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eet\Downloads\"/>
    </mc:Choice>
  </mc:AlternateContent>
  <xr:revisionPtr revIDLastSave="0" documentId="13_ncr:1_{955A778A-C540-4101-AB8D-D4674EAA783A}" xr6:coauthVersionLast="47" xr6:coauthVersionMax="47" xr10:uidLastSave="{00000000-0000-0000-0000-000000000000}"/>
  <bookViews>
    <workbookView xWindow="1248" yWindow="1392" windowWidth="21792" windowHeight="11196" firstSheet="1" activeTab="3" xr2:uid="{75A33D28-FB7B-4134-BF83-7846BC6C9D76}"/>
  </bookViews>
  <sheets>
    <sheet name="DATASET" sheetId="1" r:id="rId1"/>
    <sheet name="ICONS &amp; COLOURS " sheetId="2" r:id="rId2"/>
    <sheet name="CALCULATIONS " sheetId="4" r:id="rId3"/>
    <sheet name="DASHBOARD" sheetId="5" r:id="rId4"/>
  </sheets>
  <definedNames>
    <definedName name="_xlcn.WorksheetConnection_PERSONALFINANCEDATASETS.xlsxTable11" hidden="1">Table1[]</definedName>
    <definedName name="BALANCE">'CALCULATIONS '!$O$16</definedName>
    <definedName name="CARDN">'CALCULATIONS '!$C$4</definedName>
    <definedName name="CH">'CALCULATIONS '!$B$4</definedName>
    <definedName name="CLOTHES">'CALCULATIONS '!$C$28</definedName>
    <definedName name="DWD">'CALCULATIONS '!$P$22</definedName>
    <definedName name="ENTERTAINMENT">'CALCULATIONS '!$C$29</definedName>
    <definedName name="GROCERIES">'CALCULATIONS '!$C$27</definedName>
    <definedName name="INCOME">'CALCULATIONS '!$N$16</definedName>
    <definedName name="LOAN">'CALCULATIONS '!$C$30</definedName>
    <definedName name="MAXINCOME">'CALCULATIONS '!$I$14</definedName>
    <definedName name="MAXSPENDING">'CALCULATIONS '!$I$15</definedName>
    <definedName name="RENT">'CALCULATIONS '!$C$26</definedName>
    <definedName name="Slicer_Month_Name">#N/A</definedName>
    <definedName name="Slicer_Month_Number">#N/A</definedName>
    <definedName name="SPENDING">'CALCULATIONS '!$M$16</definedName>
    <definedName name="TEACHABLE">'CALCULATIONS '!$P$23</definedName>
    <definedName name="VALIDITY">'CALCULATIONS '!$D$4</definedName>
    <definedName name="YOUTUBE">'CALCULATIONS '!$P$24</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876F7934-8845-4945-9796-88D515C7AA90}">
      <x14:pivotCaches>
        <pivotCache cacheId="8" r:id="rId13"/>
        <pivotCache cacheId="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65d967a4-9747-4287-9ecd-1162fbdbce56" name="Table1" connection="Query - Table1"/>
          <x15:modelTable id="Table1 1" name="Table1 1" connection="WorksheetConnection_PERSONAL FINANCE DATASET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 r="P24" i="4"/>
  <c r="P23" i="4"/>
  <c r="P22" i="4"/>
  <c r="I15" i="4"/>
  <c r="I1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C4718D-A541-4AC7-B5A1-F9F8A62D8B71}" name="Query - Table1" description="Connection to the 'Table1' query in the workbook." type="100" refreshedVersion="8" minRefreshableVersion="5">
    <extLst>
      <ext xmlns:x15="http://schemas.microsoft.com/office/spreadsheetml/2010/11/main" uri="{DE250136-89BD-433C-8126-D09CA5730AF9}">
        <x15:connection id="c1a38c23-43c2-4730-86c5-abe274c70699"/>
      </ext>
    </extLst>
  </connection>
  <connection id="2" xr16:uid="{48829485-A00A-4A46-BF4A-3193689235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29F70E3-8155-4B05-BF95-B5CD96E429EA}" name="WorksheetConnection_PERSONAL FINANCE DATASETS.xlsx!Table1" type="102" refreshedVersion="8" minRefreshableVersion="5">
    <extLst>
      <ext xmlns:x15="http://schemas.microsoft.com/office/spreadsheetml/2010/11/main" uri="{DE250136-89BD-433C-8126-D09CA5730AF9}">
        <x15:connection id="Table1 1">
          <x15:rangePr sourceName="_xlcn.WorksheetConnection_PERSONALFINANCEDATASET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 1].[Category Type].&amp;[Income]}"/>
    <s v="{[Table1].[Category Type].&amp;[Expens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<sst xmlns="http://schemas.openxmlformats.org/spreadsheetml/2006/main" count="2048" uniqueCount="127">
  <si>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</si>
  <si>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</si>
  <si>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</si>
  <si>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</si>
  <si>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</si>
  <si>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</si>
  <si>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</si>
  <si>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</si>
  <si>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</si>
  <si>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</si>
  <si>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</si>
  <si>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</si>
  <si>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</si>
  <si>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</si>
  <si>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</si>
  <si>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</si>
  <si>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</si>
  <si>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</si>
  <si>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</si>
  <si>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</si>
  <si>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</si>
  <si>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</si>
  <si>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</si>
  <si>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</si>
  <si>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</si>
  <si>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</si>
  <si>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</si>
  <si>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</si>
  <si>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</si>
  <si>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</si>
  <si>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</si>
  <si>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</si>
  <si>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</si>
  <si>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</si>
  <si>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</si>
  <si>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</si>
  <si>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</si>
  <si>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</si>
  <si>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</si>
  <si>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</si>
  <si>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</si>
  <si>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</si>
  <si>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</si>
  <si>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</si>
  <si>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</si>
  <si>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</si>
  <si>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</si>
  <si>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</si>
  <si>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</si>
  <si>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</si>
  <si>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</si>
  <si>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</si>
  <si>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</si>
  <si>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</si>
  <si>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</si>
  <si>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</si>
  <si>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</si>
  <si>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</si>
  <si>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</si>
  <si>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</si>
  <si>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</si>
  <si>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</si>
  <si>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</si>
  <si>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</si>
  <si>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</si>
  <si>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</si>
  <si>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</si>
  <si>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</si>
  <si>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</si>
  <si>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</si>
  <si>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</si>
  <si>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</si>
  <si>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</si>
  <si>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</si>
  <si>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</si>
  <si>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</si>
  <si>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</si>
  <si>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</si>
  <si>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</si>
  <si>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</si>
  <si>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</si>
  <si>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</si>
  <si>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</si>
  <si>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</si>
  <si>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</si>
  <si>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</si>
  <si>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</si>
  <si>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</si>
  <si>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</si>
  <si>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</si>
  <si>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</si>
  <si>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</si>
  <si>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</si>
  <si>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</si>
  <si>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</si>
  <si>
    <t>Sum of Debit</t>
  </si>
  <si>
    <t>Sum of Credit</t>
  </si>
  <si>
    <t>Row Labels</t>
  </si>
  <si>
    <t>Grand Total</t>
  </si>
  <si>
    <t>INCOME SOURCES</t>
  </si>
  <si>
    <t>TOP SPENDING</t>
  </si>
  <si>
    <t>MONTHLY TREND</t>
  </si>
  <si>
    <t>Fri</t>
  </si>
  <si>
    <t>Mon</t>
  </si>
  <si>
    <t>Sat</t>
  </si>
  <si>
    <t>Sun</t>
  </si>
  <si>
    <t>Thu</t>
  </si>
  <si>
    <t>Tue</t>
  </si>
  <si>
    <t>Wed</t>
  </si>
  <si>
    <t>WEEKLY TREND</t>
  </si>
  <si>
    <t>Max of Debit</t>
  </si>
  <si>
    <t>Max of Credit</t>
  </si>
  <si>
    <t>max income</t>
  </si>
  <si>
    <t>max spending</t>
  </si>
  <si>
    <t>Apr</t>
  </si>
  <si>
    <t>Aug</t>
  </si>
  <si>
    <t>Feb</t>
  </si>
  <si>
    <t>Jan</t>
  </si>
  <si>
    <t>Jul</t>
  </si>
  <si>
    <t>Jun</t>
  </si>
  <si>
    <t>Mar</t>
  </si>
  <si>
    <t>May</t>
  </si>
  <si>
    <t>Oct</t>
  </si>
  <si>
    <t>Sep</t>
  </si>
  <si>
    <t>SPENDING</t>
  </si>
  <si>
    <t>INCOME</t>
  </si>
  <si>
    <t>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</si>
</sst>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_-[$$-409]* #,##0.00_ ;_-[$$-409]* \-#,##0.00\ ;_-[$$-409]* &quot;-&quot;??_ ;_-@_ "/>
    <numFmt numFmtId="165" formatCode="[$-F800]dddd\,\ mmmm\ dd\,\ yyyy"/>
    <numFmt numFmtId="166" formatCode="&quot;₹&quot;\ #,##0"/>
    <numFmt numFmtId="167" formatCode="[&lt;1000]##,##0;[&lt;1000000]#,###,&quot;K&quot;;#,###,,&quot;M&quot;"/>
  </numFmts>
  <fonts count="7"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sz val="24"/>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pivotButton="1"/>
    <xf numFmtId="0" fontId="0" fillId="0" borderId="0" xfId="0" applyAlignment="1">
      <alignment horizontal="left"/>
    </xf>
    <xf numFmtId="2" fontId="0" fillId="0" borderId="0" xfId="0" applyNumberFormat="1"/>
    <xf numFmtId="44" fontId="0" fillId="0" borderId="0" xfId="0" applyNumberFormat="1"/>
    <xf numFmtId="0" fontId="0" fillId="5" borderId="0" xfId="0" applyFill="1"/>
    <xf numFmtId="166" fontId="0" fillId="0" borderId="0" xfId="0" applyNumberFormat="1"/>
    <xf numFmtId="167" fontId="0" fillId="0" borderId="0" xfId="0" applyNumberFormat="1"/>
    <xf numFmtId="1" fontId="0" fillId="0" borderId="0" xfId="0" applyNumberFormat="1"/>
    <xf numFmtId="0" fontId="6" fillId="0" borderId="0" xfId="0" applyFont="1"/>
    <xf numFmtId="0" fontId="4"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18">
    <dxf>
      <numFmt numFmtId="167" formatCode="[&lt;1000]##,##0;[&lt;1000000]#,###,&quot;K&quot;;#,###,,&quot;M&quot;"/>
    </dxf>
    <dxf>
      <numFmt numFmtId="167" formatCode="[&lt;1000]##,##0;[&lt;1000000]#,###,&quot;K&quot;;#,###,,&quot;M&quot;"/>
    </dxf>
    <dxf>
      <numFmt numFmtId="34" formatCode="_ &quot;₹&quot;\ * #,##0.00_ ;_ &quot;₹&quot;\ * \-#,##0.00_ ;_ &quot;₹&quot;\ * &quot;-&quot;??_ ;_ @_ "/>
    </dxf>
    <dxf>
      <numFmt numFmtId="167" formatCode="[&lt;1000]##,##0;[&lt;1000000]#,###,&quot;K&quot;;#,###,,&quot;M&quot;"/>
    </dxf>
    <dxf>
      <numFmt numFmtId="34" formatCode="_ &quot;₹&quot;\ * #,##0.00_ ;_ &quot;₹&quot;\ * \-#,##0.00_ ;_ &quot;₹&quot;\ * &quot;-&quot;??_ ;_ @_ "/>
    </dxf>
    <dxf>
      <numFmt numFmtId="166" formatCode="&quot;₹&quot;\ #,##0"/>
    </dxf>
    <dxf>
      <numFmt numFmtId="2" formatCode="0.00"/>
    </dxf>
    <dxf>
      <numFmt numFmtId="34" formatCode="_ &quot;₹&quot;\ * #,##0.00_ ;_ &quot;₹&quot;\ * \-#,##0.00_ ;_ &quot;₹&quot;\ * &quot;-&quot;??_ ;_ @_ "/>
    </dxf>
    <dxf>
      <numFmt numFmtId="34" formatCode="_ &quot;₹&quot;\ * #,##0.00_ ;_ &quot;₹&quot;\ * \-#,##0.00_ ;_ &quot;₹&quot;\ * &quot;-&quot;??_ ;_ @_ "/>
    </dxf>
    <dxf>
      <numFmt numFmtId="164" formatCode="_-[$$-409]* #,##0.00_ ;_-[$$-409]* \-#,##0.00\ ;_-[$$-409]* &quot;-&quot;??_ ;_-@_ "/>
    </dxf>
    <dxf>
      <numFmt numFmtId="0" formatCode="General"/>
    </dxf>
    <dxf>
      <numFmt numFmtId="1" formatCode="0"/>
    </dxf>
    <dxf>
      <numFmt numFmtId="19" formatCode="dd/mm/yyyy"/>
    </dxf>
    <dxf>
      <numFmt numFmtId="164" formatCode="_-[$$-409]* #,##0.00_ ;_-[$$-409]* \-#,##0.00\ ;_-[$$-409]* &quot;-&quot;??_ ;_-@_ "/>
    </dxf>
    <dxf>
      <numFmt numFmtId="164" formatCode="_-[$$-409]* #,##0.00_ ;_-[$$-409]* \-#,##0.00\ ;_-[$$-409]* &quot;-&quot;??_ ;_-@_ "/>
    </dxf>
    <dxf>
      <numFmt numFmtId="19"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17"/>
      <tableStyleElement type="headerRow" dxfId="16"/>
    </tableStyle>
  </tableStyles>
  <colors>
    <mruColors>
      <color rgb="FF28A8AE"/>
      <color rgb="FFA4E7EA"/>
      <color rgb="FFE7FDF7"/>
      <color rgb="FF229AAA"/>
      <color rgb="FF0F6563"/>
      <color rgb="FF7ADBE0"/>
      <color rgb="FF148A87"/>
      <color rgb="FF55CDDD"/>
      <color rgb="FF77ECE9"/>
      <color rgb="FF1BBBB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!PivotTable8</c:name>
    <c:fmtId val="8"/>
  </c:pivotSource>
  <c:chart>
    <c:autoTitleDeleted val="1"/>
    <c:pivotFmts>
      <c:pivotFmt>
        <c:idx val="0"/>
        <c:spPr>
          <a:solidFill>
            <a:schemeClr val="accent1"/>
          </a:solidFill>
          <a:ln w="28575" cap="rnd">
            <a:solidFill>
              <a:srgbClr val="77EC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7EC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7EC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41177687522381E-2"/>
          <c:y val="0.34545454545454546"/>
          <c:w val="0.76114901514575128"/>
          <c:h val="0.6"/>
        </c:manualLayout>
      </c:layout>
      <c:lineChart>
        <c:grouping val="standard"/>
        <c:varyColors val="0"/>
        <c:ser>
          <c:idx val="0"/>
          <c:order val="0"/>
          <c:tx>
            <c:strRef>
              <c:f>'CALCULATIONS '!$J$21</c:f>
              <c:strCache>
                <c:ptCount val="1"/>
                <c:pt idx="0">
                  <c:v>Total</c:v>
                </c:pt>
              </c:strCache>
            </c:strRef>
          </c:tx>
          <c:spPr>
            <a:ln w="28575" cap="rnd">
              <a:solidFill>
                <a:schemeClr val="accent1"/>
              </a:solidFill>
              <a:round/>
            </a:ln>
            <a:effectLst/>
          </c:spPr>
          <c:marker>
            <c:symbol val="none"/>
          </c:marker>
          <c:cat>
            <c:strRef>
              <c:f>'CALCULATIONS '!$I$22:$I$32</c:f>
              <c:strCache>
                <c:ptCount val="10"/>
                <c:pt idx="0">
                  <c:v>1</c:v>
                </c:pt>
                <c:pt idx="1">
                  <c:v>2</c:v>
                </c:pt>
                <c:pt idx="2">
                  <c:v>3</c:v>
                </c:pt>
                <c:pt idx="3">
                  <c:v>4</c:v>
                </c:pt>
                <c:pt idx="4">
                  <c:v>5</c:v>
                </c:pt>
                <c:pt idx="5">
                  <c:v>6</c:v>
                </c:pt>
                <c:pt idx="6">
                  <c:v>7</c:v>
                </c:pt>
                <c:pt idx="7">
                  <c:v>8</c:v>
                </c:pt>
                <c:pt idx="8">
                  <c:v>9</c:v>
                </c:pt>
                <c:pt idx="9">
                  <c:v>10</c:v>
                </c:pt>
              </c:strCache>
            </c:strRef>
          </c:cat>
          <c:val>
            <c:numRef>
              <c:f>'CALCULATIONS '!$J$22:$J$32</c:f>
              <c:numCache>
                <c:formatCode>_("₹"* #,##0.00_);_("₹"* \(#,##0.00\);_("₹"* "-"??_);_(@_)</c:formatCode>
                <c:ptCount val="10"/>
                <c:pt idx="0">
                  <c:v>2874</c:v>
                </c:pt>
                <c:pt idx="1">
                  <c:v>2905</c:v>
                </c:pt>
                <c:pt idx="2">
                  <c:v>3050</c:v>
                </c:pt>
                <c:pt idx="3">
                  <c:v>3038</c:v>
                </c:pt>
                <c:pt idx="4">
                  <c:v>3116</c:v>
                </c:pt>
                <c:pt idx="5">
                  <c:v>3005</c:v>
                </c:pt>
                <c:pt idx="6">
                  <c:v>3064</c:v>
                </c:pt>
                <c:pt idx="7">
                  <c:v>2951</c:v>
                </c:pt>
                <c:pt idx="8">
                  <c:v>3086</c:v>
                </c:pt>
                <c:pt idx="9">
                  <c:v>3098</c:v>
                </c:pt>
              </c:numCache>
            </c:numRef>
          </c:val>
          <c:smooth val="0"/>
          <c:extLst>
            <c:ext xmlns:c16="http://schemas.microsoft.com/office/drawing/2014/chart" uri="{C3380CC4-5D6E-409C-BE32-E72D297353CC}">
              <c16:uniqueId val="{00000000-DE20-4BF8-84B2-2A7C296F532B}"/>
            </c:ext>
          </c:extLst>
        </c:ser>
        <c:dLbls>
          <c:showLegendKey val="0"/>
          <c:showVal val="0"/>
          <c:showCatName val="0"/>
          <c:showSerName val="0"/>
          <c:showPercent val="0"/>
          <c:showBubbleSize val="0"/>
        </c:dLbls>
        <c:smooth val="0"/>
        <c:axId val="1169054704"/>
        <c:axId val="1169065744"/>
      </c:lineChart>
      <c:catAx>
        <c:axId val="1169054704"/>
        <c:scaling>
          <c:orientation val="minMax"/>
        </c:scaling>
        <c:delete val="1"/>
        <c:axPos val="b"/>
        <c:numFmt formatCode="General" sourceLinked="1"/>
        <c:majorTickMark val="none"/>
        <c:minorTickMark val="none"/>
        <c:tickLblPos val="nextTo"/>
        <c:crossAx val="1169065744"/>
        <c:crosses val="autoZero"/>
        <c:auto val="1"/>
        <c:lblAlgn val="ctr"/>
        <c:lblOffset val="100"/>
        <c:noMultiLvlLbl val="0"/>
      </c:catAx>
      <c:valAx>
        <c:axId val="1169065744"/>
        <c:scaling>
          <c:orientation val="minMax"/>
        </c:scaling>
        <c:delete val="1"/>
        <c:axPos val="l"/>
        <c:numFmt formatCode="_(&quot;₹&quot;* #,##0.00_);_(&quot;₹&quot;* \(#,##0.00\);_(&quot;₹&quot;* &quot;-&quot;??_);_(@_)" sourceLinked="1"/>
        <c:majorTickMark val="none"/>
        <c:minorTickMark val="none"/>
        <c:tickLblPos val="nextTo"/>
        <c:crossAx val="11690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!PivotTable7</c:name>
    <c:fmtId val="8"/>
  </c:pivotSource>
  <c:chart>
    <c:autoTitleDeleted val="1"/>
    <c:pivotFmts>
      <c:pivotFmt>
        <c:idx val="0"/>
        <c:spPr>
          <a:solidFill>
            <a:schemeClr val="accent1"/>
          </a:solidFill>
          <a:ln w="28575" cap="rnd">
            <a:solidFill>
              <a:srgbClr val="77EC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7EC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7EC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'!$G$21</c:f>
              <c:strCache>
                <c:ptCount val="1"/>
                <c:pt idx="0">
                  <c:v>Total</c:v>
                </c:pt>
              </c:strCache>
            </c:strRef>
          </c:tx>
          <c:spPr>
            <a:ln w="28575" cap="rnd">
              <a:solidFill>
                <a:schemeClr val="accent1"/>
              </a:solidFill>
              <a:round/>
            </a:ln>
            <a:effectLst/>
          </c:spPr>
          <c:marker>
            <c:symbol val="none"/>
          </c:marker>
          <c:cat>
            <c:strRef>
              <c:f>'CALCULATIONS '!$F$22:$F$32</c:f>
              <c:strCache>
                <c:ptCount val="10"/>
                <c:pt idx="0">
                  <c:v>1</c:v>
                </c:pt>
                <c:pt idx="1">
                  <c:v>2</c:v>
                </c:pt>
                <c:pt idx="2">
                  <c:v>3</c:v>
                </c:pt>
                <c:pt idx="3">
                  <c:v>4</c:v>
                </c:pt>
                <c:pt idx="4">
                  <c:v>5</c:v>
                </c:pt>
                <c:pt idx="5">
                  <c:v>6</c:v>
                </c:pt>
                <c:pt idx="6">
                  <c:v>7</c:v>
                </c:pt>
                <c:pt idx="7">
                  <c:v>8</c:v>
                </c:pt>
                <c:pt idx="8">
                  <c:v>9</c:v>
                </c:pt>
                <c:pt idx="9">
                  <c:v>10</c:v>
                </c:pt>
              </c:strCache>
            </c:strRef>
          </c:cat>
          <c:val>
            <c:numRef>
              <c:f>'CALCULATIONS '!$G$22:$G$32</c:f>
              <c:numCache>
                <c:formatCode>_("₹"* #,##0.00_);_("₹"* \(#,##0.00\);_("₹"*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C9B0-4F7A-BC85-C05CA53D0B59}"/>
            </c:ext>
          </c:extLst>
        </c:ser>
        <c:dLbls>
          <c:showLegendKey val="0"/>
          <c:showVal val="0"/>
          <c:showCatName val="0"/>
          <c:showSerName val="0"/>
          <c:showPercent val="0"/>
          <c:showBubbleSize val="0"/>
        </c:dLbls>
        <c:smooth val="0"/>
        <c:axId val="497584480"/>
        <c:axId val="497584960"/>
      </c:lineChart>
      <c:catAx>
        <c:axId val="497584480"/>
        <c:scaling>
          <c:orientation val="minMax"/>
        </c:scaling>
        <c:delete val="1"/>
        <c:axPos val="b"/>
        <c:numFmt formatCode="General" sourceLinked="1"/>
        <c:majorTickMark val="none"/>
        <c:minorTickMark val="none"/>
        <c:tickLblPos val="nextTo"/>
        <c:crossAx val="497584960"/>
        <c:crosses val="autoZero"/>
        <c:auto val="1"/>
        <c:lblAlgn val="ctr"/>
        <c:lblOffset val="100"/>
        <c:noMultiLvlLbl val="0"/>
      </c:catAx>
      <c:valAx>
        <c:axId val="497584960"/>
        <c:scaling>
          <c:orientation val="minMax"/>
        </c:scaling>
        <c:delete val="1"/>
        <c:axPos val="l"/>
        <c:numFmt formatCode="_(&quot;₹&quot;* #,##0.00_);_(&quot;₹&quot;* \(#,##0.00\);_(&quot;₹&quot;* &quot;-&quot;??_);_(@_)" sourceLinked="1"/>
        <c:majorTickMark val="none"/>
        <c:minorTickMark val="none"/>
        <c:tickLblPos val="nextTo"/>
        <c:crossAx val="49758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55CDDD"/>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148A87"/>
          </a:solidFill>
          <a:ln w="19050">
            <a:noFill/>
          </a:ln>
          <a:effectLst/>
        </c:spPr>
        <c:dLbl>
          <c:idx val="0"/>
          <c:layout>
            <c:manualLayout>
              <c:x val="-0.14072163234982965"/>
              <c:y val="-1.000000000000009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55CDDD"/>
          </a:solidFill>
          <a:ln w="19050">
            <a:noFill/>
          </a:ln>
          <a:effectLst/>
        </c:spPr>
        <c:dLbl>
          <c:idx val="0"/>
          <c:layout>
            <c:manualLayout>
              <c:x val="0.15412369257362296"/>
              <c:y val="-0.245"/>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24329699123748"/>
                  <c:h val="0.12985039370078741"/>
                </c:manualLayout>
              </c15:layout>
            </c:ext>
          </c:extLst>
        </c:dLbl>
      </c:pivotFmt>
      <c:pivotFmt>
        <c:idx val="8"/>
        <c:spPr>
          <a:solidFill>
            <a:srgbClr val="A4E7EA"/>
          </a:solidFill>
          <a:ln w="19050">
            <a:noFill/>
          </a:ln>
          <a:effectLst/>
        </c:spPr>
        <c:dLbl>
          <c:idx val="0"/>
          <c:layout>
            <c:manualLayout>
              <c:x val="0.16082472268551948"/>
              <c:y val="0.1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E7E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4E7EA"/>
          </a:solidFill>
          <a:ln w="19050">
            <a:noFill/>
          </a:ln>
          <a:effectLst/>
        </c:spPr>
        <c:dLbl>
          <c:idx val="0"/>
          <c:layout>
            <c:manualLayout>
              <c:x val="-0.16066441694313807"/>
              <c:y val="0.144259751934890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E7E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dLbl>
          <c:idx val="0"/>
          <c:layout>
            <c:manualLayout>
              <c:x val="0.18074746906103034"/>
              <c:y val="-0.164868287925588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E7E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8A8AE"/>
          </a:solidFill>
          <a:ln w="19050">
            <a:noFill/>
          </a:ln>
          <a:effectLst/>
        </c:spPr>
        <c:dLbl>
          <c:idx val="0"/>
          <c:layout>
            <c:manualLayout>
              <c:x val="0.1941361704729585"/>
              <c:y val="0.25760669988373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E7E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'CALCULATIONS '!$N$21</c:f>
              <c:strCache>
                <c:ptCount val="1"/>
                <c:pt idx="0">
                  <c:v>Total</c:v>
                </c:pt>
              </c:strCache>
            </c:strRef>
          </c:tx>
          <c:spPr>
            <a:ln>
              <a:noFill/>
            </a:ln>
          </c:spPr>
          <c:explosion val="10"/>
          <c:dPt>
            <c:idx val="0"/>
            <c:bubble3D val="0"/>
            <c:spPr>
              <a:solidFill>
                <a:srgbClr val="A4E7EA"/>
              </a:solidFill>
              <a:ln w="19050">
                <a:noFill/>
              </a:ln>
              <a:effectLst/>
            </c:spPr>
            <c:extLst>
              <c:ext xmlns:c16="http://schemas.microsoft.com/office/drawing/2014/chart" uri="{C3380CC4-5D6E-409C-BE32-E72D297353CC}">
                <c16:uniqueId val="{00000008-C12A-4516-9E10-B844CAABF5C2}"/>
              </c:ext>
            </c:extLst>
          </c:dPt>
          <c:dPt>
            <c:idx val="1"/>
            <c:bubble3D val="0"/>
            <c:spPr>
              <a:solidFill>
                <a:schemeClr val="accent2"/>
              </a:solidFill>
              <a:ln w="19050">
                <a:noFill/>
              </a:ln>
              <a:effectLst/>
            </c:spPr>
            <c:extLst>
              <c:ext xmlns:c16="http://schemas.microsoft.com/office/drawing/2014/chart" uri="{C3380CC4-5D6E-409C-BE32-E72D297353CC}">
                <c16:uniqueId val="{00000009-C12A-4516-9E10-B844CAABF5C2}"/>
              </c:ext>
            </c:extLst>
          </c:dPt>
          <c:dPt>
            <c:idx val="2"/>
            <c:bubble3D val="0"/>
            <c:spPr>
              <a:solidFill>
                <a:srgbClr val="28A8AE"/>
              </a:solidFill>
              <a:ln w="19050">
                <a:noFill/>
              </a:ln>
              <a:effectLst/>
            </c:spPr>
            <c:extLst>
              <c:ext xmlns:c16="http://schemas.microsoft.com/office/drawing/2014/chart" uri="{C3380CC4-5D6E-409C-BE32-E72D297353CC}">
                <c16:uniqueId val="{0000000A-C12A-4516-9E10-B844CAABF5C2}"/>
              </c:ext>
            </c:extLst>
          </c:dPt>
          <c:dLbls>
            <c:dLbl>
              <c:idx val="0"/>
              <c:layout>
                <c:manualLayout>
                  <c:x val="-0.16066441694313807"/>
                  <c:y val="0.14425975193489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2A-4516-9E10-B844CAABF5C2}"/>
                </c:ext>
              </c:extLst>
            </c:dLbl>
            <c:dLbl>
              <c:idx val="1"/>
              <c:layout>
                <c:manualLayout>
                  <c:x val="0.18074746906103034"/>
                  <c:y val="-0.164868287925588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2A-4516-9E10-B844CAABF5C2}"/>
                </c:ext>
              </c:extLst>
            </c:dLbl>
            <c:dLbl>
              <c:idx val="2"/>
              <c:layout>
                <c:manualLayout>
                  <c:x val="0.1941361704729585"/>
                  <c:y val="0.257606699883732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2A-4516-9E10-B844CAABF5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E7EA"/>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'!$M$22:$M$25</c:f>
              <c:strCache>
                <c:ptCount val="3"/>
                <c:pt idx="0">
                  <c:v>Data with Decision</c:v>
                </c:pt>
                <c:pt idx="1">
                  <c:v>Teachable</c:v>
                </c:pt>
                <c:pt idx="2">
                  <c:v>YouTube</c:v>
                </c:pt>
              </c:strCache>
            </c:strRef>
          </c:cat>
          <c:val>
            <c:numRef>
              <c:f>'CALCULATIONS '!$N$22:$N$25</c:f>
              <c:numCache>
                <c:formatCode>General</c:formatCode>
                <c:ptCount val="3"/>
                <c:pt idx="0">
                  <c:v>50000</c:v>
                </c:pt>
                <c:pt idx="1">
                  <c:v>4500</c:v>
                </c:pt>
                <c:pt idx="2">
                  <c:v>10940</c:v>
                </c:pt>
              </c:numCache>
            </c:numRef>
          </c:val>
          <c:extLst>
            <c:ext xmlns:c16="http://schemas.microsoft.com/office/drawing/2014/chart" uri="{C3380CC4-5D6E-409C-BE32-E72D297353CC}">
              <c16:uniqueId val="{00000006-C12A-4516-9E10-B844CAABF5C2}"/>
            </c:ext>
          </c:extLst>
        </c:ser>
        <c:dLbls>
          <c:showLegendKey val="0"/>
          <c:showVal val="1"/>
          <c:showCatName val="0"/>
          <c:showSerName val="0"/>
          <c:showPercent val="0"/>
          <c:showBubbleSize val="0"/>
          <c:showLeaderLines val="1"/>
        </c:dLbls>
        <c:firstSliceAng val="127"/>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!PivotTable4</c:name>
    <c:fmtId val="11"/>
  </c:pivotSource>
  <c:chart>
    <c:autoTitleDeleted val="0"/>
    <c:pivotFmts>
      <c:pivotFmt>
        <c:idx val="0"/>
        <c:spPr>
          <a:solidFill>
            <a:srgbClr val="A4E7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BBB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4E7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BBB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4E7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89000">
                <a:srgbClr val="28A8AE"/>
              </a:gs>
              <a:gs pos="47000">
                <a:srgbClr val="0F6563"/>
              </a:gs>
              <a:gs pos="72000">
                <a:srgbClr val="28A8AE"/>
              </a:gs>
            </a:gsLst>
            <a:path path="circle">
              <a:fillToRect l="50000" t="130000" r="50000" b="-3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ADB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29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18171904489105E-2"/>
          <c:y val="0.4629969031394302"/>
          <c:w val="0.91875001817510327"/>
          <c:h val="0.5370030968605698"/>
        </c:manualLayout>
      </c:layout>
      <c:barChart>
        <c:barDir val="col"/>
        <c:grouping val="stacked"/>
        <c:varyColors val="0"/>
        <c:ser>
          <c:idx val="0"/>
          <c:order val="0"/>
          <c:tx>
            <c:strRef>
              <c:f>'CALCULATIONS '!$M$38</c:f>
              <c:strCache>
                <c:ptCount val="1"/>
                <c:pt idx="0">
                  <c:v>Sum of Debit</c:v>
                </c:pt>
              </c:strCache>
            </c:strRef>
          </c:tx>
          <c:spPr>
            <a:solidFill>
              <a:srgbClr val="7ADBE0"/>
            </a:solidFill>
            <a:ln>
              <a:noFill/>
            </a:ln>
            <a:effectLst/>
          </c:spPr>
          <c:invertIfNegative val="0"/>
          <c:cat>
            <c:strRef>
              <c:f>'CALCULATIONS '!$L$39:$L$49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'!$M$39:$M$49</c:f>
              <c:numCache>
                <c:formatCode>[&lt;1000]##,##0;[&lt;1000000]#,###,"K";#,###,,"M"</c:formatCode>
                <c:ptCount val="10"/>
                <c:pt idx="0">
                  <c:v>2874</c:v>
                </c:pt>
                <c:pt idx="1">
                  <c:v>2905</c:v>
                </c:pt>
                <c:pt idx="2">
                  <c:v>3050</c:v>
                </c:pt>
                <c:pt idx="3">
                  <c:v>3038</c:v>
                </c:pt>
                <c:pt idx="4">
                  <c:v>3116</c:v>
                </c:pt>
                <c:pt idx="5">
                  <c:v>3005</c:v>
                </c:pt>
                <c:pt idx="6">
                  <c:v>3064</c:v>
                </c:pt>
                <c:pt idx="7">
                  <c:v>2951</c:v>
                </c:pt>
                <c:pt idx="8">
                  <c:v>3086</c:v>
                </c:pt>
                <c:pt idx="9">
                  <c:v>3098</c:v>
                </c:pt>
              </c:numCache>
            </c:numRef>
          </c:val>
          <c:extLst>
            <c:ext xmlns:c16="http://schemas.microsoft.com/office/drawing/2014/chart" uri="{C3380CC4-5D6E-409C-BE32-E72D297353CC}">
              <c16:uniqueId val="{00000004-C675-4F3B-BFC6-102381A41E5D}"/>
            </c:ext>
          </c:extLst>
        </c:ser>
        <c:ser>
          <c:idx val="1"/>
          <c:order val="1"/>
          <c:tx>
            <c:strRef>
              <c:f>'CALCULATIONS '!$N$38</c:f>
              <c:strCache>
                <c:ptCount val="1"/>
                <c:pt idx="0">
                  <c:v>Sum of Credit</c:v>
                </c:pt>
              </c:strCache>
            </c:strRef>
          </c:tx>
          <c:spPr>
            <a:solidFill>
              <a:srgbClr val="229AAA"/>
            </a:solidFill>
            <a:ln>
              <a:noFill/>
            </a:ln>
            <a:effectLst/>
          </c:spPr>
          <c:invertIfNegative val="0"/>
          <c:cat>
            <c:strRef>
              <c:f>'CALCULATIONS '!$L$39:$L$49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'!$N$39:$N$49</c:f>
              <c:numCache>
                <c:formatCode>[&lt;1000]##,##0;[&lt;1000000]#,###,"K";#,###,,"M"</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5-C675-4F3B-BFC6-102381A41E5D}"/>
            </c:ext>
          </c:extLst>
        </c:ser>
        <c:dLbls>
          <c:showLegendKey val="0"/>
          <c:showVal val="0"/>
          <c:showCatName val="0"/>
          <c:showSerName val="0"/>
          <c:showPercent val="0"/>
          <c:showBubbleSize val="0"/>
        </c:dLbls>
        <c:gapWidth val="150"/>
        <c:overlap val="100"/>
        <c:axId val="1348297856"/>
        <c:axId val="1348296416"/>
      </c:barChart>
      <c:catAx>
        <c:axId val="1348297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7FDF7"/>
                </a:solidFill>
                <a:latin typeface="+mn-lt"/>
                <a:ea typeface="+mn-ea"/>
                <a:cs typeface="+mn-cs"/>
              </a:defRPr>
            </a:pPr>
            <a:endParaRPr lang="en-US"/>
          </a:p>
        </c:txPr>
        <c:crossAx val="1348296416"/>
        <c:crosses val="autoZero"/>
        <c:auto val="1"/>
        <c:lblAlgn val="ctr"/>
        <c:lblOffset val="100"/>
        <c:noMultiLvlLbl val="0"/>
      </c:catAx>
      <c:valAx>
        <c:axId val="1348296416"/>
        <c:scaling>
          <c:orientation val="minMax"/>
        </c:scaling>
        <c:delete val="0"/>
        <c:axPos val="l"/>
        <c:numFmt formatCode="[&lt;1000]##,##0;[&lt;1000000]#,###,&quot;K&quot;;#,###,,&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7FDF7"/>
                </a:solidFill>
                <a:latin typeface="+mn-lt"/>
                <a:ea typeface="+mn-ea"/>
                <a:cs typeface="+mn-cs"/>
              </a:defRPr>
            </a:pPr>
            <a:endParaRPr lang="en-US"/>
          </a:p>
        </c:txPr>
        <c:crossAx val="1348297856"/>
        <c:crosses val="autoZero"/>
        <c:crossBetween val="between"/>
      </c:valAx>
      <c:spPr>
        <a:noFill/>
        <a:ln>
          <a:noFill/>
        </a:ln>
        <a:effectLst/>
      </c:spPr>
    </c:plotArea>
    <c:legend>
      <c:legendPos val="t"/>
      <c:layout>
        <c:manualLayout>
          <c:xMode val="edge"/>
          <c:yMode val="edge"/>
          <c:x val="0.13506460055062949"/>
          <c:y val="3.2616980790638232E-2"/>
          <c:w val="0.54135542322230135"/>
          <c:h val="0.137916699379254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5"/>
  </c:pivotSource>
  <c:chart>
    <c:autoTitleDeleted val="0"/>
    <c:pivotFmts>
      <c:pivotFmt>
        <c:idx val="0"/>
        <c:spPr>
          <a:gradFill flip="none" rotWithShape="1">
            <a:gsLst>
              <a:gs pos="0">
                <a:srgbClr val="77ECE9"/>
              </a:gs>
              <a:gs pos="61000">
                <a:srgbClr val="55CDDD"/>
              </a:gs>
              <a:gs pos="100000">
                <a:srgbClr val="7ADBE0"/>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95000">
                <a:srgbClr val="51AEB0"/>
              </a:gs>
              <a:gs pos="0">
                <a:srgbClr val="0F6563"/>
              </a:gs>
              <a:gs pos="100000">
                <a:srgbClr val="7ADBE0"/>
              </a:gs>
            </a:gsLst>
            <a:path path="circle">
              <a:fillToRect l="50000" t="130000" r="50000" b="-3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77ECE9"/>
              </a:gs>
              <a:gs pos="61000">
                <a:srgbClr val="55CDDD"/>
              </a:gs>
              <a:gs pos="100000">
                <a:srgbClr val="7ADBE0"/>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95000">
                <a:srgbClr val="51AEB0"/>
              </a:gs>
              <a:gs pos="0">
                <a:srgbClr val="0F6563"/>
              </a:gs>
              <a:gs pos="100000">
                <a:srgbClr val="7ADBE0"/>
              </a:gs>
            </a:gsLst>
            <a:path path="circle">
              <a:fillToRect l="50000" t="130000" r="50000" b="-3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77ECE9"/>
              </a:gs>
              <a:gs pos="61000">
                <a:srgbClr val="55CDDD"/>
              </a:gs>
              <a:gs pos="100000">
                <a:srgbClr val="7ADBE0"/>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77000">
                <a:srgbClr val="51AEB0"/>
              </a:gs>
              <a:gs pos="41958">
                <a:srgbClr val="0F6563"/>
              </a:gs>
              <a:gs pos="95000">
                <a:srgbClr val="51AEB0"/>
              </a:gs>
              <a:gs pos="100000">
                <a:srgbClr val="7ADBE0"/>
              </a:gs>
            </a:gsLst>
            <a:path path="circle">
              <a:fillToRect l="50000" t="130000" r="50000" b="-3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4E7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29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54643458935471E-2"/>
          <c:y val="0.26000035604293875"/>
          <c:w val="0.68595007309137335"/>
          <c:h val="0.73999966499598924"/>
        </c:manualLayout>
      </c:layout>
      <c:barChart>
        <c:barDir val="col"/>
        <c:grouping val="stacked"/>
        <c:varyColors val="0"/>
        <c:ser>
          <c:idx val="0"/>
          <c:order val="0"/>
          <c:tx>
            <c:strRef>
              <c:f>'CALCULATIONS '!$H$38</c:f>
              <c:strCache>
                <c:ptCount val="1"/>
                <c:pt idx="0">
                  <c:v>Sum of Debit</c:v>
                </c:pt>
              </c:strCache>
            </c:strRef>
          </c:tx>
          <c:spPr>
            <a:solidFill>
              <a:srgbClr val="A4E7EA"/>
            </a:solidFill>
            <a:ln>
              <a:noFill/>
            </a:ln>
            <a:effectLst/>
          </c:spPr>
          <c:invertIfNegative val="0"/>
          <c:cat>
            <c:strRef>
              <c:f>'CALCULATIONS '!$G$39:$G$46</c:f>
              <c:strCache>
                <c:ptCount val="7"/>
                <c:pt idx="0">
                  <c:v>Fri</c:v>
                </c:pt>
                <c:pt idx="1">
                  <c:v>Mon</c:v>
                </c:pt>
                <c:pt idx="2">
                  <c:v>Sat</c:v>
                </c:pt>
                <c:pt idx="3">
                  <c:v>Sun</c:v>
                </c:pt>
                <c:pt idx="4">
                  <c:v>Thu</c:v>
                </c:pt>
                <c:pt idx="5">
                  <c:v>Tue</c:v>
                </c:pt>
                <c:pt idx="6">
                  <c:v>Wed</c:v>
                </c:pt>
              </c:strCache>
            </c:strRef>
          </c:cat>
          <c:val>
            <c:numRef>
              <c:f>'CALCULATIONS '!$H$39:$H$46</c:f>
              <c:numCache>
                <c:formatCode>[&lt;1000]##,##0;[&lt;1000000]#,###,"K";#,###,,"M"</c:formatCode>
                <c:ptCount val="7"/>
                <c:pt idx="0">
                  <c:v>5051</c:v>
                </c:pt>
                <c:pt idx="1">
                  <c:v>4702</c:v>
                </c:pt>
                <c:pt idx="2">
                  <c:v>3441</c:v>
                </c:pt>
                <c:pt idx="3">
                  <c:v>3678</c:v>
                </c:pt>
                <c:pt idx="4">
                  <c:v>4157</c:v>
                </c:pt>
                <c:pt idx="5">
                  <c:v>5594</c:v>
                </c:pt>
                <c:pt idx="6">
                  <c:v>3564</c:v>
                </c:pt>
              </c:numCache>
            </c:numRef>
          </c:val>
          <c:extLst>
            <c:ext xmlns:c16="http://schemas.microsoft.com/office/drawing/2014/chart" uri="{C3380CC4-5D6E-409C-BE32-E72D297353CC}">
              <c16:uniqueId val="{00000000-9F67-4FFD-9789-3121B3D7DB28}"/>
            </c:ext>
          </c:extLst>
        </c:ser>
        <c:ser>
          <c:idx val="1"/>
          <c:order val="1"/>
          <c:tx>
            <c:strRef>
              <c:f>'CALCULATIONS '!$I$38</c:f>
              <c:strCache>
                <c:ptCount val="1"/>
                <c:pt idx="0">
                  <c:v>Sum of Credit</c:v>
                </c:pt>
              </c:strCache>
            </c:strRef>
          </c:tx>
          <c:spPr>
            <a:solidFill>
              <a:srgbClr val="229AAA"/>
            </a:solidFill>
            <a:ln>
              <a:noFill/>
            </a:ln>
            <a:effectLst/>
          </c:spPr>
          <c:invertIfNegative val="0"/>
          <c:cat>
            <c:strRef>
              <c:f>'CALCULATIONS '!$G$39:$G$46</c:f>
              <c:strCache>
                <c:ptCount val="7"/>
                <c:pt idx="0">
                  <c:v>Fri</c:v>
                </c:pt>
                <c:pt idx="1">
                  <c:v>Mon</c:v>
                </c:pt>
                <c:pt idx="2">
                  <c:v>Sat</c:v>
                </c:pt>
                <c:pt idx="3">
                  <c:v>Sun</c:v>
                </c:pt>
                <c:pt idx="4">
                  <c:v>Thu</c:v>
                </c:pt>
                <c:pt idx="5">
                  <c:v>Tue</c:v>
                </c:pt>
                <c:pt idx="6">
                  <c:v>Wed</c:v>
                </c:pt>
              </c:strCache>
            </c:strRef>
          </c:cat>
          <c:val>
            <c:numRef>
              <c:f>'CALCULATIONS '!$I$39:$I$46</c:f>
              <c:numCache>
                <c:formatCode>[&lt;1000]##,##0;[&lt;1000000]#,###,"K";#,###,,"M"</c:formatCode>
                <c:ptCount val="7"/>
                <c:pt idx="0">
                  <c:v>5100</c:v>
                </c:pt>
                <c:pt idx="1">
                  <c:v>31400</c:v>
                </c:pt>
                <c:pt idx="2">
                  <c:v>200</c:v>
                </c:pt>
                <c:pt idx="3">
                  <c:v>6000</c:v>
                </c:pt>
                <c:pt idx="4">
                  <c:v>12340</c:v>
                </c:pt>
                <c:pt idx="5">
                  <c:v>10300</c:v>
                </c:pt>
                <c:pt idx="6">
                  <c:v>100</c:v>
                </c:pt>
              </c:numCache>
            </c:numRef>
          </c:val>
          <c:extLst>
            <c:ext xmlns:c16="http://schemas.microsoft.com/office/drawing/2014/chart" uri="{C3380CC4-5D6E-409C-BE32-E72D297353CC}">
              <c16:uniqueId val="{00000001-83C5-4942-947B-686A129534E2}"/>
            </c:ext>
          </c:extLst>
        </c:ser>
        <c:dLbls>
          <c:showLegendKey val="0"/>
          <c:showVal val="0"/>
          <c:showCatName val="0"/>
          <c:showSerName val="0"/>
          <c:showPercent val="0"/>
          <c:showBubbleSize val="0"/>
        </c:dLbls>
        <c:gapWidth val="150"/>
        <c:overlap val="100"/>
        <c:axId val="723513984"/>
        <c:axId val="723514464"/>
      </c:barChart>
      <c:catAx>
        <c:axId val="723513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7FDF7"/>
                </a:solidFill>
                <a:latin typeface="+mn-lt"/>
                <a:ea typeface="+mn-ea"/>
                <a:cs typeface="+mn-cs"/>
              </a:defRPr>
            </a:pPr>
            <a:endParaRPr lang="en-US"/>
          </a:p>
        </c:txPr>
        <c:crossAx val="723514464"/>
        <c:crosses val="autoZero"/>
        <c:auto val="1"/>
        <c:lblAlgn val="ctr"/>
        <c:lblOffset val="100"/>
        <c:noMultiLvlLbl val="0"/>
      </c:catAx>
      <c:valAx>
        <c:axId val="723514464"/>
        <c:scaling>
          <c:orientation val="minMax"/>
        </c:scaling>
        <c:delete val="0"/>
        <c:axPos val="l"/>
        <c:numFmt formatCode="[&lt;1000]##,##0;[&lt;1000000]#,###,&quot;K&quot;;#,###,,&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7FDF7"/>
                </a:solidFill>
                <a:latin typeface="+mn-lt"/>
                <a:ea typeface="+mn-ea"/>
                <a:cs typeface="+mn-cs"/>
              </a:defRPr>
            </a:pPr>
            <a:endParaRPr lang="en-US"/>
          </a:p>
        </c:txPr>
        <c:crossAx val="72351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DATASET!A1"/><Relationship Id="rId18" Type="http://schemas.openxmlformats.org/officeDocument/2006/relationships/image" Target="../media/image20.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8.png"/><Relationship Id="rId17" Type="http://schemas.openxmlformats.org/officeDocument/2006/relationships/chart" Target="../charts/chart3.xml"/><Relationship Id="rId2" Type="http://schemas.openxmlformats.org/officeDocument/2006/relationships/image" Target="../media/image1.png"/><Relationship Id="rId16" Type="http://schemas.openxmlformats.org/officeDocument/2006/relationships/chart" Target="../charts/chart2.xml"/><Relationship Id="rId20" Type="http://schemas.openxmlformats.org/officeDocument/2006/relationships/chart" Target="../charts/chart5.xml"/><Relationship Id="rId1" Type="http://schemas.openxmlformats.org/officeDocument/2006/relationships/image" Target="../media/image9.png"/><Relationship Id="rId6" Type="http://schemas.openxmlformats.org/officeDocument/2006/relationships/image" Target="../media/image5.png"/><Relationship Id="rId11" Type="http://schemas.openxmlformats.org/officeDocument/2006/relationships/image" Target="../media/image17.png"/><Relationship Id="rId5" Type="http://schemas.openxmlformats.org/officeDocument/2006/relationships/image" Target="../media/image4.png"/><Relationship Id="rId15" Type="http://schemas.openxmlformats.org/officeDocument/2006/relationships/chart" Target="../charts/chart1.xml"/><Relationship Id="rId10" Type="http://schemas.openxmlformats.org/officeDocument/2006/relationships/hyperlink" Target="#DASHBOARD!A1"/><Relationship Id="rId19"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566035"/>
          <a:ext cx="381000" cy="30861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118908"/>
          <a:ext cx="381000" cy="31390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07870"/>
          <a:ext cx="381000" cy="30861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49705"/>
          <a:ext cx="381000" cy="30861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891540"/>
          <a:ext cx="381000" cy="30861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82027</xdr:colOff>
      <xdr:row>35</xdr:row>
      <xdr:rowOff>149711</xdr:rowOff>
    </xdr:from>
    <xdr:to>
      <xdr:col>18</xdr:col>
      <xdr:colOff>95474</xdr:colOff>
      <xdr:row>49</xdr:row>
      <xdr:rowOff>43068</xdr:rowOff>
    </xdr:to>
    <mc:AlternateContent xmlns:mc="http://schemas.openxmlformats.org/markup-compatibility/2006" xmlns:a14="http://schemas.microsoft.com/office/drawing/2010/main">
      <mc:Choice Requires="a14">
        <xdr:graphicFrame macro="">
          <xdr:nvGraphicFramePr>
            <xdr:cNvPr id="7" name="Month Name">
              <a:extLst>
                <a:ext uri="{FF2B5EF4-FFF2-40B4-BE49-F238E27FC236}">
                  <a16:creationId xmlns:a16="http://schemas.microsoft.com/office/drawing/2014/main" id="{1363137C-6ADF-2A72-09DD-88096E25BA65}"/>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3047233" y="6425005"/>
              <a:ext cx="1828800" cy="240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449384</xdr:colOff>
      <xdr:row>5</xdr:row>
      <xdr:rowOff>1562</xdr:rowOff>
    </xdr:from>
    <xdr:to>
      <xdr:col>10</xdr:col>
      <xdr:colOff>481167</xdr:colOff>
      <xdr:row>14</xdr:row>
      <xdr:rowOff>11643</xdr:rowOff>
    </xdr:to>
    <xdr:sp macro="" textlink="">
      <xdr:nvSpPr>
        <xdr:cNvPr id="2" name="Rectangle: Rounded Corners 1">
          <a:extLst>
            <a:ext uri="{FF2B5EF4-FFF2-40B4-BE49-F238E27FC236}">
              <a16:creationId xmlns:a16="http://schemas.microsoft.com/office/drawing/2014/main" id="{0E7F4208-9492-0255-4ADC-96A2173883AC}"/>
            </a:ext>
          </a:extLst>
        </xdr:cNvPr>
        <xdr:cNvSpPr/>
      </xdr:nvSpPr>
      <xdr:spPr>
        <a:xfrm>
          <a:off x="3477846" y="929639"/>
          <a:ext cx="3060244" cy="1680619"/>
        </a:xfrm>
        <a:prstGeom prst="roundRect">
          <a:avLst>
            <a:gd name="adj" fmla="val 10854"/>
          </a:avLst>
        </a:prstGeom>
        <a:gradFill flip="none" rotWithShape="1">
          <a:gsLst>
            <a:gs pos="0">
              <a:srgbClr val="A4E7EA"/>
            </a:gs>
            <a:gs pos="27000">
              <a:srgbClr val="54B3B3"/>
            </a:gs>
            <a:gs pos="99000">
              <a:srgbClr val="0F6563"/>
            </a:gs>
            <a:gs pos="0">
              <a:srgbClr val="7ADBE0"/>
            </a:gs>
          </a:gsLst>
          <a:lin ang="10800000" scaled="1"/>
          <a:tileRect/>
        </a:gradFill>
        <a:ln>
          <a:noFill/>
        </a:ln>
        <a:effectLst>
          <a:outerShdw blurRad="50800" dist="38100" dir="5400000" algn="t" rotWithShape="0">
            <a:prstClr val="black">
              <a:alpha val="9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539848</xdr:colOff>
      <xdr:row>5</xdr:row>
      <xdr:rowOff>29308</xdr:rowOff>
    </xdr:from>
    <xdr:to>
      <xdr:col>13</xdr:col>
      <xdr:colOff>511048</xdr:colOff>
      <xdr:row>9</xdr:row>
      <xdr:rowOff>89788</xdr:rowOff>
    </xdr:to>
    <xdr:sp macro="" textlink="">
      <xdr:nvSpPr>
        <xdr:cNvPr id="3" name="Rectangle: Rounded Corners 2">
          <a:extLst>
            <a:ext uri="{FF2B5EF4-FFF2-40B4-BE49-F238E27FC236}">
              <a16:creationId xmlns:a16="http://schemas.microsoft.com/office/drawing/2014/main" id="{D8D5F517-8541-586F-439D-02CB60316767}"/>
            </a:ext>
          </a:extLst>
        </xdr:cNvPr>
        <xdr:cNvSpPr/>
      </xdr:nvSpPr>
      <xdr:spPr>
        <a:xfrm>
          <a:off x="6596771" y="957385"/>
          <a:ext cx="1788277" cy="802941"/>
        </a:xfrm>
        <a:prstGeom prst="roundRect">
          <a:avLst>
            <a:gd name="adj" fmla="val 8008"/>
          </a:avLst>
        </a:prstGeom>
        <a:solidFill>
          <a:schemeClr val="tx1">
            <a:lumMod val="95000"/>
            <a:lumOff val="5000"/>
          </a:schemeClr>
        </a:solidFill>
        <a:ln>
          <a:noFill/>
        </a:ln>
        <a:effectLst>
          <a:outerShdw blurRad="50800" dist="38100" algn="l"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12</xdr:col>
      <xdr:colOff>36927</xdr:colOff>
      <xdr:row>16</xdr:row>
      <xdr:rowOff>44548</xdr:rowOff>
    </xdr:from>
    <xdr:ext cx="184731" cy="264560"/>
    <xdr:sp macro="" textlink="">
      <xdr:nvSpPr>
        <xdr:cNvPr id="4" name="TextBox 3">
          <a:extLst>
            <a:ext uri="{FF2B5EF4-FFF2-40B4-BE49-F238E27FC236}">
              <a16:creationId xmlns:a16="http://schemas.microsoft.com/office/drawing/2014/main" id="{1D92CF31-60EF-87CC-3FCE-CAD6568BA81D}"/>
            </a:ext>
          </a:extLst>
        </xdr:cNvPr>
        <xdr:cNvSpPr txBox="1"/>
      </xdr:nvSpPr>
      <xdr:spPr>
        <a:xfrm>
          <a:off x="7305235" y="30143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10</xdr:col>
      <xdr:colOff>549617</xdr:colOff>
      <xdr:row>9</xdr:row>
      <xdr:rowOff>159825</xdr:rowOff>
    </xdr:from>
    <xdr:to>
      <xdr:col>13</xdr:col>
      <xdr:colOff>520817</xdr:colOff>
      <xdr:row>14</xdr:row>
      <xdr:rowOff>73425</xdr:rowOff>
    </xdr:to>
    <xdr:sp macro="" textlink="">
      <xdr:nvSpPr>
        <xdr:cNvPr id="5" name="Rectangle: Rounded Corners 4">
          <a:extLst>
            <a:ext uri="{FF2B5EF4-FFF2-40B4-BE49-F238E27FC236}">
              <a16:creationId xmlns:a16="http://schemas.microsoft.com/office/drawing/2014/main" id="{30B7BEC5-FCF6-4A8F-82D2-22FB296A19E6}"/>
            </a:ext>
          </a:extLst>
        </xdr:cNvPr>
        <xdr:cNvSpPr/>
      </xdr:nvSpPr>
      <xdr:spPr>
        <a:xfrm>
          <a:off x="6606540" y="1830363"/>
          <a:ext cx="1788277" cy="841677"/>
        </a:xfrm>
        <a:prstGeom prst="roundRect">
          <a:avLst>
            <a:gd name="adj" fmla="val 10225"/>
          </a:avLst>
        </a:prstGeom>
        <a:solidFill>
          <a:schemeClr val="tx1">
            <a:lumMod val="95000"/>
            <a:lumOff val="5000"/>
          </a:schemeClr>
        </a:solidFill>
        <a:ln>
          <a:noFill/>
        </a:ln>
        <a:effectLst>
          <a:outerShdw blurRad="50800" dist="38100" algn="l"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9770</xdr:colOff>
      <xdr:row>5</xdr:row>
      <xdr:rowOff>21103</xdr:rowOff>
    </xdr:from>
    <xdr:to>
      <xdr:col>17</xdr:col>
      <xdr:colOff>110951</xdr:colOff>
      <xdr:row>22</xdr:row>
      <xdr:rowOff>117232</xdr:rowOff>
    </xdr:to>
    <xdr:sp macro="" textlink="">
      <xdr:nvSpPr>
        <xdr:cNvPr id="6" name="Rectangle: Rounded Corners 5">
          <a:extLst>
            <a:ext uri="{FF2B5EF4-FFF2-40B4-BE49-F238E27FC236}">
              <a16:creationId xmlns:a16="http://schemas.microsoft.com/office/drawing/2014/main" id="{08C80189-042B-47DD-BAAA-E26E01D320D2}"/>
            </a:ext>
          </a:extLst>
        </xdr:cNvPr>
        <xdr:cNvSpPr/>
      </xdr:nvSpPr>
      <xdr:spPr>
        <a:xfrm>
          <a:off x="8489462" y="949180"/>
          <a:ext cx="1918258" cy="3251590"/>
        </a:xfrm>
        <a:prstGeom prst="roundRect">
          <a:avLst>
            <a:gd name="adj" fmla="val 8485"/>
          </a:avLst>
        </a:prstGeom>
        <a:solidFill>
          <a:schemeClr val="tx1">
            <a:lumMod val="95000"/>
            <a:lumOff val="5000"/>
          </a:schemeClr>
        </a:solidFill>
        <a:ln>
          <a:noFill/>
        </a:ln>
        <a:effectLst>
          <a:outerShdw blurRad="50800" dist="38100" algn="l"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425547</xdr:colOff>
      <xdr:row>14</xdr:row>
      <xdr:rowOff>113128</xdr:rowOff>
    </xdr:from>
    <xdr:to>
      <xdr:col>13</xdr:col>
      <xdr:colOff>547468</xdr:colOff>
      <xdr:row>22</xdr:row>
      <xdr:rowOff>82648</xdr:rowOff>
    </xdr:to>
    <xdr:sp macro="" textlink="">
      <xdr:nvSpPr>
        <xdr:cNvPr id="7" name="Rectangle: Rounded Corners 6">
          <a:extLst>
            <a:ext uri="{FF2B5EF4-FFF2-40B4-BE49-F238E27FC236}">
              <a16:creationId xmlns:a16="http://schemas.microsoft.com/office/drawing/2014/main" id="{F94C9ABC-9E01-4400-AD35-55C0330521C5}"/>
            </a:ext>
          </a:extLst>
        </xdr:cNvPr>
        <xdr:cNvSpPr/>
      </xdr:nvSpPr>
      <xdr:spPr>
        <a:xfrm>
          <a:off x="3454009" y="2711743"/>
          <a:ext cx="4967459" cy="1454443"/>
        </a:xfrm>
        <a:prstGeom prst="roundRect">
          <a:avLst>
            <a:gd name="adj" fmla="val 8485"/>
          </a:avLst>
        </a:prstGeom>
        <a:solidFill>
          <a:schemeClr val="tx1">
            <a:lumMod val="95000"/>
            <a:lumOff val="5000"/>
          </a:schemeClr>
        </a:solidFill>
        <a:ln>
          <a:noFill/>
        </a:ln>
        <a:effectLst>
          <a:outerShdw blurRad="50800" dist="38100" dir="5400000" algn="t"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410305</xdr:colOff>
      <xdr:row>22</xdr:row>
      <xdr:rowOff>175848</xdr:rowOff>
    </xdr:from>
    <xdr:to>
      <xdr:col>17</xdr:col>
      <xdr:colOff>166075</xdr:colOff>
      <xdr:row>33</xdr:row>
      <xdr:rowOff>9770</xdr:rowOff>
    </xdr:to>
    <xdr:sp macro="" textlink="">
      <xdr:nvSpPr>
        <xdr:cNvPr id="8" name="Rectangle: Rounded Corners 7">
          <a:extLst>
            <a:ext uri="{FF2B5EF4-FFF2-40B4-BE49-F238E27FC236}">
              <a16:creationId xmlns:a16="http://schemas.microsoft.com/office/drawing/2014/main" id="{82BBFF16-783A-47F2-B760-2955B989A352}"/>
            </a:ext>
          </a:extLst>
        </xdr:cNvPr>
        <xdr:cNvSpPr/>
      </xdr:nvSpPr>
      <xdr:spPr>
        <a:xfrm>
          <a:off x="3438767" y="4259386"/>
          <a:ext cx="7024077" cy="1875692"/>
        </a:xfrm>
        <a:prstGeom prst="roundRect">
          <a:avLst>
            <a:gd name="adj" fmla="val 8485"/>
          </a:avLst>
        </a:prstGeom>
        <a:solidFill>
          <a:schemeClr val="tx1">
            <a:lumMod val="95000"/>
            <a:lumOff val="5000"/>
          </a:schemeClr>
        </a:solidFill>
        <a:ln>
          <a:noFill/>
        </a:ln>
        <a:effectLst>
          <a:outerShdw blurRad="50800" dist="38100" dir="5400000" algn="t"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82648</xdr:colOff>
      <xdr:row>5</xdr:row>
      <xdr:rowOff>36928</xdr:rowOff>
    </xdr:from>
    <xdr:to>
      <xdr:col>5</xdr:col>
      <xdr:colOff>364587</xdr:colOff>
      <xdr:row>33</xdr:row>
      <xdr:rowOff>29307</xdr:rowOff>
    </xdr:to>
    <xdr:sp macro="" textlink="">
      <xdr:nvSpPr>
        <xdr:cNvPr id="9" name="Rectangle: Top Corners Rounded 8">
          <a:extLst>
            <a:ext uri="{FF2B5EF4-FFF2-40B4-BE49-F238E27FC236}">
              <a16:creationId xmlns:a16="http://schemas.microsoft.com/office/drawing/2014/main" id="{2FF6D62F-5B18-F8AD-677D-3CBF3BBFB9EF}"/>
            </a:ext>
          </a:extLst>
        </xdr:cNvPr>
        <xdr:cNvSpPr/>
      </xdr:nvSpPr>
      <xdr:spPr>
        <a:xfrm>
          <a:off x="2505417" y="965005"/>
          <a:ext cx="887632" cy="5189610"/>
        </a:xfrm>
        <a:prstGeom prst="round2SameRect">
          <a:avLst/>
        </a:prstGeom>
        <a:solidFill>
          <a:schemeClr val="tx1">
            <a:lumMod val="95000"/>
            <a:lumOff val="5000"/>
          </a:schemeClr>
        </a:solidFill>
        <a:effectLst>
          <a:outerShdw blurRad="50800" dist="38100" dir="5400000" algn="t" rotWithShape="0">
            <a:prstClr val="black">
              <a:alpha val="9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218243</xdr:colOff>
      <xdr:row>5</xdr:row>
      <xdr:rowOff>99255</xdr:rowOff>
    </xdr:from>
    <xdr:to>
      <xdr:col>10</xdr:col>
      <xdr:colOff>239429</xdr:colOff>
      <xdr:row>7</xdr:row>
      <xdr:rowOff>117231</xdr:rowOff>
    </xdr:to>
    <xdr:pic>
      <xdr:nvPicPr>
        <xdr:cNvPr id="10" name="Picture 9">
          <a:extLst>
            <a:ext uri="{FF2B5EF4-FFF2-40B4-BE49-F238E27FC236}">
              <a16:creationId xmlns:a16="http://schemas.microsoft.com/office/drawing/2014/main" id="{0C0C2A84-45F9-4220-82A7-D9E33CEF3A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69474" y="1027332"/>
          <a:ext cx="626878" cy="389207"/>
        </a:xfrm>
        <a:prstGeom prst="rect">
          <a:avLst/>
        </a:prstGeom>
      </xdr:spPr>
    </xdr:pic>
    <xdr:clientData/>
  </xdr:twoCellAnchor>
  <xdr:twoCellAnchor>
    <xdr:from>
      <xdr:col>9</xdr:col>
      <xdr:colOff>127000</xdr:colOff>
      <xdr:row>7</xdr:row>
      <xdr:rowOff>117230</xdr:rowOff>
    </xdr:from>
    <xdr:to>
      <xdr:col>10</xdr:col>
      <xdr:colOff>439615</xdr:colOff>
      <xdr:row>9</xdr:row>
      <xdr:rowOff>0</xdr:rowOff>
    </xdr:to>
    <xdr:sp macro="" textlink="">
      <xdr:nvSpPr>
        <xdr:cNvPr id="11" name="TextBox 10">
          <a:extLst>
            <a:ext uri="{FF2B5EF4-FFF2-40B4-BE49-F238E27FC236}">
              <a16:creationId xmlns:a16="http://schemas.microsoft.com/office/drawing/2014/main" id="{F60DE26E-736B-1B8D-915C-0263ACDEACEB}"/>
            </a:ext>
          </a:extLst>
        </xdr:cNvPr>
        <xdr:cNvSpPr txBox="1"/>
      </xdr:nvSpPr>
      <xdr:spPr>
        <a:xfrm>
          <a:off x="5578231" y="1416538"/>
          <a:ext cx="91830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MasterCard</a:t>
          </a:r>
          <a:endParaRPr lang="en-IN" sz="1100" b="1">
            <a:solidFill>
              <a:schemeClr val="bg1">
                <a:lumMod val="95000"/>
              </a:schemeClr>
            </a:solidFill>
          </a:endParaRPr>
        </a:p>
      </xdr:txBody>
    </xdr:sp>
    <xdr:clientData/>
  </xdr:twoCellAnchor>
  <xdr:twoCellAnchor>
    <xdr:from>
      <xdr:col>10</xdr:col>
      <xdr:colOff>569351</xdr:colOff>
      <xdr:row>5</xdr:row>
      <xdr:rowOff>40640</xdr:rowOff>
    </xdr:from>
    <xdr:to>
      <xdr:col>12</xdr:col>
      <xdr:colOff>276273</xdr:colOff>
      <xdr:row>6</xdr:row>
      <xdr:rowOff>109025</xdr:rowOff>
    </xdr:to>
    <xdr:sp macro="" textlink="">
      <xdr:nvSpPr>
        <xdr:cNvPr id="12" name="TextBox 11">
          <a:extLst>
            <a:ext uri="{FF2B5EF4-FFF2-40B4-BE49-F238E27FC236}">
              <a16:creationId xmlns:a16="http://schemas.microsoft.com/office/drawing/2014/main" id="{BCEE6CAE-177C-47B8-B269-A28919BE4167}"/>
            </a:ext>
          </a:extLst>
        </xdr:cNvPr>
        <xdr:cNvSpPr txBox="1"/>
      </xdr:nvSpPr>
      <xdr:spPr>
        <a:xfrm>
          <a:off x="6626274" y="968717"/>
          <a:ext cx="91830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Spending</a:t>
          </a:r>
          <a:endParaRPr lang="en-IN" sz="1200" b="1">
            <a:solidFill>
              <a:schemeClr val="bg1">
                <a:lumMod val="95000"/>
              </a:schemeClr>
            </a:solidFill>
          </a:endParaRPr>
        </a:p>
      </xdr:txBody>
    </xdr:sp>
    <xdr:clientData/>
  </xdr:twoCellAnchor>
  <xdr:twoCellAnchor>
    <xdr:from>
      <xdr:col>10</xdr:col>
      <xdr:colOff>575212</xdr:colOff>
      <xdr:row>9</xdr:row>
      <xdr:rowOff>95349</xdr:rowOff>
    </xdr:from>
    <xdr:to>
      <xdr:col>12</xdr:col>
      <xdr:colOff>282134</xdr:colOff>
      <xdr:row>10</xdr:row>
      <xdr:rowOff>163733</xdr:rowOff>
    </xdr:to>
    <xdr:sp macro="" textlink="">
      <xdr:nvSpPr>
        <xdr:cNvPr id="13" name="TextBox 12">
          <a:extLst>
            <a:ext uri="{FF2B5EF4-FFF2-40B4-BE49-F238E27FC236}">
              <a16:creationId xmlns:a16="http://schemas.microsoft.com/office/drawing/2014/main" id="{EF174DDA-447D-4147-8314-7C1E3E6EBE41}"/>
            </a:ext>
          </a:extLst>
        </xdr:cNvPr>
        <xdr:cNvSpPr txBox="1"/>
      </xdr:nvSpPr>
      <xdr:spPr>
        <a:xfrm>
          <a:off x="6632135" y="1765887"/>
          <a:ext cx="91830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Income</a:t>
          </a:r>
          <a:endParaRPr lang="en-IN" sz="1100" b="1">
            <a:solidFill>
              <a:schemeClr val="bg1">
                <a:lumMod val="95000"/>
              </a:schemeClr>
            </a:solidFill>
          </a:endParaRPr>
        </a:p>
      </xdr:txBody>
    </xdr:sp>
    <xdr:clientData/>
  </xdr:twoCellAnchor>
  <xdr:twoCellAnchor>
    <xdr:from>
      <xdr:col>14</xdr:col>
      <xdr:colOff>383736</xdr:colOff>
      <xdr:row>5</xdr:row>
      <xdr:rowOff>58615</xdr:rowOff>
    </xdr:from>
    <xdr:to>
      <xdr:col>17</xdr:col>
      <xdr:colOff>185614</xdr:colOff>
      <xdr:row>6</xdr:row>
      <xdr:rowOff>107460</xdr:rowOff>
    </xdr:to>
    <xdr:sp macro="" textlink="">
      <xdr:nvSpPr>
        <xdr:cNvPr id="14" name="TextBox 13">
          <a:extLst>
            <a:ext uri="{FF2B5EF4-FFF2-40B4-BE49-F238E27FC236}">
              <a16:creationId xmlns:a16="http://schemas.microsoft.com/office/drawing/2014/main" id="{39D7139F-08CC-4618-890C-F52547821234}"/>
            </a:ext>
          </a:extLst>
        </xdr:cNvPr>
        <xdr:cNvSpPr txBox="1"/>
      </xdr:nvSpPr>
      <xdr:spPr>
        <a:xfrm>
          <a:off x="8863428" y="986692"/>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95000"/>
                </a:schemeClr>
              </a:solidFill>
            </a:rPr>
            <a:t>Top</a:t>
          </a:r>
          <a:r>
            <a:rPr lang="en-IN" sz="1200" b="1" baseline="0">
              <a:solidFill>
                <a:schemeClr val="bg1">
                  <a:lumMod val="95000"/>
                </a:schemeClr>
              </a:solidFill>
            </a:rPr>
            <a:t> </a:t>
          </a:r>
          <a:r>
            <a:rPr lang="en-IN" sz="1050" b="1">
              <a:solidFill>
                <a:schemeClr val="bg1">
                  <a:lumMod val="95000"/>
                </a:schemeClr>
              </a:solidFill>
            </a:rPr>
            <a:t>Spending</a:t>
          </a:r>
          <a:endParaRPr lang="en-IN" sz="1200" b="1">
            <a:solidFill>
              <a:schemeClr val="bg1">
                <a:lumMod val="95000"/>
              </a:schemeClr>
            </a:solidFill>
          </a:endParaRPr>
        </a:p>
      </xdr:txBody>
    </xdr:sp>
    <xdr:clientData/>
  </xdr:twoCellAnchor>
  <xdr:twoCellAnchor>
    <xdr:from>
      <xdr:col>14</xdr:col>
      <xdr:colOff>149859</xdr:colOff>
      <xdr:row>16</xdr:row>
      <xdr:rowOff>111418</xdr:rowOff>
    </xdr:from>
    <xdr:to>
      <xdr:col>14</xdr:col>
      <xdr:colOff>530859</xdr:colOff>
      <xdr:row>18</xdr:row>
      <xdr:rowOff>48797</xdr:rowOff>
    </xdr:to>
    <xdr:grpSp>
      <xdr:nvGrpSpPr>
        <xdr:cNvPr id="15" name="Group 14">
          <a:extLst>
            <a:ext uri="{FF2B5EF4-FFF2-40B4-BE49-F238E27FC236}">
              <a16:creationId xmlns:a16="http://schemas.microsoft.com/office/drawing/2014/main" id="{8FBA7268-22B0-42F9-812F-80345D555A61}"/>
            </a:ext>
          </a:extLst>
        </xdr:cNvPr>
        <xdr:cNvGrpSpPr/>
      </xdr:nvGrpSpPr>
      <xdr:grpSpPr>
        <a:xfrm>
          <a:off x="8638375" y="2995547"/>
          <a:ext cx="381000" cy="297895"/>
          <a:chOff x="6316980" y="2895600"/>
          <a:chExt cx="381000" cy="312420"/>
        </a:xfrm>
      </xdr:grpSpPr>
      <xdr:sp macro="" textlink="">
        <xdr:nvSpPr>
          <xdr:cNvPr id="16" name="Rectangle: Rounded Corners 15">
            <a:extLst>
              <a:ext uri="{FF2B5EF4-FFF2-40B4-BE49-F238E27FC236}">
                <a16:creationId xmlns:a16="http://schemas.microsoft.com/office/drawing/2014/main" id="{E2AEC03A-8A98-6B70-E0B1-C441B4E1ED3C}"/>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7" name="Picture 16">
            <a:extLst>
              <a:ext uri="{FF2B5EF4-FFF2-40B4-BE49-F238E27FC236}">
                <a16:creationId xmlns:a16="http://schemas.microsoft.com/office/drawing/2014/main" id="{BAEE87C3-C5EE-6EC7-5659-333FFDE312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14</xdr:col>
      <xdr:colOff>149859</xdr:colOff>
      <xdr:row>19</xdr:row>
      <xdr:rowOff>107445</xdr:rowOff>
    </xdr:from>
    <xdr:to>
      <xdr:col>14</xdr:col>
      <xdr:colOff>530859</xdr:colOff>
      <xdr:row>21</xdr:row>
      <xdr:rowOff>50116</xdr:rowOff>
    </xdr:to>
    <xdr:grpSp>
      <xdr:nvGrpSpPr>
        <xdr:cNvPr id="18" name="Group 17">
          <a:extLst>
            <a:ext uri="{FF2B5EF4-FFF2-40B4-BE49-F238E27FC236}">
              <a16:creationId xmlns:a16="http://schemas.microsoft.com/office/drawing/2014/main" id="{AC434A5B-783B-43BE-814A-BE5F6434A576}"/>
            </a:ext>
          </a:extLst>
        </xdr:cNvPr>
        <xdr:cNvGrpSpPr/>
      </xdr:nvGrpSpPr>
      <xdr:grpSpPr>
        <a:xfrm>
          <a:off x="8638375" y="3532348"/>
          <a:ext cx="381000" cy="303187"/>
          <a:chOff x="6316980" y="3421380"/>
          <a:chExt cx="381000" cy="312420"/>
        </a:xfrm>
      </xdr:grpSpPr>
      <xdr:sp macro="" textlink="">
        <xdr:nvSpPr>
          <xdr:cNvPr id="19" name="Rectangle: Rounded Corners 18">
            <a:extLst>
              <a:ext uri="{FF2B5EF4-FFF2-40B4-BE49-F238E27FC236}">
                <a16:creationId xmlns:a16="http://schemas.microsoft.com/office/drawing/2014/main" id="{7690FE41-CA78-3768-3252-AEBFEADD5688}"/>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0" name="Picture 19">
            <a:extLst>
              <a:ext uri="{FF2B5EF4-FFF2-40B4-BE49-F238E27FC236}">
                <a16:creationId xmlns:a16="http://schemas.microsoft.com/office/drawing/2014/main" id="{554548BD-6A6C-D184-86F3-AEEC579506A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14</xdr:col>
      <xdr:colOff>149859</xdr:colOff>
      <xdr:row>13</xdr:row>
      <xdr:rowOff>110099</xdr:rowOff>
    </xdr:from>
    <xdr:to>
      <xdr:col>14</xdr:col>
      <xdr:colOff>530859</xdr:colOff>
      <xdr:row>15</xdr:row>
      <xdr:rowOff>47478</xdr:rowOff>
    </xdr:to>
    <xdr:grpSp>
      <xdr:nvGrpSpPr>
        <xdr:cNvPr id="21" name="Group 20">
          <a:extLst>
            <a:ext uri="{FF2B5EF4-FFF2-40B4-BE49-F238E27FC236}">
              <a16:creationId xmlns:a16="http://schemas.microsoft.com/office/drawing/2014/main" id="{1BCCF18F-2521-4D8B-AE04-901F698CA634}"/>
            </a:ext>
          </a:extLst>
        </xdr:cNvPr>
        <xdr:cNvGrpSpPr/>
      </xdr:nvGrpSpPr>
      <xdr:grpSpPr>
        <a:xfrm>
          <a:off x="8638375" y="2453454"/>
          <a:ext cx="381000" cy="297895"/>
          <a:chOff x="6316980" y="2438400"/>
          <a:chExt cx="381000" cy="312420"/>
        </a:xfrm>
      </xdr:grpSpPr>
      <xdr:sp macro="" textlink="">
        <xdr:nvSpPr>
          <xdr:cNvPr id="22" name="Rectangle: Rounded Corners 21">
            <a:extLst>
              <a:ext uri="{FF2B5EF4-FFF2-40B4-BE49-F238E27FC236}">
                <a16:creationId xmlns:a16="http://schemas.microsoft.com/office/drawing/2014/main" id="{11A3DD8F-D795-4793-7F9C-79829C8CE9FA}"/>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3" name="Picture 22">
            <a:extLst>
              <a:ext uri="{FF2B5EF4-FFF2-40B4-BE49-F238E27FC236}">
                <a16:creationId xmlns:a16="http://schemas.microsoft.com/office/drawing/2014/main" id="{D3017B00-E752-EA97-A70B-3A4D9738DE4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14</xdr:col>
      <xdr:colOff>149859</xdr:colOff>
      <xdr:row>10</xdr:row>
      <xdr:rowOff>108780</xdr:rowOff>
    </xdr:from>
    <xdr:to>
      <xdr:col>14</xdr:col>
      <xdr:colOff>530859</xdr:colOff>
      <xdr:row>12</xdr:row>
      <xdr:rowOff>46159</xdr:rowOff>
    </xdr:to>
    <xdr:grpSp>
      <xdr:nvGrpSpPr>
        <xdr:cNvPr id="24" name="Group 23">
          <a:extLst>
            <a:ext uri="{FF2B5EF4-FFF2-40B4-BE49-F238E27FC236}">
              <a16:creationId xmlns:a16="http://schemas.microsoft.com/office/drawing/2014/main" id="{A8ABBD91-525A-4BC6-829D-9D6F2DFC69E2}"/>
            </a:ext>
          </a:extLst>
        </xdr:cNvPr>
        <xdr:cNvGrpSpPr/>
      </xdr:nvGrpSpPr>
      <xdr:grpSpPr>
        <a:xfrm>
          <a:off x="8638375" y="1911361"/>
          <a:ext cx="381000" cy="297895"/>
          <a:chOff x="6316980" y="1920240"/>
          <a:chExt cx="381000" cy="312420"/>
        </a:xfrm>
      </xdr:grpSpPr>
      <xdr:sp macro="" textlink="">
        <xdr:nvSpPr>
          <xdr:cNvPr id="25" name="Rectangle: Rounded Corners 24">
            <a:extLst>
              <a:ext uri="{FF2B5EF4-FFF2-40B4-BE49-F238E27FC236}">
                <a16:creationId xmlns:a16="http://schemas.microsoft.com/office/drawing/2014/main" id="{FCB2DF7C-B4FE-B7E5-505C-F1DE03F76DC0}"/>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6" name="Picture 25">
            <a:extLst>
              <a:ext uri="{FF2B5EF4-FFF2-40B4-BE49-F238E27FC236}">
                <a16:creationId xmlns:a16="http://schemas.microsoft.com/office/drawing/2014/main" id="{90E490FA-D8B8-8E3A-8DA1-39A441A55E2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14</xdr:col>
      <xdr:colOff>149859</xdr:colOff>
      <xdr:row>7</xdr:row>
      <xdr:rowOff>136768</xdr:rowOff>
    </xdr:from>
    <xdr:to>
      <xdr:col>14</xdr:col>
      <xdr:colOff>530859</xdr:colOff>
      <xdr:row>9</xdr:row>
      <xdr:rowOff>74148</xdr:rowOff>
    </xdr:to>
    <xdr:grpSp>
      <xdr:nvGrpSpPr>
        <xdr:cNvPr id="31" name="Group 30">
          <a:extLst>
            <a:ext uri="{FF2B5EF4-FFF2-40B4-BE49-F238E27FC236}">
              <a16:creationId xmlns:a16="http://schemas.microsoft.com/office/drawing/2014/main" id="{469AB71C-9936-1963-4A1F-27C984049D39}"/>
            </a:ext>
          </a:extLst>
        </xdr:cNvPr>
        <xdr:cNvGrpSpPr/>
      </xdr:nvGrpSpPr>
      <xdr:grpSpPr>
        <a:xfrm>
          <a:off x="8638375" y="1398574"/>
          <a:ext cx="381000" cy="297897"/>
          <a:chOff x="7544646" y="1242907"/>
          <a:chExt cx="381000" cy="319193"/>
        </a:xfrm>
      </xdr:grpSpPr>
      <xdr:sp macro="" textlink="">
        <xdr:nvSpPr>
          <xdr:cNvPr id="32" name="Rectangle: Rounded Corners 31">
            <a:extLst>
              <a:ext uri="{FF2B5EF4-FFF2-40B4-BE49-F238E27FC236}">
                <a16:creationId xmlns:a16="http://schemas.microsoft.com/office/drawing/2014/main" id="{D95E2C29-78C3-F974-4C57-511EA8251BA5}"/>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3" name="Picture 32">
            <a:extLst>
              <a:ext uri="{FF2B5EF4-FFF2-40B4-BE49-F238E27FC236}">
                <a16:creationId xmlns:a16="http://schemas.microsoft.com/office/drawing/2014/main" id="{BA01181F-3F4A-A81D-C8CD-29FB3FF8AC9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xdr:from>
      <xdr:col>5</xdr:col>
      <xdr:colOff>425547</xdr:colOff>
      <xdr:row>14</xdr:row>
      <xdr:rowOff>113128</xdr:rowOff>
    </xdr:from>
    <xdr:to>
      <xdr:col>8</xdr:col>
      <xdr:colOff>227426</xdr:colOff>
      <xdr:row>15</xdr:row>
      <xdr:rowOff>161972</xdr:rowOff>
    </xdr:to>
    <xdr:sp macro="" textlink="">
      <xdr:nvSpPr>
        <xdr:cNvPr id="34" name="TextBox 33">
          <a:extLst>
            <a:ext uri="{FF2B5EF4-FFF2-40B4-BE49-F238E27FC236}">
              <a16:creationId xmlns:a16="http://schemas.microsoft.com/office/drawing/2014/main" id="{A119082A-EC37-4129-B733-579BBF4C1879}"/>
            </a:ext>
          </a:extLst>
        </xdr:cNvPr>
        <xdr:cNvSpPr txBox="1"/>
      </xdr:nvSpPr>
      <xdr:spPr>
        <a:xfrm>
          <a:off x="3454009" y="2711743"/>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Income</a:t>
          </a:r>
          <a:r>
            <a:rPr lang="en-IN" sz="1100" b="1" baseline="0">
              <a:solidFill>
                <a:schemeClr val="bg1">
                  <a:lumMod val="95000"/>
                </a:schemeClr>
              </a:solidFill>
            </a:rPr>
            <a:t> </a:t>
          </a:r>
          <a:r>
            <a:rPr lang="en-IN" sz="1200" b="1" baseline="0">
              <a:solidFill>
                <a:schemeClr val="bg1">
                  <a:lumMod val="95000"/>
                </a:schemeClr>
              </a:solidFill>
            </a:rPr>
            <a:t>Sources</a:t>
          </a:r>
          <a:endParaRPr lang="en-IN" sz="1200" b="1">
            <a:solidFill>
              <a:schemeClr val="bg1">
                <a:lumMod val="95000"/>
              </a:schemeClr>
            </a:solidFill>
          </a:endParaRPr>
        </a:p>
      </xdr:txBody>
    </xdr:sp>
    <xdr:clientData/>
  </xdr:twoCellAnchor>
  <xdr:twoCellAnchor editAs="oneCell">
    <xdr:from>
      <xdr:col>5</xdr:col>
      <xdr:colOff>566615</xdr:colOff>
      <xdr:row>16</xdr:row>
      <xdr:rowOff>107461</xdr:rowOff>
    </xdr:from>
    <xdr:to>
      <xdr:col>6</xdr:col>
      <xdr:colOff>176923</xdr:colOff>
      <xdr:row>17</xdr:row>
      <xdr:rowOff>132554</xdr:rowOff>
    </xdr:to>
    <xdr:pic>
      <xdr:nvPicPr>
        <xdr:cNvPr id="35" name="Picture 34">
          <a:extLst>
            <a:ext uri="{FF2B5EF4-FFF2-40B4-BE49-F238E27FC236}">
              <a16:creationId xmlns:a16="http://schemas.microsoft.com/office/drawing/2014/main" id="{50B075C8-3491-440E-AB60-DCAFCA39C82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95077" y="3077307"/>
          <a:ext cx="216000" cy="210709"/>
        </a:xfrm>
        <a:prstGeom prst="rect">
          <a:avLst/>
        </a:prstGeom>
      </xdr:spPr>
    </xdr:pic>
    <xdr:clientData/>
  </xdr:twoCellAnchor>
  <xdr:twoCellAnchor editAs="oneCell">
    <xdr:from>
      <xdr:col>5</xdr:col>
      <xdr:colOff>585176</xdr:colOff>
      <xdr:row>20</xdr:row>
      <xdr:rowOff>75036</xdr:rowOff>
    </xdr:from>
    <xdr:to>
      <xdr:col>6</xdr:col>
      <xdr:colOff>195484</xdr:colOff>
      <xdr:row>21</xdr:row>
      <xdr:rowOff>100130</xdr:rowOff>
    </xdr:to>
    <xdr:pic>
      <xdr:nvPicPr>
        <xdr:cNvPr id="36" name="Picture 35">
          <a:extLst>
            <a:ext uri="{FF2B5EF4-FFF2-40B4-BE49-F238E27FC236}">
              <a16:creationId xmlns:a16="http://schemas.microsoft.com/office/drawing/2014/main" id="{D5090B4B-D09E-4232-BF95-8AB1A8EADD5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13638" y="3787344"/>
          <a:ext cx="216000" cy="210709"/>
        </a:xfrm>
        <a:prstGeom prst="rect">
          <a:avLst/>
        </a:prstGeom>
      </xdr:spPr>
    </xdr:pic>
    <xdr:clientData/>
  </xdr:twoCellAnchor>
  <xdr:twoCellAnchor editAs="oneCell">
    <xdr:from>
      <xdr:col>5</xdr:col>
      <xdr:colOff>569936</xdr:colOff>
      <xdr:row>18</xdr:row>
      <xdr:rowOff>80983</xdr:rowOff>
    </xdr:from>
    <xdr:to>
      <xdr:col>6</xdr:col>
      <xdr:colOff>180244</xdr:colOff>
      <xdr:row>19</xdr:row>
      <xdr:rowOff>106076</xdr:rowOff>
    </xdr:to>
    <xdr:pic>
      <xdr:nvPicPr>
        <xdr:cNvPr id="37" name="Picture 36">
          <a:extLst>
            <a:ext uri="{FF2B5EF4-FFF2-40B4-BE49-F238E27FC236}">
              <a16:creationId xmlns:a16="http://schemas.microsoft.com/office/drawing/2014/main" id="{45116697-6D9B-481D-8293-FEA4BD2C83C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598398" y="3422060"/>
          <a:ext cx="216000" cy="210708"/>
        </a:xfrm>
        <a:prstGeom prst="rect">
          <a:avLst/>
        </a:prstGeom>
      </xdr:spPr>
    </xdr:pic>
    <xdr:clientData/>
  </xdr:twoCellAnchor>
  <xdr:twoCellAnchor>
    <xdr:from>
      <xdr:col>6</xdr:col>
      <xdr:colOff>167639</xdr:colOff>
      <xdr:row>16</xdr:row>
      <xdr:rowOff>89682</xdr:rowOff>
    </xdr:from>
    <xdr:to>
      <xdr:col>8</xdr:col>
      <xdr:colOff>575210</xdr:colOff>
      <xdr:row>17</xdr:row>
      <xdr:rowOff>138526</xdr:rowOff>
    </xdr:to>
    <xdr:sp macro="" textlink="">
      <xdr:nvSpPr>
        <xdr:cNvPr id="38" name="TextBox 37">
          <a:extLst>
            <a:ext uri="{FF2B5EF4-FFF2-40B4-BE49-F238E27FC236}">
              <a16:creationId xmlns:a16="http://schemas.microsoft.com/office/drawing/2014/main" id="{5589391F-8820-4746-B5BF-13D3CE671856}"/>
            </a:ext>
          </a:extLst>
        </xdr:cNvPr>
        <xdr:cNvSpPr txBox="1"/>
      </xdr:nvSpPr>
      <xdr:spPr>
        <a:xfrm>
          <a:off x="3801793" y="3059528"/>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Data</a:t>
          </a:r>
          <a:r>
            <a:rPr lang="en-IN" sz="1200" b="1" baseline="0">
              <a:solidFill>
                <a:schemeClr val="bg1">
                  <a:lumMod val="95000"/>
                </a:schemeClr>
              </a:solidFill>
            </a:rPr>
            <a:t> With Decision</a:t>
          </a:r>
          <a:endParaRPr lang="en-IN" sz="1400" b="1">
            <a:solidFill>
              <a:schemeClr val="bg1">
                <a:lumMod val="95000"/>
              </a:schemeClr>
            </a:solidFill>
          </a:endParaRPr>
        </a:p>
      </xdr:txBody>
    </xdr:sp>
    <xdr:clientData/>
  </xdr:twoCellAnchor>
  <xdr:twoCellAnchor>
    <xdr:from>
      <xdr:col>6</xdr:col>
      <xdr:colOff>183270</xdr:colOff>
      <xdr:row>18</xdr:row>
      <xdr:rowOff>56466</xdr:rowOff>
    </xdr:from>
    <xdr:to>
      <xdr:col>8</xdr:col>
      <xdr:colOff>590841</xdr:colOff>
      <xdr:row>19</xdr:row>
      <xdr:rowOff>105311</xdr:rowOff>
    </xdr:to>
    <xdr:sp macro="" textlink="">
      <xdr:nvSpPr>
        <xdr:cNvPr id="39" name="TextBox 38">
          <a:extLst>
            <a:ext uri="{FF2B5EF4-FFF2-40B4-BE49-F238E27FC236}">
              <a16:creationId xmlns:a16="http://schemas.microsoft.com/office/drawing/2014/main" id="{1893153B-C34A-46D2-BE44-F526C60B0321}"/>
            </a:ext>
          </a:extLst>
        </xdr:cNvPr>
        <xdr:cNvSpPr txBox="1"/>
      </xdr:nvSpPr>
      <xdr:spPr>
        <a:xfrm>
          <a:off x="3817424" y="3397543"/>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YouTube</a:t>
          </a:r>
          <a:endParaRPr lang="en-IN" sz="1400" b="1">
            <a:solidFill>
              <a:schemeClr val="bg1">
                <a:lumMod val="95000"/>
              </a:schemeClr>
            </a:solidFill>
          </a:endParaRPr>
        </a:p>
      </xdr:txBody>
    </xdr:sp>
    <xdr:clientData/>
  </xdr:twoCellAnchor>
  <xdr:twoCellAnchor>
    <xdr:from>
      <xdr:col>6</xdr:col>
      <xdr:colOff>198901</xdr:colOff>
      <xdr:row>20</xdr:row>
      <xdr:rowOff>62328</xdr:rowOff>
    </xdr:from>
    <xdr:to>
      <xdr:col>9</xdr:col>
      <xdr:colOff>779</xdr:colOff>
      <xdr:row>21</xdr:row>
      <xdr:rowOff>111173</xdr:rowOff>
    </xdr:to>
    <xdr:sp macro="" textlink="">
      <xdr:nvSpPr>
        <xdr:cNvPr id="40" name="TextBox 39">
          <a:extLst>
            <a:ext uri="{FF2B5EF4-FFF2-40B4-BE49-F238E27FC236}">
              <a16:creationId xmlns:a16="http://schemas.microsoft.com/office/drawing/2014/main" id="{A7DC8890-60E9-43AC-836C-96F0B4FA0D20}"/>
            </a:ext>
          </a:extLst>
        </xdr:cNvPr>
        <xdr:cNvSpPr txBox="1"/>
      </xdr:nvSpPr>
      <xdr:spPr>
        <a:xfrm>
          <a:off x="3833055" y="3774636"/>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Teachable</a:t>
          </a:r>
          <a:endParaRPr lang="en-IN" sz="1400" b="1">
            <a:solidFill>
              <a:schemeClr val="bg1">
                <a:lumMod val="95000"/>
              </a:schemeClr>
            </a:solidFill>
          </a:endParaRPr>
        </a:p>
      </xdr:txBody>
    </xdr:sp>
    <xdr:clientData/>
  </xdr:twoCellAnchor>
  <xdr:twoCellAnchor>
    <xdr:from>
      <xdr:col>10</xdr:col>
      <xdr:colOff>566616</xdr:colOff>
      <xdr:row>3</xdr:row>
      <xdr:rowOff>39080</xdr:rowOff>
    </xdr:from>
    <xdr:to>
      <xdr:col>13</xdr:col>
      <xdr:colOff>508000</xdr:colOff>
      <xdr:row>4</xdr:row>
      <xdr:rowOff>146540</xdr:rowOff>
    </xdr:to>
    <xdr:sp macro="" textlink="">
      <xdr:nvSpPr>
        <xdr:cNvPr id="41" name="Rectangle: Rounded Corners 40">
          <a:hlinkClick xmlns:r="http://schemas.openxmlformats.org/officeDocument/2006/relationships" r:id="rId10"/>
          <a:extLst>
            <a:ext uri="{FF2B5EF4-FFF2-40B4-BE49-F238E27FC236}">
              <a16:creationId xmlns:a16="http://schemas.microsoft.com/office/drawing/2014/main" id="{13E61008-EB08-4835-82D3-C683C003F80D}"/>
            </a:ext>
          </a:extLst>
        </xdr:cNvPr>
        <xdr:cNvSpPr/>
      </xdr:nvSpPr>
      <xdr:spPr>
        <a:xfrm>
          <a:off x="6623539" y="595926"/>
          <a:ext cx="1758461" cy="293076"/>
        </a:xfrm>
        <a:prstGeom prst="roundRect">
          <a:avLst>
            <a:gd name="adj" fmla="val 8485"/>
          </a:avLst>
        </a:prstGeom>
        <a:solidFill>
          <a:schemeClr val="tx1">
            <a:lumMod val="95000"/>
            <a:lumOff val="5000"/>
          </a:schemeClr>
        </a:solidFill>
        <a:ln>
          <a:noFill/>
        </a:ln>
        <a:effectLst>
          <a:outerShdw blurRad="50800" dist="38100" dir="2700000" algn="tl" rotWithShape="0">
            <a:prstClr val="black">
              <a:alpha val="9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9770</xdr:colOff>
      <xdr:row>3</xdr:row>
      <xdr:rowOff>19539</xdr:rowOff>
    </xdr:from>
    <xdr:to>
      <xdr:col>17</xdr:col>
      <xdr:colOff>87924</xdr:colOff>
      <xdr:row>4</xdr:row>
      <xdr:rowOff>136769</xdr:rowOff>
    </xdr:to>
    <xdr:sp macro="" textlink="">
      <xdr:nvSpPr>
        <xdr:cNvPr id="42" name="Rectangle: Rounded Corners 41">
          <a:extLst>
            <a:ext uri="{FF2B5EF4-FFF2-40B4-BE49-F238E27FC236}">
              <a16:creationId xmlns:a16="http://schemas.microsoft.com/office/drawing/2014/main" id="{DC5E2090-41DC-4DA9-97CA-E43A2F54F347}"/>
            </a:ext>
          </a:extLst>
        </xdr:cNvPr>
        <xdr:cNvSpPr/>
      </xdr:nvSpPr>
      <xdr:spPr>
        <a:xfrm>
          <a:off x="8489462" y="576385"/>
          <a:ext cx="1895231" cy="302846"/>
        </a:xfrm>
        <a:prstGeom prst="roundRect">
          <a:avLst>
            <a:gd name="adj" fmla="val 8485"/>
          </a:avLst>
        </a:prstGeom>
        <a:solidFill>
          <a:schemeClr val="tx1">
            <a:lumMod val="95000"/>
            <a:lumOff val="5000"/>
          </a:schemeClr>
        </a:solidFill>
        <a:ln>
          <a:noFill/>
        </a:ln>
        <a:effectLst>
          <a:outerShdw blurRad="50800" dist="38100" dir="5400000" algn="t"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2</xdr:colOff>
      <xdr:row>3</xdr:row>
      <xdr:rowOff>78281</xdr:rowOff>
    </xdr:from>
    <xdr:to>
      <xdr:col>11</xdr:col>
      <xdr:colOff>244231</xdr:colOff>
      <xdr:row>4</xdr:row>
      <xdr:rowOff>130550</xdr:rowOff>
    </xdr:to>
    <xdr:pic>
      <xdr:nvPicPr>
        <xdr:cNvPr id="47" name="Picture 46">
          <a:extLst>
            <a:ext uri="{FF2B5EF4-FFF2-40B4-BE49-F238E27FC236}">
              <a16:creationId xmlns:a16="http://schemas.microsoft.com/office/drawing/2014/main" id="{5FE78276-3093-D3E1-FDFF-505461D31D3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flipV="1">
          <a:off x="6662617" y="635127"/>
          <a:ext cx="244229" cy="237885"/>
        </a:xfrm>
        <a:prstGeom prst="rect">
          <a:avLst/>
        </a:prstGeom>
      </xdr:spPr>
    </xdr:pic>
    <xdr:clientData/>
  </xdr:twoCellAnchor>
  <xdr:twoCellAnchor editAs="oneCell">
    <xdr:from>
      <xdr:col>14</xdr:col>
      <xdr:colOff>107462</xdr:colOff>
      <xdr:row>3</xdr:row>
      <xdr:rowOff>29309</xdr:rowOff>
    </xdr:from>
    <xdr:to>
      <xdr:col>14</xdr:col>
      <xdr:colOff>390770</xdr:colOff>
      <xdr:row>4</xdr:row>
      <xdr:rowOff>127001</xdr:rowOff>
    </xdr:to>
    <xdr:pic>
      <xdr:nvPicPr>
        <xdr:cNvPr id="49" name="Picture 48">
          <a:extLst>
            <a:ext uri="{FF2B5EF4-FFF2-40B4-BE49-F238E27FC236}">
              <a16:creationId xmlns:a16="http://schemas.microsoft.com/office/drawing/2014/main" id="{CDCEDE48-F053-B991-3B4D-518EBD82C9B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87154" y="586155"/>
          <a:ext cx="283308" cy="283308"/>
        </a:xfrm>
        <a:prstGeom prst="rect">
          <a:avLst/>
        </a:prstGeom>
      </xdr:spPr>
    </xdr:pic>
    <xdr:clientData/>
  </xdr:twoCellAnchor>
  <xdr:twoCellAnchor>
    <xdr:from>
      <xdr:col>14</xdr:col>
      <xdr:colOff>429847</xdr:colOff>
      <xdr:row>3</xdr:row>
      <xdr:rowOff>9768</xdr:rowOff>
    </xdr:from>
    <xdr:to>
      <xdr:col>17</xdr:col>
      <xdr:colOff>9770</xdr:colOff>
      <xdr:row>4</xdr:row>
      <xdr:rowOff>107460</xdr:rowOff>
    </xdr:to>
    <xdr:sp macro="" textlink="">
      <xdr:nvSpPr>
        <xdr:cNvPr id="50" name="TextBox 49">
          <a:hlinkClick xmlns:r="http://schemas.openxmlformats.org/officeDocument/2006/relationships" r:id="rId13"/>
          <a:extLst>
            <a:ext uri="{FF2B5EF4-FFF2-40B4-BE49-F238E27FC236}">
              <a16:creationId xmlns:a16="http://schemas.microsoft.com/office/drawing/2014/main" id="{BF6C9C4C-B9C8-4731-A432-7819A116E0D2}"/>
            </a:ext>
          </a:extLst>
        </xdr:cNvPr>
        <xdr:cNvSpPr txBox="1"/>
      </xdr:nvSpPr>
      <xdr:spPr>
        <a:xfrm>
          <a:off x="8909539" y="566614"/>
          <a:ext cx="1397000" cy="283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A4E7EA"/>
              </a:solidFill>
            </a:rPr>
            <a:t>Spreadsheet</a:t>
          </a:r>
          <a:endParaRPr lang="en-IN" sz="1200" b="1">
            <a:solidFill>
              <a:srgbClr val="A4E7EA"/>
            </a:solidFill>
          </a:endParaRPr>
        </a:p>
      </xdr:txBody>
    </xdr:sp>
    <xdr:clientData/>
  </xdr:twoCellAnchor>
  <xdr:twoCellAnchor>
    <xdr:from>
      <xdr:col>11</xdr:col>
      <xdr:colOff>250093</xdr:colOff>
      <xdr:row>3</xdr:row>
      <xdr:rowOff>35169</xdr:rowOff>
    </xdr:from>
    <xdr:to>
      <xdr:col>13</xdr:col>
      <xdr:colOff>185615</xdr:colOff>
      <xdr:row>4</xdr:row>
      <xdr:rowOff>175845</xdr:rowOff>
    </xdr:to>
    <xdr:sp macro="" textlink="">
      <xdr:nvSpPr>
        <xdr:cNvPr id="51" name="TextBox 50">
          <a:extLst>
            <a:ext uri="{FF2B5EF4-FFF2-40B4-BE49-F238E27FC236}">
              <a16:creationId xmlns:a16="http://schemas.microsoft.com/office/drawing/2014/main" id="{B5B6A5A1-7FCC-4374-840C-E7B12FE26E9A}"/>
            </a:ext>
          </a:extLst>
        </xdr:cNvPr>
        <xdr:cNvSpPr txBox="1"/>
      </xdr:nvSpPr>
      <xdr:spPr>
        <a:xfrm>
          <a:off x="6912708" y="592015"/>
          <a:ext cx="1146907" cy="326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A4E7EA"/>
              </a:solidFill>
            </a:rPr>
            <a:t>Dashboard</a:t>
          </a:r>
          <a:endParaRPr lang="en-IN" sz="1200" b="1">
            <a:solidFill>
              <a:srgbClr val="A4E7EA"/>
            </a:solidFill>
          </a:endParaRPr>
        </a:p>
      </xdr:txBody>
    </xdr:sp>
    <xdr:clientData/>
  </xdr:twoCellAnchor>
  <xdr:twoCellAnchor>
    <xdr:from>
      <xdr:col>13</xdr:col>
      <xdr:colOff>468923</xdr:colOff>
      <xdr:row>23</xdr:row>
      <xdr:rowOff>48846</xdr:rowOff>
    </xdr:from>
    <xdr:to>
      <xdr:col>17</xdr:col>
      <xdr:colOff>156308</xdr:colOff>
      <xdr:row>24</xdr:row>
      <xdr:rowOff>107461</xdr:rowOff>
    </xdr:to>
    <xdr:sp macro="" textlink="">
      <xdr:nvSpPr>
        <xdr:cNvPr id="54" name="TextBox 53">
          <a:extLst>
            <a:ext uri="{FF2B5EF4-FFF2-40B4-BE49-F238E27FC236}">
              <a16:creationId xmlns:a16="http://schemas.microsoft.com/office/drawing/2014/main" id="{A2049157-3358-47C2-A832-1AE96B6C54F4}"/>
            </a:ext>
          </a:extLst>
        </xdr:cNvPr>
        <xdr:cNvSpPr txBox="1"/>
      </xdr:nvSpPr>
      <xdr:spPr>
        <a:xfrm>
          <a:off x="8342923" y="4318000"/>
          <a:ext cx="2110154" cy="244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E7FDF7"/>
              </a:solidFill>
            </a:rPr>
            <a:t>Weekly</a:t>
          </a:r>
          <a:r>
            <a:rPr lang="en-IN" sz="1000" b="1" baseline="0">
              <a:solidFill>
                <a:schemeClr val="bg1">
                  <a:lumMod val="95000"/>
                </a:schemeClr>
              </a:solidFill>
            </a:rPr>
            <a:t> </a:t>
          </a:r>
          <a:r>
            <a:rPr lang="en-IN" sz="1000" b="1" baseline="0">
              <a:solidFill>
                <a:srgbClr val="E7FDF7"/>
              </a:solidFill>
            </a:rPr>
            <a:t>Trend</a:t>
          </a:r>
          <a:r>
            <a:rPr lang="en-IN" sz="1000" b="1" baseline="0">
              <a:solidFill>
                <a:schemeClr val="bg1">
                  <a:lumMod val="95000"/>
                </a:schemeClr>
              </a:solidFill>
            </a:rPr>
            <a:t> </a:t>
          </a:r>
          <a:r>
            <a:rPr lang="en-IN" sz="1000" b="1" baseline="0">
              <a:solidFill>
                <a:srgbClr val="E7FDF7"/>
              </a:solidFill>
            </a:rPr>
            <a:t>Income</a:t>
          </a:r>
          <a:r>
            <a:rPr lang="en-IN" sz="1000" b="1" baseline="0">
              <a:solidFill>
                <a:schemeClr val="bg1">
                  <a:lumMod val="95000"/>
                </a:schemeClr>
              </a:solidFill>
            </a:rPr>
            <a:t> </a:t>
          </a:r>
          <a:r>
            <a:rPr lang="en-IN" sz="1000" b="1" baseline="0">
              <a:solidFill>
                <a:srgbClr val="E7FDF7"/>
              </a:solidFill>
            </a:rPr>
            <a:t>And</a:t>
          </a:r>
          <a:r>
            <a:rPr lang="en-IN" sz="1000" b="1" baseline="0">
              <a:solidFill>
                <a:schemeClr val="bg1">
                  <a:lumMod val="95000"/>
                </a:schemeClr>
              </a:solidFill>
            </a:rPr>
            <a:t> </a:t>
          </a:r>
          <a:r>
            <a:rPr lang="en-IN" sz="1000" b="1" baseline="0">
              <a:solidFill>
                <a:srgbClr val="E7FDF7"/>
              </a:solidFill>
            </a:rPr>
            <a:t>Spending</a:t>
          </a:r>
          <a:endParaRPr lang="en-IN" sz="900" b="1">
            <a:solidFill>
              <a:srgbClr val="E7FDF7"/>
            </a:solidFill>
          </a:endParaRPr>
        </a:p>
      </xdr:txBody>
    </xdr:sp>
    <xdr:clientData/>
  </xdr:twoCellAnchor>
  <xdr:twoCellAnchor>
    <xdr:from>
      <xdr:col>5</xdr:col>
      <xdr:colOff>439614</xdr:colOff>
      <xdr:row>23</xdr:row>
      <xdr:rowOff>29307</xdr:rowOff>
    </xdr:from>
    <xdr:to>
      <xdr:col>9</xdr:col>
      <xdr:colOff>234461</xdr:colOff>
      <xdr:row>24</xdr:row>
      <xdr:rowOff>91635</xdr:rowOff>
    </xdr:to>
    <xdr:sp macro="" textlink="">
      <xdr:nvSpPr>
        <xdr:cNvPr id="55" name="TextBox 54">
          <a:extLst>
            <a:ext uri="{FF2B5EF4-FFF2-40B4-BE49-F238E27FC236}">
              <a16:creationId xmlns:a16="http://schemas.microsoft.com/office/drawing/2014/main" id="{287237DD-F5FA-4A12-A666-F5FA4891D10E}"/>
            </a:ext>
          </a:extLst>
        </xdr:cNvPr>
        <xdr:cNvSpPr txBox="1"/>
      </xdr:nvSpPr>
      <xdr:spPr>
        <a:xfrm>
          <a:off x="3468076" y="4298461"/>
          <a:ext cx="2217616" cy="24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baseline="0">
              <a:solidFill>
                <a:srgbClr val="E7FDF7"/>
              </a:solidFill>
            </a:rPr>
            <a:t>Monthly</a:t>
          </a:r>
          <a:r>
            <a:rPr lang="en-IN" sz="1000" b="1" baseline="0">
              <a:solidFill>
                <a:schemeClr val="bg1">
                  <a:lumMod val="95000"/>
                </a:schemeClr>
              </a:solidFill>
            </a:rPr>
            <a:t> </a:t>
          </a:r>
          <a:r>
            <a:rPr lang="en-IN" sz="1000" b="1" baseline="0">
              <a:solidFill>
                <a:srgbClr val="E7FDF7"/>
              </a:solidFill>
            </a:rPr>
            <a:t>Trend</a:t>
          </a:r>
          <a:r>
            <a:rPr lang="en-IN" sz="1000" b="1" baseline="0">
              <a:solidFill>
                <a:schemeClr val="bg1">
                  <a:lumMod val="95000"/>
                </a:schemeClr>
              </a:solidFill>
            </a:rPr>
            <a:t> </a:t>
          </a:r>
          <a:r>
            <a:rPr lang="en-IN" sz="1000" b="1" baseline="0">
              <a:solidFill>
                <a:srgbClr val="E7FDF7"/>
              </a:solidFill>
            </a:rPr>
            <a:t>Income</a:t>
          </a:r>
          <a:r>
            <a:rPr lang="en-IN" sz="1000" b="1" baseline="0">
              <a:solidFill>
                <a:schemeClr val="bg1">
                  <a:lumMod val="95000"/>
                </a:schemeClr>
              </a:solidFill>
            </a:rPr>
            <a:t> </a:t>
          </a:r>
          <a:r>
            <a:rPr lang="en-IN" sz="1000" b="1" baseline="0">
              <a:solidFill>
                <a:srgbClr val="E7FDF7"/>
              </a:solidFill>
            </a:rPr>
            <a:t>And</a:t>
          </a:r>
          <a:r>
            <a:rPr lang="en-IN" sz="1000" b="1" baseline="0">
              <a:solidFill>
                <a:schemeClr val="bg1">
                  <a:lumMod val="95000"/>
                </a:schemeClr>
              </a:solidFill>
            </a:rPr>
            <a:t> </a:t>
          </a:r>
          <a:r>
            <a:rPr lang="en-IN" sz="1000" b="1" baseline="0">
              <a:solidFill>
                <a:srgbClr val="E7FDF7"/>
              </a:solidFill>
            </a:rPr>
            <a:t>Spending</a:t>
          </a:r>
          <a:endParaRPr lang="en-IN" sz="900" b="1">
            <a:solidFill>
              <a:srgbClr val="E7FDF7"/>
            </a:solidFill>
          </a:endParaRPr>
        </a:p>
      </xdr:txBody>
    </xdr:sp>
    <xdr:clientData/>
  </xdr:twoCellAnchor>
  <xdr:twoCellAnchor>
    <xdr:from>
      <xdr:col>14</xdr:col>
      <xdr:colOff>530275</xdr:colOff>
      <xdr:row>7</xdr:row>
      <xdr:rowOff>99255</xdr:rowOff>
    </xdr:from>
    <xdr:to>
      <xdr:col>17</xdr:col>
      <xdr:colOff>332153</xdr:colOff>
      <xdr:row>8</xdr:row>
      <xdr:rowOff>148100</xdr:rowOff>
    </xdr:to>
    <xdr:sp macro="" textlink="">
      <xdr:nvSpPr>
        <xdr:cNvPr id="56" name="TextBox 55">
          <a:extLst>
            <a:ext uri="{FF2B5EF4-FFF2-40B4-BE49-F238E27FC236}">
              <a16:creationId xmlns:a16="http://schemas.microsoft.com/office/drawing/2014/main" id="{6FD5FDB5-372C-4BAB-A386-0C4D2FFE3757}"/>
            </a:ext>
          </a:extLst>
        </xdr:cNvPr>
        <xdr:cNvSpPr txBox="1"/>
      </xdr:nvSpPr>
      <xdr:spPr>
        <a:xfrm>
          <a:off x="9009967" y="1398563"/>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Housing</a:t>
          </a:r>
          <a:endParaRPr lang="en-IN" sz="1200" b="1">
            <a:solidFill>
              <a:schemeClr val="bg1">
                <a:lumMod val="95000"/>
              </a:schemeClr>
            </a:solidFill>
          </a:endParaRPr>
        </a:p>
      </xdr:txBody>
    </xdr:sp>
    <xdr:clientData/>
  </xdr:twoCellAnchor>
  <xdr:twoCellAnchor>
    <xdr:from>
      <xdr:col>14</xdr:col>
      <xdr:colOff>536137</xdr:colOff>
      <xdr:row>10</xdr:row>
      <xdr:rowOff>75809</xdr:rowOff>
    </xdr:from>
    <xdr:to>
      <xdr:col>17</xdr:col>
      <xdr:colOff>338015</xdr:colOff>
      <xdr:row>11</xdr:row>
      <xdr:rowOff>124654</xdr:rowOff>
    </xdr:to>
    <xdr:sp macro="" textlink="">
      <xdr:nvSpPr>
        <xdr:cNvPr id="57" name="TextBox 56">
          <a:extLst>
            <a:ext uri="{FF2B5EF4-FFF2-40B4-BE49-F238E27FC236}">
              <a16:creationId xmlns:a16="http://schemas.microsoft.com/office/drawing/2014/main" id="{B7F526DF-1F44-49AB-BD22-FDA4C466CF61}"/>
            </a:ext>
          </a:extLst>
        </xdr:cNvPr>
        <xdr:cNvSpPr txBox="1"/>
      </xdr:nvSpPr>
      <xdr:spPr>
        <a:xfrm>
          <a:off x="9015829" y="1931963"/>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Groceries</a:t>
          </a:r>
          <a:endParaRPr lang="en-IN" sz="1200" b="1">
            <a:solidFill>
              <a:schemeClr val="bg1">
                <a:lumMod val="95000"/>
              </a:schemeClr>
            </a:solidFill>
          </a:endParaRPr>
        </a:p>
      </xdr:txBody>
    </xdr:sp>
    <xdr:clientData/>
  </xdr:twoCellAnchor>
  <xdr:twoCellAnchor>
    <xdr:from>
      <xdr:col>14</xdr:col>
      <xdr:colOff>512691</xdr:colOff>
      <xdr:row>13</xdr:row>
      <xdr:rowOff>71901</xdr:rowOff>
    </xdr:from>
    <xdr:to>
      <xdr:col>17</xdr:col>
      <xdr:colOff>314569</xdr:colOff>
      <xdr:row>14</xdr:row>
      <xdr:rowOff>120746</xdr:rowOff>
    </xdr:to>
    <xdr:sp macro="" textlink="">
      <xdr:nvSpPr>
        <xdr:cNvPr id="58" name="TextBox 57">
          <a:extLst>
            <a:ext uri="{FF2B5EF4-FFF2-40B4-BE49-F238E27FC236}">
              <a16:creationId xmlns:a16="http://schemas.microsoft.com/office/drawing/2014/main" id="{D24ABF8C-7371-4DF3-ABF2-FD002D95C007}"/>
            </a:ext>
          </a:extLst>
        </xdr:cNvPr>
        <xdr:cNvSpPr txBox="1"/>
      </xdr:nvSpPr>
      <xdr:spPr>
        <a:xfrm>
          <a:off x="8992383" y="2484901"/>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lumMod val="95000"/>
                </a:schemeClr>
              </a:solidFill>
            </a:rPr>
            <a:t>Clothes</a:t>
          </a:r>
          <a:endParaRPr lang="en-IN" sz="1200" b="1">
            <a:solidFill>
              <a:schemeClr val="bg1">
                <a:lumMod val="95000"/>
              </a:schemeClr>
            </a:solidFill>
          </a:endParaRPr>
        </a:p>
      </xdr:txBody>
    </xdr:sp>
    <xdr:clientData/>
  </xdr:twoCellAnchor>
  <xdr:twoCellAnchor>
    <xdr:from>
      <xdr:col>14</xdr:col>
      <xdr:colOff>547860</xdr:colOff>
      <xdr:row>16</xdr:row>
      <xdr:rowOff>58225</xdr:rowOff>
    </xdr:from>
    <xdr:to>
      <xdr:col>17</xdr:col>
      <xdr:colOff>349738</xdr:colOff>
      <xdr:row>17</xdr:row>
      <xdr:rowOff>107069</xdr:rowOff>
    </xdr:to>
    <xdr:sp macro="" textlink="">
      <xdr:nvSpPr>
        <xdr:cNvPr id="59" name="TextBox 58">
          <a:extLst>
            <a:ext uri="{FF2B5EF4-FFF2-40B4-BE49-F238E27FC236}">
              <a16:creationId xmlns:a16="http://schemas.microsoft.com/office/drawing/2014/main" id="{84A502D9-09E3-463F-A2F3-4FAA094C55A1}"/>
            </a:ext>
          </a:extLst>
        </xdr:cNvPr>
        <xdr:cNvSpPr txBox="1"/>
      </xdr:nvSpPr>
      <xdr:spPr>
        <a:xfrm>
          <a:off x="9027552" y="3028071"/>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lumMod val="95000"/>
                </a:schemeClr>
              </a:solidFill>
            </a:rPr>
            <a:t>Entertainment</a:t>
          </a:r>
          <a:endParaRPr lang="en-IN" sz="1200" b="1">
            <a:solidFill>
              <a:schemeClr val="bg1">
                <a:lumMod val="95000"/>
              </a:schemeClr>
            </a:solidFill>
          </a:endParaRPr>
        </a:p>
      </xdr:txBody>
    </xdr:sp>
    <xdr:clientData/>
  </xdr:twoCellAnchor>
  <xdr:twoCellAnchor>
    <xdr:from>
      <xdr:col>14</xdr:col>
      <xdr:colOff>553721</xdr:colOff>
      <xdr:row>19</xdr:row>
      <xdr:rowOff>44548</xdr:rowOff>
    </xdr:from>
    <xdr:to>
      <xdr:col>17</xdr:col>
      <xdr:colOff>355599</xdr:colOff>
      <xdr:row>20</xdr:row>
      <xdr:rowOff>93392</xdr:rowOff>
    </xdr:to>
    <xdr:sp macro="" textlink="">
      <xdr:nvSpPr>
        <xdr:cNvPr id="60" name="TextBox 59">
          <a:extLst>
            <a:ext uri="{FF2B5EF4-FFF2-40B4-BE49-F238E27FC236}">
              <a16:creationId xmlns:a16="http://schemas.microsoft.com/office/drawing/2014/main" id="{53F715F0-0B7D-47A8-90DF-B10EA8CE6CD5}"/>
            </a:ext>
          </a:extLst>
        </xdr:cNvPr>
        <xdr:cNvSpPr txBox="1"/>
      </xdr:nvSpPr>
      <xdr:spPr>
        <a:xfrm>
          <a:off x="9033413" y="3571240"/>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95000"/>
                </a:schemeClr>
              </a:solidFill>
            </a:rPr>
            <a:t>Cash</a:t>
          </a:r>
          <a:r>
            <a:rPr lang="en-IN" sz="1100" b="1" baseline="0">
              <a:solidFill>
                <a:schemeClr val="bg1">
                  <a:lumMod val="95000"/>
                </a:schemeClr>
              </a:solidFill>
            </a:rPr>
            <a:t> loan</a:t>
          </a:r>
        </a:p>
        <a:p>
          <a:endParaRPr lang="en-IN" sz="1200" b="1">
            <a:solidFill>
              <a:schemeClr val="bg1">
                <a:lumMod val="95000"/>
              </a:schemeClr>
            </a:solidFill>
          </a:endParaRPr>
        </a:p>
      </xdr:txBody>
    </xdr:sp>
    <xdr:clientData/>
  </xdr:twoCellAnchor>
  <xdr:twoCellAnchor editAs="oneCell">
    <xdr:from>
      <xdr:col>4</xdr:col>
      <xdr:colOff>400539</xdr:colOff>
      <xdr:row>5</xdr:row>
      <xdr:rowOff>117232</xdr:rowOff>
    </xdr:from>
    <xdr:to>
      <xdr:col>5</xdr:col>
      <xdr:colOff>39076</xdr:colOff>
      <xdr:row>6</xdr:row>
      <xdr:rowOff>175847</xdr:rowOff>
    </xdr:to>
    <xdr:pic>
      <xdr:nvPicPr>
        <xdr:cNvPr id="61" name="Picture 60">
          <a:extLst>
            <a:ext uri="{FF2B5EF4-FFF2-40B4-BE49-F238E27FC236}">
              <a16:creationId xmlns:a16="http://schemas.microsoft.com/office/drawing/2014/main" id="{1DF34F4C-6936-49E0-BE27-7C197694FC9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23308" y="1045309"/>
          <a:ext cx="244230" cy="244230"/>
        </a:xfrm>
        <a:prstGeom prst="rect">
          <a:avLst/>
        </a:prstGeom>
      </xdr:spPr>
    </xdr:pic>
    <xdr:clientData/>
  </xdr:twoCellAnchor>
  <xdr:twoCellAnchor>
    <xdr:from>
      <xdr:col>5</xdr:col>
      <xdr:colOff>488461</xdr:colOff>
      <xdr:row>7</xdr:row>
      <xdr:rowOff>40639</xdr:rowOff>
    </xdr:from>
    <xdr:to>
      <xdr:col>8</xdr:col>
      <xdr:colOff>68385</xdr:colOff>
      <xdr:row>8</xdr:row>
      <xdr:rowOff>146539</xdr:rowOff>
    </xdr:to>
    <xdr:sp macro="" textlink="">
      <xdr:nvSpPr>
        <xdr:cNvPr id="27" name="TextBox 26">
          <a:extLst>
            <a:ext uri="{FF2B5EF4-FFF2-40B4-BE49-F238E27FC236}">
              <a16:creationId xmlns:a16="http://schemas.microsoft.com/office/drawing/2014/main" id="{166E9DDE-6A7A-4AD6-B3E3-DBF45572238E}"/>
            </a:ext>
          </a:extLst>
        </xdr:cNvPr>
        <xdr:cNvSpPr txBox="1"/>
      </xdr:nvSpPr>
      <xdr:spPr>
        <a:xfrm>
          <a:off x="3516923" y="1339947"/>
          <a:ext cx="1397000" cy="291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E7FDF7"/>
              </a:solidFill>
            </a:rPr>
            <a:t>Available Balance</a:t>
          </a:r>
          <a:endParaRPr lang="en-IN" sz="1100" b="1">
            <a:solidFill>
              <a:srgbClr val="E7FDF7"/>
            </a:solidFill>
          </a:endParaRPr>
        </a:p>
      </xdr:txBody>
    </xdr:sp>
    <xdr:clientData/>
  </xdr:twoCellAnchor>
  <xdr:oneCellAnchor>
    <xdr:from>
      <xdr:col>6</xdr:col>
      <xdr:colOff>19539</xdr:colOff>
      <xdr:row>12</xdr:row>
      <xdr:rowOff>19538</xdr:rowOff>
    </xdr:from>
    <xdr:ext cx="1953846" cy="319062"/>
    <xdr:sp macro="" textlink="CARDN">
      <xdr:nvSpPr>
        <xdr:cNvPr id="30" name="TextBox 29">
          <a:extLst>
            <a:ext uri="{FF2B5EF4-FFF2-40B4-BE49-F238E27FC236}">
              <a16:creationId xmlns:a16="http://schemas.microsoft.com/office/drawing/2014/main" id="{D3167955-4459-F92B-21D8-15801C8F3DA0}"/>
            </a:ext>
          </a:extLst>
        </xdr:cNvPr>
        <xdr:cNvSpPr txBox="1"/>
      </xdr:nvSpPr>
      <xdr:spPr>
        <a:xfrm>
          <a:off x="3653693" y="2246923"/>
          <a:ext cx="1953846"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4103756-B2C6-452E-B81D-778DD3C650E2}" type="TxLink">
            <a:rPr lang="en-US" sz="1400" b="1" i="0" u="none" strike="noStrike">
              <a:solidFill>
                <a:schemeClr val="bg1"/>
              </a:solidFill>
              <a:effectLst/>
              <a:latin typeface="Bahnschrift"/>
              <a:ea typeface="+mn-ea"/>
              <a:cs typeface="+mn-cs"/>
            </a:rPr>
            <a:pPr/>
            <a:t>**** **** **** 0000</a:t>
          </a:fld>
          <a:endParaRPr lang="en-IN" sz="2000" b="1">
            <a:solidFill>
              <a:schemeClr val="bg1"/>
            </a:solidFill>
          </a:endParaRPr>
        </a:p>
      </xdr:txBody>
    </xdr:sp>
    <xdr:clientData/>
  </xdr:oneCellAnchor>
  <xdr:oneCellAnchor>
    <xdr:from>
      <xdr:col>9</xdr:col>
      <xdr:colOff>289170</xdr:colOff>
      <xdr:row>11</xdr:row>
      <xdr:rowOff>185614</xdr:rowOff>
    </xdr:from>
    <xdr:ext cx="765908" cy="319062"/>
    <xdr:sp macro="" textlink="VALIDITY">
      <xdr:nvSpPr>
        <xdr:cNvPr id="43" name="TextBox 42">
          <a:extLst>
            <a:ext uri="{FF2B5EF4-FFF2-40B4-BE49-F238E27FC236}">
              <a16:creationId xmlns:a16="http://schemas.microsoft.com/office/drawing/2014/main" id="{6B243DED-773F-41A8-94FA-A27EE30317DF}"/>
            </a:ext>
          </a:extLst>
        </xdr:cNvPr>
        <xdr:cNvSpPr txBox="1"/>
      </xdr:nvSpPr>
      <xdr:spPr>
        <a:xfrm>
          <a:off x="5740401" y="2227383"/>
          <a:ext cx="76590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5F94A53-D733-4A9C-AC6E-17B8B441C1C1}" type="TxLink">
            <a:rPr lang="en-US" sz="1400" b="1" i="0" u="none" strike="noStrike">
              <a:solidFill>
                <a:schemeClr val="bg1"/>
              </a:solidFill>
              <a:latin typeface="Bahnschrift"/>
            </a:rPr>
            <a:pPr/>
            <a:t>10/26</a:t>
          </a:fld>
          <a:endParaRPr lang="en-IN" sz="2800" b="1">
            <a:solidFill>
              <a:schemeClr val="bg1"/>
            </a:solidFill>
          </a:endParaRPr>
        </a:p>
      </xdr:txBody>
    </xdr:sp>
    <xdr:clientData/>
  </xdr:oneCellAnchor>
  <xdr:oneCellAnchor>
    <xdr:from>
      <xdr:col>6</xdr:col>
      <xdr:colOff>29306</xdr:colOff>
      <xdr:row>8</xdr:row>
      <xdr:rowOff>87923</xdr:rowOff>
    </xdr:from>
    <xdr:ext cx="1377463" cy="374141"/>
    <xdr:sp macro="" textlink="BALANCE">
      <xdr:nvSpPr>
        <xdr:cNvPr id="44" name="TextBox 43">
          <a:extLst>
            <a:ext uri="{FF2B5EF4-FFF2-40B4-BE49-F238E27FC236}">
              <a16:creationId xmlns:a16="http://schemas.microsoft.com/office/drawing/2014/main" id="{2F811650-13FA-4C99-B6EB-56BFD7704E0A}"/>
            </a:ext>
          </a:extLst>
        </xdr:cNvPr>
        <xdr:cNvSpPr txBox="1"/>
      </xdr:nvSpPr>
      <xdr:spPr>
        <a:xfrm>
          <a:off x="3663460" y="1572846"/>
          <a:ext cx="137746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0BC3527-E127-47CD-9F73-AAFFD4A57852}" type="TxLink">
            <a:rPr lang="en-US" sz="1800" b="1" i="0" u="none" strike="noStrike">
              <a:solidFill>
                <a:schemeClr val="bg1"/>
              </a:solidFill>
              <a:effectLst/>
              <a:latin typeface="Calibri"/>
              <a:ea typeface="Calibri"/>
              <a:cs typeface="Calibri"/>
            </a:rPr>
            <a:pPr/>
            <a:t>₹ 35,253</a:t>
          </a:fld>
          <a:endParaRPr lang="en-IN" sz="5400" b="1">
            <a:solidFill>
              <a:schemeClr val="bg1"/>
            </a:solidFill>
          </a:endParaRPr>
        </a:p>
      </xdr:txBody>
    </xdr:sp>
    <xdr:clientData/>
  </xdr:oneCellAnchor>
  <xdr:oneCellAnchor>
    <xdr:from>
      <xdr:col>10</xdr:col>
      <xdr:colOff>569155</xdr:colOff>
      <xdr:row>6</xdr:row>
      <xdr:rowOff>0</xdr:rowOff>
    </xdr:from>
    <xdr:ext cx="1101383" cy="280205"/>
    <xdr:sp macro="" textlink="SPENDING">
      <xdr:nvSpPr>
        <xdr:cNvPr id="45" name="TextBox 44">
          <a:extLst>
            <a:ext uri="{FF2B5EF4-FFF2-40B4-BE49-F238E27FC236}">
              <a16:creationId xmlns:a16="http://schemas.microsoft.com/office/drawing/2014/main" id="{A22D20B9-F90C-4E40-8067-88872149BB79}"/>
            </a:ext>
          </a:extLst>
        </xdr:cNvPr>
        <xdr:cNvSpPr txBox="1"/>
      </xdr:nvSpPr>
      <xdr:spPr>
        <a:xfrm>
          <a:off x="6632381" y="1081548"/>
          <a:ext cx="110138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87B16B1-7910-42CF-9887-2933F95D97D5}" type="TxLink">
            <a:rPr lang="en-US" sz="1200" b="1" i="0" u="none" strike="noStrike">
              <a:solidFill>
                <a:schemeClr val="bg2"/>
              </a:solidFill>
              <a:latin typeface="Calibri"/>
              <a:ea typeface="Calibri"/>
              <a:cs typeface="Calibri"/>
            </a:rPr>
            <a:pPr/>
            <a:t>₹ 30,187</a:t>
          </a:fld>
          <a:endParaRPr lang="en-IN" sz="4800" b="1">
            <a:solidFill>
              <a:schemeClr val="bg2"/>
            </a:solidFill>
          </a:endParaRPr>
        </a:p>
      </xdr:txBody>
    </xdr:sp>
    <xdr:clientData/>
  </xdr:oneCellAnchor>
  <xdr:twoCellAnchor>
    <xdr:from>
      <xdr:col>9</xdr:col>
      <xdr:colOff>556845</xdr:colOff>
      <xdr:row>24</xdr:row>
      <xdr:rowOff>33021</xdr:rowOff>
    </xdr:from>
    <xdr:to>
      <xdr:col>11</xdr:col>
      <xdr:colOff>351692</xdr:colOff>
      <xdr:row>25</xdr:row>
      <xdr:rowOff>97693</xdr:rowOff>
    </xdr:to>
    <xdr:sp macro="" textlink="">
      <xdr:nvSpPr>
        <xdr:cNvPr id="48" name="TextBox 47">
          <a:extLst>
            <a:ext uri="{FF2B5EF4-FFF2-40B4-BE49-F238E27FC236}">
              <a16:creationId xmlns:a16="http://schemas.microsoft.com/office/drawing/2014/main" id="{E10951B0-B3B2-463D-BFCF-CC169348C208}"/>
            </a:ext>
          </a:extLst>
        </xdr:cNvPr>
        <xdr:cNvSpPr txBox="1"/>
      </xdr:nvSpPr>
      <xdr:spPr>
        <a:xfrm>
          <a:off x="6008076" y="4487790"/>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baseline="0">
              <a:solidFill>
                <a:srgbClr val="55CDDD"/>
              </a:solidFill>
            </a:rPr>
            <a:t>Max</a:t>
          </a:r>
          <a:r>
            <a:rPr lang="en-IN" sz="800" b="1" baseline="0">
              <a:solidFill>
                <a:srgbClr val="55CDDD"/>
              </a:solidFill>
            </a:rPr>
            <a:t> </a:t>
          </a:r>
          <a:r>
            <a:rPr lang="en-IN" sz="900" b="1" baseline="0">
              <a:solidFill>
                <a:srgbClr val="55CDDD"/>
              </a:solidFill>
            </a:rPr>
            <a:t>Spending</a:t>
          </a:r>
          <a:endParaRPr lang="en-IN" sz="700" b="1">
            <a:solidFill>
              <a:srgbClr val="55CDDD"/>
            </a:solidFill>
          </a:endParaRPr>
        </a:p>
      </xdr:txBody>
    </xdr:sp>
    <xdr:clientData/>
  </xdr:twoCellAnchor>
  <xdr:twoCellAnchor>
    <xdr:from>
      <xdr:col>11</xdr:col>
      <xdr:colOff>308707</xdr:colOff>
      <xdr:row>24</xdr:row>
      <xdr:rowOff>9575</xdr:rowOff>
    </xdr:from>
    <xdr:to>
      <xdr:col>13</xdr:col>
      <xdr:colOff>58615</xdr:colOff>
      <xdr:row>25</xdr:row>
      <xdr:rowOff>68384</xdr:rowOff>
    </xdr:to>
    <xdr:sp macro="" textlink="">
      <xdr:nvSpPr>
        <xdr:cNvPr id="52" name="TextBox 51">
          <a:extLst>
            <a:ext uri="{FF2B5EF4-FFF2-40B4-BE49-F238E27FC236}">
              <a16:creationId xmlns:a16="http://schemas.microsoft.com/office/drawing/2014/main" id="{21F9E04F-93C5-4C14-B35D-90F617F5D51F}"/>
            </a:ext>
          </a:extLst>
        </xdr:cNvPr>
        <xdr:cNvSpPr txBox="1"/>
      </xdr:nvSpPr>
      <xdr:spPr>
        <a:xfrm>
          <a:off x="6971322" y="4464344"/>
          <a:ext cx="961293" cy="244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baseline="0">
              <a:solidFill>
                <a:srgbClr val="55CDDD"/>
              </a:solidFill>
            </a:rPr>
            <a:t>Max Income</a:t>
          </a:r>
          <a:endParaRPr lang="en-IN" sz="800" b="1">
            <a:solidFill>
              <a:srgbClr val="55CDDD"/>
            </a:solidFill>
          </a:endParaRPr>
        </a:p>
      </xdr:txBody>
    </xdr:sp>
    <xdr:clientData/>
  </xdr:twoCellAnchor>
  <xdr:twoCellAnchor>
    <xdr:from>
      <xdr:col>9</xdr:col>
      <xdr:colOff>572476</xdr:colOff>
      <xdr:row>22</xdr:row>
      <xdr:rowOff>175652</xdr:rowOff>
    </xdr:from>
    <xdr:to>
      <xdr:col>11</xdr:col>
      <xdr:colOff>367323</xdr:colOff>
      <xdr:row>24</xdr:row>
      <xdr:rowOff>54709</xdr:rowOff>
    </xdr:to>
    <xdr:sp macro="" textlink="MAXSPENDING">
      <xdr:nvSpPr>
        <xdr:cNvPr id="53" name="TextBox 52">
          <a:extLst>
            <a:ext uri="{FF2B5EF4-FFF2-40B4-BE49-F238E27FC236}">
              <a16:creationId xmlns:a16="http://schemas.microsoft.com/office/drawing/2014/main" id="{A64DE928-A279-437B-B583-1419A5F87A72}"/>
            </a:ext>
          </a:extLst>
        </xdr:cNvPr>
        <xdr:cNvSpPr txBox="1"/>
      </xdr:nvSpPr>
      <xdr:spPr>
        <a:xfrm>
          <a:off x="6023707" y="4259190"/>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5047FE-9C44-4EF1-BF76-AB566DBC92CA}" type="TxLink">
            <a:rPr lang="en-US" sz="1400" b="1" i="0" u="none" strike="noStrike">
              <a:solidFill>
                <a:schemeClr val="bg1"/>
              </a:solidFill>
              <a:latin typeface="Calibri"/>
              <a:ea typeface="Calibri"/>
              <a:cs typeface="Calibri"/>
            </a:rPr>
            <a:pPr/>
            <a:t>₹ 900</a:t>
          </a:fld>
          <a:endParaRPr lang="en-IN" sz="1200" b="1">
            <a:solidFill>
              <a:schemeClr val="bg1"/>
            </a:solidFill>
          </a:endParaRPr>
        </a:p>
      </xdr:txBody>
    </xdr:sp>
    <xdr:clientData/>
  </xdr:twoCellAnchor>
  <xdr:twoCellAnchor>
    <xdr:from>
      <xdr:col>11</xdr:col>
      <xdr:colOff>285263</xdr:colOff>
      <xdr:row>22</xdr:row>
      <xdr:rowOff>171745</xdr:rowOff>
    </xdr:from>
    <xdr:to>
      <xdr:col>13</xdr:col>
      <xdr:colOff>80109</xdr:colOff>
      <xdr:row>24</xdr:row>
      <xdr:rowOff>50802</xdr:rowOff>
    </xdr:to>
    <xdr:sp macro="" textlink="MAXINCOME">
      <xdr:nvSpPr>
        <xdr:cNvPr id="62" name="TextBox 61">
          <a:extLst>
            <a:ext uri="{FF2B5EF4-FFF2-40B4-BE49-F238E27FC236}">
              <a16:creationId xmlns:a16="http://schemas.microsoft.com/office/drawing/2014/main" id="{FA96F43A-425E-4EB0-B3F4-7D6A881AD90E}"/>
            </a:ext>
          </a:extLst>
        </xdr:cNvPr>
        <xdr:cNvSpPr txBox="1"/>
      </xdr:nvSpPr>
      <xdr:spPr>
        <a:xfrm>
          <a:off x="6947878" y="4255283"/>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92725B-04F9-40E2-9D65-3D244893C9CB}" type="TxLink">
            <a:rPr lang="en-US" sz="1400" b="1" i="0" u="none" strike="noStrike">
              <a:solidFill>
                <a:schemeClr val="bg1"/>
              </a:solidFill>
              <a:latin typeface="Calibri"/>
              <a:ea typeface="Calibri"/>
              <a:cs typeface="Calibri"/>
            </a:rPr>
            <a:pPr/>
            <a:t>₹ 5,000</a:t>
          </a:fld>
          <a:endParaRPr lang="en-IN" sz="1200" b="1">
            <a:solidFill>
              <a:schemeClr val="bg1"/>
            </a:solidFill>
          </a:endParaRPr>
        </a:p>
      </xdr:txBody>
    </xdr:sp>
    <xdr:clientData/>
  </xdr:twoCellAnchor>
  <xdr:twoCellAnchor>
    <xdr:from>
      <xdr:col>11</xdr:col>
      <xdr:colOff>520309</xdr:colOff>
      <xdr:row>5</xdr:row>
      <xdr:rowOff>156308</xdr:rowOff>
    </xdr:from>
    <xdr:to>
      <xdr:col>13</xdr:col>
      <xdr:colOff>478691</xdr:colOff>
      <xdr:row>9</xdr:row>
      <xdr:rowOff>112347</xdr:rowOff>
    </xdr:to>
    <xdr:graphicFrame macro="">
      <xdr:nvGraphicFramePr>
        <xdr:cNvPr id="63" name="Chart 62">
          <a:extLst>
            <a:ext uri="{FF2B5EF4-FFF2-40B4-BE49-F238E27FC236}">
              <a16:creationId xmlns:a16="http://schemas.microsoft.com/office/drawing/2014/main" id="{D0C3AE47-F99A-409B-86D4-2DBCAD50A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185616</xdr:colOff>
      <xdr:row>11</xdr:row>
      <xdr:rowOff>78154</xdr:rowOff>
    </xdr:from>
    <xdr:to>
      <xdr:col>13</xdr:col>
      <xdr:colOff>527539</xdr:colOff>
      <xdr:row>14</xdr:row>
      <xdr:rowOff>58617</xdr:rowOff>
    </xdr:to>
    <xdr:graphicFrame macro="">
      <xdr:nvGraphicFramePr>
        <xdr:cNvPr id="64" name="Chart 63">
          <a:extLst>
            <a:ext uri="{FF2B5EF4-FFF2-40B4-BE49-F238E27FC236}">
              <a16:creationId xmlns:a16="http://schemas.microsoft.com/office/drawing/2014/main" id="{52832A6C-9458-4335-AE86-B26186A92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366932</xdr:colOff>
      <xdr:row>16</xdr:row>
      <xdr:rowOff>93590</xdr:rowOff>
    </xdr:from>
    <xdr:to>
      <xdr:col>10</xdr:col>
      <xdr:colOff>161778</xdr:colOff>
      <xdr:row>17</xdr:row>
      <xdr:rowOff>158262</xdr:rowOff>
    </xdr:to>
    <xdr:sp macro="" textlink="DWD">
      <xdr:nvSpPr>
        <xdr:cNvPr id="65" name="TextBox 64">
          <a:extLst>
            <a:ext uri="{FF2B5EF4-FFF2-40B4-BE49-F238E27FC236}">
              <a16:creationId xmlns:a16="http://schemas.microsoft.com/office/drawing/2014/main" id="{90783CE7-4282-488F-9747-767F50EE8562}"/>
            </a:ext>
          </a:extLst>
        </xdr:cNvPr>
        <xdr:cNvSpPr txBox="1"/>
      </xdr:nvSpPr>
      <xdr:spPr>
        <a:xfrm>
          <a:off x="5212470" y="3063436"/>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57FD80-8BBB-405F-B18F-33C3DDAF0C87}" type="TxLink">
            <a:rPr lang="en-US" sz="1200" b="1" i="0" u="none" strike="noStrike">
              <a:solidFill>
                <a:schemeClr val="bg1"/>
              </a:solidFill>
              <a:latin typeface="Calibri"/>
              <a:ea typeface="Calibri"/>
              <a:cs typeface="Calibri"/>
            </a:rPr>
            <a:pPr/>
            <a:t>₹ 50,000</a:t>
          </a:fld>
          <a:endParaRPr lang="en-IN" sz="1100" b="1">
            <a:solidFill>
              <a:schemeClr val="bg1"/>
            </a:solidFill>
          </a:endParaRPr>
        </a:p>
      </xdr:txBody>
    </xdr:sp>
    <xdr:clientData/>
  </xdr:twoCellAnchor>
  <xdr:twoCellAnchor>
    <xdr:from>
      <xdr:col>8</xdr:col>
      <xdr:colOff>363026</xdr:colOff>
      <xdr:row>18</xdr:row>
      <xdr:rowOff>50603</xdr:rowOff>
    </xdr:from>
    <xdr:to>
      <xdr:col>10</xdr:col>
      <xdr:colOff>157872</xdr:colOff>
      <xdr:row>19</xdr:row>
      <xdr:rowOff>115276</xdr:rowOff>
    </xdr:to>
    <xdr:sp macro="" textlink="YOUTUBE">
      <xdr:nvSpPr>
        <xdr:cNvPr id="66" name="TextBox 65">
          <a:extLst>
            <a:ext uri="{FF2B5EF4-FFF2-40B4-BE49-F238E27FC236}">
              <a16:creationId xmlns:a16="http://schemas.microsoft.com/office/drawing/2014/main" id="{9EFDE4F3-BAAF-4567-9DC4-4C9DBD7E6619}"/>
            </a:ext>
          </a:extLst>
        </xdr:cNvPr>
        <xdr:cNvSpPr txBox="1"/>
      </xdr:nvSpPr>
      <xdr:spPr>
        <a:xfrm>
          <a:off x="5208564" y="3391680"/>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FB4D9B-23F1-482D-BA39-D53C174CC4E4}" type="TxLink">
            <a:rPr lang="en-US" sz="1200" b="1" i="0" u="none" strike="noStrike">
              <a:solidFill>
                <a:schemeClr val="bg1"/>
              </a:solidFill>
              <a:effectLst/>
              <a:latin typeface="Calibri"/>
              <a:ea typeface="Calibri"/>
              <a:cs typeface="Calibri"/>
            </a:rPr>
            <a:pPr/>
            <a:t>₹ 10,940</a:t>
          </a:fld>
          <a:endParaRPr lang="en-IN" sz="1100" b="1">
            <a:solidFill>
              <a:schemeClr val="bg1"/>
            </a:solidFill>
          </a:endParaRPr>
        </a:p>
      </xdr:txBody>
    </xdr:sp>
    <xdr:clientData/>
  </xdr:twoCellAnchor>
  <xdr:twoCellAnchor>
    <xdr:from>
      <xdr:col>8</xdr:col>
      <xdr:colOff>398194</xdr:colOff>
      <xdr:row>20</xdr:row>
      <xdr:rowOff>46697</xdr:rowOff>
    </xdr:from>
    <xdr:to>
      <xdr:col>10</xdr:col>
      <xdr:colOff>193040</xdr:colOff>
      <xdr:row>21</xdr:row>
      <xdr:rowOff>111370</xdr:rowOff>
    </xdr:to>
    <xdr:sp macro="" textlink="TEACHABLE">
      <xdr:nvSpPr>
        <xdr:cNvPr id="67" name="TextBox 66">
          <a:extLst>
            <a:ext uri="{FF2B5EF4-FFF2-40B4-BE49-F238E27FC236}">
              <a16:creationId xmlns:a16="http://schemas.microsoft.com/office/drawing/2014/main" id="{B2B11414-FF2A-4103-987C-F2F5463C4B3A}"/>
            </a:ext>
          </a:extLst>
        </xdr:cNvPr>
        <xdr:cNvSpPr txBox="1"/>
      </xdr:nvSpPr>
      <xdr:spPr>
        <a:xfrm>
          <a:off x="5243732" y="3759005"/>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B4D27B-53A9-4D3F-8AE1-9FC8B8907D58}" type="TxLink">
            <a:rPr lang="en-US" sz="1400" b="1" i="0" u="none" strike="noStrike">
              <a:solidFill>
                <a:schemeClr val="bg1"/>
              </a:solidFill>
              <a:effectLst/>
              <a:latin typeface="Calibri"/>
              <a:ea typeface="Calibri"/>
              <a:cs typeface="Calibri"/>
            </a:rPr>
            <a:pPr/>
            <a:t>₹ 4,500</a:t>
          </a:fld>
          <a:endParaRPr lang="en-IN" sz="1200" b="1">
            <a:solidFill>
              <a:schemeClr val="bg1"/>
            </a:solidFill>
          </a:endParaRPr>
        </a:p>
      </xdr:txBody>
    </xdr:sp>
    <xdr:clientData/>
  </xdr:twoCellAnchor>
  <xdr:twoCellAnchor>
    <xdr:from>
      <xdr:col>10</xdr:col>
      <xdr:colOff>302846</xdr:colOff>
      <xdr:row>15</xdr:row>
      <xdr:rowOff>146538</xdr:rowOff>
    </xdr:from>
    <xdr:to>
      <xdr:col>13</xdr:col>
      <xdr:colOff>381000</xdr:colOff>
      <xdr:row>22</xdr:row>
      <xdr:rowOff>117231</xdr:rowOff>
    </xdr:to>
    <xdr:graphicFrame macro="">
      <xdr:nvGraphicFramePr>
        <xdr:cNvPr id="28" name="Chart 27">
          <a:extLst>
            <a:ext uri="{FF2B5EF4-FFF2-40B4-BE49-F238E27FC236}">
              <a16:creationId xmlns:a16="http://schemas.microsoft.com/office/drawing/2014/main" id="{1FFF7DA6-BC00-4F76-B1DE-822DD583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13</xdr:col>
      <xdr:colOff>214924</xdr:colOff>
      <xdr:row>14</xdr:row>
      <xdr:rowOff>166079</xdr:rowOff>
    </xdr:from>
    <xdr:to>
      <xdr:col>13</xdr:col>
      <xdr:colOff>517770</xdr:colOff>
      <xdr:row>16</xdr:row>
      <xdr:rowOff>86980</xdr:rowOff>
    </xdr:to>
    <xdr:pic>
      <xdr:nvPicPr>
        <xdr:cNvPr id="29" name="Picture 28">
          <a:extLst>
            <a:ext uri="{FF2B5EF4-FFF2-40B4-BE49-F238E27FC236}">
              <a16:creationId xmlns:a16="http://schemas.microsoft.com/office/drawing/2014/main" id="{7CBB9C43-FE20-4D9F-8907-137EC1213B1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8088924" y="2764694"/>
          <a:ext cx="302846" cy="292132"/>
        </a:xfrm>
        <a:prstGeom prst="rect">
          <a:avLst/>
        </a:prstGeom>
      </xdr:spPr>
    </xdr:pic>
    <xdr:clientData/>
  </xdr:twoCellAnchor>
  <xdr:oneCellAnchor>
    <xdr:from>
      <xdr:col>14</xdr:col>
      <xdr:colOff>592016</xdr:colOff>
      <xdr:row>8</xdr:row>
      <xdr:rowOff>132861</xdr:rowOff>
    </xdr:from>
    <xdr:ext cx="1101383" cy="280205"/>
    <xdr:sp macro="" textlink="RENT">
      <xdr:nvSpPr>
        <xdr:cNvPr id="69" name="TextBox 68">
          <a:extLst>
            <a:ext uri="{FF2B5EF4-FFF2-40B4-BE49-F238E27FC236}">
              <a16:creationId xmlns:a16="http://schemas.microsoft.com/office/drawing/2014/main" id="{D4738322-6F78-4CF9-A07B-811B80C82C7D}"/>
            </a:ext>
          </a:extLst>
        </xdr:cNvPr>
        <xdr:cNvSpPr txBox="1"/>
      </xdr:nvSpPr>
      <xdr:spPr>
        <a:xfrm>
          <a:off x="9071708" y="1617784"/>
          <a:ext cx="110138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D05C2B2-FBEB-4B6A-86EC-5FDB5873240F}" type="TxLink">
            <a:rPr lang="en-US" sz="1200" b="1" i="0" u="none" strike="noStrike">
              <a:solidFill>
                <a:schemeClr val="bg1"/>
              </a:solidFill>
              <a:latin typeface="Calibri"/>
              <a:ea typeface="Calibri"/>
              <a:cs typeface="Calibri"/>
            </a:rPr>
            <a:pPr/>
            <a:t>9000.00</a:t>
          </a:fld>
          <a:endParaRPr lang="en-IN" sz="4800" b="1">
            <a:solidFill>
              <a:schemeClr val="bg1"/>
            </a:solidFill>
          </a:endParaRPr>
        </a:p>
      </xdr:txBody>
    </xdr:sp>
    <xdr:clientData/>
  </xdr:oneCellAnchor>
  <xdr:oneCellAnchor>
    <xdr:from>
      <xdr:col>14</xdr:col>
      <xdr:colOff>597878</xdr:colOff>
      <xdr:row>11</xdr:row>
      <xdr:rowOff>96816</xdr:rowOff>
    </xdr:from>
    <xdr:ext cx="1043354" cy="280205"/>
    <xdr:sp macro="" textlink="GROCERIES">
      <xdr:nvSpPr>
        <xdr:cNvPr id="70" name="TextBox 69">
          <a:extLst>
            <a:ext uri="{FF2B5EF4-FFF2-40B4-BE49-F238E27FC236}">
              <a16:creationId xmlns:a16="http://schemas.microsoft.com/office/drawing/2014/main" id="{8E786973-9E0F-476F-BDF9-34D10E334864}"/>
            </a:ext>
          </a:extLst>
        </xdr:cNvPr>
        <xdr:cNvSpPr txBox="1"/>
      </xdr:nvSpPr>
      <xdr:spPr>
        <a:xfrm>
          <a:off x="9077570" y="2138585"/>
          <a:ext cx="10433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3E15D7E-8C2F-426F-9BC9-04571A28A447}" type="TxLink">
            <a:rPr lang="en-US" sz="1200" b="1" i="0" u="none" strike="noStrike">
              <a:solidFill>
                <a:schemeClr val="bg1"/>
              </a:solidFill>
              <a:latin typeface="Calibri"/>
              <a:ea typeface="Calibri"/>
              <a:cs typeface="Calibri"/>
            </a:rPr>
            <a:pPr/>
            <a:t>6454.00</a:t>
          </a:fld>
          <a:endParaRPr lang="en-IN" sz="4800" b="1">
            <a:solidFill>
              <a:schemeClr val="bg1"/>
            </a:solidFill>
          </a:endParaRPr>
        </a:p>
      </xdr:txBody>
    </xdr:sp>
    <xdr:clientData/>
  </xdr:oneCellAnchor>
  <xdr:oneCellAnchor>
    <xdr:from>
      <xdr:col>14</xdr:col>
      <xdr:colOff>574430</xdr:colOff>
      <xdr:row>17</xdr:row>
      <xdr:rowOff>46893</xdr:rowOff>
    </xdr:from>
    <xdr:ext cx="1101383" cy="311496"/>
    <xdr:sp macro="" textlink="ENTERTAINMENT">
      <xdr:nvSpPr>
        <xdr:cNvPr id="71" name="TextBox 70">
          <a:extLst>
            <a:ext uri="{FF2B5EF4-FFF2-40B4-BE49-F238E27FC236}">
              <a16:creationId xmlns:a16="http://schemas.microsoft.com/office/drawing/2014/main" id="{FC1EEC7B-679B-4CD5-9AE2-659B0AF90A93}"/>
            </a:ext>
          </a:extLst>
        </xdr:cNvPr>
        <xdr:cNvSpPr txBox="1"/>
      </xdr:nvSpPr>
      <xdr:spPr>
        <a:xfrm>
          <a:off x="9054122" y="3202355"/>
          <a:ext cx="110138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8768A32-1505-4356-AA3B-95FCABFFAABB}" type="TxLink">
            <a:rPr lang="en-US" sz="1400" b="1" i="0" u="none" strike="noStrike">
              <a:solidFill>
                <a:schemeClr val="bg2"/>
              </a:solidFill>
              <a:latin typeface="Calibri"/>
              <a:ea typeface="Calibri"/>
              <a:cs typeface="Calibri"/>
            </a:rPr>
            <a:pPr/>
            <a:t>1813.00</a:t>
          </a:fld>
          <a:endParaRPr lang="en-IN" sz="5400" b="1">
            <a:solidFill>
              <a:schemeClr val="bg2"/>
            </a:solidFill>
          </a:endParaRPr>
        </a:p>
      </xdr:txBody>
    </xdr:sp>
    <xdr:clientData/>
  </xdr:oneCellAnchor>
  <xdr:oneCellAnchor>
    <xdr:from>
      <xdr:col>14</xdr:col>
      <xdr:colOff>590061</xdr:colOff>
      <xdr:row>14</xdr:row>
      <xdr:rowOff>72293</xdr:rowOff>
    </xdr:from>
    <xdr:ext cx="1101383" cy="311496"/>
    <xdr:sp macro="" textlink="CLOTHES">
      <xdr:nvSpPr>
        <xdr:cNvPr id="72" name="TextBox 71">
          <a:extLst>
            <a:ext uri="{FF2B5EF4-FFF2-40B4-BE49-F238E27FC236}">
              <a16:creationId xmlns:a16="http://schemas.microsoft.com/office/drawing/2014/main" id="{81210ABA-37C2-47DF-B49C-0457FAF1635E}"/>
            </a:ext>
          </a:extLst>
        </xdr:cNvPr>
        <xdr:cNvSpPr txBox="1"/>
      </xdr:nvSpPr>
      <xdr:spPr>
        <a:xfrm>
          <a:off x="9069753" y="2670908"/>
          <a:ext cx="110138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0CD5BCA-0848-4463-AFB7-65CF9D353873}" type="TxLink">
            <a:rPr lang="en-US" sz="1400" b="1" i="0" u="none" strike="noStrike">
              <a:solidFill>
                <a:schemeClr val="bg2"/>
              </a:solidFill>
              <a:latin typeface="Calibri"/>
              <a:ea typeface="Calibri"/>
              <a:cs typeface="Calibri"/>
            </a:rPr>
            <a:pPr/>
            <a:t>4304.00</a:t>
          </a:fld>
          <a:endParaRPr lang="en-IN" sz="5400" b="1">
            <a:solidFill>
              <a:schemeClr val="bg2"/>
            </a:solidFill>
          </a:endParaRPr>
        </a:p>
      </xdr:txBody>
    </xdr:sp>
    <xdr:clientData/>
  </xdr:oneCellAnchor>
  <xdr:oneCellAnchor>
    <xdr:from>
      <xdr:col>14</xdr:col>
      <xdr:colOff>586155</xdr:colOff>
      <xdr:row>20</xdr:row>
      <xdr:rowOff>58614</xdr:rowOff>
    </xdr:from>
    <xdr:ext cx="1101383" cy="311496"/>
    <xdr:sp macro="" textlink="LOAN">
      <xdr:nvSpPr>
        <xdr:cNvPr id="73" name="TextBox 72">
          <a:extLst>
            <a:ext uri="{FF2B5EF4-FFF2-40B4-BE49-F238E27FC236}">
              <a16:creationId xmlns:a16="http://schemas.microsoft.com/office/drawing/2014/main" id="{9B6E3CFD-A507-44E9-B245-F184BCBFFD47}"/>
            </a:ext>
          </a:extLst>
        </xdr:cNvPr>
        <xdr:cNvSpPr txBox="1"/>
      </xdr:nvSpPr>
      <xdr:spPr>
        <a:xfrm>
          <a:off x="9065847" y="3770922"/>
          <a:ext cx="110138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4E629B7-9A94-4148-BAB3-BE1632D82F0C}" type="TxLink">
            <a:rPr lang="en-US" sz="1400" b="1" i="0" u="none" strike="noStrike">
              <a:solidFill>
                <a:schemeClr val="bg2"/>
              </a:solidFill>
              <a:latin typeface="Calibri"/>
              <a:ea typeface="Calibri"/>
              <a:cs typeface="Calibri"/>
            </a:rPr>
            <a:pPr/>
            <a:t>1500.00</a:t>
          </a:fld>
          <a:endParaRPr lang="en-IN" sz="6600" b="1">
            <a:solidFill>
              <a:schemeClr val="bg2"/>
            </a:solidFill>
          </a:endParaRPr>
        </a:p>
      </xdr:txBody>
    </xdr:sp>
    <xdr:clientData/>
  </xdr:oneCellAnchor>
  <xdr:twoCellAnchor>
    <xdr:from>
      <xdr:col>6</xdr:col>
      <xdr:colOff>78154</xdr:colOff>
      <xdr:row>24</xdr:row>
      <xdr:rowOff>68385</xdr:rowOff>
    </xdr:from>
    <xdr:to>
      <xdr:col>11</xdr:col>
      <xdr:colOff>341925</xdr:colOff>
      <xdr:row>33</xdr:row>
      <xdr:rowOff>1</xdr:rowOff>
    </xdr:to>
    <xdr:graphicFrame macro="">
      <xdr:nvGraphicFramePr>
        <xdr:cNvPr id="68" name="Chart 67">
          <a:extLst>
            <a:ext uri="{FF2B5EF4-FFF2-40B4-BE49-F238E27FC236}">
              <a16:creationId xmlns:a16="http://schemas.microsoft.com/office/drawing/2014/main" id="{8038C31D-8DF2-4D01-AAE0-86995FB93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566615</xdr:colOff>
      <xdr:row>26</xdr:row>
      <xdr:rowOff>9769</xdr:rowOff>
    </xdr:from>
    <xdr:to>
      <xdr:col>17</xdr:col>
      <xdr:colOff>410308</xdr:colOff>
      <xdr:row>32</xdr:row>
      <xdr:rowOff>156309</xdr:rowOff>
    </xdr:to>
    <xdr:graphicFrame macro="">
      <xdr:nvGraphicFramePr>
        <xdr:cNvPr id="74" name="Chart 73">
          <a:extLst>
            <a:ext uri="{FF2B5EF4-FFF2-40B4-BE49-F238E27FC236}">
              <a16:creationId xmlns:a16="http://schemas.microsoft.com/office/drawing/2014/main" id="{34C9AB5A-CBD8-42B7-8552-B1F5D9B68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oneCellAnchor>
    <xdr:from>
      <xdr:col>10</xdr:col>
      <xdr:colOff>592476</xdr:colOff>
      <xdr:row>10</xdr:row>
      <xdr:rowOff>101523</xdr:rowOff>
    </xdr:from>
    <xdr:ext cx="1101383" cy="280205"/>
    <xdr:sp macro="" textlink="INCOME">
      <xdr:nvSpPr>
        <xdr:cNvPr id="76" name="TextBox 75">
          <a:extLst>
            <a:ext uri="{FF2B5EF4-FFF2-40B4-BE49-F238E27FC236}">
              <a16:creationId xmlns:a16="http://schemas.microsoft.com/office/drawing/2014/main" id="{F7F7C6B4-23D1-4129-8388-DB030734FECC}"/>
            </a:ext>
          </a:extLst>
        </xdr:cNvPr>
        <xdr:cNvSpPr txBox="1"/>
      </xdr:nvSpPr>
      <xdr:spPr>
        <a:xfrm>
          <a:off x="6655702" y="1904104"/>
          <a:ext cx="110138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4565748-4758-4A09-8887-037B7A88EC1D}" type="TxLink">
            <a:rPr lang="en-US" sz="1200" b="1" i="0" u="none" strike="noStrike">
              <a:solidFill>
                <a:schemeClr val="bg2"/>
              </a:solidFill>
              <a:latin typeface="Calibri"/>
              <a:ea typeface="Calibri"/>
              <a:cs typeface="Calibri"/>
            </a:rPr>
            <a:pPr/>
            <a:t>₹ 65,440</a:t>
          </a:fld>
          <a:endParaRPr lang="en-IN" sz="4800" b="1">
            <a:solidFill>
              <a:schemeClr val="bg2"/>
            </a:solidFill>
          </a:endParaRPr>
        </a:p>
      </xdr:txBody>
    </xdr:sp>
    <xdr:clientData/>
  </xdr:oneCellAnchor>
  <xdr:twoCellAnchor>
    <xdr:from>
      <xdr:col>0</xdr:col>
      <xdr:colOff>262194</xdr:colOff>
      <xdr:row>0</xdr:row>
      <xdr:rowOff>131097</xdr:rowOff>
    </xdr:from>
    <xdr:to>
      <xdr:col>1</xdr:col>
      <xdr:colOff>139290</xdr:colOff>
      <xdr:row>2</xdr:row>
      <xdr:rowOff>131097</xdr:rowOff>
    </xdr:to>
    <xdr:sp macro="" textlink="">
      <xdr:nvSpPr>
        <xdr:cNvPr id="46" name="Cloud 45">
          <a:extLst>
            <a:ext uri="{FF2B5EF4-FFF2-40B4-BE49-F238E27FC236}">
              <a16:creationId xmlns:a16="http://schemas.microsoft.com/office/drawing/2014/main" id="{11E0733D-BD57-298B-96D7-0E54BE65189B}"/>
            </a:ext>
          </a:extLst>
        </xdr:cNvPr>
        <xdr:cNvSpPr/>
      </xdr:nvSpPr>
      <xdr:spPr>
        <a:xfrm>
          <a:off x="262194" y="131097"/>
          <a:ext cx="483419" cy="360516"/>
        </a:xfrm>
        <a:prstGeom prst="clou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0.41606</cdr:x>
      <cdr:y>0.36973</cdr:y>
    </cdr:from>
    <cdr:to>
      <cdr:x>0.59926</cdr:x>
      <cdr:y>0.63479</cdr:y>
    </cdr:to>
    <cdr:pic>
      <cdr:nvPicPr>
        <cdr:cNvPr id="2" name="Picture 1">
          <a:extLst xmlns:a="http://schemas.openxmlformats.org/drawingml/2006/main">
            <a:ext uri="{FF2B5EF4-FFF2-40B4-BE49-F238E27FC236}">
              <a16:creationId xmlns:a16="http://schemas.microsoft.com/office/drawing/2014/main" id="{EBC67F1F-CCE8-485D-AEE6-AD90243B218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alphaModFix amt="50000"/>
          <a:duotone>
            <a:prstClr val="black"/>
            <a:schemeClr val="accent6">
              <a:tint val="45000"/>
              <a:satMod val="400000"/>
            </a:schemeClr>
          </a:duotone>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89310" y="455689"/>
          <a:ext cx="347553" cy="32668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849352893521" backgroundQuery="1" createdVersion="8" refreshedVersion="8" minRefreshableVersion="3" recordCount="0" supportSubquery="1" supportAdvancedDrill="1" xr:uid="{14C5C23C-9AB9-4AD0-A575-B7F69D092557}">
  <cacheSource type="external" connectionId="2"/>
  <cacheFields count="3">
    <cacheField name="[Measures].[Sum of Debit]" caption="Sum of Debit" numFmtId="0" hierarchy="32" level="32767"/>
    <cacheField name="[Measures].[Sum of Credit 2]" caption="Sum of Credit 2" numFmtId="0" hierarchy="33" level="32767"/>
    <cacheField name="[Measures].[Sum of Net Amount 2]" caption="Sum of Net Amount 2" numFmtId="0" hierarchy="36" level="32767"/>
  </cacheFields>
  <cacheHierarchies count="39">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5"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2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2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ame]" caption="Month Name" attribute="1" defaultMemberUniqueName="[Table1 1].[Month Name].[All]" allUniqueName="[Table1 1].[Month Nam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Max of Credit 2]" caption="Max of Credit 2" measure="1" displayFolder="" measureGroup="Table1" count="0" hidden="1">
      <extLst>
        <ext xmlns:x15="http://schemas.microsoft.com/office/spreadsheetml/2010/11/main" uri="{B97F6D7D-B522-45F9-BDA1-12C45D357490}">
          <x15:cacheHierarchy aggregatedColumn="3"/>
        </ext>
      </extLst>
    </cacheHierarchy>
    <cacheHierarchy uniqueName="[Measures].[Max of Debit 2]" caption="Max of Debit 2"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961711805554" backgroundQuery="1" createdVersion="3" refreshedVersion="8" minRefreshableVersion="3" recordCount="0" supportSubquery="1" supportAdvancedDrill="1" xr:uid="{28EEEBF4-F32F-4DA4-92C7-62867435FD80}">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5"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ame]" caption="Month Name" attribute="1" defaultMemberUniqueName="[Table1].[Month Name].[All]" allUniqueName="[Table1].[Month Name].[All]" dimensionUniqueName="[Table1]" displayFolder="" count="2" memberValueDatatype="130" unbalanced="0"/>
    <cacheHierarchy uniqueName="[Table1].[Month Number]" caption="Month Number" attribute="1" defaultMemberUniqueName="[Table1].[Month Number].[All]" allUniqueName="[Table1].[Month Number].[All]" dimensionUniqueName="[Table1]" displayFolder="" count="0" memberValueDatatype="2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2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ame]" caption="Month Name" attribute="1" defaultMemberUniqueName="[Table1 1].[Month Name].[All]" allUniqueName="[Table1 1].[Month Nam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hidden="1">
      <extLst>
        <ext xmlns:x15="http://schemas.microsoft.com/office/spreadsheetml/2010/11/main" uri="{B97F6D7D-B522-45F9-BDA1-12C45D357490}">
          <x15:cacheHierarchy aggregatedColumn="10"/>
        </ext>
      </extLst>
    </cacheHierarchy>
    <cacheHierarchy uniqueName="[Measures].[Max of Credit 2]" caption="Max of Credit 2" measure="1" displayFolder="" measureGroup="Table1" count="0" hidden="1">
      <extLst>
        <ext xmlns:x15="http://schemas.microsoft.com/office/spreadsheetml/2010/11/main" uri="{B97F6D7D-B522-45F9-BDA1-12C45D357490}">
          <x15:cacheHierarchy aggregatedColumn="3"/>
        </ext>
      </extLst>
    </cacheHierarchy>
    <cacheHierarchy uniqueName="[Measures].[Max of Debit 2]" caption="Max of Debit 2"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565519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9195869213" backgroundQuery="1" createdVersion="8" refreshedVersion="8" minRefreshableVersion="3" recordCount="0" supportSubquery="1" supportAdvancedDrill="1" xr:uid="{B6BE0D32-2AB2-4DD1-ABD8-9C6E3070C4B1}">
  <cacheSource type="external" connectionId="2"/>
  <cacheFields count="3">
    <cacheField name="[Table1 1].[Sub-category].[Sub-category]" caption="Sub-category" numFmtId="0" hierarchy="15" level="1">
      <sharedItems count="5">
        <s v="Cash loan"/>
        <s v="Clothes"/>
        <s v="Entertainment"/>
        <s v="Groceries"/>
        <s v="Rent"/>
      </sharedItems>
    </cacheField>
    <cacheField name="[Measures].[Max of Credit 2]" caption="Max of Credit 2" numFmtId="0" hierarchy="37" level="32767"/>
    <cacheField name="[Measures].[Max of Debit 2]" caption="Max of Debit 2" numFmtId="0" hierarchy="38" level="32767"/>
  </cacheFields>
  <cacheHierarchies count="39">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5"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2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2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ame]" caption="Month Name" attribute="1" defaultMemberUniqueName="[Table1 1].[Month Name].[All]" allUniqueName="[Table1 1].[Month Nam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hidden="1">
      <extLst>
        <ext xmlns:x15="http://schemas.microsoft.com/office/spreadsheetml/2010/11/main" uri="{B97F6D7D-B522-45F9-BDA1-12C45D357490}">
          <x15:cacheHierarchy aggregatedColumn="10"/>
        </ext>
      </extLst>
    </cacheHierarchy>
    <cacheHierarchy uniqueName="[Measures].[Max of Credit 2]" caption="Max of Credit 2"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Max of Debit 2]" caption="Max of Debit 2"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918711689817" backgroundQuery="1" createdVersion="8" refreshedVersion="8" minRefreshableVersion="3" recordCount="0" supportSubquery="1" supportAdvancedDrill="1" xr:uid="{FC9DD37B-4F92-429C-B5E6-CC1B89103AA0}">
  <cacheSource type="external" connectionId="2"/>
  <cacheFields count="3">
    <cacheField name="[Table1 1].[Sub-category].[Sub-category]" caption="Sub-category" numFmtId="0" hierarchy="15" level="1">
      <sharedItems count="5">
        <s v="Cash loan"/>
        <s v="Clothes"/>
        <s v="Entertainment"/>
        <s v="Groceries"/>
        <s v="Rent"/>
      </sharedItems>
    </cacheField>
    <cacheField name="[Measures].[Sum of Debit]" caption="Sum of Debit" numFmtId="0" hierarchy="32" level="32767"/>
    <cacheField name="[Table1].[Month Number].[Month Number]" caption="Month Number" numFmtId="0" hierarchy="8"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Month Number].&amp;[1]"/>
            <x15:cachedUniqueName index="1" name="[Table1].[Month Number].&amp;[2]"/>
            <x15:cachedUniqueName index="2" name="[Table1].[Month Number].&amp;[3]"/>
            <x15:cachedUniqueName index="3" name="[Table1].[Month Number].&amp;[4]"/>
            <x15:cachedUniqueName index="4" name="[Table1].[Month Number].&amp;[5]"/>
            <x15:cachedUniqueName index="5" name="[Table1].[Month Number].&amp;[6]"/>
            <x15:cachedUniqueName index="6" name="[Table1].[Month Number].&amp;[7]"/>
            <x15:cachedUniqueName index="7" name="[Table1].[Month Number].&amp;[8]"/>
            <x15:cachedUniqueName index="8" name="[Table1].[Month Number].&amp;[9]"/>
            <x15:cachedUniqueName index="9" name="[Table1].[Month Number].&amp;[10]"/>
          </x15:cachedUniqueNames>
        </ext>
      </extLst>
    </cacheField>
  </cacheFields>
  <cacheHierarchies count="39">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5"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2" memberValueDatatype="20" unbalanced="0">
      <fieldsUsage count="2">
        <fieldUsage x="-1"/>
        <fieldUsage x="2"/>
      </fieldsUsage>
    </cacheHierarchy>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2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ame]" caption="Month Name" attribute="1" defaultMemberUniqueName="[Table1 1].[Month Name].[All]" allUniqueName="[Table1 1].[Month Nam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hidden="1">
      <extLst>
        <ext xmlns:x15="http://schemas.microsoft.com/office/spreadsheetml/2010/11/main" uri="{B97F6D7D-B522-45F9-BDA1-12C45D357490}">
          <x15:cacheHierarchy aggregatedColumn="10"/>
        </ext>
      </extLst>
    </cacheHierarchy>
    <cacheHierarchy uniqueName="[Measures].[Max of Credit 2]" caption="Max of Credit 2" measure="1" displayFolder="" measureGroup="Table1" count="0" hidden="1">
      <extLst>
        <ext xmlns:x15="http://schemas.microsoft.com/office/spreadsheetml/2010/11/main" uri="{B97F6D7D-B522-45F9-BDA1-12C45D357490}">
          <x15:cacheHierarchy aggregatedColumn="3"/>
        </ext>
      </extLst>
    </cacheHierarchy>
    <cacheHierarchy uniqueName="[Measures].[Max of Debit 2]" caption="Max of Debit 2"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918994791668" backgroundQuery="1" createdVersion="8" refreshedVersion="8" minRefreshableVersion="3" recordCount="0" supportSubquery="1" supportAdvancedDrill="1" xr:uid="{687A1A9F-D77C-4F36-8CCF-7B4062E17BAB}">
  <cacheSource type="external" connectionId="2"/>
  <cacheFields count="4">
    <cacheField name="[Table1 1].[Sub-category].[Sub-category]" caption="Sub-category" numFmtId="0" hierarchy="15" level="1">
      <sharedItems count="5">
        <s v="Cash loan"/>
        <s v="Clothes"/>
        <s v="Entertainment"/>
        <s v="Groceries"/>
        <s v="Rent"/>
      </sharedItems>
    </cacheField>
    <cacheField name="[Table1].[Month Name].[Month Name]" caption="Month Name" numFmtId="0" hierarchy="7" level="1">
      <sharedItems containsSemiMixedTypes="0" containsNonDate="0" containsString="0"/>
    </cacheField>
    <cacheField name="[Measures].[Sum of Credit 2]" caption="Sum of Credit 2" numFmtId="0" hierarchy="33" level="32767"/>
    <cacheField name="[Table1].[Month Number].[Month Number]" caption="Month Number" numFmtId="0" hierarchy="8"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Month Number].&amp;[1]"/>
            <x15:cachedUniqueName index="1" name="[Table1].[Month Number].&amp;[2]"/>
            <x15:cachedUniqueName index="2" name="[Table1].[Month Number].&amp;[3]"/>
            <x15:cachedUniqueName index="3" name="[Table1].[Month Number].&amp;[4]"/>
            <x15:cachedUniqueName index="4" name="[Table1].[Month Number].&amp;[5]"/>
            <x15:cachedUniqueName index="5" name="[Table1].[Month Number].&amp;[6]"/>
            <x15:cachedUniqueName index="6" name="[Table1].[Month Number].&amp;[7]"/>
            <x15:cachedUniqueName index="7" name="[Table1].[Month Number].&amp;[8]"/>
            <x15:cachedUniqueName index="8" name="[Table1].[Month Number].&amp;[9]"/>
            <x15:cachedUniqueName index="9" name="[Table1].[Month Number].&amp;[10]"/>
          </x15:cachedUniqueNames>
        </ext>
      </extLst>
    </cacheField>
  </cacheFields>
  <cacheHierarchies count="39">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5"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1"/>
      </fieldsUsage>
    </cacheHierarchy>
    <cacheHierarchy uniqueName="[Table1].[Month Number]" caption="Month Number" attribute="1" defaultMemberUniqueName="[Table1].[Month Number].[All]" allUniqueName="[Table1].[Month Number].[All]" dimensionUniqueName="[Table1]" displayFolder="" count="2" memberValueDatatype="20" unbalanced="0">
      <fieldsUsage count="2">
        <fieldUsage x="-1"/>
        <fieldUsage x="3"/>
      </fieldsUsage>
    </cacheHierarchy>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2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ame]" caption="Month Name" attribute="1" defaultMemberUniqueName="[Table1 1].[Month Name].[All]" allUniqueName="[Table1 1].[Month Nam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hidden="1">
      <extLst>
        <ext xmlns:x15="http://schemas.microsoft.com/office/spreadsheetml/2010/11/main" uri="{B97F6D7D-B522-45F9-BDA1-12C45D357490}">
          <x15:cacheHierarchy aggregatedColumn="10"/>
        </ext>
      </extLst>
    </cacheHierarchy>
    <cacheHierarchy uniqueName="[Measures].[Max of Credit 2]" caption="Max of Credit 2" measure="1" displayFolder="" measureGroup="Table1" count="0" hidden="1">
      <extLst>
        <ext xmlns:x15="http://schemas.microsoft.com/office/spreadsheetml/2010/11/main" uri="{B97F6D7D-B522-45F9-BDA1-12C45D357490}">
          <x15:cacheHierarchy aggregatedColumn="3"/>
        </ext>
      </extLst>
    </cacheHierarchy>
    <cacheHierarchy uniqueName="[Measures].[Max of Debit 2]" caption="Max of Debit 2"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922641203702" backgroundQuery="1" createdVersion="8" refreshedVersion="8" minRefreshableVersion="3" recordCount="0" supportSubquery="1" supportAdvancedDrill="1" xr:uid="{6B73ED44-8345-49C2-B531-304B4F942A2A}">
  <cacheSource type="external" connectionId="2"/>
  <cacheFields count="4">
    <cacheField name="[Table1 1].[Category Type].[Category Type]" caption="Category Type" numFmtId="0" hierarchy="17" level="1">
      <sharedItems containsSemiMixedTypes="0" containsNonDate="0" containsString="0"/>
    </cacheField>
    <cacheField name="[Table1].[Month Name].[Month Name]" caption="Month Name" numFmtId="0" hierarchy="7" level="1">
      <sharedItems containsSemiMixedTypes="0" containsNonDate="0" containsString="0"/>
    </cacheField>
    <cacheField name="[Measures].[Sum of Credit 2]" caption="Sum of Credit 2" numFmtId="0" hierarchy="33" level="32767"/>
    <cacheField name="[Table1].[Sub-category].[Sub-category]" caption="Sub-category" numFmtId="0" hierarchy="4" level="1">
      <sharedItems count="3">
        <s v="Data with Decision"/>
        <s v="Teachable"/>
        <s v="YouTube"/>
      </sharedItems>
    </cacheField>
  </cacheFields>
  <cacheHierarchies count="39">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5"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3"/>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1"/>
      </fieldsUsage>
    </cacheHierarchy>
    <cacheHierarchy uniqueName="[Table1].[Month Number]" caption="Month Number" attribute="1" defaultMemberUniqueName="[Table1].[Month Number].[All]" allUniqueName="[Table1].[Month Number].[All]" dimensionUniqueName="[Table1]" displayFolder="" count="0" memberValueDatatype="2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2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2" memberValueDatatype="130" unbalanced="0">
      <fieldsUsage count="2">
        <fieldUsage x="-1"/>
        <fieldUsage x="0"/>
      </fieldsUsage>
    </cacheHierarchy>
    <cacheHierarchy uniqueName="[Table1 1].[Month Name]" caption="Month Name" attribute="1" defaultMemberUniqueName="[Table1 1].[Month Name].[All]" allUniqueName="[Table1 1].[Month Nam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hidden="1">
      <extLst>
        <ext xmlns:x15="http://schemas.microsoft.com/office/spreadsheetml/2010/11/main" uri="{B97F6D7D-B522-45F9-BDA1-12C45D357490}">
          <x15:cacheHierarchy aggregatedColumn="10"/>
        </ext>
      </extLst>
    </cacheHierarchy>
    <cacheHierarchy uniqueName="[Measures].[Max of Credit 2]" caption="Max of Credit 2" measure="1" displayFolder="" measureGroup="Table1" count="0" hidden="1">
      <extLst>
        <ext xmlns:x15="http://schemas.microsoft.com/office/spreadsheetml/2010/11/main" uri="{B97F6D7D-B522-45F9-BDA1-12C45D357490}">
          <x15:cacheHierarchy aggregatedColumn="3"/>
        </ext>
      </extLst>
    </cacheHierarchy>
    <cacheHierarchy uniqueName="[Measures].[Max of Debit 2]" caption="Max of Debit 2"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926000462961" backgroundQuery="1" createdVersion="8" refreshedVersion="8" minRefreshableVersion="3" recordCount="0" supportSubquery="1" supportAdvancedDrill="1" xr:uid="{3A49EF8B-CE5B-41C7-8212-3B02DE018F4C}">
  <cacheSource type="external" connectionId="2"/>
  <cacheFields count="4">
    <cacheField name="[Table1 1].[Sub-category].[Sub-category]" caption="Sub-category" numFmtId="0" hierarchy="15" level="1">
      <sharedItems count="5">
        <s v="Cash loan"/>
        <s v="Clothes"/>
        <s v="Entertainment"/>
        <s v="Groceries"/>
        <s v="Rent"/>
      </sharedItems>
    </cacheField>
    <cacheField name="[Table1].[Week Day].[Week Day]" caption="Week Day" numFmtId="0" hierarchy="9" level="1">
      <sharedItems count="7">
        <s v="Fri"/>
        <s v="Mon"/>
        <s v="Sat"/>
        <s v="Sun"/>
        <s v="Thu"/>
        <s v="Tue"/>
        <s v="Wed"/>
      </sharedItems>
    </cacheField>
    <cacheField name="[Measures].[Sum of Debit]" caption="Sum of Debit" numFmtId="0" hierarchy="32" level="32767"/>
    <cacheField name="[Measures].[Sum of Credit 2]" caption="Sum of Credit 2" numFmtId="0" hierarchy="33" level="32767"/>
  </cacheFields>
  <cacheHierarchies count="39">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5"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20" unbalanced="0"/>
    <cacheHierarchy uniqueName="[Table1].[Week Day]" caption="Week Day" attribute="1" defaultMemberUniqueName="[Table1].[Week Day].[All]" allUniqueName="[Table1].[Week Day].[All]" dimensionUniqueName="[Table1]" displayFolder="" count="2" memberValueDatatype="130" unbalanced="0">
      <fieldsUsage count="2">
        <fieldUsage x="-1"/>
        <fieldUsage x="1"/>
      </fieldsUsage>
    </cacheHierarchy>
    <cacheHierarchy uniqueName="[Table1].[Net Amount]" caption="Net Amount" attribute="1" defaultMemberUniqueName="[Table1].[Net Amount].[All]" allUniqueName="[Table1].[Net Amount].[All]" dimensionUniqueName="[Table1]" displayFolder="" count="0" memberValueDatatype="2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ame]" caption="Month Name" attribute="1" defaultMemberUniqueName="[Table1 1].[Month Name].[All]" allUniqueName="[Table1 1].[Month Nam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2"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hidden="1">
      <extLst>
        <ext xmlns:x15="http://schemas.microsoft.com/office/spreadsheetml/2010/11/main" uri="{B97F6D7D-B522-45F9-BDA1-12C45D357490}">
          <x15:cacheHierarchy aggregatedColumn="10"/>
        </ext>
      </extLst>
    </cacheHierarchy>
    <cacheHierarchy uniqueName="[Measures].[Max of Credit 2]" caption="Max of Credit 2" measure="1" displayFolder="" measureGroup="Table1" count="0" hidden="1">
      <extLst>
        <ext xmlns:x15="http://schemas.microsoft.com/office/spreadsheetml/2010/11/main" uri="{B97F6D7D-B522-45F9-BDA1-12C45D357490}">
          <x15:cacheHierarchy aggregatedColumn="3"/>
        </ext>
      </extLst>
    </cacheHierarchy>
    <cacheHierarchy uniqueName="[Measures].[Max of Debit 2]" caption="Max of Debit 2"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936451273148" backgroundQuery="1" createdVersion="8" refreshedVersion="8" minRefreshableVersion="3" recordCount="0" supportSubquery="1" supportAdvancedDrill="1" xr:uid="{D774BF51-7359-451E-A5D3-5A2D041D84E5}">
  <cacheSource type="external" connectionId="2"/>
  <cacheFields count="4">
    <cacheField name="[Table1 1].[Sub-category].[Sub-category]" caption="Sub-category" numFmtId="0" hierarchy="15" level="1">
      <sharedItems count="5">
        <s v="Cash loan"/>
        <s v="Clothes"/>
        <s v="Entertainment"/>
        <s v="Groceries"/>
        <s v="Rent"/>
      </sharedItems>
    </cacheField>
    <cacheField name="[Measures].[Sum of Debit]" caption="Sum of Debit" numFmtId="0" hierarchy="32" level="32767"/>
    <cacheField name="[Table1].[Sub-category].[Sub-category]" caption="Sub-category" numFmtId="0" hierarchy="4" level="1">
      <sharedItems count="5">
        <s v="Cash loan"/>
        <s v="Clothes"/>
        <s v="Entertainment"/>
        <s v="Groceries"/>
        <s v="Rent"/>
      </sharedItems>
    </cacheField>
    <cacheField name="[Table1].[Category Type].[Category Type]" caption="Category Type" numFmtId="0" hierarchy="6" level="1">
      <sharedItems containsSemiMixedTypes="0" containsNonDate="0" containsString="0"/>
    </cacheField>
  </cacheFields>
  <cacheHierarchies count="39">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5"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2" memberValueDatatype="130" unbalanced="0">
      <fieldsUsage count="2">
        <fieldUsage x="-1"/>
        <fieldUsage x="3"/>
      </fieldsUsage>
    </cacheHierarchy>
    <cacheHierarchy uniqueName="[Table1].[Month Name]" caption="Month Name" attribute="1" defaultMemberUniqueName="[Table1].[Month Name].[All]" allUniqueName="[Table1].[Month Nam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2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2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2" memberValueDatatype="130" unbalanced="0"/>
    <cacheHierarchy uniqueName="[Table1 1].[Month Name]" caption="Month Name" attribute="1" defaultMemberUniqueName="[Table1 1].[Month Name].[All]" allUniqueName="[Table1 1].[Month Nam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hidden="1">
      <extLst>
        <ext xmlns:x15="http://schemas.microsoft.com/office/spreadsheetml/2010/11/main" uri="{B97F6D7D-B522-45F9-BDA1-12C45D357490}">
          <x15:cacheHierarchy aggregatedColumn="10"/>
        </ext>
      </extLst>
    </cacheHierarchy>
    <cacheHierarchy uniqueName="[Measures].[Max of Credit 2]" caption="Max of Credit 2" measure="1" displayFolder="" measureGroup="Table1" count="0" hidden="1">
      <extLst>
        <ext xmlns:x15="http://schemas.microsoft.com/office/spreadsheetml/2010/11/main" uri="{B97F6D7D-B522-45F9-BDA1-12C45D357490}">
          <x15:cacheHierarchy aggregatedColumn="3"/>
        </ext>
      </extLst>
    </cacheHierarchy>
    <cacheHierarchy uniqueName="[Measures].[Max of Debit 2]" caption="Max of Debit 2"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961713310186" backgroundQuery="1" createdVersion="8" refreshedVersion="8" minRefreshableVersion="3" recordCount="0" supportSubquery="1" supportAdvancedDrill="1" xr:uid="{4027FA09-AC02-463D-91B1-A863628F15B2}">
  <cacheSource type="external" connectionId="2"/>
  <cacheFields count="5">
    <cacheField name="[Table1 1].[Sub-category].[Sub-category]" caption="Sub-category" numFmtId="0" hierarchy="15" level="1">
      <sharedItems count="5">
        <s v="Cash loan"/>
        <s v="Clothes"/>
        <s v="Entertainment"/>
        <s v="Groceries"/>
        <s v="Rent"/>
      </sharedItems>
    </cacheField>
    <cacheField name="[Table1 1].[Month Name].[Month Name]" caption="Month Name" numFmtId="0" hierarchy="18" level="1">
      <sharedItems count="10">
        <s v="Jan"/>
        <s v="Feb"/>
        <s v="Mar"/>
        <s v="Apr"/>
        <s v="May"/>
        <s v="Jun"/>
        <s v="Jul"/>
        <s v="Aug"/>
        <s v="Sep"/>
        <s v="Oct"/>
      </sharedItems>
    </cacheField>
    <cacheField name="[Table1].[Month Name].[Month Name]" caption="Month Name" numFmtId="0" hierarchy="7" level="1">
      <sharedItems count="10">
        <s v="Apr"/>
        <s v="Aug"/>
        <s v="Feb"/>
        <s v="Jan"/>
        <s v="Jul"/>
        <s v="Jun"/>
        <s v="Mar"/>
        <s v="May"/>
        <s v="Oct"/>
        <s v="Sep"/>
      </sharedItems>
    </cacheField>
    <cacheField name="[Measures].[Sum of Debit]" caption="Sum of Debit" numFmtId="0" hierarchy="32" level="32767"/>
    <cacheField name="[Measures].[Sum of Credit 2]" caption="Sum of Credit 2" numFmtId="0" hierarchy="33" level="32767"/>
  </cacheFields>
  <cacheHierarchies count="39">
    <cacheHierarchy uniqueName="[Table1].[Date]" caption="Date" attribute="1" time="1" defaultMemberUniqueName="[Table1].[Date].[All]" allUniqueName="[Table1].[Date].[All]" dimensionUniqueName="[Table1]" displayFolder="" count="2" memberValueDatatype="7" unbalanced="0"/>
    <cacheHierarchy uniqueName="[Table1].[Description]" caption="Description" attribute="1" defaultMemberUniqueName="[Table1].[Description].[All]" allUniqueName="[Table1].[Description].[All]" dimensionUniqueName="[Table1]" displayFolder="" count="2" memberValueDatatype="130" unbalanced="0"/>
    <cacheHierarchy uniqueName="[Table1].[Debit]" caption="Debit" attribute="1" defaultMemberUniqueName="[Table1].[Debit].[All]" allUniqueName="[Table1].[Debit].[All]" dimensionUniqueName="[Table1]" displayFolder="" count="2" memberValueDatatype="5" unbalanced="0"/>
    <cacheHierarchy uniqueName="[Table1].[Credit]" caption="Credit" attribute="1" defaultMemberUniqueName="[Table1].[Credit].[All]" allUniqueName="[Table1].[Credit].[All]" dimensionUniqueName="[Table1]" displayFolder="" count="2" memberValueDatatype="5" unbalanced="0"/>
    <cacheHierarchy uniqueName="[Table1].[Sub-category]" caption="Sub-category" attribute="1" defaultMemberUniqueName="[Table1].[Sub-category].[All]" allUniqueName="[Table1].[Sub-category].[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Category Type]" caption="Category Type" attribute="1" defaultMemberUniqueName="[Table1].[Category Type].[All]" allUniqueName="[Table1].[Category Type].[All]" dimensionUniqueName="[Table1]" displayFolder="" count="2" memberValueDatatype="13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2"/>
      </fieldsUsage>
    </cacheHierarchy>
    <cacheHierarchy uniqueName="[Table1].[Month Number]" caption="Month Number" attribute="1" defaultMemberUniqueName="[Table1].[Month Number].[All]" allUniqueName="[Table1].[Month Number].[All]" dimensionUniqueName="[Table1]" displayFolder="" count="2" memberValueDatatype="20" unbalanced="0"/>
    <cacheHierarchy uniqueName="[Table1].[Week Day]" caption="Week Day" attribute="1" defaultMemberUniqueName="[Table1].[Week Day].[All]" allUniqueName="[Table1].[Week Day].[All]" dimensionUniqueName="[Table1]" displayFolder="" count="2" memberValueDatatype="130" unbalanced="0"/>
    <cacheHierarchy uniqueName="[Table1].[Net Amount]" caption="Net Amount" attribute="1" defaultMemberUniqueName="[Table1].[Net Amount].[All]" allUniqueName="[Table1].[Net Amount].[All]" dimensionUniqueName="[Table1]" displayFolder="" count="2" memberValueDatatype="20" unbalanced="0"/>
    <cacheHierarchy uniqueName="[Table1 1].[Date]" caption="Date" attribute="1" time="1" defaultMemberUniqueName="[Table1 1].[Date].[All]" allUniqueName="[Table1 1].[Date].[All]" dimensionUniqueName="[Table1 1]" displayFolder="" count="2" memberValueDatatype="7" unbalanced="0"/>
    <cacheHierarchy uniqueName="[Table1 1].[Description]" caption="Description" attribute="1" defaultMemberUniqueName="[Table1 1].[Description].[All]" allUniqueName="[Table1 1].[Description].[All]" dimensionUniqueName="[Table1 1]" displayFolder="" count="2" memberValueDatatype="130" unbalanced="0"/>
    <cacheHierarchy uniqueName="[Table1 1].[Debit]" caption="Debit" attribute="1" defaultMemberUniqueName="[Table1 1].[Debit].[All]" allUniqueName="[Table1 1].[Debit].[All]" dimensionUniqueName="[Table1 1]" displayFolder="" count="2" memberValueDatatype="5" unbalanced="0"/>
    <cacheHierarchy uniqueName="[Table1 1].[Credit]" caption="Credit" attribute="1" defaultMemberUniqueName="[Table1 1].[Credit].[All]" allUniqueName="[Table1 1].[Credit].[All]" dimensionUniqueName="[Table1 1]" displayFolder="" count="2" memberValueDatatype="20" unbalanced="0"/>
    <cacheHierarchy uniqueName="[Table1 1].[Sub-category]" caption="Sub-category" attribute="1" defaultMemberUniqueName="[Table1 1].[Sub-category].[All]" allUniqueName="[Table1 1].[Sub-category].[All]" dimensionUniqueName="[Table1 1]" displayFolder="" count="2" memberValueDatatype="130" unbalanced="0">
      <fieldsUsage count="2">
        <fieldUsage x="-1"/>
        <fieldUsage x="0"/>
      </fieldsUsage>
    </cacheHierarchy>
    <cacheHierarchy uniqueName="[Table1 1].[Category]" caption="Category" attribute="1" defaultMemberUniqueName="[Table1 1].[Category].[All]" allUniqueName="[Table1 1].[Category].[All]" dimensionUniqueName="[Table1 1]" displayFolder="" count="2" memberValueDatatype="130" unbalanced="0"/>
    <cacheHierarchy uniqueName="[Table1 1].[Category Type]" caption="Category Type" attribute="1" defaultMemberUniqueName="[Table1 1].[Category Type].[All]" allUniqueName="[Table1 1].[Category Type].[All]" dimensionUniqueName="[Table1 1]" displayFolder="" count="2" memberValueDatatype="130" unbalanced="0"/>
    <cacheHierarchy uniqueName="[Table1 1].[Month Name]" caption="Month Name" attribute="1" defaultMemberUniqueName="[Table1 1].[Month Name].[All]" allUniqueName="[Table1 1].[Month Name].[All]" dimensionUniqueName="[Table1 1]" displayFolder="" count="2" memberValueDatatype="130" unbalanced="0">
      <fieldsUsage count="2">
        <fieldUsage x="-1"/>
        <fieldUsage x="1"/>
      </fieldsUsage>
    </cacheHierarchy>
    <cacheHierarchy uniqueName="[Table1 1].[Month Number]" caption="Month Number" attribute="1" defaultMemberUniqueName="[Table1 1].[Month Number].[All]" allUniqueName="[Table1 1].[Month Number].[All]" dimensionUniqueName="[Table1 1]" displayFolder="" count="2" memberValueDatatype="20" unbalanced="0"/>
    <cacheHierarchy uniqueName="[Table1 1].[Week Day]" caption="Week Day" attribute="1" defaultMemberUniqueName="[Table1 1].[Week Day].[All]" allUniqueName="[Table1 1].[Week Day].[All]" dimensionUniqueName="[Table1 1]" displayFolder="" count="2" memberValueDatatype="130" unbalanced="0"/>
    <cacheHierarchy uniqueName="[Table1 1].[Net Amount]" caption="Net Amount" attribute="1" defaultMemberUniqueName="[Table1 1].[Net Amount].[All]" allUniqueName="[Table1 1].[Net Amount].[All]" dimensionUniqueName="[Table1 1]" displayFolder="" count="2"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hidden="1">
      <extLst>
        <ext xmlns:x15="http://schemas.microsoft.com/office/spreadsheetml/2010/11/main" uri="{B97F6D7D-B522-45F9-BDA1-12C45D357490}">
          <x15:cacheHierarchy aggregatedColumn="10"/>
        </ext>
      </extLst>
    </cacheHierarchy>
    <cacheHierarchy uniqueName="[Measures].[Max of Credit 2]" caption="Max of Credit 2" measure="1" displayFolder="" measureGroup="Table1" count="0" hidden="1">
      <extLst>
        <ext xmlns:x15="http://schemas.microsoft.com/office/spreadsheetml/2010/11/main" uri="{B97F6D7D-B522-45F9-BDA1-12C45D357490}">
          <x15:cacheHierarchy aggregatedColumn="3"/>
        </ext>
      </extLst>
    </cacheHierarchy>
    <cacheHierarchy uniqueName="[Measures].[Max of Debit 2]" caption="Max of Debit 2"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0.849350115743" backgroundQuery="1" createdVersion="3" refreshedVersion="8" minRefreshableVersion="3" recordCount="0" supportSubquery="1" supportAdvancedDrill="1" xr:uid="{DA0C64F8-DA81-444B-9810-A3BD8091F0FE}">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5"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ame]" caption="Month Name" attribute="1" defaultMemberUniqueName="[Table1].[Month Name].[All]" allUniqueName="[Table1].[Month Name].[All]" dimensionUniqueName="[Table1]" displayFolder="" count="2" memberValueDatatype="130" unbalanced="0"/>
    <cacheHierarchy uniqueName="[Table1].[Month Number]" caption="Month Number" attribute="1" defaultMemberUniqueName="[Table1].[Month Number].[All]" allUniqueName="[Table1].[Month Number].[All]" dimensionUniqueName="[Table1]" displayFolder="" count="2" memberValueDatatype="2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2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ame]" caption="Month Name" attribute="1" defaultMemberUniqueName="[Table1 1].[Month Name].[All]" allUniqueName="[Table1 1].[Month Nam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Month Number]" caption="Sum of Month Number" measure="1" displayFolder="" measureGroup="Table1 1" count="0" hidden="1">
      <extLst>
        <ext xmlns:x15="http://schemas.microsoft.com/office/spreadsheetml/2010/11/main" uri="{B97F6D7D-B522-45F9-BDA1-12C45D357490}">
          <x15:cacheHierarchy aggregatedColumn="19"/>
        </ext>
      </extLst>
    </cacheHierarchy>
    <cacheHierarchy uniqueName="[Measures].[Count of Debit]" caption="Count of Debit" measure="1" displayFolder="" measureGroup="Table1" count="0" hidden="1">
      <extLst>
        <ext xmlns:x15="http://schemas.microsoft.com/office/spreadsheetml/2010/11/main" uri="{B97F6D7D-B522-45F9-BDA1-12C45D357490}">
          <x15:cacheHierarchy aggregatedColumn="2"/>
        </ext>
      </extLst>
    </cacheHierarchy>
    <cacheHierarchy uniqueName="[Measures].[Count of Credit]" caption="Count of Credit" measure="1" displayFolder="" measureGroup="Table1" count="0" hidden="1">
      <extLst>
        <ext xmlns:x15="http://schemas.microsoft.com/office/spreadsheetml/2010/11/main" uri="{B97F6D7D-B522-45F9-BDA1-12C45D357490}">
          <x15:cacheHierarchy aggregatedColumn="3"/>
        </ext>
      </extLst>
    </cacheHierarchy>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2]" caption="Sum of Credit 2"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1" count="0" hidden="1">
      <extLst>
        <ext xmlns:x15="http://schemas.microsoft.com/office/spreadsheetml/2010/11/main" uri="{B97F6D7D-B522-45F9-BDA1-12C45D357490}">
          <x15:cacheHierarchy aggregatedColumn="21"/>
        </ext>
      </extLst>
    </cacheHierarchy>
    <cacheHierarchy uniqueName="[Measures].[Count of Net Amount]" caption="Count of Net Amount" measure="1" displayFolder="" measureGroup="Table1" count="0" hidden="1">
      <extLst>
        <ext xmlns:x15="http://schemas.microsoft.com/office/spreadsheetml/2010/11/main" uri="{B97F6D7D-B522-45F9-BDA1-12C45D357490}">
          <x15:cacheHierarchy aggregatedColumn="10"/>
        </ext>
      </extLst>
    </cacheHierarchy>
    <cacheHierarchy uniqueName="[Measures].[Sum of Net Amount 2]" caption="Sum of Net Amount 2" measure="1" displayFolder="" measureGroup="Table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9519461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34866-CC93-4C87-9162-85059B82B93C}" name="PivotTable5" cacheId="5" applyNumberFormats="0" applyBorderFormats="0" applyFontFormats="0" applyPatternFormats="0" applyAlignmentFormats="0" applyWidthHeightFormats="1" dataCaption="Values" tag="5840b412-079f-4e4b-b616-8048ed1e75a8" updatedVersion="8" minRefreshableVersion="3" useAutoFormatting="1" subtotalHiddenItems="1" itemPrintTitles="1" createdVersion="8" indent="0" multipleFieldFilters="0" chartFormat="10">
  <location ref="G38:I46" firstHeaderRow="0" firstDataRow="1" firstDataCol="1"/>
  <pivotFields count="4">
    <pivotField allDrilled="1" showAll="0" measureFilter="1" defaultAttributeDrillState="1">
      <items count="6">
        <item x="0"/>
        <item x="1"/>
        <item x="2"/>
        <item x="3"/>
        <item x="4"/>
        <item t="default"/>
      </items>
    </pivotField>
    <pivotField axis="axisRow" allDrilled="1" showAll="0" dataSourceSort="1" defaultAttributeDrillState="1">
      <items count="8">
        <item x="0"/>
        <item x="1"/>
        <item x="2"/>
        <item x="3"/>
        <item x="4"/>
        <item x="5"/>
        <item x="6"/>
        <item t="default"/>
      </items>
    </pivotField>
    <pivotField dataField="1"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Sum of Debit" fld="2" baseField="1" baseItem="0" numFmtId="167"/>
    <dataField name="Sum of Credit" fld="3" baseField="1" baseItem="0" numFmtId="167"/>
  </dataFields>
  <formats count="3">
    <format dxfId="2">
      <pivotArea outline="0" collapsedLevelsAreSubtotals="1" fieldPosition="0"/>
    </format>
    <format dxfId="1">
      <pivotArea outline="0" fieldPosition="0">
        <references count="1">
          <reference field="4294967294" count="1">
            <x v="0"/>
          </reference>
        </references>
      </pivotArea>
    </format>
    <format dxfId="0">
      <pivotArea outline="0" fieldPosition="0">
        <references count="1">
          <reference field="4294967294" count="1">
            <x v="1"/>
          </reference>
        </references>
      </pivotArea>
    </format>
  </formats>
  <chartFormats count="2">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DF2290-85FE-4B24-9D65-0BE3CD342342}" name="PivotTable4" cacheId="7" applyNumberFormats="0" applyBorderFormats="0" applyFontFormats="0" applyPatternFormats="0" applyAlignmentFormats="0" applyWidthHeightFormats="1" dataCaption="Values" tag="b51b8278-d770-4755-8dc6-d92eed43839f" updatedVersion="8" minRefreshableVersion="3" useAutoFormatting="1" subtotalHiddenItems="1" itemPrintTitles="1" createdVersion="8" indent="0" multipleFieldFilters="0" chartFormat="12">
  <location ref="L38:N49" firstHeaderRow="0" firstDataRow="1" firstDataCol="1"/>
  <pivotFields count="5">
    <pivotField allDrilled="1" showAll="0" measureFilter="1" defaultAttributeDrillState="1">
      <items count="6">
        <item x="0"/>
        <item x="1"/>
        <item x="2"/>
        <item x="3"/>
        <item x="4"/>
        <item t="default"/>
      </items>
    </pivotField>
    <pivotField allDrilled="1" showAll="0" sortType="ascending" defaultAttributeDrillState="1">
      <items count="11">
        <item x="0"/>
        <item x="1"/>
        <item x="2"/>
        <item x="3"/>
        <item x="4"/>
        <item x="5"/>
        <item x="6"/>
        <item x="7"/>
        <item x="8"/>
        <item x="9"/>
        <item t="default"/>
      </items>
    </pivotField>
    <pivotField axis="axisRow" allDrilled="1" showAll="0" sortType="ascending" defaultAttributeDrillState="1">
      <items count="11">
        <item x="3"/>
        <item x="2"/>
        <item x="6"/>
        <item x="0"/>
        <item x="7"/>
        <item x="5"/>
        <item x="4"/>
        <item x="1"/>
        <item x="9"/>
        <item x="8"/>
        <item t="default"/>
      </items>
    </pivotField>
    <pivotField dataField="1" showAll="0"/>
    <pivotField dataField="1" showAl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Debit" fld="3" baseField="0" baseItem="0"/>
    <dataField name="Sum of Credit" fld="4" baseField="0" baseItem="0"/>
  </dataFields>
  <formats count="1">
    <format dxfId="3">
      <pivotArea outline="0" collapsedLevelsAreSubtotals="1" fieldPosition="0"/>
    </format>
  </formats>
  <chartFormats count="2">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Sum of Debi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B45DCB-490C-4FA2-B102-48A6B2440CB5}" name="PivotTable8" cacheId="2" applyNumberFormats="0" applyBorderFormats="0" applyFontFormats="0" applyPatternFormats="0" applyAlignmentFormats="0" applyWidthHeightFormats="1" dataCaption="Values" tag="439a8b0c-80a8-4acc-bd03-10ebfc607e19" updatedVersion="8" minRefreshableVersion="3" useAutoFormatting="1" subtotalHiddenItems="1" itemPrintTitles="1" createdVersion="8" indent="0" multipleFieldFilters="0" chartFormat="15">
  <location ref="I21:J32" firstHeaderRow="1" firstDataRow="1" firstDataCol="1"/>
  <pivotFields count="3">
    <pivotField allDrilled="1" showAll="0" measureFilter="1" defaultAttributeDrillState="1">
      <items count="6">
        <item x="0"/>
        <item x="1"/>
        <item x="2"/>
        <item x="3"/>
        <item x="4"/>
        <item t="default"/>
      </items>
    </pivotField>
    <pivotField dataField="1" showAll="0"/>
    <pivotField axis="axisRow" allDrilled="1" showAll="0" dataSourceSort="1" defaultAttributeDrillState="1">
      <items count="11">
        <item x="0"/>
        <item x="1"/>
        <item x="2"/>
        <item x="3"/>
        <item x="4"/>
        <item x="5"/>
        <item x="6"/>
        <item x="7"/>
        <item x="8"/>
        <item x="9"/>
        <item t="default"/>
      </items>
    </pivotField>
  </pivotFields>
  <rowFields count="1">
    <field x="2"/>
  </rowFields>
  <rowItems count="11">
    <i>
      <x/>
    </i>
    <i>
      <x v="1"/>
    </i>
    <i>
      <x v="2"/>
    </i>
    <i>
      <x v="3"/>
    </i>
    <i>
      <x v="4"/>
    </i>
    <i>
      <x v="5"/>
    </i>
    <i>
      <x v="6"/>
    </i>
    <i>
      <x v="7"/>
    </i>
    <i>
      <x v="8"/>
    </i>
    <i>
      <x v="9"/>
    </i>
    <i t="grand">
      <x/>
    </i>
  </rowItems>
  <colItems count="1">
    <i/>
  </colItems>
  <dataFields count="1">
    <dataField name="Sum of Debit" fld="1" baseField="0" baseItem="0"/>
  </dataFields>
  <formats count="1">
    <format dxfId="4">
      <pivotArea outline="0" collapsedLevelsAreSubtotals="1" fieldPosition="0"/>
    </format>
  </formats>
  <chartFormats count="4">
    <chartFormat chart="8"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EEB265-6C5E-4F08-9176-17DBFABFAEF2}" name="PivotTable2" cacheId="4" applyNumberFormats="0" applyBorderFormats="0" applyFontFormats="0" applyPatternFormats="0" applyAlignmentFormats="0" applyWidthHeightFormats="1" dataCaption="Values" tag="26c08287-debe-4da5-86d1-c405fe16c7b3" updatedVersion="8" minRefreshableVersion="3" useAutoFormatting="1" subtotalHiddenItems="1" itemPrintTitles="1" createdVersion="8" indent="0" multipleFieldFilters="0" chartFormat="7">
  <location ref="M21:N25" firstHeaderRow="1" firstDataRow="1" firstDataCol="1" rowPageCount="1" colPageCount="1"/>
  <pivotFields count="4">
    <pivotField axis="axisPage" allDrilled="1" showAll="0" dataSourceSort="1" defaultAttributeDrillState="1">
      <items count="1">
        <item t="default"/>
      </items>
    </pivotField>
    <pivotField allDrilled="1" showAll="0" dataSourceSort="1" defaultAttributeDrillState="1"/>
    <pivotField dataField="1" showAll="0"/>
    <pivotField axis="axisRow" allDrilled="1" showAll="0" dataSourceSort="1" defaultAttributeDrillState="1">
      <items count="4">
        <item s="1" x="0"/>
        <item s="1" x="1"/>
        <item s="1" x="2"/>
        <item t="default"/>
      </items>
    </pivotField>
  </pivotFields>
  <rowFields count="1">
    <field x="3"/>
  </rowFields>
  <rowItems count="4">
    <i>
      <x/>
    </i>
    <i>
      <x v="1"/>
    </i>
    <i>
      <x v="2"/>
    </i>
    <i t="grand">
      <x/>
    </i>
  </rowItems>
  <colItems count="1">
    <i/>
  </colItems>
  <pageFields count="1">
    <pageField fld="0" hier="17" name="[Table1 1].[Category Type].&amp;[Income]" cap="Income"/>
  </pageFields>
  <dataFields count="1">
    <dataField name="Sum of Credit" fld="2" baseField="0" baseItem="0"/>
  </dataFields>
  <chartFormats count="4">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7D0E64-F98C-4218-BAE0-B10E9639D3E6}"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15:O16"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PENDING" fld="0" baseField="0" baseItem="1"/>
    <dataField name="INCOME" fld="1" baseField="0" baseItem="1"/>
    <dataField name="BALANCE" fld="2" baseField="0" baseItem="2"/>
  </dataFields>
  <formats count="1">
    <format dxfId="5">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SPENDING"/>
    <pivotHierarchy dragToData="1" caption="INCOME"/>
    <pivotHierarchy dragToData="1"/>
    <pivotHierarchy dragToData="1" caption="Count of Net Amount"/>
    <pivotHierarchy dragToData="1" caption="BALANC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EAC09D-53A2-40F7-967C-FDBFC554D631}" name="PivotTable3" cacheId="6" applyNumberFormats="0" applyBorderFormats="0" applyFontFormats="0" applyPatternFormats="0" applyAlignmentFormats="0" applyWidthHeightFormats="1" dataCaption="Values" tag="7a88bb17-a839-426b-bdf4-10aac672b8d7" updatedVersion="8" minRefreshableVersion="3" useAutoFormatting="1" subtotalHiddenItems="1" itemPrintTitles="1" createdVersion="8" indent="0" multipleFieldFilters="0">
  <location ref="B25:C31" firstHeaderRow="1" firstDataRow="1" firstDataCol="1" rowPageCount="1" colPageCount="1"/>
  <pivotFields count="4">
    <pivotField allDrilled="1" showAll="0" measureFilter="1" defaultAttributeDrillState="1">
      <items count="6">
        <item x="0"/>
        <item x="1"/>
        <item x="2"/>
        <item x="3"/>
        <item x="4"/>
        <item t="default"/>
      </items>
    </pivotField>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s>
  <rowFields count="1">
    <field x="2"/>
  </rowFields>
  <rowItems count="6">
    <i>
      <x v="4"/>
    </i>
    <i>
      <x v="3"/>
    </i>
    <i>
      <x v="1"/>
    </i>
    <i>
      <x v="2"/>
    </i>
    <i>
      <x/>
    </i>
    <i t="grand">
      <x/>
    </i>
  </rowItems>
  <colItems count="1">
    <i/>
  </colItems>
  <pageFields count="1">
    <pageField fld="3" hier="6" name="[Table1].[Category Type].&amp;[Expense]" cap="Expense"/>
  </pageFields>
  <dataFields count="1">
    <dataField name="Sum of Debit" fld="1" baseField="0" baseItem="0"/>
  </dataFields>
  <formats count="1">
    <format dxfId="6">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6">
      <autoFilter ref="A1">
        <filterColumn colId="0">
          <top10 val="5" filterVal="5"/>
        </filterColumn>
      </autoFilter>
    </filter>
    <filter fld="2" type="count" id="4" iMeasureHier="32">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DAA882-862D-4706-992A-D8607AFC9DDF}" name="PivotTable6" cacheId="1" applyNumberFormats="0" applyBorderFormats="0" applyFontFormats="0" applyPatternFormats="0" applyAlignmentFormats="0" applyWidthHeightFormats="1" dataCaption="Values" tag="9fd34256-7716-4a50-aa0b-07a935f2541b" updatedVersion="8" minRefreshableVersion="3" useAutoFormatting="1" subtotalHiddenItems="1" itemPrintTitles="1" createdVersion="8" indent="0" multipleFieldFilters="0">
  <location ref="F14:G15" firstHeaderRow="0" firstDataRow="1" firstDataCol="0"/>
  <pivotFields count="3">
    <pivotField allDrilled="1" showAll="0" measureFilter="1" defaultAttributeDrillState="1">
      <items count="6">
        <item x="0"/>
        <item x="1"/>
        <item x="2"/>
        <item x="3"/>
        <item x="4"/>
        <item t="default"/>
      </items>
    </pivotField>
    <pivotField dataField="1" showAll="0"/>
    <pivotField dataField="1" showAll="0"/>
  </pivotFields>
  <rowItems count="1">
    <i/>
  </rowItems>
  <colFields count="1">
    <field x="-2"/>
  </colFields>
  <colItems count="2">
    <i>
      <x/>
    </i>
    <i i="1">
      <x v="1"/>
    </i>
  </colItems>
  <dataFields count="2">
    <dataField name="Max of Debit" fld="2" subtotal="max" baseField="0" baseItem="1"/>
    <dataField name="Max of Credit" fld="1" subtotal="max" baseField="0" baseItem="1"/>
  </dataFields>
  <formats count="1">
    <format dxfId="7">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Max of Debit"/>
    <pivotHierarchy dragToData="1" caption="Max of Credit"/>
    <pivotHierarchy dragToData="1"/>
    <pivotHierarchy dragToData="1"/>
    <pivotHierarchy dragToData="1"/>
    <pivotHierarchy dragToData="1"/>
    <pivotHierarchy dragToData="1"/>
    <pivotHierarchy dragToData="1"/>
    <pivotHierarchy dragToData="1"/>
    <pivotHierarchy dragToData="1"/>
    <pivotHierarchy dragToData="1" caption="Max of Credit"/>
    <pivotHierarchy dragToData="1" caption="Max of Debit"/>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 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02B3D4-F401-4CB0-986A-6F5AF325EAD5}" name="PivotTable7" cacheId="3" applyNumberFormats="0" applyBorderFormats="0" applyFontFormats="0" applyPatternFormats="0" applyAlignmentFormats="0" applyWidthHeightFormats="1" dataCaption="Values" tag="672ec88b-21ba-4735-9e41-be3e4f31ac30" updatedVersion="8" minRefreshableVersion="3" useAutoFormatting="1" subtotalHiddenItems="1" itemPrintTitles="1" createdVersion="8" indent="0" multipleFieldFilters="0" chartFormat="9">
  <location ref="F21:G32" firstHeaderRow="1" firstDataRow="1" firstDataCol="1"/>
  <pivotFields count="4">
    <pivotField allDrilled="1" showAll="0" measureFilter="1" defaultAttributeDrillState="1">
      <items count="6">
        <item x="0"/>
        <item x="1"/>
        <item x="2"/>
        <item x="3"/>
        <item x="4"/>
        <item t="default"/>
      </items>
    </pivotField>
    <pivotField allDrilled="1" showAll="0" dataSourceSort="1" defaultAttributeDrillState="1"/>
    <pivotField dataField="1" showAll="0"/>
    <pivotField axis="axisRow" allDrilled="1" showAll="0" dataSourceSort="1" defaultAttributeDrillState="1">
      <items count="11">
        <item x="0"/>
        <item x="1"/>
        <item x="2"/>
        <item x="3"/>
        <item x="4"/>
        <item x="5"/>
        <item x="6"/>
        <item x="7"/>
        <item x="8"/>
        <item x="9"/>
        <item t="default"/>
      </items>
    </pivotField>
  </pivotFields>
  <rowFields count="1">
    <field x="3"/>
  </rowFields>
  <rowItems count="11">
    <i>
      <x/>
    </i>
    <i>
      <x v="1"/>
    </i>
    <i>
      <x v="2"/>
    </i>
    <i>
      <x v="3"/>
    </i>
    <i>
      <x v="4"/>
    </i>
    <i>
      <x v="5"/>
    </i>
    <i>
      <x v="6"/>
    </i>
    <i>
      <x v="7"/>
    </i>
    <i>
      <x v="8"/>
    </i>
    <i>
      <x v="9"/>
    </i>
    <i t="grand">
      <x/>
    </i>
  </rowItems>
  <colItems count="1">
    <i/>
  </colItems>
  <dataFields count="1">
    <dataField name="Sum of Credit" fld="2" baseField="0" baseItem="0"/>
  </dataFields>
  <formats count="1">
    <format dxfId="8">
      <pivotArea outline="0" collapsedLevelsAreSubtotals="1" fieldPosition="0"/>
    </format>
  </formats>
  <chartFormats count="1">
    <chartFormat chart="8"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 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951946179">
      <levels count="2">
        <level uniqueName="[Table1].[Month Number].[(All)]" sourceCaption="(All)" count="0"/>
        <level uniqueName="[Table1].[Month Number].[Month Number]" sourceCaption="Month Number" count="10" sortOrder="ascending">
          <ranges>
            <range startItem="0">
              <i n="[Table1].[Month Number].&amp;[1]" c="1"/>
              <i n="[Table1].[Month Number].&amp;[2]" c="2"/>
              <i n="[Table1].[Month Number].&amp;[3]" c="3"/>
              <i n="[Table1].[Month Number].&amp;[4]" c="4"/>
              <i n="[Table1].[Month Number].&amp;[5]" c="5"/>
              <i n="[Table1].[Month Number].&amp;[6]" c="6"/>
              <i n="[Table1].[Month Number].&amp;[7]" c="7"/>
              <i n="[Table1].[Month Number].&amp;[8]" c="8"/>
              <i n="[Table1].[Month Number].&amp;[9]" c="9"/>
              <i n="[Table1].[Month Number].&amp;[10]" c="10"/>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47C7114-8509-4540-A2A5-88C49E7BBEE0}" sourceName="[Table1].[Month Name]">
  <pivotTables>
    <pivotTable tabId="4" name="PivotTable4"/>
  </pivotTables>
  <data>
    <olap pivotCacheId="256551916">
      <levels count="2">
        <level uniqueName="[Table1].[Month Name].[(All)]" sourceCaption="(All)" count="0"/>
        <level uniqueName="[Table1].[Month Name].[Month Name]" sourceCaption="Month Name" count="10">
          <ranges>
            <range startItem="0">
              <i n="[Table1].[Month Name].&amp;[Apr]" c="Apr"/>
              <i n="[Table1].[Month Name].&amp;[Aug]" c="Aug"/>
              <i n="[Table1].[Month Name].&amp;[Feb]" c="Feb"/>
              <i n="[Table1].[Month Name].&amp;[Jan]" c="Jan"/>
              <i n="[Table1].[Month Name].&amp;[Jul]" c="Jul"/>
              <i n="[Table1].[Month Name].&amp;[Jun]" c="Jun"/>
              <i n="[Table1].[Month Name].&amp;[Mar]" c="Mar"/>
              <i n="[Table1].[Month Name].&amp;[May]" c="May"/>
              <i n="[Table1].[Month Name].&amp;[Oct]" c="Oct"/>
              <i n="[Table1].[Month Name].&amp;[Sep]" c="Sep"/>
            </range>
          </ranges>
        </level>
      </levels>
      <selections count="1">
        <selection n="[Table1].[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7A4ED03D-4D90-473E-8F20-DB477B9DCD50}" cache="Slicer_Month_Name" caption="Month Name" level="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sortState xmlns:xlrd2="http://schemas.microsoft.com/office/spreadsheetml/2017/richdata2" ref="A2:K487">
    <sortCondition ref="H1:H487" customList="Jan,Feb,Mar,Apr,May,Jun,Jul,Aug,Sep,Oct,Nov,Dec"/>
  </sortState>
  <tableColumns count="11">
    <tableColumn id="1" xr3:uid="{77537EBA-F0D9-401B-8519-443523647CC6}" name="Date" dataDxfId="15"/>
    <tableColumn id="2" xr3:uid="{E422E586-4620-47BE-991A-06E97BC96875}" name="Description"/>
    <tableColumn id="3" xr3:uid="{47CC51B4-966A-4A4A-A6D7-D29781C27F4D}" name="Debit" dataDxfId="14"/>
    <tableColumn id="4" xr3:uid="{58F667D0-C81A-4A56-B345-BBBFDD2D8CBC}" name="Credit" dataDxfId="13"/>
    <tableColumn id="5" xr3:uid="{904A20BD-2B3A-4A82-A479-02D2B0A8EDC6}" name="Sub-category"/>
    <tableColumn id="6" xr3:uid="{1884C13B-2BA2-458A-A649-E1AF570D9906}" name="Category"/>
    <tableColumn id="7" xr3:uid="{972B6B52-3B2F-43F7-8017-FA85D821BE69}" name="Category Type"/>
    <tableColumn id="11" xr3:uid="{89365695-B5FC-41A2-8247-495379ED99D4}" name="Month Name" dataDxfId="12">
      <calculatedColumnFormula>TEXT(Table1[[#This Row],[Date]],"MMM")</calculatedColumnFormula>
    </tableColumn>
    <tableColumn id="8" xr3:uid="{475E0F21-5C67-4397-938C-7CCCD68141EC}" name="Month Number" dataDxfId="11">
      <calculatedColumnFormula>MONTH(Table1[[#This Row],[Date]])</calculatedColumnFormula>
    </tableColumn>
    <tableColumn id="9" xr3:uid="{CDE6552D-799B-4EA7-8FE3-52611A9C5105}" name="Week Day" dataDxfId="10">
      <calculatedColumnFormula>TEXT(Table1[[#This Row],[Date]],"ddd")</calculatedColumnFormula>
    </tableColumn>
    <tableColumn id="10" xr3:uid="{868E919D-5A6E-4EF6-A491-0111F384666C}" name="Net Amount" dataDxfId="9">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zoomScale="67" workbookViewId="0">
      <selection activeCell="H13" sqref="H13"/>
    </sheetView>
  </sheetViews>
  <sheetFormatPr defaultRowHeight="14.4" x14ac:dyDescent="0.3"/>
  <cols>
    <col min="1" max="1" width="13.44140625" customWidth="1"/>
    <col min="2" max="2" width="20.5546875" bestFit="1" customWidth="1"/>
    <col min="3" max="3" width="13.5546875" customWidth="1"/>
    <col min="4" max="4" width="10.6640625" customWidth="1"/>
    <col min="5" max="5" width="18" customWidth="1"/>
    <col min="6" max="6" width="14.109375" customWidth="1"/>
    <col min="7" max="7" width="15.6640625" customWidth="1"/>
    <col min="8" max="8" width="15.6640625" style="1" customWidth="1"/>
    <col min="9" max="9" width="17.109375" bestFit="1" customWidth="1"/>
    <col min="10" max="10" width="12.33203125" bestFit="1" customWidth="1"/>
    <col min="11" max="11" width="14.109375" bestFit="1" customWidth="1"/>
  </cols>
  <sheetData>
    <row r="1" spans="1:11" x14ac:dyDescent="0.3">
      <c r="A1" t="s">
        <v>0</v>
      </c>
      <c r="B1" t="s">
        <v>1</v>
      </c>
      <c r="C1" t="s">
        <v>2</v>
      </c>
      <c r="D1" t="s">
        <v>3</v>
      </c>
      <c r="E1" t="s">
        <v>4</v>
      </c>
      <c r="F1" t="s">
        <v>5</v>
      </c>
      <c r="G1" t="s">
        <v>6</v>
      </c>
      <c r="H1" s="1" t="s">
        <v>94</v>
      </c>
      <c r="I1" t="s">
        <v>7</v>
      </c>
      <c r="J1" t="s">
        <v>8</v>
      </c>
      <c r="K1" t="s">
        <v>9</v>
      </c>
    </row>
    <row r="2" spans="1:11" x14ac:dyDescent="0.3">
      <c r="A2" s="1">
        <v>44200</v>
      </c>
      <c r="B2" t="s">
        <v>10</v>
      </c>
      <c r="C2" s="2"/>
      <c r="D2" s="2">
        <v>5000</v>
      </c>
      <c r="E2" t="s">
        <v>11</v>
      </c>
      <c r="F2" t="s">
        <v>12</v>
      </c>
      <c r="G2" t="s">
        <v>13</v>
      </c>
      <c r="H2" s="1" t="str">
        <f>TEXT(Table1[[#This Row],[Date]],"MMM")</f>
        <v>Jan</v>
      </c>
      <c r="I2" s="16">
        <f>MONTH(Table1[[#This Row],[Date]])</f>
        <v>1</v>
      </c>
      <c r="J2" t="str">
        <f>TEXT(Table1[[#This Row],[Date]],"ddd")</f>
        <v>Mon</v>
      </c>
      <c r="K2" s="2">
        <f>Table1[[#This Row],[Credit]]-Table1[[#This Row],[Debit]]</f>
        <v>5000</v>
      </c>
    </row>
    <row r="3" spans="1:11" x14ac:dyDescent="0.3">
      <c r="A3" s="1">
        <v>44200</v>
      </c>
      <c r="B3" t="s">
        <v>14</v>
      </c>
      <c r="C3" s="2">
        <v>5</v>
      </c>
      <c r="D3" s="2"/>
      <c r="E3" t="s">
        <v>15</v>
      </c>
      <c r="F3" t="s">
        <v>16</v>
      </c>
      <c r="G3" t="s">
        <v>17</v>
      </c>
      <c r="H3" s="1" t="str">
        <f>TEXT(Table1[[#This Row],[Date]],"MMM")</f>
        <v>Jan</v>
      </c>
      <c r="I3" s="16">
        <f>MONTH(Table1[[#This Row],[Date]])</f>
        <v>1</v>
      </c>
      <c r="J3" t="str">
        <f>TEXT(Table1[[#This Row],[Date]],"ddd")</f>
        <v>Mon</v>
      </c>
      <c r="K3" s="2">
        <f>Table1[[#This Row],[Credit]]-Table1[[#This Row],[Debit]]</f>
        <v>-5</v>
      </c>
    </row>
    <row r="4" spans="1:11" x14ac:dyDescent="0.3">
      <c r="A4" s="1">
        <v>44201</v>
      </c>
      <c r="B4" t="s">
        <v>18</v>
      </c>
      <c r="C4" s="2">
        <v>900</v>
      </c>
      <c r="D4" s="2"/>
      <c r="E4" t="s">
        <v>19</v>
      </c>
      <c r="F4" t="s">
        <v>20</v>
      </c>
      <c r="G4" t="s">
        <v>17</v>
      </c>
      <c r="H4" s="1" t="str">
        <f>TEXT(Table1[[#This Row],[Date]],"MMM")</f>
        <v>Jan</v>
      </c>
      <c r="I4" s="16">
        <f>MONTH(Table1[[#This Row],[Date]])</f>
        <v>1</v>
      </c>
      <c r="J4" t="str">
        <f>TEXT(Table1[[#This Row],[Date]],"ddd")</f>
        <v>Tue</v>
      </c>
      <c r="K4" s="2">
        <f>Table1[[#This Row],[Credit]]-Table1[[#This Row],[Debit]]</f>
        <v>-900</v>
      </c>
    </row>
    <row r="5" spans="1:11" x14ac:dyDescent="0.3">
      <c r="A5" s="1">
        <v>44201</v>
      </c>
      <c r="B5" t="s">
        <v>21</v>
      </c>
      <c r="C5" s="2">
        <v>150</v>
      </c>
      <c r="D5" s="2"/>
      <c r="E5" t="s">
        <v>22</v>
      </c>
      <c r="F5" t="s">
        <v>23</v>
      </c>
      <c r="G5" t="s">
        <v>17</v>
      </c>
      <c r="H5" s="1" t="str">
        <f>TEXT(Table1[[#This Row],[Date]],"MMM")</f>
        <v>Jan</v>
      </c>
      <c r="I5" s="16">
        <f>MONTH(Table1[[#This Row],[Date]])</f>
        <v>1</v>
      </c>
      <c r="J5" t="str">
        <f>TEXT(Table1[[#This Row],[Date]],"ddd")</f>
        <v>Tue</v>
      </c>
      <c r="K5" s="2">
        <f>Table1[[#This Row],[Credit]]-Table1[[#This Row],[Debit]]</f>
        <v>-150</v>
      </c>
    </row>
    <row r="6" spans="1:11" x14ac:dyDescent="0.3">
      <c r="A6" s="1">
        <v>44201</v>
      </c>
      <c r="B6" t="s">
        <v>14</v>
      </c>
      <c r="C6" s="2">
        <v>5</v>
      </c>
      <c r="D6" s="2"/>
      <c r="E6" t="s">
        <v>15</v>
      </c>
      <c r="F6" t="s">
        <v>16</v>
      </c>
      <c r="G6" t="s">
        <v>17</v>
      </c>
      <c r="H6" s="1" t="str">
        <f>TEXT(Table1[[#This Row],[Date]],"MMM")</f>
        <v>Jan</v>
      </c>
      <c r="I6" s="16">
        <f>MONTH(Table1[[#This Row],[Date]])</f>
        <v>1</v>
      </c>
      <c r="J6" t="str">
        <f>TEXT(Table1[[#This Row],[Date]],"ddd")</f>
        <v>Tue</v>
      </c>
      <c r="K6" s="2">
        <f>Table1[[#This Row],[Credit]]-Table1[[#This Row],[Debit]]</f>
        <v>-5</v>
      </c>
    </row>
    <row r="7" spans="1:11" x14ac:dyDescent="0.3">
      <c r="A7" s="1">
        <v>44202</v>
      </c>
      <c r="B7" t="s">
        <v>14</v>
      </c>
      <c r="C7" s="2">
        <v>5</v>
      </c>
      <c r="D7" s="2"/>
      <c r="E7" t="s">
        <v>15</v>
      </c>
      <c r="F7" t="s">
        <v>16</v>
      </c>
      <c r="G7" t="s">
        <v>17</v>
      </c>
      <c r="H7" s="1" t="str">
        <f>TEXT(Table1[[#This Row],[Date]],"MMM")</f>
        <v>Jan</v>
      </c>
      <c r="I7" s="16">
        <f>MONTH(Table1[[#This Row],[Date]])</f>
        <v>1</v>
      </c>
      <c r="J7" t="str">
        <f>TEXT(Table1[[#This Row],[Date]],"ddd")</f>
        <v>Wed</v>
      </c>
      <c r="K7" s="2">
        <f>Table1[[#This Row],[Credit]]-Table1[[#This Row],[Debit]]</f>
        <v>-5</v>
      </c>
    </row>
    <row r="8" spans="1:11" x14ac:dyDescent="0.3">
      <c r="A8" s="1">
        <v>44203</v>
      </c>
      <c r="B8" t="s">
        <v>14</v>
      </c>
      <c r="C8" s="2">
        <v>5</v>
      </c>
      <c r="D8" s="2"/>
      <c r="E8" t="s">
        <v>15</v>
      </c>
      <c r="F8" t="s">
        <v>16</v>
      </c>
      <c r="G8" t="s">
        <v>17</v>
      </c>
      <c r="H8" s="1" t="str">
        <f>TEXT(Table1[[#This Row],[Date]],"MMM")</f>
        <v>Jan</v>
      </c>
      <c r="I8" s="16">
        <f>MONTH(Table1[[#This Row],[Date]])</f>
        <v>1</v>
      </c>
      <c r="J8" t="str">
        <f>TEXT(Table1[[#This Row],[Date]],"ddd")</f>
        <v>Thu</v>
      </c>
      <c r="K8" s="2">
        <f>Table1[[#This Row],[Credit]]-Table1[[#This Row],[Debit]]</f>
        <v>-5</v>
      </c>
    </row>
    <row r="9" spans="1:11" x14ac:dyDescent="0.3">
      <c r="A9" s="1">
        <v>44204</v>
      </c>
      <c r="B9" t="s">
        <v>14</v>
      </c>
      <c r="C9" s="2">
        <v>5</v>
      </c>
      <c r="D9" s="2"/>
      <c r="E9" t="s">
        <v>15</v>
      </c>
      <c r="F9" t="s">
        <v>16</v>
      </c>
      <c r="G9" t="s">
        <v>17</v>
      </c>
      <c r="H9" s="1" t="str">
        <f>TEXT(Table1[[#This Row],[Date]],"MMM")</f>
        <v>Jan</v>
      </c>
      <c r="I9" s="16">
        <f>MONTH(Table1[[#This Row],[Date]])</f>
        <v>1</v>
      </c>
      <c r="J9" t="str">
        <f>TEXT(Table1[[#This Row],[Date]],"ddd")</f>
        <v>Fri</v>
      </c>
      <c r="K9" s="2">
        <f>Table1[[#This Row],[Credit]]-Table1[[#This Row],[Debit]]</f>
        <v>-5</v>
      </c>
    </row>
    <row r="10" spans="1:11" x14ac:dyDescent="0.3">
      <c r="A10" s="1">
        <v>44204</v>
      </c>
      <c r="B10" t="s">
        <v>24</v>
      </c>
      <c r="C10" s="2">
        <v>155</v>
      </c>
      <c r="D10" s="2"/>
      <c r="E10" t="s">
        <v>25</v>
      </c>
      <c r="F10" t="s">
        <v>20</v>
      </c>
      <c r="G10" t="s">
        <v>17</v>
      </c>
      <c r="H10" s="1" t="str">
        <f>TEXT(Table1[[#This Row],[Date]],"MMM")</f>
        <v>Jan</v>
      </c>
      <c r="I10" s="16">
        <f>MONTH(Table1[[#This Row],[Date]])</f>
        <v>1</v>
      </c>
      <c r="J10" t="str">
        <f>TEXT(Table1[[#This Row],[Date]],"ddd")</f>
        <v>Fri</v>
      </c>
      <c r="K10" s="2">
        <f>Table1[[#This Row],[Credit]]-Table1[[#This Row],[Debit]]</f>
        <v>-155</v>
      </c>
    </row>
    <row r="11" spans="1:11" x14ac:dyDescent="0.3">
      <c r="A11" s="1">
        <v>44207</v>
      </c>
      <c r="B11" t="s">
        <v>26</v>
      </c>
      <c r="C11" s="2">
        <v>50</v>
      </c>
      <c r="D11" s="2"/>
      <c r="E11" t="s">
        <v>27</v>
      </c>
      <c r="F11" t="s">
        <v>20</v>
      </c>
      <c r="G11" t="s">
        <v>17</v>
      </c>
      <c r="H11" s="1" t="str">
        <f>TEXT(Table1[[#This Row],[Date]],"MMM")</f>
        <v>Jan</v>
      </c>
      <c r="I11" s="16">
        <f>MONTH(Table1[[#This Row],[Date]])</f>
        <v>1</v>
      </c>
      <c r="J11" t="str">
        <f>TEXT(Table1[[#This Row],[Date]],"ddd")</f>
        <v>Mon</v>
      </c>
      <c r="K11" s="2">
        <f>Table1[[#This Row],[Credit]]-Table1[[#This Row],[Debit]]</f>
        <v>-50</v>
      </c>
    </row>
    <row r="12" spans="1:11" x14ac:dyDescent="0.3">
      <c r="A12" s="1">
        <v>44207</v>
      </c>
      <c r="B12" t="s">
        <v>14</v>
      </c>
      <c r="C12" s="2">
        <v>5</v>
      </c>
      <c r="D12" s="2"/>
      <c r="E12" t="s">
        <v>15</v>
      </c>
      <c r="F12" t="s">
        <v>16</v>
      </c>
      <c r="G12" t="s">
        <v>17</v>
      </c>
      <c r="H12" s="1" t="str">
        <f>TEXT(Table1[[#This Row],[Date]],"MMM")</f>
        <v>Jan</v>
      </c>
      <c r="I12" s="16">
        <f>MONTH(Table1[[#This Row],[Date]])</f>
        <v>1</v>
      </c>
      <c r="J12" t="str">
        <f>TEXT(Table1[[#This Row],[Date]],"ddd")</f>
        <v>Mon</v>
      </c>
      <c r="K12" s="2">
        <f>Table1[[#This Row],[Credit]]-Table1[[#This Row],[Debit]]</f>
        <v>-5</v>
      </c>
    </row>
    <row r="13" spans="1:11" x14ac:dyDescent="0.3">
      <c r="A13" s="1">
        <v>44208</v>
      </c>
      <c r="B13" t="s">
        <v>14</v>
      </c>
      <c r="C13" s="2">
        <v>5</v>
      </c>
      <c r="D13" s="2"/>
      <c r="E13" t="s">
        <v>15</v>
      </c>
      <c r="F13" t="s">
        <v>16</v>
      </c>
      <c r="G13" t="s">
        <v>17</v>
      </c>
      <c r="H13" s="1" t="str">
        <f>TEXT(Table1[[#This Row],[Date]],"MMM")</f>
        <v>Jan</v>
      </c>
      <c r="I13" s="16">
        <f>MONTH(Table1[[#This Row],[Date]])</f>
        <v>1</v>
      </c>
      <c r="J13" t="str">
        <f>TEXT(Table1[[#This Row],[Date]],"ddd")</f>
        <v>Tue</v>
      </c>
      <c r="K13" s="2">
        <f>Table1[[#This Row],[Credit]]-Table1[[#This Row],[Debit]]</f>
        <v>-5</v>
      </c>
    </row>
    <row r="14" spans="1:11" x14ac:dyDescent="0.3">
      <c r="A14" s="1">
        <v>44209</v>
      </c>
      <c r="B14" t="s">
        <v>28</v>
      </c>
      <c r="C14" s="2">
        <v>77</v>
      </c>
      <c r="D14" s="2"/>
      <c r="E14" t="s">
        <v>15</v>
      </c>
      <c r="F14" t="s">
        <v>16</v>
      </c>
      <c r="G14" t="s">
        <v>17</v>
      </c>
      <c r="H14" s="1" t="str">
        <f>TEXT(Table1[[#This Row],[Date]],"MMM")</f>
        <v>Jan</v>
      </c>
      <c r="I14" s="16">
        <f>MONTH(Table1[[#This Row],[Date]])</f>
        <v>1</v>
      </c>
      <c r="J14" t="str">
        <f>TEXT(Table1[[#This Row],[Date]],"ddd")</f>
        <v>Wed</v>
      </c>
      <c r="K14" s="2">
        <f>Table1[[#This Row],[Credit]]-Table1[[#This Row],[Debit]]</f>
        <v>-77</v>
      </c>
    </row>
    <row r="15" spans="1:11" x14ac:dyDescent="0.3">
      <c r="A15" s="1">
        <v>44209</v>
      </c>
      <c r="B15" t="s">
        <v>14</v>
      </c>
      <c r="C15" s="2">
        <v>5</v>
      </c>
      <c r="D15" s="2"/>
      <c r="E15" t="s">
        <v>15</v>
      </c>
      <c r="F15" t="s">
        <v>16</v>
      </c>
      <c r="G15" t="s">
        <v>17</v>
      </c>
      <c r="H15" s="1" t="str">
        <f>TEXT(Table1[[#This Row],[Date]],"MMM")</f>
        <v>Jan</v>
      </c>
      <c r="I15" s="16">
        <f>MONTH(Table1[[#This Row],[Date]])</f>
        <v>1</v>
      </c>
      <c r="J15" t="str">
        <f>TEXT(Table1[[#This Row],[Date]],"ddd")</f>
        <v>Wed</v>
      </c>
      <c r="K15" s="2">
        <f>Table1[[#This Row],[Credit]]-Table1[[#This Row],[Debit]]</f>
        <v>-5</v>
      </c>
    </row>
    <row r="16" spans="1:11" x14ac:dyDescent="0.3">
      <c r="A16" s="1">
        <v>44210</v>
      </c>
      <c r="B16" t="s">
        <v>14</v>
      </c>
      <c r="C16" s="2">
        <v>5</v>
      </c>
      <c r="D16" s="2"/>
      <c r="E16" t="s">
        <v>15</v>
      </c>
      <c r="F16" t="s">
        <v>16</v>
      </c>
      <c r="G16" t="s">
        <v>17</v>
      </c>
      <c r="H16" s="1" t="str">
        <f>TEXT(Table1[[#This Row],[Date]],"MMM")</f>
        <v>Jan</v>
      </c>
      <c r="I16" s="16">
        <f>MONTH(Table1[[#This Row],[Date]])</f>
        <v>1</v>
      </c>
      <c r="J16" t="str">
        <f>TEXT(Table1[[#This Row],[Date]],"ddd")</f>
        <v>Thu</v>
      </c>
      <c r="K16" s="2">
        <f>Table1[[#This Row],[Credit]]-Table1[[#This Row],[Debit]]</f>
        <v>-5</v>
      </c>
    </row>
    <row r="17" spans="1:11" x14ac:dyDescent="0.3">
      <c r="A17" s="1">
        <v>44211</v>
      </c>
      <c r="B17" t="s">
        <v>24</v>
      </c>
      <c r="C17" s="2">
        <v>135</v>
      </c>
      <c r="D17" s="2"/>
      <c r="E17" t="s">
        <v>25</v>
      </c>
      <c r="F17" t="s">
        <v>20</v>
      </c>
      <c r="G17" t="s">
        <v>17</v>
      </c>
      <c r="H17" s="1" t="str">
        <f>TEXT(Table1[[#This Row],[Date]],"MMM")</f>
        <v>Jan</v>
      </c>
      <c r="I17" s="16">
        <f>MONTH(Table1[[#This Row],[Date]])</f>
        <v>1</v>
      </c>
      <c r="J17" t="str">
        <f>TEXT(Table1[[#This Row],[Date]],"ddd")</f>
        <v>Fri</v>
      </c>
      <c r="K17" s="2">
        <f>Table1[[#This Row],[Credit]]-Table1[[#This Row],[Debit]]</f>
        <v>-135</v>
      </c>
    </row>
    <row r="18" spans="1:11" x14ac:dyDescent="0.3">
      <c r="A18" s="1">
        <v>44211</v>
      </c>
      <c r="B18" t="s">
        <v>14</v>
      </c>
      <c r="C18" s="2">
        <v>5</v>
      </c>
      <c r="D18" s="2"/>
      <c r="E18" t="s">
        <v>15</v>
      </c>
      <c r="F18" t="s">
        <v>16</v>
      </c>
      <c r="G18" t="s">
        <v>17</v>
      </c>
      <c r="H18" s="1" t="str">
        <f>TEXT(Table1[[#This Row],[Date]],"MMM")</f>
        <v>Jan</v>
      </c>
      <c r="I18" s="16">
        <f>MONTH(Table1[[#This Row],[Date]])</f>
        <v>1</v>
      </c>
      <c r="J18" t="str">
        <f>TEXT(Table1[[#This Row],[Date]],"ddd")</f>
        <v>Fri</v>
      </c>
      <c r="K18" s="2">
        <f>Table1[[#This Row],[Credit]]-Table1[[#This Row],[Debit]]</f>
        <v>-5</v>
      </c>
    </row>
    <row r="19" spans="1:11" x14ac:dyDescent="0.3">
      <c r="A19" s="1">
        <v>44212</v>
      </c>
      <c r="B19" t="s">
        <v>14</v>
      </c>
      <c r="C19" s="2">
        <v>5</v>
      </c>
      <c r="D19" s="2"/>
      <c r="E19" t="s">
        <v>15</v>
      </c>
      <c r="F19" t="s">
        <v>16</v>
      </c>
      <c r="G19" t="s">
        <v>17</v>
      </c>
      <c r="H19" s="1" t="str">
        <f>TEXT(Table1[[#This Row],[Date]],"MMM")</f>
        <v>Jan</v>
      </c>
      <c r="I19" s="16">
        <f>MONTH(Table1[[#This Row],[Date]])</f>
        <v>1</v>
      </c>
      <c r="J19" t="str">
        <f>TEXT(Table1[[#This Row],[Date]],"ddd")</f>
        <v>Sat</v>
      </c>
      <c r="K19" s="2">
        <f>Table1[[#This Row],[Credit]]-Table1[[#This Row],[Debit]]</f>
        <v>-5</v>
      </c>
    </row>
    <row r="20" spans="1:11" x14ac:dyDescent="0.3">
      <c r="A20" s="1">
        <v>44212</v>
      </c>
      <c r="B20" t="s">
        <v>29</v>
      </c>
      <c r="C20" s="2">
        <v>40</v>
      </c>
      <c r="D20" s="2"/>
      <c r="E20" t="s">
        <v>30</v>
      </c>
      <c r="F20" t="s">
        <v>31</v>
      </c>
      <c r="G20" t="s">
        <v>17</v>
      </c>
      <c r="H20" s="1" t="str">
        <f>TEXT(Table1[[#This Row],[Date]],"MMM")</f>
        <v>Jan</v>
      </c>
      <c r="I20" s="16">
        <f>MONTH(Table1[[#This Row],[Date]])</f>
        <v>1</v>
      </c>
      <c r="J20" t="str">
        <f>TEXT(Table1[[#This Row],[Date]],"ddd")</f>
        <v>Sat</v>
      </c>
      <c r="K20" s="2">
        <f>Table1[[#This Row],[Credit]]-Table1[[#This Row],[Debit]]</f>
        <v>-40</v>
      </c>
    </row>
    <row r="21" spans="1:11" x14ac:dyDescent="0.3">
      <c r="A21" s="1">
        <v>44212</v>
      </c>
      <c r="B21" t="s">
        <v>32</v>
      </c>
      <c r="C21" s="2">
        <v>98</v>
      </c>
      <c r="D21" s="2"/>
      <c r="E21" t="s">
        <v>33</v>
      </c>
      <c r="F21" t="s">
        <v>31</v>
      </c>
      <c r="G21" t="s">
        <v>17</v>
      </c>
      <c r="H21" s="1" t="str">
        <f>TEXT(Table1[[#This Row],[Date]],"MMM")</f>
        <v>Jan</v>
      </c>
      <c r="I21" s="16">
        <f>MONTH(Table1[[#This Row],[Date]])</f>
        <v>1</v>
      </c>
      <c r="J21" t="str">
        <f>TEXT(Table1[[#This Row],[Date]],"ddd")</f>
        <v>Sat</v>
      </c>
      <c r="K21" s="2">
        <f>Table1[[#This Row],[Credit]]-Table1[[#This Row],[Debit]]</f>
        <v>-98</v>
      </c>
    </row>
    <row r="22" spans="1:11" x14ac:dyDescent="0.3">
      <c r="A22" s="1">
        <v>44212</v>
      </c>
      <c r="B22" t="s">
        <v>34</v>
      </c>
      <c r="C22" s="2">
        <v>52</v>
      </c>
      <c r="D22" s="2"/>
      <c r="E22" t="s">
        <v>35</v>
      </c>
      <c r="F22" t="s">
        <v>16</v>
      </c>
      <c r="G22" t="s">
        <v>17</v>
      </c>
      <c r="H22" s="1" t="str">
        <f>TEXT(Table1[[#This Row],[Date]],"MMM")</f>
        <v>Jan</v>
      </c>
      <c r="I22" s="16">
        <f>MONTH(Table1[[#This Row],[Date]])</f>
        <v>1</v>
      </c>
      <c r="J22" t="str">
        <f>TEXT(Table1[[#This Row],[Date]],"ddd")</f>
        <v>Sat</v>
      </c>
      <c r="K22" s="2">
        <f>Table1[[#This Row],[Credit]]-Table1[[#This Row],[Debit]]</f>
        <v>-52</v>
      </c>
    </row>
    <row r="23" spans="1:11" x14ac:dyDescent="0.3">
      <c r="A23" s="1">
        <v>44213</v>
      </c>
      <c r="B23" t="s">
        <v>36</v>
      </c>
      <c r="C23" s="2">
        <v>28</v>
      </c>
      <c r="D23" s="2"/>
      <c r="E23" t="s">
        <v>37</v>
      </c>
      <c r="F23" t="s">
        <v>23</v>
      </c>
      <c r="G23" t="s">
        <v>17</v>
      </c>
      <c r="H23" s="1" t="str">
        <f>TEXT(Table1[[#This Row],[Date]],"MMM")</f>
        <v>Jan</v>
      </c>
      <c r="I23" s="16">
        <f>MONTH(Table1[[#This Row],[Date]])</f>
        <v>1</v>
      </c>
      <c r="J23" t="str">
        <f>TEXT(Table1[[#This Row],[Date]],"ddd")</f>
        <v>Sun</v>
      </c>
      <c r="K23" s="2">
        <f>Table1[[#This Row],[Credit]]-Table1[[#This Row],[Debit]]</f>
        <v>-28</v>
      </c>
    </row>
    <row r="24" spans="1:11" x14ac:dyDescent="0.3">
      <c r="A24" s="1">
        <v>44214</v>
      </c>
      <c r="B24" t="s">
        <v>38</v>
      </c>
      <c r="C24" s="2"/>
      <c r="D24" s="2">
        <v>4500</v>
      </c>
      <c r="E24" t="s">
        <v>39</v>
      </c>
      <c r="F24" t="s">
        <v>40</v>
      </c>
      <c r="G24" t="s">
        <v>13</v>
      </c>
      <c r="H24" s="1" t="str">
        <f>TEXT(Table1[[#This Row],[Date]],"MMM")</f>
        <v>Jan</v>
      </c>
      <c r="I24" s="16">
        <f>MONTH(Table1[[#This Row],[Date]])</f>
        <v>1</v>
      </c>
      <c r="J24" t="str">
        <f>TEXT(Table1[[#This Row],[Date]],"ddd")</f>
        <v>Mon</v>
      </c>
      <c r="K24" s="2">
        <f>Table1[[#This Row],[Credit]]-Table1[[#This Row],[Debit]]</f>
        <v>4500</v>
      </c>
    </row>
    <row r="25" spans="1:11" x14ac:dyDescent="0.3">
      <c r="A25" s="1">
        <v>44214</v>
      </c>
      <c r="B25" t="s">
        <v>14</v>
      </c>
      <c r="C25" s="2">
        <v>5</v>
      </c>
      <c r="D25" s="2"/>
      <c r="E25" t="s">
        <v>15</v>
      </c>
      <c r="F25" t="s">
        <v>16</v>
      </c>
      <c r="G25" t="s">
        <v>17</v>
      </c>
      <c r="H25" s="1" t="str">
        <f>TEXT(Table1[[#This Row],[Date]],"MMM")</f>
        <v>Jan</v>
      </c>
      <c r="I25" s="16">
        <f>MONTH(Table1[[#This Row],[Date]])</f>
        <v>1</v>
      </c>
      <c r="J25" t="str">
        <f>TEXT(Table1[[#This Row],[Date]],"ddd")</f>
        <v>Mon</v>
      </c>
      <c r="K25" s="2">
        <f>Table1[[#This Row],[Credit]]-Table1[[#This Row],[Debit]]</f>
        <v>-5</v>
      </c>
    </row>
    <row r="26" spans="1:11" x14ac:dyDescent="0.3">
      <c r="A26" s="1">
        <v>44215</v>
      </c>
      <c r="B26" t="s">
        <v>14</v>
      </c>
      <c r="C26" s="2">
        <v>5</v>
      </c>
      <c r="D26" s="2"/>
      <c r="E26" t="s">
        <v>15</v>
      </c>
      <c r="F26" t="s">
        <v>16</v>
      </c>
      <c r="G26" t="s">
        <v>17</v>
      </c>
      <c r="H26" s="1" t="str">
        <f>TEXT(Table1[[#This Row],[Date]],"MMM")</f>
        <v>Jan</v>
      </c>
      <c r="I26" s="16">
        <f>MONTH(Table1[[#This Row],[Date]])</f>
        <v>1</v>
      </c>
      <c r="J26" t="str">
        <f>TEXT(Table1[[#This Row],[Date]],"ddd")</f>
        <v>Tue</v>
      </c>
      <c r="K26" s="2">
        <f>Table1[[#This Row],[Credit]]-Table1[[#This Row],[Debit]]</f>
        <v>-5</v>
      </c>
    </row>
    <row r="27" spans="1:11" x14ac:dyDescent="0.3">
      <c r="A27" s="1">
        <v>44215</v>
      </c>
      <c r="B27" t="s">
        <v>38</v>
      </c>
      <c r="C27" s="2"/>
      <c r="D27" s="2">
        <v>4500</v>
      </c>
      <c r="E27" t="s">
        <v>41</v>
      </c>
      <c r="F27" t="s">
        <v>40</v>
      </c>
      <c r="G27" t="s">
        <v>13</v>
      </c>
      <c r="H27" s="1" t="str">
        <f>TEXT(Table1[[#This Row],[Date]],"MMM")</f>
        <v>Jan</v>
      </c>
      <c r="I27" s="16">
        <f>MONTH(Table1[[#This Row],[Date]])</f>
        <v>1</v>
      </c>
      <c r="J27" t="str">
        <f>TEXT(Table1[[#This Row],[Date]],"ddd")</f>
        <v>Tue</v>
      </c>
      <c r="K27" s="2">
        <f>Table1[[#This Row],[Credit]]-Table1[[#This Row],[Debit]]</f>
        <v>4500</v>
      </c>
    </row>
    <row r="28" spans="1:11" x14ac:dyDescent="0.3">
      <c r="A28" s="1">
        <v>44215</v>
      </c>
      <c r="B28" t="s">
        <v>42</v>
      </c>
      <c r="C28" s="2">
        <v>40</v>
      </c>
      <c r="D28" s="2"/>
      <c r="E28" t="s">
        <v>42</v>
      </c>
      <c r="F28" t="s">
        <v>20</v>
      </c>
      <c r="G28" t="s">
        <v>17</v>
      </c>
      <c r="H28" s="1" t="str">
        <f>TEXT(Table1[[#This Row],[Date]],"MMM")</f>
        <v>Jan</v>
      </c>
      <c r="I28" s="16">
        <f>MONTH(Table1[[#This Row],[Date]])</f>
        <v>1</v>
      </c>
      <c r="J28" t="str">
        <f>TEXT(Table1[[#This Row],[Date]],"ddd")</f>
        <v>Tue</v>
      </c>
      <c r="K28" s="2">
        <f>Table1[[#This Row],[Credit]]-Table1[[#This Row],[Debit]]</f>
        <v>-40</v>
      </c>
    </row>
    <row r="29" spans="1:11" x14ac:dyDescent="0.3">
      <c r="A29" s="1">
        <v>44216</v>
      </c>
      <c r="B29" t="s">
        <v>43</v>
      </c>
      <c r="C29" s="2">
        <v>45</v>
      </c>
      <c r="D29" s="2"/>
      <c r="E29" t="s">
        <v>44</v>
      </c>
      <c r="F29" t="s">
        <v>31</v>
      </c>
      <c r="G29" t="s">
        <v>17</v>
      </c>
      <c r="H29" s="1" t="str">
        <f>TEXT(Table1[[#This Row],[Date]],"MMM")</f>
        <v>Jan</v>
      </c>
      <c r="I29" s="16">
        <f>MONTH(Table1[[#This Row],[Date]])</f>
        <v>1</v>
      </c>
      <c r="J29" t="str">
        <f>TEXT(Table1[[#This Row],[Date]],"ddd")</f>
        <v>Wed</v>
      </c>
      <c r="K29" s="2">
        <f>Table1[[#This Row],[Credit]]-Table1[[#This Row],[Debit]]</f>
        <v>-45</v>
      </c>
    </row>
    <row r="30" spans="1:11" x14ac:dyDescent="0.3">
      <c r="A30" s="1">
        <v>44216</v>
      </c>
      <c r="B30" t="s">
        <v>45</v>
      </c>
      <c r="C30" s="2">
        <v>32</v>
      </c>
      <c r="D30" s="2"/>
      <c r="E30" t="s">
        <v>30</v>
      </c>
      <c r="F30" t="s">
        <v>31</v>
      </c>
      <c r="G30" t="s">
        <v>17</v>
      </c>
      <c r="H30" s="1" t="str">
        <f>TEXT(Table1[[#This Row],[Date]],"MMM")</f>
        <v>Jan</v>
      </c>
      <c r="I30" s="16">
        <f>MONTH(Table1[[#This Row],[Date]])</f>
        <v>1</v>
      </c>
      <c r="J30" t="str">
        <f>TEXT(Table1[[#This Row],[Date]],"ddd")</f>
        <v>Wed</v>
      </c>
      <c r="K30" s="2">
        <f>Table1[[#This Row],[Credit]]-Table1[[#This Row],[Debit]]</f>
        <v>-32</v>
      </c>
    </row>
    <row r="31" spans="1:11" x14ac:dyDescent="0.3">
      <c r="A31" s="1">
        <v>44216</v>
      </c>
      <c r="B31" t="s">
        <v>14</v>
      </c>
      <c r="C31" s="2">
        <v>5</v>
      </c>
      <c r="D31" s="2"/>
      <c r="E31" t="s">
        <v>15</v>
      </c>
      <c r="F31" t="s">
        <v>16</v>
      </c>
      <c r="G31" t="s">
        <v>17</v>
      </c>
      <c r="H31" s="1" t="str">
        <f>TEXT(Table1[[#This Row],[Date]],"MMM")</f>
        <v>Jan</v>
      </c>
      <c r="I31" s="16">
        <f>MONTH(Table1[[#This Row],[Date]])</f>
        <v>1</v>
      </c>
      <c r="J31" t="str">
        <f>TEXT(Table1[[#This Row],[Date]],"ddd")</f>
        <v>Wed</v>
      </c>
      <c r="K31" s="2">
        <f>Table1[[#This Row],[Credit]]-Table1[[#This Row],[Debit]]</f>
        <v>-5</v>
      </c>
    </row>
    <row r="32" spans="1:11" x14ac:dyDescent="0.3">
      <c r="A32" s="1">
        <v>44217</v>
      </c>
      <c r="B32" t="s">
        <v>14</v>
      </c>
      <c r="C32" s="2">
        <v>5</v>
      </c>
      <c r="D32" s="2"/>
      <c r="E32" t="s">
        <v>15</v>
      </c>
      <c r="F32" t="s">
        <v>16</v>
      </c>
      <c r="G32" t="s">
        <v>17</v>
      </c>
      <c r="H32" s="1" t="str">
        <f>TEXT(Table1[[#This Row],[Date]],"MMM")</f>
        <v>Jan</v>
      </c>
      <c r="I32" s="16">
        <f>MONTH(Table1[[#This Row],[Date]])</f>
        <v>1</v>
      </c>
      <c r="J32" t="str">
        <f>TEXT(Table1[[#This Row],[Date]],"ddd")</f>
        <v>Thu</v>
      </c>
      <c r="K32" s="2">
        <f>Table1[[#This Row],[Credit]]-Table1[[#This Row],[Debit]]</f>
        <v>-5</v>
      </c>
    </row>
    <row r="33" spans="1:11" x14ac:dyDescent="0.3">
      <c r="A33" s="1">
        <v>44218</v>
      </c>
      <c r="B33" t="s">
        <v>14</v>
      </c>
      <c r="C33" s="2">
        <v>5</v>
      </c>
      <c r="D33" s="2"/>
      <c r="E33" t="s">
        <v>15</v>
      </c>
      <c r="F33" t="s">
        <v>16</v>
      </c>
      <c r="G33" t="s">
        <v>17</v>
      </c>
      <c r="H33" s="1" t="str">
        <f>TEXT(Table1[[#This Row],[Date]],"MMM")</f>
        <v>Jan</v>
      </c>
      <c r="I33" s="16">
        <f>MONTH(Table1[[#This Row],[Date]])</f>
        <v>1</v>
      </c>
      <c r="J33" t="str">
        <f>TEXT(Table1[[#This Row],[Date]],"ddd")</f>
        <v>Fri</v>
      </c>
      <c r="K33" s="2">
        <f>Table1[[#This Row],[Credit]]-Table1[[#This Row],[Debit]]</f>
        <v>-5</v>
      </c>
    </row>
    <row r="34" spans="1:11" x14ac:dyDescent="0.3">
      <c r="A34" s="1">
        <v>44218</v>
      </c>
      <c r="B34" t="s">
        <v>24</v>
      </c>
      <c r="C34" s="2">
        <v>170</v>
      </c>
      <c r="D34" s="2"/>
      <c r="E34" t="s">
        <v>25</v>
      </c>
      <c r="F34" t="s">
        <v>20</v>
      </c>
      <c r="G34" t="s">
        <v>17</v>
      </c>
      <c r="H34" s="1" t="str">
        <f>TEXT(Table1[[#This Row],[Date]],"MMM")</f>
        <v>Jan</v>
      </c>
      <c r="I34" s="16">
        <f>MONTH(Table1[[#This Row],[Date]])</f>
        <v>1</v>
      </c>
      <c r="J34" t="str">
        <f>TEXT(Table1[[#This Row],[Date]],"ddd")</f>
        <v>Fri</v>
      </c>
      <c r="K34" s="2">
        <f>Table1[[#This Row],[Credit]]-Table1[[#This Row],[Debit]]</f>
        <v>-170</v>
      </c>
    </row>
    <row r="35" spans="1:11" x14ac:dyDescent="0.3">
      <c r="A35" s="1">
        <v>44219</v>
      </c>
      <c r="B35" t="s">
        <v>46</v>
      </c>
      <c r="C35" s="2">
        <v>37</v>
      </c>
      <c r="D35" s="2"/>
      <c r="E35" t="s">
        <v>35</v>
      </c>
      <c r="F35" t="s">
        <v>16</v>
      </c>
      <c r="G35" t="s">
        <v>17</v>
      </c>
      <c r="H35" s="1" t="str">
        <f>TEXT(Table1[[#This Row],[Date]],"MMM")</f>
        <v>Jan</v>
      </c>
      <c r="I35" s="16">
        <f>MONTH(Table1[[#This Row],[Date]])</f>
        <v>1</v>
      </c>
      <c r="J35" t="str">
        <f>TEXT(Table1[[#This Row],[Date]],"ddd")</f>
        <v>Sat</v>
      </c>
      <c r="K35" s="2">
        <f>Table1[[#This Row],[Credit]]-Table1[[#This Row],[Debit]]</f>
        <v>-37</v>
      </c>
    </row>
    <row r="36" spans="1:11" x14ac:dyDescent="0.3">
      <c r="A36" s="1">
        <v>44220</v>
      </c>
      <c r="B36" t="s">
        <v>47</v>
      </c>
      <c r="C36" s="2">
        <v>12</v>
      </c>
      <c r="D36" s="2"/>
      <c r="E36" t="s">
        <v>35</v>
      </c>
      <c r="F36" t="s">
        <v>16</v>
      </c>
      <c r="G36" t="s">
        <v>17</v>
      </c>
      <c r="H36" s="1" t="str">
        <f>TEXT(Table1[[#This Row],[Date]],"MMM")</f>
        <v>Jan</v>
      </c>
      <c r="I36" s="16">
        <f>MONTH(Table1[[#This Row],[Date]])</f>
        <v>1</v>
      </c>
      <c r="J36" t="str">
        <f>TEXT(Table1[[#This Row],[Date]],"ddd")</f>
        <v>Sun</v>
      </c>
      <c r="K36" s="2">
        <f>Table1[[#This Row],[Credit]]-Table1[[#This Row],[Debit]]</f>
        <v>-12</v>
      </c>
    </row>
    <row r="37" spans="1:11" x14ac:dyDescent="0.3">
      <c r="A37" s="1">
        <v>44221</v>
      </c>
      <c r="B37" t="s">
        <v>48</v>
      </c>
      <c r="C37" s="2">
        <v>55</v>
      </c>
      <c r="D37" s="2"/>
      <c r="E37" t="s">
        <v>49</v>
      </c>
      <c r="F37" t="s">
        <v>50</v>
      </c>
      <c r="G37" t="s">
        <v>17</v>
      </c>
      <c r="H37" s="1" t="str">
        <f>TEXT(Table1[[#This Row],[Date]],"MMM")</f>
        <v>Jan</v>
      </c>
      <c r="I37" s="16">
        <f>MONTH(Table1[[#This Row],[Date]])</f>
        <v>1</v>
      </c>
      <c r="J37" t="str">
        <f>TEXT(Table1[[#This Row],[Date]],"ddd")</f>
        <v>Mon</v>
      </c>
      <c r="K37" s="2">
        <f>Table1[[#This Row],[Credit]]-Table1[[#This Row],[Debit]]</f>
        <v>-55</v>
      </c>
    </row>
    <row r="38" spans="1:11" x14ac:dyDescent="0.3">
      <c r="A38" s="1">
        <v>44221</v>
      </c>
      <c r="B38" t="s">
        <v>28</v>
      </c>
      <c r="C38" s="2">
        <v>63</v>
      </c>
      <c r="D38" s="2"/>
      <c r="E38" t="s">
        <v>51</v>
      </c>
      <c r="F38" t="s">
        <v>23</v>
      </c>
      <c r="G38" t="s">
        <v>17</v>
      </c>
      <c r="H38" s="1" t="str">
        <f>TEXT(Table1[[#This Row],[Date]],"MMM")</f>
        <v>Jan</v>
      </c>
      <c r="I38" s="16">
        <f>MONTH(Table1[[#This Row],[Date]])</f>
        <v>1</v>
      </c>
      <c r="J38" t="str">
        <f>TEXT(Table1[[#This Row],[Date]],"ddd")</f>
        <v>Mon</v>
      </c>
      <c r="K38" s="2">
        <f>Table1[[#This Row],[Credit]]-Table1[[#This Row],[Debit]]</f>
        <v>-63</v>
      </c>
    </row>
    <row r="39" spans="1:11" x14ac:dyDescent="0.3">
      <c r="A39" s="1">
        <v>44221</v>
      </c>
      <c r="B39" t="s">
        <v>14</v>
      </c>
      <c r="C39" s="2">
        <v>5</v>
      </c>
      <c r="D39" s="2"/>
      <c r="E39" t="s">
        <v>15</v>
      </c>
      <c r="F39" t="s">
        <v>16</v>
      </c>
      <c r="G39" t="s">
        <v>17</v>
      </c>
      <c r="H39" s="1" t="str">
        <f>TEXT(Table1[[#This Row],[Date]],"MMM")</f>
        <v>Jan</v>
      </c>
      <c r="I39" s="16">
        <f>MONTH(Table1[[#This Row],[Date]])</f>
        <v>1</v>
      </c>
      <c r="J39" t="str">
        <f>TEXT(Table1[[#This Row],[Date]],"ddd")</f>
        <v>Mon</v>
      </c>
      <c r="K39" s="2">
        <f>Table1[[#This Row],[Credit]]-Table1[[#This Row],[Debit]]</f>
        <v>-5</v>
      </c>
    </row>
    <row r="40" spans="1:11" x14ac:dyDescent="0.3">
      <c r="A40" s="1">
        <v>44222</v>
      </c>
      <c r="B40" t="s">
        <v>14</v>
      </c>
      <c r="C40" s="2">
        <v>5</v>
      </c>
      <c r="D40" s="2"/>
      <c r="E40" t="s">
        <v>15</v>
      </c>
      <c r="F40" t="s">
        <v>16</v>
      </c>
      <c r="G40" t="s">
        <v>17</v>
      </c>
      <c r="H40" s="1" t="str">
        <f>TEXT(Table1[[#This Row],[Date]],"MMM")</f>
        <v>Jan</v>
      </c>
      <c r="I40" s="16">
        <f>MONTH(Table1[[#This Row],[Date]])</f>
        <v>1</v>
      </c>
      <c r="J40" t="str">
        <f>TEXT(Table1[[#This Row],[Date]],"ddd")</f>
        <v>Tue</v>
      </c>
      <c r="K40" s="2">
        <f>Table1[[#This Row],[Credit]]-Table1[[#This Row],[Debit]]</f>
        <v>-5</v>
      </c>
    </row>
    <row r="41" spans="1:11" x14ac:dyDescent="0.3">
      <c r="A41" s="1">
        <v>44223</v>
      </c>
      <c r="B41" t="s">
        <v>14</v>
      </c>
      <c r="C41" s="2">
        <v>5</v>
      </c>
      <c r="D41" s="2"/>
      <c r="E41" t="s">
        <v>15</v>
      </c>
      <c r="F41" t="s">
        <v>16</v>
      </c>
      <c r="G41" t="s">
        <v>17</v>
      </c>
      <c r="H41" s="1" t="str">
        <f>TEXT(Table1[[#This Row],[Date]],"MMM")</f>
        <v>Jan</v>
      </c>
      <c r="I41" s="16">
        <f>MONTH(Table1[[#This Row],[Date]])</f>
        <v>1</v>
      </c>
      <c r="J41" t="str">
        <f>TEXT(Table1[[#This Row],[Date]],"ddd")</f>
        <v>Wed</v>
      </c>
      <c r="K41" s="2">
        <f>Table1[[#This Row],[Credit]]-Table1[[#This Row],[Debit]]</f>
        <v>-5</v>
      </c>
    </row>
    <row r="42" spans="1:11" x14ac:dyDescent="0.3">
      <c r="A42" s="1">
        <v>44224</v>
      </c>
      <c r="B42" t="s">
        <v>14</v>
      </c>
      <c r="C42" s="2">
        <v>5</v>
      </c>
      <c r="D42" s="2"/>
      <c r="E42" t="s">
        <v>15</v>
      </c>
      <c r="F42" t="s">
        <v>16</v>
      </c>
      <c r="G42" t="s">
        <v>17</v>
      </c>
      <c r="H42" s="1" t="str">
        <f>TEXT(Table1[[#This Row],[Date]],"MMM")</f>
        <v>Jan</v>
      </c>
      <c r="I42" s="16">
        <f>MONTH(Table1[[#This Row],[Date]])</f>
        <v>1</v>
      </c>
      <c r="J42" t="str">
        <f>TEXT(Table1[[#This Row],[Date]],"ddd")</f>
        <v>Thu</v>
      </c>
      <c r="K42" s="2">
        <f>Table1[[#This Row],[Credit]]-Table1[[#This Row],[Debit]]</f>
        <v>-5</v>
      </c>
    </row>
    <row r="43" spans="1:11" x14ac:dyDescent="0.3">
      <c r="A43" s="1">
        <v>44225</v>
      </c>
      <c r="B43" t="s">
        <v>14</v>
      </c>
      <c r="C43" s="2">
        <v>5</v>
      </c>
      <c r="D43" s="2"/>
      <c r="E43" t="s">
        <v>15</v>
      </c>
      <c r="F43" t="s">
        <v>16</v>
      </c>
      <c r="G43" t="s">
        <v>17</v>
      </c>
      <c r="H43" s="1" t="str">
        <f>TEXT(Table1[[#This Row],[Date]],"MMM")</f>
        <v>Jan</v>
      </c>
      <c r="I43" s="16">
        <f>MONTH(Table1[[#This Row],[Date]])</f>
        <v>1</v>
      </c>
      <c r="J43" t="str">
        <f>TEXT(Table1[[#This Row],[Date]],"ddd")</f>
        <v>Fri</v>
      </c>
      <c r="K43" s="2">
        <f>Table1[[#This Row],[Credit]]-Table1[[#This Row],[Debit]]</f>
        <v>-5</v>
      </c>
    </row>
    <row r="44" spans="1:11" x14ac:dyDescent="0.3">
      <c r="A44" s="1">
        <v>44225</v>
      </c>
      <c r="B44" t="s">
        <v>24</v>
      </c>
      <c r="C44" s="2">
        <v>162</v>
      </c>
      <c r="D44" s="2"/>
      <c r="E44" t="s">
        <v>25</v>
      </c>
      <c r="F44" t="s">
        <v>20</v>
      </c>
      <c r="G44" t="s">
        <v>17</v>
      </c>
      <c r="H44" s="1" t="str">
        <f>TEXT(Table1[[#This Row],[Date]],"MMM")</f>
        <v>Jan</v>
      </c>
      <c r="I44" s="16">
        <f>MONTH(Table1[[#This Row],[Date]])</f>
        <v>1</v>
      </c>
      <c r="J44" t="str">
        <f>TEXT(Table1[[#This Row],[Date]],"ddd")</f>
        <v>Fri</v>
      </c>
      <c r="K44" s="2">
        <f>Table1[[#This Row],[Credit]]-Table1[[#This Row],[Debit]]</f>
        <v>-162</v>
      </c>
    </row>
    <row r="45" spans="1:11" x14ac:dyDescent="0.3">
      <c r="A45" s="1">
        <v>44226</v>
      </c>
      <c r="B45" t="s">
        <v>52</v>
      </c>
      <c r="C45" s="2">
        <v>125</v>
      </c>
      <c r="D45" s="2"/>
      <c r="E45" t="s">
        <v>33</v>
      </c>
      <c r="F45" t="s">
        <v>31</v>
      </c>
      <c r="G45" t="s">
        <v>17</v>
      </c>
      <c r="H45" s="1" t="str">
        <f>TEXT(Table1[[#This Row],[Date]],"MMM")</f>
        <v>Jan</v>
      </c>
      <c r="I45" s="16">
        <f>MONTH(Table1[[#This Row],[Date]])</f>
        <v>1</v>
      </c>
      <c r="J45" t="str">
        <f>TEXT(Table1[[#This Row],[Date]],"ddd")</f>
        <v>Sat</v>
      </c>
      <c r="K45" s="2">
        <f>Table1[[#This Row],[Credit]]-Table1[[#This Row],[Debit]]</f>
        <v>-125</v>
      </c>
    </row>
    <row r="46" spans="1:11" x14ac:dyDescent="0.3">
      <c r="A46" s="1">
        <v>44226</v>
      </c>
      <c r="B46" t="s">
        <v>53</v>
      </c>
      <c r="C46" s="2">
        <v>175</v>
      </c>
      <c r="D46" s="2"/>
      <c r="E46" t="s">
        <v>30</v>
      </c>
      <c r="F46" t="s">
        <v>31</v>
      </c>
      <c r="G46" t="s">
        <v>17</v>
      </c>
      <c r="H46" s="1" t="str">
        <f>TEXT(Table1[[#This Row],[Date]],"MMM")</f>
        <v>Jan</v>
      </c>
      <c r="I46" s="16">
        <f>MONTH(Table1[[#This Row],[Date]])</f>
        <v>1</v>
      </c>
      <c r="J46" t="str">
        <f>TEXT(Table1[[#This Row],[Date]],"ddd")</f>
        <v>Sat</v>
      </c>
      <c r="K46" s="2">
        <f>Table1[[#This Row],[Credit]]-Table1[[#This Row],[Debit]]</f>
        <v>-175</v>
      </c>
    </row>
    <row r="47" spans="1:11" x14ac:dyDescent="0.3">
      <c r="A47" s="1">
        <v>44227</v>
      </c>
      <c r="B47" t="s">
        <v>32</v>
      </c>
      <c r="C47" s="2">
        <v>145</v>
      </c>
      <c r="D47" s="2"/>
      <c r="E47" t="s">
        <v>33</v>
      </c>
      <c r="F47" t="s">
        <v>31</v>
      </c>
      <c r="G47" t="s">
        <v>17</v>
      </c>
      <c r="H47" s="1" t="str">
        <f>TEXT(Table1[[#This Row],[Date]],"MMM")</f>
        <v>Jan</v>
      </c>
      <c r="I47" s="16">
        <f>MONTH(Table1[[#This Row],[Date]])</f>
        <v>1</v>
      </c>
      <c r="J47" t="str">
        <f>TEXT(Table1[[#This Row],[Date]],"ddd")</f>
        <v>Sun</v>
      </c>
      <c r="K47" s="2">
        <f>Table1[[#This Row],[Credit]]-Table1[[#This Row],[Debit]]</f>
        <v>-145</v>
      </c>
    </row>
    <row r="48" spans="1:11" x14ac:dyDescent="0.3">
      <c r="A48" s="1">
        <v>44227</v>
      </c>
      <c r="B48" t="s">
        <v>36</v>
      </c>
      <c r="C48" s="2">
        <v>23</v>
      </c>
      <c r="D48" s="2"/>
      <c r="E48" t="s">
        <v>37</v>
      </c>
      <c r="F48" t="s">
        <v>23</v>
      </c>
      <c r="G48" t="s">
        <v>17</v>
      </c>
      <c r="H48" s="1" t="str">
        <f>TEXT(Table1[[#This Row],[Date]],"MMM")</f>
        <v>Jan</v>
      </c>
      <c r="I48" s="16">
        <f>MONTH(Table1[[#This Row],[Date]])</f>
        <v>1</v>
      </c>
      <c r="J48" t="str">
        <f>TEXT(Table1[[#This Row],[Date]],"ddd")</f>
        <v>Sun</v>
      </c>
      <c r="K48" s="2">
        <f>Table1[[#This Row],[Credit]]-Table1[[#This Row],[Debit]]</f>
        <v>-23</v>
      </c>
    </row>
    <row r="49" spans="1:11" x14ac:dyDescent="0.3">
      <c r="A49" s="1">
        <v>44228</v>
      </c>
      <c r="B49" t="s">
        <v>10</v>
      </c>
      <c r="C49" s="2"/>
      <c r="D49" s="2">
        <v>5000</v>
      </c>
      <c r="E49" t="s">
        <v>11</v>
      </c>
      <c r="F49" t="s">
        <v>12</v>
      </c>
      <c r="G49" t="s">
        <v>13</v>
      </c>
      <c r="H49" s="1" t="str">
        <f>TEXT(Table1[[#This Row],[Date]],"MMM")</f>
        <v>Feb</v>
      </c>
      <c r="I49" s="16">
        <f>MONTH(Table1[[#This Row],[Date]])</f>
        <v>2</v>
      </c>
      <c r="J49" t="str">
        <f>TEXT(Table1[[#This Row],[Date]],"ddd")</f>
        <v>Mon</v>
      </c>
      <c r="K49" s="2">
        <f>Table1[[#This Row],[Credit]]-Table1[[#This Row],[Debit]]</f>
        <v>5000</v>
      </c>
    </row>
    <row r="50" spans="1:11" x14ac:dyDescent="0.3">
      <c r="A50" s="1">
        <v>44228</v>
      </c>
      <c r="B50" t="s">
        <v>14</v>
      </c>
      <c r="C50" s="2">
        <v>5</v>
      </c>
      <c r="D50" s="2"/>
      <c r="E50" t="s">
        <v>15</v>
      </c>
      <c r="F50" t="s">
        <v>16</v>
      </c>
      <c r="G50" t="s">
        <v>17</v>
      </c>
      <c r="H50" s="1" t="str">
        <f>TEXT(Table1[[#This Row],[Date]],"MMM")</f>
        <v>Feb</v>
      </c>
      <c r="I50" s="16">
        <f>MONTH(Table1[[#This Row],[Date]])</f>
        <v>2</v>
      </c>
      <c r="J50" t="str">
        <f>TEXT(Table1[[#This Row],[Date]],"ddd")</f>
        <v>Mon</v>
      </c>
      <c r="K50" s="2">
        <f>Table1[[#This Row],[Credit]]-Table1[[#This Row],[Debit]]</f>
        <v>-5</v>
      </c>
    </row>
    <row r="51" spans="1:11" x14ac:dyDescent="0.3">
      <c r="A51" s="1">
        <v>44229</v>
      </c>
      <c r="B51" t="s">
        <v>18</v>
      </c>
      <c r="C51" s="2">
        <v>900</v>
      </c>
      <c r="D51" s="2"/>
      <c r="E51" t="s">
        <v>19</v>
      </c>
      <c r="F51" t="s">
        <v>20</v>
      </c>
      <c r="G51" t="s">
        <v>17</v>
      </c>
      <c r="H51" s="1" t="str">
        <f>TEXT(Table1[[#This Row],[Date]],"MMM")</f>
        <v>Feb</v>
      </c>
      <c r="I51" s="16">
        <f>MONTH(Table1[[#This Row],[Date]])</f>
        <v>2</v>
      </c>
      <c r="J51" t="str">
        <f>TEXT(Table1[[#This Row],[Date]],"ddd")</f>
        <v>Tue</v>
      </c>
      <c r="K51" s="2">
        <f>Table1[[#This Row],[Credit]]-Table1[[#This Row],[Debit]]</f>
        <v>-900</v>
      </c>
    </row>
    <row r="52" spans="1:11" x14ac:dyDescent="0.3">
      <c r="A52" s="1">
        <v>44229</v>
      </c>
      <c r="B52" t="s">
        <v>21</v>
      </c>
      <c r="C52" s="2">
        <v>150</v>
      </c>
      <c r="D52" s="2"/>
      <c r="E52" t="s">
        <v>22</v>
      </c>
      <c r="F52" t="s">
        <v>23</v>
      </c>
      <c r="G52" t="s">
        <v>17</v>
      </c>
      <c r="H52" s="1" t="str">
        <f>TEXT(Table1[[#This Row],[Date]],"MMM")</f>
        <v>Feb</v>
      </c>
      <c r="I52" s="16">
        <f>MONTH(Table1[[#This Row],[Date]])</f>
        <v>2</v>
      </c>
      <c r="J52" t="str">
        <f>TEXT(Table1[[#This Row],[Date]],"ddd")</f>
        <v>Tue</v>
      </c>
      <c r="K52" s="2">
        <f>Table1[[#This Row],[Credit]]-Table1[[#This Row],[Debit]]</f>
        <v>-150</v>
      </c>
    </row>
    <row r="53" spans="1:11" x14ac:dyDescent="0.3">
      <c r="A53" s="1">
        <v>44229</v>
      </c>
      <c r="B53" t="s">
        <v>14</v>
      </c>
      <c r="C53" s="2">
        <v>5</v>
      </c>
      <c r="D53" s="2"/>
      <c r="E53" t="s">
        <v>15</v>
      </c>
      <c r="F53" t="s">
        <v>16</v>
      </c>
      <c r="G53" t="s">
        <v>17</v>
      </c>
      <c r="H53" s="1" t="str">
        <f>TEXT(Table1[[#This Row],[Date]],"MMM")</f>
        <v>Feb</v>
      </c>
      <c r="I53" s="16">
        <f>MONTH(Table1[[#This Row],[Date]])</f>
        <v>2</v>
      </c>
      <c r="J53" t="str">
        <f>TEXT(Table1[[#This Row],[Date]],"ddd")</f>
        <v>Tue</v>
      </c>
      <c r="K53" s="2">
        <f>Table1[[#This Row],[Credit]]-Table1[[#This Row],[Debit]]</f>
        <v>-5</v>
      </c>
    </row>
    <row r="54" spans="1:11" x14ac:dyDescent="0.3">
      <c r="A54" s="1">
        <v>44230</v>
      </c>
      <c r="B54" t="s">
        <v>14</v>
      </c>
      <c r="C54" s="2">
        <v>5</v>
      </c>
      <c r="D54" s="2"/>
      <c r="E54" t="s">
        <v>15</v>
      </c>
      <c r="F54" t="s">
        <v>16</v>
      </c>
      <c r="G54" t="s">
        <v>17</v>
      </c>
      <c r="H54" s="1" t="str">
        <f>TEXT(Table1[[#This Row],[Date]],"MMM")</f>
        <v>Feb</v>
      </c>
      <c r="I54" s="16">
        <f>MONTH(Table1[[#This Row],[Date]])</f>
        <v>2</v>
      </c>
      <c r="J54" t="str">
        <f>TEXT(Table1[[#This Row],[Date]],"ddd")</f>
        <v>Wed</v>
      </c>
      <c r="K54" s="2">
        <f>Table1[[#This Row],[Credit]]-Table1[[#This Row],[Debit]]</f>
        <v>-5</v>
      </c>
    </row>
    <row r="55" spans="1:11" x14ac:dyDescent="0.3">
      <c r="A55" s="1">
        <v>44231</v>
      </c>
      <c r="B55" t="s">
        <v>14</v>
      </c>
      <c r="C55" s="2">
        <v>5</v>
      </c>
      <c r="D55" s="2"/>
      <c r="E55" t="s">
        <v>15</v>
      </c>
      <c r="F55" t="s">
        <v>16</v>
      </c>
      <c r="G55" t="s">
        <v>17</v>
      </c>
      <c r="H55" s="1" t="str">
        <f>TEXT(Table1[[#This Row],[Date]],"MMM")</f>
        <v>Feb</v>
      </c>
      <c r="I55" s="16">
        <f>MONTH(Table1[[#This Row],[Date]])</f>
        <v>2</v>
      </c>
      <c r="J55" t="str">
        <f>TEXT(Table1[[#This Row],[Date]],"ddd")</f>
        <v>Thu</v>
      </c>
      <c r="K55" s="2">
        <f>Table1[[#This Row],[Credit]]-Table1[[#This Row],[Debit]]</f>
        <v>-5</v>
      </c>
    </row>
    <row r="56" spans="1:11" x14ac:dyDescent="0.3">
      <c r="A56" s="1">
        <v>44232</v>
      </c>
      <c r="B56" t="s">
        <v>14</v>
      </c>
      <c r="C56" s="2">
        <v>5</v>
      </c>
      <c r="D56" s="2"/>
      <c r="E56" t="s">
        <v>15</v>
      </c>
      <c r="F56" t="s">
        <v>16</v>
      </c>
      <c r="G56" t="s">
        <v>17</v>
      </c>
      <c r="H56" s="1" t="str">
        <f>TEXT(Table1[[#This Row],[Date]],"MMM")</f>
        <v>Feb</v>
      </c>
      <c r="I56" s="16">
        <f>MONTH(Table1[[#This Row],[Date]])</f>
        <v>2</v>
      </c>
      <c r="J56" t="str">
        <f>TEXT(Table1[[#This Row],[Date]],"ddd")</f>
        <v>Fri</v>
      </c>
      <c r="K56" s="2">
        <f>Table1[[#This Row],[Credit]]-Table1[[#This Row],[Debit]]</f>
        <v>-5</v>
      </c>
    </row>
    <row r="57" spans="1:11" x14ac:dyDescent="0.3">
      <c r="A57" s="1">
        <v>44232</v>
      </c>
      <c r="B57" t="s">
        <v>24</v>
      </c>
      <c r="C57" s="2">
        <v>205</v>
      </c>
      <c r="D57" s="2"/>
      <c r="E57" t="s">
        <v>25</v>
      </c>
      <c r="F57" t="s">
        <v>20</v>
      </c>
      <c r="G57" t="s">
        <v>17</v>
      </c>
      <c r="H57" s="1" t="str">
        <f>TEXT(Table1[[#This Row],[Date]],"MMM")</f>
        <v>Feb</v>
      </c>
      <c r="I57" s="16">
        <f>MONTH(Table1[[#This Row],[Date]])</f>
        <v>2</v>
      </c>
      <c r="J57" t="str">
        <f>TEXT(Table1[[#This Row],[Date]],"ddd")</f>
        <v>Fri</v>
      </c>
      <c r="K57" s="2">
        <f>Table1[[#This Row],[Credit]]-Table1[[#This Row],[Debit]]</f>
        <v>-205</v>
      </c>
    </row>
    <row r="58" spans="1:11" x14ac:dyDescent="0.3">
      <c r="A58" s="1">
        <v>44235</v>
      </c>
      <c r="B58" t="s">
        <v>26</v>
      </c>
      <c r="C58" s="2">
        <v>51.1</v>
      </c>
      <c r="D58" s="2"/>
      <c r="E58" t="s">
        <v>27</v>
      </c>
      <c r="F58" t="s">
        <v>20</v>
      </c>
      <c r="G58" t="s">
        <v>17</v>
      </c>
      <c r="H58" s="1" t="str">
        <f>TEXT(Table1[[#This Row],[Date]],"MMM")</f>
        <v>Feb</v>
      </c>
      <c r="I58" s="16">
        <f>MONTH(Table1[[#This Row],[Date]])</f>
        <v>2</v>
      </c>
      <c r="J58" t="str">
        <f>TEXT(Table1[[#This Row],[Date]],"ddd")</f>
        <v>Mon</v>
      </c>
      <c r="K58" s="2">
        <f>Table1[[#This Row],[Credit]]-Table1[[#This Row],[Debit]]</f>
        <v>-51.1</v>
      </c>
    </row>
    <row r="59" spans="1:11" x14ac:dyDescent="0.3">
      <c r="A59" s="1">
        <v>44235</v>
      </c>
      <c r="B59" t="s">
        <v>14</v>
      </c>
      <c r="C59" s="2">
        <v>5</v>
      </c>
      <c r="D59" s="2"/>
      <c r="E59" t="s">
        <v>15</v>
      </c>
      <c r="F59" t="s">
        <v>16</v>
      </c>
      <c r="G59" t="s">
        <v>17</v>
      </c>
      <c r="H59" s="1" t="str">
        <f>TEXT(Table1[[#This Row],[Date]],"MMM")</f>
        <v>Feb</v>
      </c>
      <c r="I59" s="16">
        <f>MONTH(Table1[[#This Row],[Date]])</f>
        <v>2</v>
      </c>
      <c r="J59" t="str">
        <f>TEXT(Table1[[#This Row],[Date]],"ddd")</f>
        <v>Mon</v>
      </c>
      <c r="K59" s="2">
        <f>Table1[[#This Row],[Credit]]-Table1[[#This Row],[Debit]]</f>
        <v>-5</v>
      </c>
    </row>
    <row r="60" spans="1:11" x14ac:dyDescent="0.3">
      <c r="A60" s="1">
        <v>44236</v>
      </c>
      <c r="B60" t="s">
        <v>14</v>
      </c>
      <c r="C60" s="2">
        <v>5</v>
      </c>
      <c r="D60" s="2"/>
      <c r="E60" t="s">
        <v>15</v>
      </c>
      <c r="F60" t="s">
        <v>16</v>
      </c>
      <c r="G60" t="s">
        <v>17</v>
      </c>
      <c r="H60" s="1" t="str">
        <f>TEXT(Table1[[#This Row],[Date]],"MMM")</f>
        <v>Feb</v>
      </c>
      <c r="I60" s="16">
        <f>MONTH(Table1[[#This Row],[Date]])</f>
        <v>2</v>
      </c>
      <c r="J60" t="str">
        <f>TEXT(Table1[[#This Row],[Date]],"ddd")</f>
        <v>Tue</v>
      </c>
      <c r="K60" s="2">
        <f>Table1[[#This Row],[Credit]]-Table1[[#This Row],[Debit]]</f>
        <v>-5</v>
      </c>
    </row>
    <row r="61" spans="1:11" x14ac:dyDescent="0.3">
      <c r="A61" s="1">
        <v>44237</v>
      </c>
      <c r="B61" t="s">
        <v>28</v>
      </c>
      <c r="C61" s="2">
        <v>78</v>
      </c>
      <c r="D61" s="2"/>
      <c r="E61" t="s">
        <v>51</v>
      </c>
      <c r="F61" t="s">
        <v>23</v>
      </c>
      <c r="G61" t="s">
        <v>17</v>
      </c>
      <c r="H61" s="1" t="str">
        <f>TEXT(Table1[[#This Row],[Date]],"MMM")</f>
        <v>Feb</v>
      </c>
      <c r="I61" s="16">
        <f>MONTH(Table1[[#This Row],[Date]])</f>
        <v>2</v>
      </c>
      <c r="J61" t="str">
        <f>TEXT(Table1[[#This Row],[Date]],"ddd")</f>
        <v>Wed</v>
      </c>
      <c r="K61" s="2">
        <f>Table1[[#This Row],[Credit]]-Table1[[#This Row],[Debit]]</f>
        <v>-78</v>
      </c>
    </row>
    <row r="62" spans="1:11" x14ac:dyDescent="0.3">
      <c r="A62" s="1">
        <v>44237</v>
      </c>
      <c r="B62" t="s">
        <v>14</v>
      </c>
      <c r="C62" s="2">
        <v>5</v>
      </c>
      <c r="D62" s="2"/>
      <c r="E62" t="s">
        <v>15</v>
      </c>
      <c r="F62" t="s">
        <v>16</v>
      </c>
      <c r="G62" t="s">
        <v>17</v>
      </c>
      <c r="H62" s="1" t="str">
        <f>TEXT(Table1[[#This Row],[Date]],"MMM")</f>
        <v>Feb</v>
      </c>
      <c r="I62" s="16">
        <f>MONTH(Table1[[#This Row],[Date]])</f>
        <v>2</v>
      </c>
      <c r="J62" t="str">
        <f>TEXT(Table1[[#This Row],[Date]],"ddd")</f>
        <v>Wed</v>
      </c>
      <c r="K62" s="2">
        <f>Table1[[#This Row],[Credit]]-Table1[[#This Row],[Debit]]</f>
        <v>-5</v>
      </c>
    </row>
    <row r="63" spans="1:11" x14ac:dyDescent="0.3">
      <c r="A63" s="1">
        <v>44238</v>
      </c>
      <c r="B63" t="s">
        <v>14</v>
      </c>
      <c r="C63" s="2">
        <v>5</v>
      </c>
      <c r="D63" s="2"/>
      <c r="E63" t="s">
        <v>15</v>
      </c>
      <c r="F63" t="s">
        <v>16</v>
      </c>
      <c r="G63" t="s">
        <v>17</v>
      </c>
      <c r="H63" s="1" t="str">
        <f>TEXT(Table1[[#This Row],[Date]],"MMM")</f>
        <v>Feb</v>
      </c>
      <c r="I63" s="16">
        <f>MONTH(Table1[[#This Row],[Date]])</f>
        <v>2</v>
      </c>
      <c r="J63" t="str">
        <f>TEXT(Table1[[#This Row],[Date]],"ddd")</f>
        <v>Thu</v>
      </c>
      <c r="K63" s="2">
        <f>Table1[[#This Row],[Credit]]-Table1[[#This Row],[Debit]]</f>
        <v>-5</v>
      </c>
    </row>
    <row r="64" spans="1:11" x14ac:dyDescent="0.3">
      <c r="A64" s="1">
        <v>44239</v>
      </c>
      <c r="B64" t="s">
        <v>24</v>
      </c>
      <c r="C64" s="2">
        <v>135.9</v>
      </c>
      <c r="D64" s="2"/>
      <c r="E64" t="s">
        <v>25</v>
      </c>
      <c r="F64" t="s">
        <v>20</v>
      </c>
      <c r="G64" t="s">
        <v>17</v>
      </c>
      <c r="H64" s="1" t="str">
        <f>TEXT(Table1[[#This Row],[Date]],"MMM")</f>
        <v>Feb</v>
      </c>
      <c r="I64" s="16">
        <f>MONTH(Table1[[#This Row],[Date]])</f>
        <v>2</v>
      </c>
      <c r="J64" t="str">
        <f>TEXT(Table1[[#This Row],[Date]],"ddd")</f>
        <v>Fri</v>
      </c>
      <c r="K64" s="2">
        <f>Table1[[#This Row],[Credit]]-Table1[[#This Row],[Debit]]</f>
        <v>-135.9</v>
      </c>
    </row>
    <row r="65" spans="1:11" x14ac:dyDescent="0.3">
      <c r="A65" s="1">
        <v>44239</v>
      </c>
      <c r="B65" t="s">
        <v>14</v>
      </c>
      <c r="C65" s="2">
        <v>5</v>
      </c>
      <c r="D65" s="2"/>
      <c r="E65" t="s">
        <v>15</v>
      </c>
      <c r="F65" t="s">
        <v>16</v>
      </c>
      <c r="G65" t="s">
        <v>17</v>
      </c>
      <c r="H65" s="1" t="str">
        <f>TEXT(Table1[[#This Row],[Date]],"MMM")</f>
        <v>Feb</v>
      </c>
      <c r="I65" s="16">
        <f>MONTH(Table1[[#This Row],[Date]])</f>
        <v>2</v>
      </c>
      <c r="J65" t="str">
        <f>TEXT(Table1[[#This Row],[Date]],"ddd")</f>
        <v>Fri</v>
      </c>
      <c r="K65" s="2">
        <f>Table1[[#This Row],[Credit]]-Table1[[#This Row],[Debit]]</f>
        <v>-5</v>
      </c>
    </row>
    <row r="66" spans="1:11" x14ac:dyDescent="0.3">
      <c r="A66" s="1">
        <v>44240</v>
      </c>
      <c r="B66" t="s">
        <v>14</v>
      </c>
      <c r="C66" s="2">
        <v>5</v>
      </c>
      <c r="D66" s="2"/>
      <c r="E66" t="s">
        <v>15</v>
      </c>
      <c r="F66" t="s">
        <v>16</v>
      </c>
      <c r="G66" t="s">
        <v>17</v>
      </c>
      <c r="H66" s="1" t="str">
        <f>TEXT(Table1[[#This Row],[Date]],"MMM")</f>
        <v>Feb</v>
      </c>
      <c r="I66" s="16">
        <f>MONTH(Table1[[#This Row],[Date]])</f>
        <v>2</v>
      </c>
      <c r="J66" t="str">
        <f>TEXT(Table1[[#This Row],[Date]],"ddd")</f>
        <v>Sat</v>
      </c>
      <c r="K66" s="2">
        <f>Table1[[#This Row],[Credit]]-Table1[[#This Row],[Debit]]</f>
        <v>-5</v>
      </c>
    </row>
    <row r="67" spans="1:11" x14ac:dyDescent="0.3">
      <c r="A67" s="1">
        <v>44240</v>
      </c>
      <c r="B67" t="s">
        <v>29</v>
      </c>
      <c r="C67" s="2">
        <v>40.9</v>
      </c>
      <c r="D67" s="2"/>
      <c r="E67" t="s">
        <v>30</v>
      </c>
      <c r="F67" t="s">
        <v>31</v>
      </c>
      <c r="G67" t="s">
        <v>17</v>
      </c>
      <c r="H67" s="1" t="str">
        <f>TEXT(Table1[[#This Row],[Date]],"MMM")</f>
        <v>Feb</v>
      </c>
      <c r="I67" s="16">
        <f>MONTH(Table1[[#This Row],[Date]])</f>
        <v>2</v>
      </c>
      <c r="J67" t="str">
        <f>TEXT(Table1[[#This Row],[Date]],"ddd")</f>
        <v>Sat</v>
      </c>
      <c r="K67" s="2">
        <f>Table1[[#This Row],[Credit]]-Table1[[#This Row],[Debit]]</f>
        <v>-40.9</v>
      </c>
    </row>
    <row r="68" spans="1:11" x14ac:dyDescent="0.3">
      <c r="A68" s="1">
        <v>44240</v>
      </c>
      <c r="B68" t="s">
        <v>32</v>
      </c>
      <c r="C68" s="2">
        <v>99</v>
      </c>
      <c r="D68" s="2"/>
      <c r="E68" t="s">
        <v>33</v>
      </c>
      <c r="F68" t="s">
        <v>31</v>
      </c>
      <c r="G68" t="s">
        <v>17</v>
      </c>
      <c r="H68" s="1" t="str">
        <f>TEXT(Table1[[#This Row],[Date]],"MMM")</f>
        <v>Feb</v>
      </c>
      <c r="I68" s="16">
        <f>MONTH(Table1[[#This Row],[Date]])</f>
        <v>2</v>
      </c>
      <c r="J68" t="str">
        <f>TEXT(Table1[[#This Row],[Date]],"ddd")</f>
        <v>Sat</v>
      </c>
      <c r="K68" s="2">
        <f>Table1[[#This Row],[Credit]]-Table1[[#This Row],[Debit]]</f>
        <v>-99</v>
      </c>
    </row>
    <row r="69" spans="1:11" x14ac:dyDescent="0.3">
      <c r="A69" s="1">
        <v>44240</v>
      </c>
      <c r="B69" t="s">
        <v>34</v>
      </c>
      <c r="C69" s="2">
        <v>53</v>
      </c>
      <c r="D69" s="2"/>
      <c r="E69" t="s">
        <v>35</v>
      </c>
      <c r="F69" t="s">
        <v>16</v>
      </c>
      <c r="G69" t="s">
        <v>17</v>
      </c>
      <c r="H69" s="1" t="str">
        <f>TEXT(Table1[[#This Row],[Date]],"MMM")</f>
        <v>Feb</v>
      </c>
      <c r="I69" s="16">
        <f>MONTH(Table1[[#This Row],[Date]])</f>
        <v>2</v>
      </c>
      <c r="J69" t="str">
        <f>TEXT(Table1[[#This Row],[Date]],"ddd")</f>
        <v>Sat</v>
      </c>
      <c r="K69" s="2">
        <f>Table1[[#This Row],[Credit]]-Table1[[#This Row],[Debit]]</f>
        <v>-53</v>
      </c>
    </row>
    <row r="70" spans="1:11" x14ac:dyDescent="0.3">
      <c r="A70" s="1">
        <v>44241</v>
      </c>
      <c r="B70" t="s">
        <v>36</v>
      </c>
      <c r="C70" s="2">
        <v>28.9</v>
      </c>
      <c r="D70" s="2"/>
      <c r="E70" t="s">
        <v>37</v>
      </c>
      <c r="F70" t="s">
        <v>23</v>
      </c>
      <c r="G70" t="s">
        <v>17</v>
      </c>
      <c r="H70" s="1" t="str">
        <f>TEXT(Table1[[#This Row],[Date]],"MMM")</f>
        <v>Feb</v>
      </c>
      <c r="I70" s="16">
        <f>MONTH(Table1[[#This Row],[Date]])</f>
        <v>2</v>
      </c>
      <c r="J70" t="str">
        <f>TEXT(Table1[[#This Row],[Date]],"ddd")</f>
        <v>Sun</v>
      </c>
      <c r="K70" s="2">
        <f>Table1[[#This Row],[Credit]]-Table1[[#This Row],[Debit]]</f>
        <v>-28.9</v>
      </c>
    </row>
    <row r="71" spans="1:11" x14ac:dyDescent="0.3">
      <c r="A71" s="1">
        <v>44242</v>
      </c>
      <c r="B71" t="s">
        <v>38</v>
      </c>
      <c r="C71" s="2"/>
      <c r="D71" s="2">
        <v>800</v>
      </c>
      <c r="E71" t="s">
        <v>39</v>
      </c>
      <c r="F71" t="s">
        <v>40</v>
      </c>
      <c r="G71" t="s">
        <v>13</v>
      </c>
      <c r="H71" s="1" t="str">
        <f>TEXT(Table1[[#This Row],[Date]],"MMM")</f>
        <v>Feb</v>
      </c>
      <c r="I71" s="16">
        <f>MONTH(Table1[[#This Row],[Date]])</f>
        <v>2</v>
      </c>
      <c r="J71" t="str">
        <f>TEXT(Table1[[#This Row],[Date]],"ddd")</f>
        <v>Mon</v>
      </c>
      <c r="K71" s="2">
        <f>Table1[[#This Row],[Credit]]-Table1[[#This Row],[Debit]]</f>
        <v>800</v>
      </c>
    </row>
    <row r="72" spans="1:11" x14ac:dyDescent="0.3">
      <c r="A72" s="1">
        <v>44242</v>
      </c>
      <c r="B72" t="s">
        <v>14</v>
      </c>
      <c r="C72" s="2">
        <v>5</v>
      </c>
      <c r="D72" s="2"/>
      <c r="E72" t="s">
        <v>15</v>
      </c>
      <c r="F72" t="s">
        <v>16</v>
      </c>
      <c r="G72" t="s">
        <v>17</v>
      </c>
      <c r="H72" s="1" t="str">
        <f>TEXT(Table1[[#This Row],[Date]],"MMM")</f>
        <v>Feb</v>
      </c>
      <c r="I72" s="16">
        <f>MONTH(Table1[[#This Row],[Date]])</f>
        <v>2</v>
      </c>
      <c r="J72" t="str">
        <f>TEXT(Table1[[#This Row],[Date]],"ddd")</f>
        <v>Mon</v>
      </c>
      <c r="K72" s="2">
        <f>Table1[[#This Row],[Credit]]-Table1[[#This Row],[Debit]]</f>
        <v>-5</v>
      </c>
    </row>
    <row r="73" spans="1:11" x14ac:dyDescent="0.3">
      <c r="A73" s="1">
        <v>44243</v>
      </c>
      <c r="B73" t="s">
        <v>14</v>
      </c>
      <c r="C73" s="2">
        <v>5</v>
      </c>
      <c r="D73" s="2"/>
      <c r="E73" t="s">
        <v>15</v>
      </c>
      <c r="F73" t="s">
        <v>16</v>
      </c>
      <c r="G73" t="s">
        <v>17</v>
      </c>
      <c r="H73" s="1" t="str">
        <f>TEXT(Table1[[#This Row],[Date]],"MMM")</f>
        <v>Feb</v>
      </c>
      <c r="I73" s="16">
        <f>MONTH(Table1[[#This Row],[Date]])</f>
        <v>2</v>
      </c>
      <c r="J73" t="str">
        <f>TEXT(Table1[[#This Row],[Date]],"ddd")</f>
        <v>Tue</v>
      </c>
      <c r="K73" s="2">
        <f>Table1[[#This Row],[Credit]]-Table1[[#This Row],[Debit]]</f>
        <v>-5</v>
      </c>
    </row>
    <row r="74" spans="1:11" x14ac:dyDescent="0.3">
      <c r="A74" s="1">
        <v>44243</v>
      </c>
      <c r="B74" t="s">
        <v>42</v>
      </c>
      <c r="C74" s="2">
        <v>40</v>
      </c>
      <c r="D74" s="2"/>
      <c r="E74" t="s">
        <v>42</v>
      </c>
      <c r="F74" t="s">
        <v>20</v>
      </c>
      <c r="G74" t="s">
        <v>17</v>
      </c>
      <c r="H74" s="1" t="str">
        <f>TEXT(Table1[[#This Row],[Date]],"MMM")</f>
        <v>Feb</v>
      </c>
      <c r="I74" s="16">
        <f>MONTH(Table1[[#This Row],[Date]])</f>
        <v>2</v>
      </c>
      <c r="J74" t="str">
        <f>TEXT(Table1[[#This Row],[Date]],"ddd")</f>
        <v>Tue</v>
      </c>
      <c r="K74" s="2">
        <f>Table1[[#This Row],[Credit]]-Table1[[#This Row],[Debit]]</f>
        <v>-40</v>
      </c>
    </row>
    <row r="75" spans="1:11" x14ac:dyDescent="0.3">
      <c r="A75" s="1">
        <v>44244</v>
      </c>
      <c r="B75" t="s">
        <v>43</v>
      </c>
      <c r="C75" s="2">
        <v>45.9</v>
      </c>
      <c r="D75" s="2"/>
      <c r="E75" t="s">
        <v>44</v>
      </c>
      <c r="F75" t="s">
        <v>31</v>
      </c>
      <c r="G75" t="s">
        <v>17</v>
      </c>
      <c r="H75" s="1" t="str">
        <f>TEXT(Table1[[#This Row],[Date]],"MMM")</f>
        <v>Feb</v>
      </c>
      <c r="I75" s="16">
        <f>MONTH(Table1[[#This Row],[Date]])</f>
        <v>2</v>
      </c>
      <c r="J75" t="str">
        <f>TEXT(Table1[[#This Row],[Date]],"ddd")</f>
        <v>Wed</v>
      </c>
      <c r="K75" s="2">
        <f>Table1[[#This Row],[Credit]]-Table1[[#This Row],[Debit]]</f>
        <v>-45.9</v>
      </c>
    </row>
    <row r="76" spans="1:11" x14ac:dyDescent="0.3">
      <c r="A76" s="1">
        <v>44244</v>
      </c>
      <c r="B76" t="s">
        <v>45</v>
      </c>
      <c r="C76" s="2">
        <v>35</v>
      </c>
      <c r="D76" s="2"/>
      <c r="E76" t="s">
        <v>30</v>
      </c>
      <c r="F76" t="s">
        <v>31</v>
      </c>
      <c r="G76" t="s">
        <v>17</v>
      </c>
      <c r="H76" s="1" t="str">
        <f>TEXT(Table1[[#This Row],[Date]],"MMM")</f>
        <v>Feb</v>
      </c>
      <c r="I76" s="16">
        <f>MONTH(Table1[[#This Row],[Date]])</f>
        <v>2</v>
      </c>
      <c r="J76" t="str">
        <f>TEXT(Table1[[#This Row],[Date]],"ddd")</f>
        <v>Wed</v>
      </c>
      <c r="K76" s="2">
        <f>Table1[[#This Row],[Credit]]-Table1[[#This Row],[Debit]]</f>
        <v>-35</v>
      </c>
    </row>
    <row r="77" spans="1:11" x14ac:dyDescent="0.3">
      <c r="A77" s="1">
        <v>44244</v>
      </c>
      <c r="B77" t="s">
        <v>14</v>
      </c>
      <c r="C77" s="2">
        <v>5</v>
      </c>
      <c r="D77" s="2"/>
      <c r="E77" t="s">
        <v>15</v>
      </c>
      <c r="F77" t="s">
        <v>16</v>
      </c>
      <c r="G77" t="s">
        <v>17</v>
      </c>
      <c r="H77" s="1" t="str">
        <f>TEXT(Table1[[#This Row],[Date]],"MMM")</f>
        <v>Feb</v>
      </c>
      <c r="I77" s="16">
        <f>MONTH(Table1[[#This Row],[Date]])</f>
        <v>2</v>
      </c>
      <c r="J77" t="str">
        <f>TEXT(Table1[[#This Row],[Date]],"ddd")</f>
        <v>Wed</v>
      </c>
      <c r="K77" s="2">
        <f>Table1[[#This Row],[Credit]]-Table1[[#This Row],[Debit]]</f>
        <v>-5</v>
      </c>
    </row>
    <row r="78" spans="1:11" x14ac:dyDescent="0.3">
      <c r="A78" s="1">
        <v>44245</v>
      </c>
      <c r="B78" t="s">
        <v>14</v>
      </c>
      <c r="C78" s="2">
        <v>5</v>
      </c>
      <c r="D78" s="2"/>
      <c r="E78" t="s">
        <v>15</v>
      </c>
      <c r="F78" t="s">
        <v>16</v>
      </c>
      <c r="G78" t="s">
        <v>17</v>
      </c>
      <c r="H78" s="1" t="str">
        <f>TEXT(Table1[[#This Row],[Date]],"MMM")</f>
        <v>Feb</v>
      </c>
      <c r="I78" s="16">
        <f>MONTH(Table1[[#This Row],[Date]])</f>
        <v>2</v>
      </c>
      <c r="J78" t="str">
        <f>TEXT(Table1[[#This Row],[Date]],"ddd")</f>
        <v>Thu</v>
      </c>
      <c r="K78" s="2">
        <f>Table1[[#This Row],[Credit]]-Table1[[#This Row],[Debit]]</f>
        <v>-5</v>
      </c>
    </row>
    <row r="79" spans="1:11" x14ac:dyDescent="0.3">
      <c r="A79" s="1">
        <v>44246</v>
      </c>
      <c r="B79" t="s">
        <v>14</v>
      </c>
      <c r="C79" s="2">
        <v>5</v>
      </c>
      <c r="D79" s="2"/>
      <c r="E79" t="s">
        <v>15</v>
      </c>
      <c r="F79" t="s">
        <v>16</v>
      </c>
      <c r="G79" t="s">
        <v>17</v>
      </c>
      <c r="H79" s="1" t="str">
        <f>TEXT(Table1[[#This Row],[Date]],"MMM")</f>
        <v>Feb</v>
      </c>
      <c r="I79" s="16">
        <f>MONTH(Table1[[#This Row],[Date]])</f>
        <v>2</v>
      </c>
      <c r="J79" t="str">
        <f>TEXT(Table1[[#This Row],[Date]],"ddd")</f>
        <v>Fri</v>
      </c>
      <c r="K79" s="2">
        <f>Table1[[#This Row],[Credit]]-Table1[[#This Row],[Debit]]</f>
        <v>-5</v>
      </c>
    </row>
    <row r="80" spans="1:11" x14ac:dyDescent="0.3">
      <c r="A80" s="1">
        <v>44246</v>
      </c>
      <c r="B80" t="s">
        <v>24</v>
      </c>
      <c r="C80" s="2">
        <v>171</v>
      </c>
      <c r="D80" s="2"/>
      <c r="E80" t="s">
        <v>25</v>
      </c>
      <c r="F80" t="s">
        <v>20</v>
      </c>
      <c r="G80" t="s">
        <v>17</v>
      </c>
      <c r="H80" s="1" t="str">
        <f>TEXT(Table1[[#This Row],[Date]],"MMM")</f>
        <v>Feb</v>
      </c>
      <c r="I80" s="16">
        <f>MONTH(Table1[[#This Row],[Date]])</f>
        <v>2</v>
      </c>
      <c r="J80" t="str">
        <f>TEXT(Table1[[#This Row],[Date]],"ddd")</f>
        <v>Fri</v>
      </c>
      <c r="K80" s="2">
        <f>Table1[[#This Row],[Credit]]-Table1[[#This Row],[Debit]]</f>
        <v>-171</v>
      </c>
    </row>
    <row r="81" spans="1:11" x14ac:dyDescent="0.3">
      <c r="A81" s="1">
        <v>44247</v>
      </c>
      <c r="B81" t="s">
        <v>46</v>
      </c>
      <c r="C81" s="2">
        <v>37.9</v>
      </c>
      <c r="D81" s="2"/>
      <c r="E81" t="s">
        <v>35</v>
      </c>
      <c r="F81" t="s">
        <v>16</v>
      </c>
      <c r="G81" t="s">
        <v>17</v>
      </c>
      <c r="H81" s="1" t="str">
        <f>TEXT(Table1[[#This Row],[Date]],"MMM")</f>
        <v>Feb</v>
      </c>
      <c r="I81" s="16">
        <f>MONTH(Table1[[#This Row],[Date]])</f>
        <v>2</v>
      </c>
      <c r="J81" t="str">
        <f>TEXT(Table1[[#This Row],[Date]],"ddd")</f>
        <v>Sat</v>
      </c>
      <c r="K81" s="2">
        <f>Table1[[#This Row],[Credit]]-Table1[[#This Row],[Debit]]</f>
        <v>-37.9</v>
      </c>
    </row>
    <row r="82" spans="1:11" x14ac:dyDescent="0.3">
      <c r="A82" s="1">
        <v>44248</v>
      </c>
      <c r="B82" t="s">
        <v>47</v>
      </c>
      <c r="C82" s="2">
        <v>12.9</v>
      </c>
      <c r="D82" s="2"/>
      <c r="E82" t="s">
        <v>35</v>
      </c>
      <c r="F82" t="s">
        <v>16</v>
      </c>
      <c r="G82" t="s">
        <v>17</v>
      </c>
      <c r="H82" s="1" t="str">
        <f>TEXT(Table1[[#This Row],[Date]],"MMM")</f>
        <v>Feb</v>
      </c>
      <c r="I82" s="16">
        <f>MONTH(Table1[[#This Row],[Date]])</f>
        <v>2</v>
      </c>
      <c r="J82" t="str">
        <f>TEXT(Table1[[#This Row],[Date]],"ddd")</f>
        <v>Sun</v>
      </c>
      <c r="K82" s="2">
        <f>Table1[[#This Row],[Credit]]-Table1[[#This Row],[Debit]]</f>
        <v>-12.9</v>
      </c>
    </row>
    <row r="83" spans="1:11" x14ac:dyDescent="0.3">
      <c r="A83" s="1">
        <v>44249</v>
      </c>
      <c r="B83" t="s">
        <v>48</v>
      </c>
      <c r="C83" s="2">
        <v>55</v>
      </c>
      <c r="D83" s="2"/>
      <c r="E83" t="s">
        <v>49</v>
      </c>
      <c r="F83" t="s">
        <v>50</v>
      </c>
      <c r="G83" t="s">
        <v>17</v>
      </c>
      <c r="H83" s="1" t="str">
        <f>TEXT(Table1[[#This Row],[Date]],"MMM")</f>
        <v>Feb</v>
      </c>
      <c r="I83" s="16">
        <f>MONTH(Table1[[#This Row],[Date]])</f>
        <v>2</v>
      </c>
      <c r="J83" t="str">
        <f>TEXT(Table1[[#This Row],[Date]],"ddd")</f>
        <v>Mon</v>
      </c>
      <c r="K83" s="2">
        <f>Table1[[#This Row],[Credit]]-Table1[[#This Row],[Debit]]</f>
        <v>-55</v>
      </c>
    </row>
    <row r="84" spans="1:11" x14ac:dyDescent="0.3">
      <c r="A84" s="1">
        <v>44249</v>
      </c>
      <c r="B84" t="s">
        <v>28</v>
      </c>
      <c r="C84" s="2">
        <v>64.099999999999994</v>
      </c>
      <c r="D84" s="2"/>
      <c r="E84" t="s">
        <v>51</v>
      </c>
      <c r="F84" t="s">
        <v>23</v>
      </c>
      <c r="G84" t="s">
        <v>17</v>
      </c>
      <c r="H84" s="1" t="str">
        <f>TEXT(Table1[[#This Row],[Date]],"MMM")</f>
        <v>Feb</v>
      </c>
      <c r="I84" s="16">
        <f>MONTH(Table1[[#This Row],[Date]])</f>
        <v>2</v>
      </c>
      <c r="J84" t="str">
        <f>TEXT(Table1[[#This Row],[Date]],"ddd")</f>
        <v>Mon</v>
      </c>
      <c r="K84" s="2">
        <f>Table1[[#This Row],[Credit]]-Table1[[#This Row],[Debit]]</f>
        <v>-64.099999999999994</v>
      </c>
    </row>
    <row r="85" spans="1:11" x14ac:dyDescent="0.3">
      <c r="A85" s="1">
        <v>44249</v>
      </c>
      <c r="B85" t="s">
        <v>14</v>
      </c>
      <c r="C85" s="2">
        <v>5</v>
      </c>
      <c r="D85" s="2"/>
      <c r="E85" t="s">
        <v>15</v>
      </c>
      <c r="F85" t="s">
        <v>16</v>
      </c>
      <c r="G85" t="s">
        <v>17</v>
      </c>
      <c r="H85" s="1" t="str">
        <f>TEXT(Table1[[#This Row],[Date]],"MMM")</f>
        <v>Feb</v>
      </c>
      <c r="I85" s="16">
        <f>MONTH(Table1[[#This Row],[Date]])</f>
        <v>2</v>
      </c>
      <c r="J85" t="str">
        <f>TEXT(Table1[[#This Row],[Date]],"ddd")</f>
        <v>Mon</v>
      </c>
      <c r="K85" s="2">
        <f>Table1[[#This Row],[Credit]]-Table1[[#This Row],[Debit]]</f>
        <v>-5</v>
      </c>
    </row>
    <row r="86" spans="1:11" x14ac:dyDescent="0.3">
      <c r="A86" s="1">
        <v>44250</v>
      </c>
      <c r="B86" t="s">
        <v>14</v>
      </c>
      <c r="C86" s="2">
        <v>5</v>
      </c>
      <c r="D86" s="2"/>
      <c r="E86" t="s">
        <v>15</v>
      </c>
      <c r="F86" t="s">
        <v>16</v>
      </c>
      <c r="G86" t="s">
        <v>17</v>
      </c>
      <c r="H86" s="1" t="str">
        <f>TEXT(Table1[[#This Row],[Date]],"MMM")</f>
        <v>Feb</v>
      </c>
      <c r="I86" s="16">
        <f>MONTH(Table1[[#This Row],[Date]])</f>
        <v>2</v>
      </c>
      <c r="J86" t="str">
        <f>TEXT(Table1[[#This Row],[Date]],"ddd")</f>
        <v>Tue</v>
      </c>
      <c r="K86" s="2">
        <f>Table1[[#This Row],[Credit]]-Table1[[#This Row],[Debit]]</f>
        <v>-5</v>
      </c>
    </row>
    <row r="87" spans="1:11" x14ac:dyDescent="0.3">
      <c r="A87" s="1">
        <v>44251</v>
      </c>
      <c r="B87" t="s">
        <v>14</v>
      </c>
      <c r="C87" s="2">
        <v>5</v>
      </c>
      <c r="D87" s="2"/>
      <c r="E87" t="s">
        <v>15</v>
      </c>
      <c r="F87" t="s">
        <v>16</v>
      </c>
      <c r="G87" t="s">
        <v>17</v>
      </c>
      <c r="H87" s="1" t="str">
        <f>TEXT(Table1[[#This Row],[Date]],"MMM")</f>
        <v>Feb</v>
      </c>
      <c r="I87" s="16">
        <f>MONTH(Table1[[#This Row],[Date]])</f>
        <v>2</v>
      </c>
      <c r="J87" t="str">
        <f>TEXT(Table1[[#This Row],[Date]],"ddd")</f>
        <v>Wed</v>
      </c>
      <c r="K87" s="2">
        <f>Table1[[#This Row],[Credit]]-Table1[[#This Row],[Debit]]</f>
        <v>-5</v>
      </c>
    </row>
    <row r="88" spans="1:11" x14ac:dyDescent="0.3">
      <c r="A88" s="1">
        <v>44252</v>
      </c>
      <c r="B88" t="s">
        <v>14</v>
      </c>
      <c r="C88" s="2">
        <v>5</v>
      </c>
      <c r="D88" s="2"/>
      <c r="E88" t="s">
        <v>15</v>
      </c>
      <c r="F88" t="s">
        <v>16</v>
      </c>
      <c r="G88" t="s">
        <v>17</v>
      </c>
      <c r="H88" s="1" t="str">
        <f>TEXT(Table1[[#This Row],[Date]],"MMM")</f>
        <v>Feb</v>
      </c>
      <c r="I88" s="16">
        <f>MONTH(Table1[[#This Row],[Date]])</f>
        <v>2</v>
      </c>
      <c r="J88" t="str">
        <f>TEXT(Table1[[#This Row],[Date]],"ddd")</f>
        <v>Thu</v>
      </c>
      <c r="K88" s="2">
        <f>Table1[[#This Row],[Credit]]-Table1[[#This Row],[Debit]]</f>
        <v>-5</v>
      </c>
    </row>
    <row r="89" spans="1:11" x14ac:dyDescent="0.3">
      <c r="A89" s="1">
        <v>44253</v>
      </c>
      <c r="B89" t="s">
        <v>14</v>
      </c>
      <c r="C89" s="2">
        <v>5</v>
      </c>
      <c r="D89" s="2"/>
      <c r="E89" t="s">
        <v>15</v>
      </c>
      <c r="F89" t="s">
        <v>16</v>
      </c>
      <c r="G89" t="s">
        <v>17</v>
      </c>
      <c r="H89" s="1" t="str">
        <f>TEXT(Table1[[#This Row],[Date]],"MMM")</f>
        <v>Feb</v>
      </c>
      <c r="I89" s="16">
        <f>MONTH(Table1[[#This Row],[Date]])</f>
        <v>2</v>
      </c>
      <c r="J89" t="str">
        <f>TEXT(Table1[[#This Row],[Date]],"ddd")</f>
        <v>Fri</v>
      </c>
      <c r="K89" s="2">
        <f>Table1[[#This Row],[Credit]]-Table1[[#This Row],[Debit]]</f>
        <v>-5</v>
      </c>
    </row>
    <row r="90" spans="1:11" x14ac:dyDescent="0.3">
      <c r="A90" s="1">
        <v>44253</v>
      </c>
      <c r="B90" t="s">
        <v>24</v>
      </c>
      <c r="C90" s="2">
        <v>162.9</v>
      </c>
      <c r="D90" s="2"/>
      <c r="E90" t="s">
        <v>25</v>
      </c>
      <c r="F90" t="s">
        <v>20</v>
      </c>
      <c r="G90" t="s">
        <v>17</v>
      </c>
      <c r="H90" s="1" t="str">
        <f>TEXT(Table1[[#This Row],[Date]],"MMM")</f>
        <v>Feb</v>
      </c>
      <c r="I90" s="16">
        <f>MONTH(Table1[[#This Row],[Date]])</f>
        <v>2</v>
      </c>
      <c r="J90" t="str">
        <f>TEXT(Table1[[#This Row],[Date]],"ddd")</f>
        <v>Fri</v>
      </c>
      <c r="K90" s="2">
        <f>Table1[[#This Row],[Credit]]-Table1[[#This Row],[Debit]]</f>
        <v>-162.9</v>
      </c>
    </row>
    <row r="91" spans="1:11" x14ac:dyDescent="0.3">
      <c r="A91" s="1">
        <v>44254</v>
      </c>
      <c r="B91" t="s">
        <v>52</v>
      </c>
      <c r="C91" s="2">
        <v>125.9</v>
      </c>
      <c r="D91" s="2"/>
      <c r="E91" t="s">
        <v>33</v>
      </c>
      <c r="F91" t="s">
        <v>31</v>
      </c>
      <c r="G91" t="s">
        <v>17</v>
      </c>
      <c r="H91" s="1" t="str">
        <f>TEXT(Table1[[#This Row],[Date]],"MMM")</f>
        <v>Feb</v>
      </c>
      <c r="I91" s="16">
        <f>MONTH(Table1[[#This Row],[Date]])</f>
        <v>2</v>
      </c>
      <c r="J91" t="str">
        <f>TEXT(Table1[[#This Row],[Date]],"ddd")</f>
        <v>Sat</v>
      </c>
      <c r="K91" s="2">
        <f>Table1[[#This Row],[Credit]]-Table1[[#This Row],[Debit]]</f>
        <v>-125.9</v>
      </c>
    </row>
    <row r="92" spans="1:11" x14ac:dyDescent="0.3">
      <c r="A92" s="1">
        <v>44254</v>
      </c>
      <c r="B92" t="s">
        <v>54</v>
      </c>
      <c r="C92" s="2">
        <v>137</v>
      </c>
      <c r="D92" s="2"/>
      <c r="E92" t="s">
        <v>33</v>
      </c>
      <c r="F92" t="s">
        <v>31</v>
      </c>
      <c r="G92" t="s">
        <v>17</v>
      </c>
      <c r="H92" s="1" t="str">
        <f>TEXT(Table1[[#This Row],[Date]],"MMM")</f>
        <v>Feb</v>
      </c>
      <c r="I92" s="16">
        <f>MONTH(Table1[[#This Row],[Date]])</f>
        <v>2</v>
      </c>
      <c r="J92" t="str">
        <f>TEXT(Table1[[#This Row],[Date]],"ddd")</f>
        <v>Sat</v>
      </c>
      <c r="K92" s="2">
        <f>Table1[[#This Row],[Credit]]-Table1[[#This Row],[Debit]]</f>
        <v>-137</v>
      </c>
    </row>
    <row r="93" spans="1:11" x14ac:dyDescent="0.3">
      <c r="A93" s="1">
        <v>44255</v>
      </c>
      <c r="B93" t="s">
        <v>32</v>
      </c>
      <c r="C93" s="2">
        <v>146.1</v>
      </c>
      <c r="D93" s="2"/>
      <c r="E93" t="s">
        <v>33</v>
      </c>
      <c r="F93" t="s">
        <v>31</v>
      </c>
      <c r="G93" t="s">
        <v>17</v>
      </c>
      <c r="H93" s="1" t="str">
        <f>TEXT(Table1[[#This Row],[Date]],"MMM")</f>
        <v>Feb</v>
      </c>
      <c r="I93" s="16">
        <f>MONTH(Table1[[#This Row],[Date]])</f>
        <v>2</v>
      </c>
      <c r="J93" t="str">
        <f>TEXT(Table1[[#This Row],[Date]],"ddd")</f>
        <v>Sun</v>
      </c>
      <c r="K93" s="2">
        <f>Table1[[#This Row],[Credit]]-Table1[[#This Row],[Debit]]</f>
        <v>-146.1</v>
      </c>
    </row>
    <row r="94" spans="1:11" x14ac:dyDescent="0.3">
      <c r="A94" s="1">
        <v>44255</v>
      </c>
      <c r="B94" t="s">
        <v>36</v>
      </c>
      <c r="C94" s="2">
        <v>24.1</v>
      </c>
      <c r="D94" s="2"/>
      <c r="E94" t="s">
        <v>37</v>
      </c>
      <c r="F94" t="s">
        <v>23</v>
      </c>
      <c r="G94" t="s">
        <v>17</v>
      </c>
      <c r="H94" s="1" t="str">
        <f>TEXT(Table1[[#This Row],[Date]],"MMM")</f>
        <v>Feb</v>
      </c>
      <c r="I94" s="16">
        <f>MONTH(Table1[[#This Row],[Date]])</f>
        <v>2</v>
      </c>
      <c r="J94" t="str">
        <f>TEXT(Table1[[#This Row],[Date]],"ddd")</f>
        <v>Sun</v>
      </c>
      <c r="K94" s="2">
        <f>Table1[[#This Row],[Credit]]-Table1[[#This Row],[Debit]]</f>
        <v>-24.1</v>
      </c>
    </row>
    <row r="95" spans="1:11" x14ac:dyDescent="0.3">
      <c r="A95" s="1">
        <v>44256</v>
      </c>
      <c r="B95" t="s">
        <v>10</v>
      </c>
      <c r="C95" s="2"/>
      <c r="D95" s="2">
        <v>5000</v>
      </c>
      <c r="E95" t="s">
        <v>11</v>
      </c>
      <c r="F95" t="s">
        <v>12</v>
      </c>
      <c r="G95" t="s">
        <v>13</v>
      </c>
      <c r="H95" s="1" t="str">
        <f>TEXT(Table1[[#This Row],[Date]],"MMM")</f>
        <v>Mar</v>
      </c>
      <c r="I95" s="16">
        <f>MONTH(Table1[[#This Row],[Date]])</f>
        <v>3</v>
      </c>
      <c r="J95" t="str">
        <f>TEXT(Table1[[#This Row],[Date]],"ddd")</f>
        <v>Mon</v>
      </c>
      <c r="K95" s="2">
        <f>Table1[[#This Row],[Credit]]-Table1[[#This Row],[Debit]]</f>
        <v>5000</v>
      </c>
    </row>
    <row r="96" spans="1:11" x14ac:dyDescent="0.3">
      <c r="A96" s="1">
        <v>44256</v>
      </c>
      <c r="B96" t="s">
        <v>14</v>
      </c>
      <c r="C96" s="2">
        <v>5</v>
      </c>
      <c r="D96" s="2"/>
      <c r="E96" t="s">
        <v>15</v>
      </c>
      <c r="F96" t="s">
        <v>16</v>
      </c>
      <c r="G96" t="s">
        <v>17</v>
      </c>
      <c r="H96" s="1" t="str">
        <f>TEXT(Table1[[#This Row],[Date]],"MMM")</f>
        <v>Mar</v>
      </c>
      <c r="I96" s="16">
        <f>MONTH(Table1[[#This Row],[Date]])</f>
        <v>3</v>
      </c>
      <c r="J96" t="str">
        <f>TEXT(Table1[[#This Row],[Date]],"ddd")</f>
        <v>Mon</v>
      </c>
      <c r="K96" s="2">
        <f>Table1[[#This Row],[Credit]]-Table1[[#This Row],[Debit]]</f>
        <v>-5</v>
      </c>
    </row>
    <row r="97" spans="1:11" x14ac:dyDescent="0.3">
      <c r="A97" s="1">
        <v>44257</v>
      </c>
      <c r="B97" t="s">
        <v>18</v>
      </c>
      <c r="C97" s="2">
        <v>900</v>
      </c>
      <c r="D97" s="2"/>
      <c r="E97" t="s">
        <v>19</v>
      </c>
      <c r="F97" t="s">
        <v>20</v>
      </c>
      <c r="G97" t="s">
        <v>17</v>
      </c>
      <c r="H97" s="1" t="str">
        <f>TEXT(Table1[[#This Row],[Date]],"MMM")</f>
        <v>Mar</v>
      </c>
      <c r="I97" s="16">
        <f>MONTH(Table1[[#This Row],[Date]])</f>
        <v>3</v>
      </c>
      <c r="J97" t="str">
        <f>TEXT(Table1[[#This Row],[Date]],"ddd")</f>
        <v>Tue</v>
      </c>
      <c r="K97" s="2">
        <f>Table1[[#This Row],[Credit]]-Table1[[#This Row],[Debit]]</f>
        <v>-900</v>
      </c>
    </row>
    <row r="98" spans="1:11" x14ac:dyDescent="0.3">
      <c r="A98" s="1">
        <v>44257</v>
      </c>
      <c r="B98" t="s">
        <v>21</v>
      </c>
      <c r="C98" s="2">
        <v>150</v>
      </c>
      <c r="D98" s="2"/>
      <c r="E98" t="s">
        <v>22</v>
      </c>
      <c r="F98" t="s">
        <v>23</v>
      </c>
      <c r="G98" t="s">
        <v>17</v>
      </c>
      <c r="H98" s="1" t="str">
        <f>TEXT(Table1[[#This Row],[Date]],"MMM")</f>
        <v>Mar</v>
      </c>
      <c r="I98" s="16">
        <f>MONTH(Table1[[#This Row],[Date]])</f>
        <v>3</v>
      </c>
      <c r="J98" t="str">
        <f>TEXT(Table1[[#This Row],[Date]],"ddd")</f>
        <v>Tue</v>
      </c>
      <c r="K98" s="2">
        <f>Table1[[#This Row],[Credit]]-Table1[[#This Row],[Debit]]</f>
        <v>-150</v>
      </c>
    </row>
    <row r="99" spans="1:11" x14ac:dyDescent="0.3">
      <c r="A99" s="1">
        <v>44257</v>
      </c>
      <c r="B99" t="s">
        <v>14</v>
      </c>
      <c r="C99" s="2">
        <v>5</v>
      </c>
      <c r="D99" s="2"/>
      <c r="E99" t="s">
        <v>15</v>
      </c>
      <c r="F99" t="s">
        <v>16</v>
      </c>
      <c r="G99" t="s">
        <v>17</v>
      </c>
      <c r="H99" s="1" t="str">
        <f>TEXT(Table1[[#This Row],[Date]],"MMM")</f>
        <v>Mar</v>
      </c>
      <c r="I99" s="16">
        <f>MONTH(Table1[[#This Row],[Date]])</f>
        <v>3</v>
      </c>
      <c r="J99" t="str">
        <f>TEXT(Table1[[#This Row],[Date]],"ddd")</f>
        <v>Tue</v>
      </c>
      <c r="K99" s="2">
        <f>Table1[[#This Row],[Credit]]-Table1[[#This Row],[Debit]]</f>
        <v>-5</v>
      </c>
    </row>
    <row r="100" spans="1:11" x14ac:dyDescent="0.3">
      <c r="A100" s="1">
        <v>44258</v>
      </c>
      <c r="B100" t="s">
        <v>14</v>
      </c>
      <c r="C100" s="2">
        <v>5</v>
      </c>
      <c r="D100" s="2"/>
      <c r="E100" t="s">
        <v>15</v>
      </c>
      <c r="F100" t="s">
        <v>16</v>
      </c>
      <c r="G100" t="s">
        <v>17</v>
      </c>
      <c r="H100" s="1" t="str">
        <f>TEXT(Table1[[#This Row],[Date]],"MMM")</f>
        <v>Mar</v>
      </c>
      <c r="I100" s="16">
        <f>MONTH(Table1[[#This Row],[Date]])</f>
        <v>3</v>
      </c>
      <c r="J100" t="str">
        <f>TEXT(Table1[[#This Row],[Date]],"ddd")</f>
        <v>Wed</v>
      </c>
      <c r="K100" s="2">
        <f>Table1[[#This Row],[Credit]]-Table1[[#This Row],[Debit]]</f>
        <v>-5</v>
      </c>
    </row>
    <row r="101" spans="1:11" x14ac:dyDescent="0.3">
      <c r="A101" s="1">
        <v>44259</v>
      </c>
      <c r="B101" t="s">
        <v>14</v>
      </c>
      <c r="C101" s="2">
        <v>5</v>
      </c>
      <c r="D101" s="2"/>
      <c r="E101" t="s">
        <v>15</v>
      </c>
      <c r="F101" t="s">
        <v>16</v>
      </c>
      <c r="G101" t="s">
        <v>17</v>
      </c>
      <c r="H101" s="1" t="str">
        <f>TEXT(Table1[[#This Row],[Date]],"MMM")</f>
        <v>Mar</v>
      </c>
      <c r="I101" s="16">
        <f>MONTH(Table1[[#This Row],[Date]])</f>
        <v>3</v>
      </c>
      <c r="J101" t="str">
        <f>TEXT(Table1[[#This Row],[Date]],"ddd")</f>
        <v>Thu</v>
      </c>
      <c r="K101" s="2">
        <f>Table1[[#This Row],[Credit]]-Table1[[#This Row],[Debit]]</f>
        <v>-5</v>
      </c>
    </row>
    <row r="102" spans="1:11" x14ac:dyDescent="0.3">
      <c r="A102" s="1">
        <v>44260</v>
      </c>
      <c r="B102" t="s">
        <v>14</v>
      </c>
      <c r="C102" s="2">
        <v>5</v>
      </c>
      <c r="D102" s="2"/>
      <c r="E102" t="s">
        <v>15</v>
      </c>
      <c r="F102" t="s">
        <v>16</v>
      </c>
      <c r="G102" t="s">
        <v>17</v>
      </c>
      <c r="H102" s="1" t="str">
        <f>TEXT(Table1[[#This Row],[Date]],"MMM")</f>
        <v>Mar</v>
      </c>
      <c r="I102" s="16">
        <f>MONTH(Table1[[#This Row],[Date]])</f>
        <v>3</v>
      </c>
      <c r="J102" t="str">
        <f>TEXT(Table1[[#This Row],[Date]],"ddd")</f>
        <v>Fri</v>
      </c>
      <c r="K102" s="2">
        <f>Table1[[#This Row],[Credit]]-Table1[[#This Row],[Debit]]</f>
        <v>-5</v>
      </c>
    </row>
    <row r="103" spans="1:11" x14ac:dyDescent="0.3">
      <c r="A103" s="1">
        <v>44260</v>
      </c>
      <c r="B103" t="s">
        <v>24</v>
      </c>
      <c r="C103" s="2">
        <v>149</v>
      </c>
      <c r="D103" s="2"/>
      <c r="E103" t="s">
        <v>25</v>
      </c>
      <c r="F103" t="s">
        <v>20</v>
      </c>
      <c r="G103" t="s">
        <v>17</v>
      </c>
      <c r="H103" s="1" t="str">
        <f>TEXT(Table1[[#This Row],[Date]],"MMM")</f>
        <v>Mar</v>
      </c>
      <c r="I103" s="16">
        <f>MONTH(Table1[[#This Row],[Date]])</f>
        <v>3</v>
      </c>
      <c r="J103" t="str">
        <f>TEXT(Table1[[#This Row],[Date]],"ddd")</f>
        <v>Fri</v>
      </c>
      <c r="K103" s="2">
        <f>Table1[[#This Row],[Credit]]-Table1[[#This Row],[Debit]]</f>
        <v>-149</v>
      </c>
    </row>
    <row r="104" spans="1:11" x14ac:dyDescent="0.3">
      <c r="A104" s="1">
        <v>44263</v>
      </c>
      <c r="B104" t="s">
        <v>26</v>
      </c>
      <c r="C104" s="2">
        <v>52.1</v>
      </c>
      <c r="D104" s="2"/>
      <c r="E104" t="s">
        <v>27</v>
      </c>
      <c r="F104" t="s">
        <v>20</v>
      </c>
      <c r="G104" t="s">
        <v>17</v>
      </c>
      <c r="H104" s="1" t="str">
        <f>TEXT(Table1[[#This Row],[Date]],"MMM")</f>
        <v>Mar</v>
      </c>
      <c r="I104" s="16">
        <f>MONTH(Table1[[#This Row],[Date]])</f>
        <v>3</v>
      </c>
      <c r="J104" t="str">
        <f>TEXT(Table1[[#This Row],[Date]],"ddd")</f>
        <v>Mon</v>
      </c>
      <c r="K104" s="2">
        <f>Table1[[#This Row],[Credit]]-Table1[[#This Row],[Debit]]</f>
        <v>-52.1</v>
      </c>
    </row>
    <row r="105" spans="1:11" x14ac:dyDescent="0.3">
      <c r="A105" s="1">
        <v>44263</v>
      </c>
      <c r="B105" t="s">
        <v>14</v>
      </c>
      <c r="C105" s="2">
        <v>5</v>
      </c>
      <c r="D105" s="2"/>
      <c r="E105" t="s">
        <v>15</v>
      </c>
      <c r="F105" t="s">
        <v>16</v>
      </c>
      <c r="G105" t="s">
        <v>17</v>
      </c>
      <c r="H105" s="1" t="str">
        <f>TEXT(Table1[[#This Row],[Date]],"MMM")</f>
        <v>Mar</v>
      </c>
      <c r="I105" s="16">
        <f>MONTH(Table1[[#This Row],[Date]])</f>
        <v>3</v>
      </c>
      <c r="J105" t="str">
        <f>TEXT(Table1[[#This Row],[Date]],"ddd")</f>
        <v>Mon</v>
      </c>
      <c r="K105" s="2">
        <f>Table1[[#This Row],[Credit]]-Table1[[#This Row],[Debit]]</f>
        <v>-5</v>
      </c>
    </row>
    <row r="106" spans="1:11" x14ac:dyDescent="0.3">
      <c r="A106" s="1">
        <v>44264</v>
      </c>
      <c r="B106" t="s">
        <v>14</v>
      </c>
      <c r="C106" s="2">
        <v>5</v>
      </c>
      <c r="D106" s="2"/>
      <c r="E106" t="s">
        <v>15</v>
      </c>
      <c r="F106" t="s">
        <v>16</v>
      </c>
      <c r="G106" t="s">
        <v>17</v>
      </c>
      <c r="H106" s="1" t="str">
        <f>TEXT(Table1[[#This Row],[Date]],"MMM")</f>
        <v>Mar</v>
      </c>
      <c r="I106" s="16">
        <f>MONTH(Table1[[#This Row],[Date]])</f>
        <v>3</v>
      </c>
      <c r="J106" t="str">
        <f>TEXT(Table1[[#This Row],[Date]],"ddd")</f>
        <v>Tue</v>
      </c>
      <c r="K106" s="2">
        <f>Table1[[#This Row],[Credit]]-Table1[[#This Row],[Debit]]</f>
        <v>-5</v>
      </c>
    </row>
    <row r="107" spans="1:11" x14ac:dyDescent="0.3">
      <c r="A107" s="1">
        <v>44265</v>
      </c>
      <c r="B107" t="s">
        <v>28</v>
      </c>
      <c r="C107" s="2">
        <v>78.900000000000006</v>
      </c>
      <c r="D107" s="2"/>
      <c r="E107" t="s">
        <v>51</v>
      </c>
      <c r="F107" t="s">
        <v>23</v>
      </c>
      <c r="G107" t="s">
        <v>17</v>
      </c>
      <c r="H107" s="1" t="str">
        <f>TEXT(Table1[[#This Row],[Date]],"MMM")</f>
        <v>Mar</v>
      </c>
      <c r="I107" s="16">
        <f>MONTH(Table1[[#This Row],[Date]])</f>
        <v>3</v>
      </c>
      <c r="J107" t="str">
        <f>TEXT(Table1[[#This Row],[Date]],"ddd")</f>
        <v>Wed</v>
      </c>
      <c r="K107" s="2">
        <f>Table1[[#This Row],[Credit]]-Table1[[#This Row],[Debit]]</f>
        <v>-78.900000000000006</v>
      </c>
    </row>
    <row r="108" spans="1:11" x14ac:dyDescent="0.3">
      <c r="A108" s="1">
        <v>44265</v>
      </c>
      <c r="B108" t="s">
        <v>14</v>
      </c>
      <c r="C108" s="2">
        <v>5</v>
      </c>
      <c r="D108" s="2"/>
      <c r="E108" t="s">
        <v>15</v>
      </c>
      <c r="F108" t="s">
        <v>16</v>
      </c>
      <c r="G108" t="s">
        <v>17</v>
      </c>
      <c r="H108" s="1" t="str">
        <f>TEXT(Table1[[#This Row],[Date]],"MMM")</f>
        <v>Mar</v>
      </c>
      <c r="I108" s="16">
        <f>MONTH(Table1[[#This Row],[Date]])</f>
        <v>3</v>
      </c>
      <c r="J108" t="str">
        <f>TEXT(Table1[[#This Row],[Date]],"ddd")</f>
        <v>Wed</v>
      </c>
      <c r="K108" s="2">
        <f>Table1[[#This Row],[Credit]]-Table1[[#This Row],[Debit]]</f>
        <v>-5</v>
      </c>
    </row>
    <row r="109" spans="1:11" x14ac:dyDescent="0.3">
      <c r="A109" s="1">
        <v>44266</v>
      </c>
      <c r="B109" t="s">
        <v>14</v>
      </c>
      <c r="C109" s="2">
        <v>5</v>
      </c>
      <c r="D109" s="2"/>
      <c r="E109" t="s">
        <v>15</v>
      </c>
      <c r="F109" t="s">
        <v>16</v>
      </c>
      <c r="G109" t="s">
        <v>17</v>
      </c>
      <c r="H109" s="1" t="str">
        <f>TEXT(Table1[[#This Row],[Date]],"MMM")</f>
        <v>Mar</v>
      </c>
      <c r="I109" s="16">
        <f>MONTH(Table1[[#This Row],[Date]])</f>
        <v>3</v>
      </c>
      <c r="J109" t="str">
        <f>TEXT(Table1[[#This Row],[Date]],"ddd")</f>
        <v>Thu</v>
      </c>
      <c r="K109" s="2">
        <f>Table1[[#This Row],[Credit]]-Table1[[#This Row],[Debit]]</f>
        <v>-5</v>
      </c>
    </row>
    <row r="110" spans="1:11" x14ac:dyDescent="0.3">
      <c r="A110" s="1">
        <v>44267</v>
      </c>
      <c r="B110" t="s">
        <v>24</v>
      </c>
      <c r="C110" s="2">
        <v>137</v>
      </c>
      <c r="D110" s="2"/>
      <c r="E110" t="s">
        <v>25</v>
      </c>
      <c r="F110" t="s">
        <v>20</v>
      </c>
      <c r="G110" t="s">
        <v>17</v>
      </c>
      <c r="H110" s="1" t="str">
        <f>TEXT(Table1[[#This Row],[Date]],"MMM")</f>
        <v>Mar</v>
      </c>
      <c r="I110" s="16">
        <f>MONTH(Table1[[#This Row],[Date]])</f>
        <v>3</v>
      </c>
      <c r="J110" t="str">
        <f>TEXT(Table1[[#This Row],[Date]],"ddd")</f>
        <v>Fri</v>
      </c>
      <c r="K110" s="2">
        <f>Table1[[#This Row],[Credit]]-Table1[[#This Row],[Debit]]</f>
        <v>-137</v>
      </c>
    </row>
    <row r="111" spans="1:11" x14ac:dyDescent="0.3">
      <c r="A111" s="1">
        <v>44267</v>
      </c>
      <c r="B111" t="s">
        <v>14</v>
      </c>
      <c r="C111" s="2">
        <v>5</v>
      </c>
      <c r="D111" s="2"/>
      <c r="E111" t="s">
        <v>15</v>
      </c>
      <c r="F111" t="s">
        <v>16</v>
      </c>
      <c r="G111" t="s">
        <v>17</v>
      </c>
      <c r="H111" s="1" t="str">
        <f>TEXT(Table1[[#This Row],[Date]],"MMM")</f>
        <v>Mar</v>
      </c>
      <c r="I111" s="16">
        <f>MONTH(Table1[[#This Row],[Date]])</f>
        <v>3</v>
      </c>
      <c r="J111" t="str">
        <f>TEXT(Table1[[#This Row],[Date]],"ddd")</f>
        <v>Fri</v>
      </c>
      <c r="K111" s="2">
        <f>Table1[[#This Row],[Credit]]-Table1[[#This Row],[Debit]]</f>
        <v>-5</v>
      </c>
    </row>
    <row r="112" spans="1:11" x14ac:dyDescent="0.3">
      <c r="A112" s="1">
        <v>44268</v>
      </c>
      <c r="B112" t="s">
        <v>14</v>
      </c>
      <c r="C112" s="2">
        <v>5</v>
      </c>
      <c r="D112" s="2"/>
      <c r="E112" t="s">
        <v>15</v>
      </c>
      <c r="F112" t="s">
        <v>16</v>
      </c>
      <c r="G112" t="s">
        <v>17</v>
      </c>
      <c r="H112" s="1" t="str">
        <f>TEXT(Table1[[#This Row],[Date]],"MMM")</f>
        <v>Mar</v>
      </c>
      <c r="I112" s="16">
        <f>MONTH(Table1[[#This Row],[Date]])</f>
        <v>3</v>
      </c>
      <c r="J112" t="str">
        <f>TEXT(Table1[[#This Row],[Date]],"ddd")</f>
        <v>Sat</v>
      </c>
      <c r="K112" s="2">
        <f>Table1[[#This Row],[Credit]]-Table1[[#This Row],[Debit]]</f>
        <v>-5</v>
      </c>
    </row>
    <row r="113" spans="1:11" x14ac:dyDescent="0.3">
      <c r="A113" s="1">
        <v>44268</v>
      </c>
      <c r="B113" t="s">
        <v>29</v>
      </c>
      <c r="C113" s="2">
        <v>41.8</v>
      </c>
      <c r="D113" s="2"/>
      <c r="E113" t="s">
        <v>30</v>
      </c>
      <c r="F113" t="s">
        <v>31</v>
      </c>
      <c r="G113" t="s">
        <v>17</v>
      </c>
      <c r="H113" s="1" t="str">
        <f>TEXT(Table1[[#This Row],[Date]],"MMM")</f>
        <v>Mar</v>
      </c>
      <c r="I113" s="16">
        <f>MONTH(Table1[[#This Row],[Date]])</f>
        <v>3</v>
      </c>
      <c r="J113" t="str">
        <f>TEXT(Table1[[#This Row],[Date]],"ddd")</f>
        <v>Sat</v>
      </c>
      <c r="K113" s="2">
        <f>Table1[[#This Row],[Credit]]-Table1[[#This Row],[Debit]]</f>
        <v>-41.8</v>
      </c>
    </row>
    <row r="114" spans="1:11" x14ac:dyDescent="0.3">
      <c r="A114" s="1">
        <v>44268</v>
      </c>
      <c r="B114" t="s">
        <v>32</v>
      </c>
      <c r="C114" s="2">
        <v>99.9</v>
      </c>
      <c r="D114" s="2"/>
      <c r="E114" t="s">
        <v>33</v>
      </c>
      <c r="F114" t="s">
        <v>31</v>
      </c>
      <c r="G114" t="s">
        <v>17</v>
      </c>
      <c r="H114" s="1" t="str">
        <f>TEXT(Table1[[#This Row],[Date]],"MMM")</f>
        <v>Mar</v>
      </c>
      <c r="I114" s="16">
        <f>MONTH(Table1[[#This Row],[Date]])</f>
        <v>3</v>
      </c>
      <c r="J114" t="str">
        <f>TEXT(Table1[[#This Row],[Date]],"ddd")</f>
        <v>Sat</v>
      </c>
      <c r="K114" s="2">
        <f>Table1[[#This Row],[Credit]]-Table1[[#This Row],[Debit]]</f>
        <v>-99.9</v>
      </c>
    </row>
    <row r="115" spans="1:11" x14ac:dyDescent="0.3">
      <c r="A115" s="1">
        <v>44268</v>
      </c>
      <c r="B115" t="s">
        <v>34</v>
      </c>
      <c r="C115" s="2">
        <v>54</v>
      </c>
      <c r="D115" s="2"/>
      <c r="E115" t="s">
        <v>35</v>
      </c>
      <c r="F115" t="s">
        <v>16</v>
      </c>
      <c r="G115" t="s">
        <v>17</v>
      </c>
      <c r="H115" s="1" t="str">
        <f>TEXT(Table1[[#This Row],[Date]],"MMM")</f>
        <v>Mar</v>
      </c>
      <c r="I115" s="16">
        <f>MONTH(Table1[[#This Row],[Date]])</f>
        <v>3</v>
      </c>
      <c r="J115" t="str">
        <f>TEXT(Table1[[#This Row],[Date]],"ddd")</f>
        <v>Sat</v>
      </c>
      <c r="K115" s="2">
        <f>Table1[[#This Row],[Credit]]-Table1[[#This Row],[Debit]]</f>
        <v>-54</v>
      </c>
    </row>
    <row r="116" spans="1:11" x14ac:dyDescent="0.3">
      <c r="A116" s="1">
        <v>44269</v>
      </c>
      <c r="B116" t="s">
        <v>36</v>
      </c>
      <c r="C116" s="2">
        <v>30</v>
      </c>
      <c r="D116" s="2"/>
      <c r="E116" t="s">
        <v>37</v>
      </c>
      <c r="F116" t="s">
        <v>23</v>
      </c>
      <c r="G116" t="s">
        <v>17</v>
      </c>
      <c r="H116" s="1" t="str">
        <f>TEXT(Table1[[#This Row],[Date]],"MMM")</f>
        <v>Mar</v>
      </c>
      <c r="I116" s="16">
        <f>MONTH(Table1[[#This Row],[Date]])</f>
        <v>3</v>
      </c>
      <c r="J116" t="str">
        <f>TEXT(Table1[[#This Row],[Date]],"ddd")</f>
        <v>Sun</v>
      </c>
      <c r="K116" s="2">
        <f>Table1[[#This Row],[Credit]]-Table1[[#This Row],[Debit]]</f>
        <v>-30</v>
      </c>
    </row>
    <row r="117" spans="1:11" x14ac:dyDescent="0.3">
      <c r="A117" s="1">
        <v>44270</v>
      </c>
      <c r="B117" t="s">
        <v>38</v>
      </c>
      <c r="C117" s="2"/>
      <c r="D117" s="2">
        <v>1000</v>
      </c>
      <c r="E117" t="s">
        <v>39</v>
      </c>
      <c r="F117" t="s">
        <v>40</v>
      </c>
      <c r="G117" t="s">
        <v>13</v>
      </c>
      <c r="H117" s="1" t="str">
        <f>TEXT(Table1[[#This Row],[Date]],"MMM")</f>
        <v>Mar</v>
      </c>
      <c r="I117" s="16">
        <f>MONTH(Table1[[#This Row],[Date]])</f>
        <v>3</v>
      </c>
      <c r="J117" t="str">
        <f>TEXT(Table1[[#This Row],[Date]],"ddd")</f>
        <v>Mon</v>
      </c>
      <c r="K117" s="2">
        <f>Table1[[#This Row],[Credit]]-Table1[[#This Row],[Debit]]</f>
        <v>1000</v>
      </c>
    </row>
    <row r="118" spans="1:11" x14ac:dyDescent="0.3">
      <c r="A118" s="1">
        <v>44270</v>
      </c>
      <c r="B118" t="s">
        <v>14</v>
      </c>
      <c r="C118" s="2">
        <v>5</v>
      </c>
      <c r="D118" s="2"/>
      <c r="E118" t="s">
        <v>15</v>
      </c>
      <c r="F118" t="s">
        <v>16</v>
      </c>
      <c r="G118" t="s">
        <v>17</v>
      </c>
      <c r="H118" s="1" t="str">
        <f>TEXT(Table1[[#This Row],[Date]],"MMM")</f>
        <v>Mar</v>
      </c>
      <c r="I118" s="16">
        <f>MONTH(Table1[[#This Row],[Date]])</f>
        <v>3</v>
      </c>
      <c r="J118" t="str">
        <f>TEXT(Table1[[#This Row],[Date]],"ddd")</f>
        <v>Mon</v>
      </c>
      <c r="K118" s="2">
        <f>Table1[[#This Row],[Credit]]-Table1[[#This Row],[Debit]]</f>
        <v>-5</v>
      </c>
    </row>
    <row r="119" spans="1:11" x14ac:dyDescent="0.3">
      <c r="A119" s="1">
        <v>44271</v>
      </c>
      <c r="B119" t="s">
        <v>14</v>
      </c>
      <c r="C119" s="2">
        <v>5</v>
      </c>
      <c r="D119" s="2"/>
      <c r="E119" t="s">
        <v>15</v>
      </c>
      <c r="F119" t="s">
        <v>16</v>
      </c>
      <c r="G119" t="s">
        <v>17</v>
      </c>
      <c r="H119" s="1" t="str">
        <f>TEXT(Table1[[#This Row],[Date]],"MMM")</f>
        <v>Mar</v>
      </c>
      <c r="I119" s="16">
        <f>MONTH(Table1[[#This Row],[Date]])</f>
        <v>3</v>
      </c>
      <c r="J119" t="str">
        <f>TEXT(Table1[[#This Row],[Date]],"ddd")</f>
        <v>Tue</v>
      </c>
      <c r="K119" s="2">
        <f>Table1[[#This Row],[Credit]]-Table1[[#This Row],[Debit]]</f>
        <v>-5</v>
      </c>
    </row>
    <row r="120" spans="1:11" x14ac:dyDescent="0.3">
      <c r="A120" s="1">
        <v>44271</v>
      </c>
      <c r="B120" t="s">
        <v>55</v>
      </c>
      <c r="C120" s="2">
        <v>75</v>
      </c>
      <c r="D120" s="2"/>
      <c r="E120" t="s">
        <v>56</v>
      </c>
      <c r="F120" t="s">
        <v>57</v>
      </c>
      <c r="G120" t="s">
        <v>17</v>
      </c>
      <c r="H120" s="1" t="str">
        <f>TEXT(Table1[[#This Row],[Date]],"MMM")</f>
        <v>Mar</v>
      </c>
      <c r="I120" s="16">
        <f>MONTH(Table1[[#This Row],[Date]])</f>
        <v>3</v>
      </c>
      <c r="J120" t="str">
        <f>TEXT(Table1[[#This Row],[Date]],"ddd")</f>
        <v>Tue</v>
      </c>
      <c r="K120" s="2">
        <f>Table1[[#This Row],[Credit]]-Table1[[#This Row],[Debit]]</f>
        <v>-75</v>
      </c>
    </row>
    <row r="121" spans="1:11" x14ac:dyDescent="0.3">
      <c r="A121" s="1">
        <v>44271</v>
      </c>
      <c r="B121" t="s">
        <v>42</v>
      </c>
      <c r="C121" s="2">
        <v>40</v>
      </c>
      <c r="D121" s="2"/>
      <c r="E121" t="s">
        <v>42</v>
      </c>
      <c r="F121" t="s">
        <v>20</v>
      </c>
      <c r="G121" t="s">
        <v>17</v>
      </c>
      <c r="H121" s="1" t="str">
        <f>TEXT(Table1[[#This Row],[Date]],"MMM")</f>
        <v>Mar</v>
      </c>
      <c r="I121" s="16">
        <f>MONTH(Table1[[#This Row],[Date]])</f>
        <v>3</v>
      </c>
      <c r="J121" t="str">
        <f>TEXT(Table1[[#This Row],[Date]],"ddd")</f>
        <v>Tue</v>
      </c>
      <c r="K121" s="2">
        <f>Table1[[#This Row],[Credit]]-Table1[[#This Row],[Debit]]</f>
        <v>-40</v>
      </c>
    </row>
    <row r="122" spans="1:11" x14ac:dyDescent="0.3">
      <c r="A122" s="1">
        <v>44272</v>
      </c>
      <c r="B122" t="s">
        <v>43</v>
      </c>
      <c r="C122" s="2">
        <v>46.8</v>
      </c>
      <c r="D122" s="2"/>
      <c r="E122" t="s">
        <v>44</v>
      </c>
      <c r="F122" t="s">
        <v>31</v>
      </c>
      <c r="G122" t="s">
        <v>17</v>
      </c>
      <c r="H122" s="1" t="str">
        <f>TEXT(Table1[[#This Row],[Date]],"MMM")</f>
        <v>Mar</v>
      </c>
      <c r="I122" s="16">
        <f>MONTH(Table1[[#This Row],[Date]])</f>
        <v>3</v>
      </c>
      <c r="J122" t="str">
        <f>TEXT(Table1[[#This Row],[Date]],"ddd")</f>
        <v>Wed</v>
      </c>
      <c r="K122" s="2">
        <f>Table1[[#This Row],[Credit]]-Table1[[#This Row],[Debit]]</f>
        <v>-46.8</v>
      </c>
    </row>
    <row r="123" spans="1:11" x14ac:dyDescent="0.3">
      <c r="A123" s="1">
        <v>44272</v>
      </c>
      <c r="B123" t="s">
        <v>45</v>
      </c>
      <c r="C123" s="2">
        <v>35</v>
      </c>
      <c r="D123" s="2"/>
      <c r="E123" t="s">
        <v>30</v>
      </c>
      <c r="F123" t="s">
        <v>31</v>
      </c>
      <c r="G123" t="s">
        <v>17</v>
      </c>
      <c r="H123" s="1" t="str">
        <f>TEXT(Table1[[#This Row],[Date]],"MMM")</f>
        <v>Mar</v>
      </c>
      <c r="I123" s="16">
        <f>MONTH(Table1[[#This Row],[Date]])</f>
        <v>3</v>
      </c>
      <c r="J123" t="str">
        <f>TEXT(Table1[[#This Row],[Date]],"ddd")</f>
        <v>Wed</v>
      </c>
      <c r="K123" s="2">
        <f>Table1[[#This Row],[Credit]]-Table1[[#This Row],[Debit]]</f>
        <v>-35</v>
      </c>
    </row>
    <row r="124" spans="1:11" x14ac:dyDescent="0.3">
      <c r="A124" s="1">
        <v>44272</v>
      </c>
      <c r="B124" t="s">
        <v>14</v>
      </c>
      <c r="C124" s="2">
        <v>5</v>
      </c>
      <c r="D124" s="2"/>
      <c r="E124" t="s">
        <v>15</v>
      </c>
      <c r="F124" t="s">
        <v>16</v>
      </c>
      <c r="G124" t="s">
        <v>17</v>
      </c>
      <c r="H124" s="1" t="str">
        <f>TEXT(Table1[[#This Row],[Date]],"MMM")</f>
        <v>Mar</v>
      </c>
      <c r="I124" s="16">
        <f>MONTH(Table1[[#This Row],[Date]])</f>
        <v>3</v>
      </c>
      <c r="J124" t="str">
        <f>TEXT(Table1[[#This Row],[Date]],"ddd")</f>
        <v>Wed</v>
      </c>
      <c r="K124" s="2">
        <f>Table1[[#This Row],[Credit]]-Table1[[#This Row],[Debit]]</f>
        <v>-5</v>
      </c>
    </row>
    <row r="125" spans="1:11" x14ac:dyDescent="0.3">
      <c r="A125" s="1">
        <v>44273</v>
      </c>
      <c r="B125" t="s">
        <v>14</v>
      </c>
      <c r="C125" s="2">
        <v>5</v>
      </c>
      <c r="D125" s="2"/>
      <c r="E125" t="s">
        <v>15</v>
      </c>
      <c r="F125" t="s">
        <v>16</v>
      </c>
      <c r="G125" t="s">
        <v>17</v>
      </c>
      <c r="H125" s="1" t="str">
        <f>TEXT(Table1[[#This Row],[Date]],"MMM")</f>
        <v>Mar</v>
      </c>
      <c r="I125" s="16">
        <f>MONTH(Table1[[#This Row],[Date]])</f>
        <v>3</v>
      </c>
      <c r="J125" t="str">
        <f>TEXT(Table1[[#This Row],[Date]],"ddd")</f>
        <v>Thu</v>
      </c>
      <c r="K125" s="2">
        <f>Table1[[#This Row],[Credit]]-Table1[[#This Row],[Debit]]</f>
        <v>-5</v>
      </c>
    </row>
    <row r="126" spans="1:11" x14ac:dyDescent="0.3">
      <c r="A126" s="1">
        <v>44274</v>
      </c>
      <c r="B126" t="s">
        <v>14</v>
      </c>
      <c r="C126" s="2">
        <v>5</v>
      </c>
      <c r="D126" s="2"/>
      <c r="E126" t="s">
        <v>15</v>
      </c>
      <c r="F126" t="s">
        <v>16</v>
      </c>
      <c r="G126" t="s">
        <v>17</v>
      </c>
      <c r="H126" s="1" t="str">
        <f>TEXT(Table1[[#This Row],[Date]],"MMM")</f>
        <v>Mar</v>
      </c>
      <c r="I126" s="16">
        <f>MONTH(Table1[[#This Row],[Date]])</f>
        <v>3</v>
      </c>
      <c r="J126" t="str">
        <f>TEXT(Table1[[#This Row],[Date]],"ddd")</f>
        <v>Fri</v>
      </c>
      <c r="K126" s="2">
        <f>Table1[[#This Row],[Credit]]-Table1[[#This Row],[Debit]]</f>
        <v>-5</v>
      </c>
    </row>
    <row r="127" spans="1:11" x14ac:dyDescent="0.3">
      <c r="A127" s="1">
        <v>44274</v>
      </c>
      <c r="B127" t="s">
        <v>24</v>
      </c>
      <c r="C127" s="2">
        <v>171.9</v>
      </c>
      <c r="D127" s="2"/>
      <c r="E127" t="s">
        <v>25</v>
      </c>
      <c r="F127" t="s">
        <v>20</v>
      </c>
      <c r="G127" t="s">
        <v>17</v>
      </c>
      <c r="H127" s="1" t="str">
        <f>TEXT(Table1[[#This Row],[Date]],"MMM")</f>
        <v>Mar</v>
      </c>
      <c r="I127" s="16">
        <f>MONTH(Table1[[#This Row],[Date]])</f>
        <v>3</v>
      </c>
      <c r="J127" t="str">
        <f>TEXT(Table1[[#This Row],[Date]],"ddd")</f>
        <v>Fri</v>
      </c>
      <c r="K127" s="2">
        <f>Table1[[#This Row],[Credit]]-Table1[[#This Row],[Debit]]</f>
        <v>-171.9</v>
      </c>
    </row>
    <row r="128" spans="1:11" x14ac:dyDescent="0.3">
      <c r="A128" s="1">
        <v>44275</v>
      </c>
      <c r="B128" t="s">
        <v>46</v>
      </c>
      <c r="C128" s="2">
        <v>39</v>
      </c>
      <c r="D128" s="2"/>
      <c r="E128" t="s">
        <v>35</v>
      </c>
      <c r="F128" t="s">
        <v>16</v>
      </c>
      <c r="G128" t="s">
        <v>17</v>
      </c>
      <c r="H128" s="1" t="str">
        <f>TEXT(Table1[[#This Row],[Date]],"MMM")</f>
        <v>Mar</v>
      </c>
      <c r="I128" s="16">
        <f>MONTH(Table1[[#This Row],[Date]])</f>
        <v>3</v>
      </c>
      <c r="J128" t="str">
        <f>TEXT(Table1[[#This Row],[Date]],"ddd")</f>
        <v>Sat</v>
      </c>
      <c r="K128" s="2">
        <f>Table1[[#This Row],[Credit]]-Table1[[#This Row],[Debit]]</f>
        <v>-39</v>
      </c>
    </row>
    <row r="129" spans="1:11" x14ac:dyDescent="0.3">
      <c r="A129" s="1">
        <v>44276</v>
      </c>
      <c r="B129" t="s">
        <v>47</v>
      </c>
      <c r="C129" s="2">
        <v>14</v>
      </c>
      <c r="D129" s="2"/>
      <c r="E129" t="s">
        <v>35</v>
      </c>
      <c r="F129" t="s">
        <v>16</v>
      </c>
      <c r="G129" t="s">
        <v>17</v>
      </c>
      <c r="H129" s="1" t="str">
        <f>TEXT(Table1[[#This Row],[Date]],"MMM")</f>
        <v>Mar</v>
      </c>
      <c r="I129" s="16">
        <f>MONTH(Table1[[#This Row],[Date]])</f>
        <v>3</v>
      </c>
      <c r="J129" t="str">
        <f>TEXT(Table1[[#This Row],[Date]],"ddd")</f>
        <v>Sun</v>
      </c>
      <c r="K129" s="2">
        <f>Table1[[#This Row],[Credit]]-Table1[[#This Row],[Debit]]</f>
        <v>-14</v>
      </c>
    </row>
    <row r="130" spans="1:11" x14ac:dyDescent="0.3">
      <c r="A130" s="1">
        <v>44277</v>
      </c>
      <c r="B130" t="s">
        <v>48</v>
      </c>
      <c r="C130" s="2">
        <v>55</v>
      </c>
      <c r="D130" s="2"/>
      <c r="E130" t="s">
        <v>49</v>
      </c>
      <c r="F130" t="s">
        <v>50</v>
      </c>
      <c r="G130" t="s">
        <v>17</v>
      </c>
      <c r="H130" s="1" t="str">
        <f>TEXT(Table1[[#This Row],[Date]],"MMM")</f>
        <v>Mar</v>
      </c>
      <c r="I130" s="16">
        <f>MONTH(Table1[[#This Row],[Date]])</f>
        <v>3</v>
      </c>
      <c r="J130" t="str">
        <f>TEXT(Table1[[#This Row],[Date]],"ddd")</f>
        <v>Mon</v>
      </c>
      <c r="K130" s="2">
        <f>Table1[[#This Row],[Credit]]-Table1[[#This Row],[Debit]]</f>
        <v>-55</v>
      </c>
    </row>
    <row r="131" spans="1:11" x14ac:dyDescent="0.3">
      <c r="A131" s="1">
        <v>44277</v>
      </c>
      <c r="B131" t="s">
        <v>28</v>
      </c>
      <c r="C131" s="2">
        <v>65</v>
      </c>
      <c r="D131" s="2"/>
      <c r="E131" t="s">
        <v>51</v>
      </c>
      <c r="F131" t="s">
        <v>23</v>
      </c>
      <c r="G131" t="s">
        <v>17</v>
      </c>
      <c r="H131" s="1" t="str">
        <f>TEXT(Table1[[#This Row],[Date]],"MMM")</f>
        <v>Mar</v>
      </c>
      <c r="I131" s="16">
        <f>MONTH(Table1[[#This Row],[Date]])</f>
        <v>3</v>
      </c>
      <c r="J131" t="str">
        <f>TEXT(Table1[[#This Row],[Date]],"ddd")</f>
        <v>Mon</v>
      </c>
      <c r="K131" s="2">
        <f>Table1[[#This Row],[Credit]]-Table1[[#This Row],[Debit]]</f>
        <v>-65</v>
      </c>
    </row>
    <row r="132" spans="1:11" x14ac:dyDescent="0.3">
      <c r="A132" s="1">
        <v>44277</v>
      </c>
      <c r="B132" t="s">
        <v>14</v>
      </c>
      <c r="C132" s="2">
        <v>5</v>
      </c>
      <c r="D132" s="2"/>
      <c r="E132" t="s">
        <v>15</v>
      </c>
      <c r="F132" t="s">
        <v>16</v>
      </c>
      <c r="G132" t="s">
        <v>17</v>
      </c>
      <c r="H132" s="1" t="str">
        <f>TEXT(Table1[[#This Row],[Date]],"MMM")</f>
        <v>Mar</v>
      </c>
      <c r="I132" s="16">
        <f>MONTH(Table1[[#This Row],[Date]])</f>
        <v>3</v>
      </c>
      <c r="J132" t="str">
        <f>TEXT(Table1[[#This Row],[Date]],"ddd")</f>
        <v>Mon</v>
      </c>
      <c r="K132" s="2">
        <f>Table1[[#This Row],[Credit]]-Table1[[#This Row],[Debit]]</f>
        <v>-5</v>
      </c>
    </row>
    <row r="133" spans="1:11" x14ac:dyDescent="0.3">
      <c r="A133" s="1">
        <v>44278</v>
      </c>
      <c r="B133" t="s">
        <v>14</v>
      </c>
      <c r="C133" s="2">
        <v>5</v>
      </c>
      <c r="D133" s="2"/>
      <c r="E133" t="s">
        <v>15</v>
      </c>
      <c r="F133" t="s">
        <v>16</v>
      </c>
      <c r="G133" t="s">
        <v>17</v>
      </c>
      <c r="H133" s="1" t="str">
        <f>TEXT(Table1[[#This Row],[Date]],"MMM")</f>
        <v>Mar</v>
      </c>
      <c r="I133" s="16">
        <f>MONTH(Table1[[#This Row],[Date]])</f>
        <v>3</v>
      </c>
      <c r="J133" t="str">
        <f>TEXT(Table1[[#This Row],[Date]],"ddd")</f>
        <v>Tue</v>
      </c>
      <c r="K133" s="2">
        <f>Table1[[#This Row],[Credit]]-Table1[[#This Row],[Debit]]</f>
        <v>-5</v>
      </c>
    </row>
    <row r="134" spans="1:11" x14ac:dyDescent="0.3">
      <c r="A134" s="1">
        <v>44279</v>
      </c>
      <c r="B134" t="s">
        <v>14</v>
      </c>
      <c r="C134" s="2">
        <v>5</v>
      </c>
      <c r="D134" s="2"/>
      <c r="E134" t="s">
        <v>15</v>
      </c>
      <c r="F134" t="s">
        <v>16</v>
      </c>
      <c r="G134" t="s">
        <v>17</v>
      </c>
      <c r="H134" s="1" t="str">
        <f>TEXT(Table1[[#This Row],[Date]],"MMM")</f>
        <v>Mar</v>
      </c>
      <c r="I134" s="16">
        <f>MONTH(Table1[[#This Row],[Date]])</f>
        <v>3</v>
      </c>
      <c r="J134" t="str">
        <f>TEXT(Table1[[#This Row],[Date]],"ddd")</f>
        <v>Wed</v>
      </c>
      <c r="K134" s="2">
        <f>Table1[[#This Row],[Credit]]-Table1[[#This Row],[Debit]]</f>
        <v>-5</v>
      </c>
    </row>
    <row r="135" spans="1:11" x14ac:dyDescent="0.3">
      <c r="A135" s="1">
        <v>44280</v>
      </c>
      <c r="B135" t="s">
        <v>14</v>
      </c>
      <c r="C135" s="2">
        <v>5</v>
      </c>
      <c r="D135" s="2"/>
      <c r="E135" t="s">
        <v>15</v>
      </c>
      <c r="F135" t="s">
        <v>16</v>
      </c>
      <c r="G135" t="s">
        <v>17</v>
      </c>
      <c r="H135" s="1" t="str">
        <f>TEXT(Table1[[#This Row],[Date]],"MMM")</f>
        <v>Mar</v>
      </c>
      <c r="I135" s="16">
        <f>MONTH(Table1[[#This Row],[Date]])</f>
        <v>3</v>
      </c>
      <c r="J135" t="str">
        <f>TEXT(Table1[[#This Row],[Date]],"ddd")</f>
        <v>Thu</v>
      </c>
      <c r="K135" s="2">
        <f>Table1[[#This Row],[Credit]]-Table1[[#This Row],[Debit]]</f>
        <v>-5</v>
      </c>
    </row>
    <row r="136" spans="1:11" x14ac:dyDescent="0.3">
      <c r="A136" s="1">
        <v>44281</v>
      </c>
      <c r="B136" t="s">
        <v>14</v>
      </c>
      <c r="C136" s="2">
        <v>5</v>
      </c>
      <c r="D136" s="2"/>
      <c r="E136" t="s">
        <v>15</v>
      </c>
      <c r="F136" t="s">
        <v>16</v>
      </c>
      <c r="G136" t="s">
        <v>17</v>
      </c>
      <c r="H136" s="1" t="str">
        <f>TEXT(Table1[[#This Row],[Date]],"MMM")</f>
        <v>Mar</v>
      </c>
      <c r="I136" s="16">
        <f>MONTH(Table1[[#This Row],[Date]])</f>
        <v>3</v>
      </c>
      <c r="J136" t="str">
        <f>TEXT(Table1[[#This Row],[Date]],"ddd")</f>
        <v>Fri</v>
      </c>
      <c r="K136" s="2">
        <f>Table1[[#This Row],[Credit]]-Table1[[#This Row],[Debit]]</f>
        <v>-5</v>
      </c>
    </row>
    <row r="137" spans="1:11" x14ac:dyDescent="0.3">
      <c r="A137" s="1">
        <v>44281</v>
      </c>
      <c r="B137" t="s">
        <v>24</v>
      </c>
      <c r="C137" s="2">
        <v>209</v>
      </c>
      <c r="D137" s="2"/>
      <c r="E137" t="s">
        <v>25</v>
      </c>
      <c r="F137" t="s">
        <v>20</v>
      </c>
      <c r="G137" t="s">
        <v>17</v>
      </c>
      <c r="H137" s="1" t="str">
        <f>TEXT(Table1[[#This Row],[Date]],"MMM")</f>
        <v>Mar</v>
      </c>
      <c r="I137" s="16">
        <f>MONTH(Table1[[#This Row],[Date]])</f>
        <v>3</v>
      </c>
      <c r="J137" t="str">
        <f>TEXT(Table1[[#This Row],[Date]],"ddd")</f>
        <v>Fri</v>
      </c>
      <c r="K137" s="2">
        <f>Table1[[#This Row],[Credit]]-Table1[[#This Row],[Debit]]</f>
        <v>-209</v>
      </c>
    </row>
    <row r="138" spans="1:11" x14ac:dyDescent="0.3">
      <c r="A138" s="1">
        <v>44282</v>
      </c>
      <c r="B138" t="s">
        <v>52</v>
      </c>
      <c r="C138" s="2">
        <v>127</v>
      </c>
      <c r="D138" s="2"/>
      <c r="E138" t="s">
        <v>33</v>
      </c>
      <c r="F138" t="s">
        <v>31</v>
      </c>
      <c r="G138" t="s">
        <v>17</v>
      </c>
      <c r="H138" s="1" t="str">
        <f>TEXT(Table1[[#This Row],[Date]],"MMM")</f>
        <v>Mar</v>
      </c>
      <c r="I138" s="16">
        <f>MONTH(Table1[[#This Row],[Date]])</f>
        <v>3</v>
      </c>
      <c r="J138" t="str">
        <f>TEXT(Table1[[#This Row],[Date]],"ddd")</f>
        <v>Sat</v>
      </c>
      <c r="K138" s="2">
        <f>Table1[[#This Row],[Credit]]-Table1[[#This Row],[Debit]]</f>
        <v>-127</v>
      </c>
    </row>
    <row r="139" spans="1:11" x14ac:dyDescent="0.3">
      <c r="A139" s="1">
        <v>44282</v>
      </c>
      <c r="B139" t="s">
        <v>58</v>
      </c>
      <c r="C139" s="2">
        <v>177.2</v>
      </c>
      <c r="D139" s="2"/>
      <c r="E139" t="s">
        <v>33</v>
      </c>
      <c r="F139" t="s">
        <v>31</v>
      </c>
      <c r="G139" t="s">
        <v>17</v>
      </c>
      <c r="H139" s="1" t="str">
        <f>TEXT(Table1[[#This Row],[Date]],"MMM")</f>
        <v>Mar</v>
      </c>
      <c r="I139" s="16">
        <f>MONTH(Table1[[#This Row],[Date]])</f>
        <v>3</v>
      </c>
      <c r="J139" t="str">
        <f>TEXT(Table1[[#This Row],[Date]],"ddd")</f>
        <v>Sat</v>
      </c>
      <c r="K139" s="2">
        <f>Table1[[#This Row],[Credit]]-Table1[[#This Row],[Debit]]</f>
        <v>-177.2</v>
      </c>
    </row>
    <row r="140" spans="1:11" x14ac:dyDescent="0.3">
      <c r="A140" s="1">
        <v>44283</v>
      </c>
      <c r="B140" t="s">
        <v>32</v>
      </c>
      <c r="C140" s="2">
        <v>147.1</v>
      </c>
      <c r="D140" s="2"/>
      <c r="E140" t="s">
        <v>33</v>
      </c>
      <c r="F140" t="s">
        <v>31</v>
      </c>
      <c r="G140" t="s">
        <v>17</v>
      </c>
      <c r="H140" s="1" t="str">
        <f>TEXT(Table1[[#This Row],[Date]],"MMM")</f>
        <v>Mar</v>
      </c>
      <c r="I140" s="16">
        <f>MONTH(Table1[[#This Row],[Date]])</f>
        <v>3</v>
      </c>
      <c r="J140" t="str">
        <f>TEXT(Table1[[#This Row],[Date]],"ddd")</f>
        <v>Sun</v>
      </c>
      <c r="K140" s="2">
        <f>Table1[[#This Row],[Credit]]-Table1[[#This Row],[Debit]]</f>
        <v>-147.1</v>
      </c>
    </row>
    <row r="141" spans="1:11" x14ac:dyDescent="0.3">
      <c r="A141" s="1">
        <v>44283</v>
      </c>
      <c r="B141" t="s">
        <v>36</v>
      </c>
      <c r="C141" s="2">
        <v>25</v>
      </c>
      <c r="D141" s="2"/>
      <c r="E141" t="s">
        <v>37</v>
      </c>
      <c r="F141" t="s">
        <v>23</v>
      </c>
      <c r="G141" t="s">
        <v>17</v>
      </c>
      <c r="H141" s="1" t="str">
        <f>TEXT(Table1[[#This Row],[Date]],"MMM")</f>
        <v>Mar</v>
      </c>
      <c r="I141" s="16">
        <f>MONTH(Table1[[#This Row],[Date]])</f>
        <v>3</v>
      </c>
      <c r="J141" t="str">
        <f>TEXT(Table1[[#This Row],[Date]],"ddd")</f>
        <v>Sun</v>
      </c>
      <c r="K141" s="2">
        <f>Table1[[#This Row],[Credit]]-Table1[[#This Row],[Debit]]</f>
        <v>-25</v>
      </c>
    </row>
    <row r="142" spans="1:11" x14ac:dyDescent="0.3">
      <c r="A142" s="1">
        <v>44284</v>
      </c>
      <c r="B142" t="s">
        <v>59</v>
      </c>
      <c r="C142" s="2">
        <v>15</v>
      </c>
      <c r="D142" s="2"/>
      <c r="E142" t="s">
        <v>35</v>
      </c>
      <c r="F142" t="s">
        <v>16</v>
      </c>
      <c r="G142" t="s">
        <v>17</v>
      </c>
      <c r="H142" s="1" t="str">
        <f>TEXT(Table1[[#This Row],[Date]],"MMM")</f>
        <v>Mar</v>
      </c>
      <c r="I142" s="16">
        <f>MONTH(Table1[[#This Row],[Date]])</f>
        <v>3</v>
      </c>
      <c r="J142" t="str">
        <f>TEXT(Table1[[#This Row],[Date]],"ddd")</f>
        <v>Mon</v>
      </c>
      <c r="K142" s="2">
        <f>Table1[[#This Row],[Credit]]-Table1[[#This Row],[Debit]]</f>
        <v>-15</v>
      </c>
    </row>
    <row r="143" spans="1:11" x14ac:dyDescent="0.3">
      <c r="A143" s="1">
        <v>44285</v>
      </c>
      <c r="B143" t="s">
        <v>14</v>
      </c>
      <c r="C143" s="2">
        <v>5</v>
      </c>
      <c r="D143" s="2"/>
      <c r="E143" t="s">
        <v>15</v>
      </c>
      <c r="F143" t="s">
        <v>16</v>
      </c>
      <c r="G143" t="s">
        <v>17</v>
      </c>
      <c r="H143" s="1" t="str">
        <f>TEXT(Table1[[#This Row],[Date]],"MMM")</f>
        <v>Mar</v>
      </c>
      <c r="I143" s="16">
        <f>MONTH(Table1[[#This Row],[Date]])</f>
        <v>3</v>
      </c>
      <c r="J143" t="str">
        <f>TEXT(Table1[[#This Row],[Date]],"ddd")</f>
        <v>Tue</v>
      </c>
      <c r="K143" s="2">
        <f>Table1[[#This Row],[Credit]]-Table1[[#This Row],[Debit]]</f>
        <v>-5</v>
      </c>
    </row>
    <row r="144" spans="1:11" x14ac:dyDescent="0.3">
      <c r="A144" s="1">
        <v>44286</v>
      </c>
      <c r="B144" t="s">
        <v>14</v>
      </c>
      <c r="C144" s="2">
        <v>5</v>
      </c>
      <c r="D144" s="2"/>
      <c r="E144" t="s">
        <v>15</v>
      </c>
      <c r="F144" t="s">
        <v>16</v>
      </c>
      <c r="G144" t="s">
        <v>17</v>
      </c>
      <c r="H144" s="1" t="str">
        <f>TEXT(Table1[[#This Row],[Date]],"MMM")</f>
        <v>Mar</v>
      </c>
      <c r="I144" s="16">
        <f>MONTH(Table1[[#This Row],[Date]])</f>
        <v>3</v>
      </c>
      <c r="J144" t="str">
        <f>TEXT(Table1[[#This Row],[Date]],"ddd")</f>
        <v>Wed</v>
      </c>
      <c r="K144" s="2">
        <f>Table1[[#This Row],[Credit]]-Table1[[#This Row],[Debit]]</f>
        <v>-5</v>
      </c>
    </row>
    <row r="145" spans="1:11" x14ac:dyDescent="0.3">
      <c r="A145" s="1">
        <v>44287</v>
      </c>
      <c r="B145" t="s">
        <v>10</v>
      </c>
      <c r="C145" s="2"/>
      <c r="D145" s="2">
        <v>5000</v>
      </c>
      <c r="E145" t="s">
        <v>11</v>
      </c>
      <c r="F145" t="s">
        <v>12</v>
      </c>
      <c r="G145" t="s">
        <v>13</v>
      </c>
      <c r="H145" s="1" t="str">
        <f>TEXT(Table1[[#This Row],[Date]],"MMM")</f>
        <v>Apr</v>
      </c>
      <c r="I145" s="16">
        <f>MONTH(Table1[[#This Row],[Date]])</f>
        <v>4</v>
      </c>
      <c r="J145" t="str">
        <f>TEXT(Table1[[#This Row],[Date]],"ddd")</f>
        <v>Thu</v>
      </c>
      <c r="K145" s="2">
        <f>Table1[[#This Row],[Credit]]-Table1[[#This Row],[Debit]]</f>
        <v>5000</v>
      </c>
    </row>
    <row r="146" spans="1:11" x14ac:dyDescent="0.3">
      <c r="A146" s="1">
        <v>44287</v>
      </c>
      <c r="B146" t="s">
        <v>14</v>
      </c>
      <c r="C146" s="2">
        <v>5</v>
      </c>
      <c r="D146" s="2"/>
      <c r="E146" t="s">
        <v>15</v>
      </c>
      <c r="F146" t="s">
        <v>16</v>
      </c>
      <c r="G146" t="s">
        <v>17</v>
      </c>
      <c r="H146" s="1" t="str">
        <f>TEXT(Table1[[#This Row],[Date]],"MMM")</f>
        <v>Apr</v>
      </c>
      <c r="I146" s="16">
        <f>MONTH(Table1[[#This Row],[Date]])</f>
        <v>4</v>
      </c>
      <c r="J146" t="str">
        <f>TEXT(Table1[[#This Row],[Date]],"ddd")</f>
        <v>Thu</v>
      </c>
      <c r="K146" s="2">
        <f>Table1[[#This Row],[Credit]]-Table1[[#This Row],[Debit]]</f>
        <v>-5</v>
      </c>
    </row>
    <row r="147" spans="1:11" x14ac:dyDescent="0.3">
      <c r="A147" s="1">
        <v>44288</v>
      </c>
      <c r="B147" t="s">
        <v>18</v>
      </c>
      <c r="C147" s="2">
        <v>900</v>
      </c>
      <c r="D147" s="2"/>
      <c r="E147" t="s">
        <v>19</v>
      </c>
      <c r="F147" t="s">
        <v>20</v>
      </c>
      <c r="G147" t="s">
        <v>17</v>
      </c>
      <c r="H147" s="1" t="str">
        <f>TEXT(Table1[[#This Row],[Date]],"MMM")</f>
        <v>Apr</v>
      </c>
      <c r="I147" s="16">
        <f>MONTH(Table1[[#This Row],[Date]])</f>
        <v>4</v>
      </c>
      <c r="J147" t="str">
        <f>TEXT(Table1[[#This Row],[Date]],"ddd")</f>
        <v>Fri</v>
      </c>
      <c r="K147" s="2">
        <f>Table1[[#This Row],[Credit]]-Table1[[#This Row],[Debit]]</f>
        <v>-900</v>
      </c>
    </row>
    <row r="148" spans="1:11" x14ac:dyDescent="0.3">
      <c r="A148" s="1">
        <v>44288</v>
      </c>
      <c r="B148" t="s">
        <v>21</v>
      </c>
      <c r="C148" s="2">
        <v>150</v>
      </c>
      <c r="D148" s="2"/>
      <c r="E148" t="s">
        <v>22</v>
      </c>
      <c r="F148" t="s">
        <v>23</v>
      </c>
      <c r="G148" t="s">
        <v>17</v>
      </c>
      <c r="H148" s="1" t="str">
        <f>TEXT(Table1[[#This Row],[Date]],"MMM")</f>
        <v>Apr</v>
      </c>
      <c r="I148" s="16">
        <f>MONTH(Table1[[#This Row],[Date]])</f>
        <v>4</v>
      </c>
      <c r="J148" t="str">
        <f>TEXT(Table1[[#This Row],[Date]],"ddd")</f>
        <v>Fri</v>
      </c>
      <c r="K148" s="2">
        <f>Table1[[#This Row],[Credit]]-Table1[[#This Row],[Debit]]</f>
        <v>-150</v>
      </c>
    </row>
    <row r="149" spans="1:11" x14ac:dyDescent="0.3">
      <c r="A149" s="1">
        <v>44288</v>
      </c>
      <c r="B149" t="s">
        <v>14</v>
      </c>
      <c r="C149" s="2">
        <v>5</v>
      </c>
      <c r="D149" s="2"/>
      <c r="E149" t="s">
        <v>15</v>
      </c>
      <c r="F149" t="s">
        <v>16</v>
      </c>
      <c r="G149" t="s">
        <v>17</v>
      </c>
      <c r="H149" s="1" t="str">
        <f>TEXT(Table1[[#This Row],[Date]],"MMM")</f>
        <v>Apr</v>
      </c>
      <c r="I149" s="16">
        <f>MONTH(Table1[[#This Row],[Date]])</f>
        <v>4</v>
      </c>
      <c r="J149" t="str">
        <f>TEXT(Table1[[#This Row],[Date]],"ddd")</f>
        <v>Fri</v>
      </c>
      <c r="K149" s="2">
        <f>Table1[[#This Row],[Credit]]-Table1[[#This Row],[Debit]]</f>
        <v>-5</v>
      </c>
    </row>
    <row r="150" spans="1:11" x14ac:dyDescent="0.3">
      <c r="A150" s="1">
        <v>44289</v>
      </c>
      <c r="B150" t="s">
        <v>14</v>
      </c>
      <c r="C150" s="2">
        <v>5</v>
      </c>
      <c r="D150" s="2"/>
      <c r="E150" t="s">
        <v>15</v>
      </c>
      <c r="F150" t="s">
        <v>16</v>
      </c>
      <c r="G150" t="s">
        <v>17</v>
      </c>
      <c r="H150" s="1" t="str">
        <f>TEXT(Table1[[#This Row],[Date]],"MMM")</f>
        <v>Apr</v>
      </c>
      <c r="I150" s="16">
        <f>MONTH(Table1[[#This Row],[Date]])</f>
        <v>4</v>
      </c>
      <c r="J150" t="str">
        <f>TEXT(Table1[[#This Row],[Date]],"ddd")</f>
        <v>Sat</v>
      </c>
      <c r="K150" s="2">
        <f>Table1[[#This Row],[Credit]]-Table1[[#This Row],[Debit]]</f>
        <v>-5</v>
      </c>
    </row>
    <row r="151" spans="1:11" x14ac:dyDescent="0.3">
      <c r="A151" s="1">
        <v>44290</v>
      </c>
      <c r="B151" t="s">
        <v>14</v>
      </c>
      <c r="C151" s="2">
        <v>5</v>
      </c>
      <c r="D151" s="2"/>
      <c r="E151" t="s">
        <v>15</v>
      </c>
      <c r="F151" t="s">
        <v>16</v>
      </c>
      <c r="G151" t="s">
        <v>17</v>
      </c>
      <c r="H151" s="1" t="str">
        <f>TEXT(Table1[[#This Row],[Date]],"MMM")</f>
        <v>Apr</v>
      </c>
      <c r="I151" s="16">
        <f>MONTH(Table1[[#This Row],[Date]])</f>
        <v>4</v>
      </c>
      <c r="J151" t="str">
        <f>TEXT(Table1[[#This Row],[Date]],"ddd")</f>
        <v>Sun</v>
      </c>
      <c r="K151" s="2">
        <f>Table1[[#This Row],[Credit]]-Table1[[#This Row],[Debit]]</f>
        <v>-5</v>
      </c>
    </row>
    <row r="152" spans="1:11" x14ac:dyDescent="0.3">
      <c r="A152" s="1">
        <v>44291</v>
      </c>
      <c r="B152" t="s">
        <v>14</v>
      </c>
      <c r="C152" s="2">
        <v>5</v>
      </c>
      <c r="D152" s="2"/>
      <c r="E152" t="s">
        <v>15</v>
      </c>
      <c r="F152" t="s">
        <v>16</v>
      </c>
      <c r="G152" t="s">
        <v>17</v>
      </c>
      <c r="H152" s="1" t="str">
        <f>TEXT(Table1[[#This Row],[Date]],"MMM")</f>
        <v>Apr</v>
      </c>
      <c r="I152" s="16">
        <f>MONTH(Table1[[#This Row],[Date]])</f>
        <v>4</v>
      </c>
      <c r="J152" t="str">
        <f>TEXT(Table1[[#This Row],[Date]],"ddd")</f>
        <v>Mon</v>
      </c>
      <c r="K152" s="2">
        <f>Table1[[#This Row],[Credit]]-Table1[[#This Row],[Debit]]</f>
        <v>-5</v>
      </c>
    </row>
    <row r="153" spans="1:11" x14ac:dyDescent="0.3">
      <c r="A153" s="1">
        <v>44291</v>
      </c>
      <c r="B153" t="s">
        <v>24</v>
      </c>
      <c r="C153" s="2">
        <v>158.19999999999999</v>
      </c>
      <c r="D153" s="2"/>
      <c r="E153" t="s">
        <v>25</v>
      </c>
      <c r="F153" t="s">
        <v>20</v>
      </c>
      <c r="G153" t="s">
        <v>17</v>
      </c>
      <c r="H153" s="1" t="str">
        <f>TEXT(Table1[[#This Row],[Date]],"MMM")</f>
        <v>Apr</v>
      </c>
      <c r="I153" s="16">
        <f>MONTH(Table1[[#This Row],[Date]])</f>
        <v>4</v>
      </c>
      <c r="J153" t="str">
        <f>TEXT(Table1[[#This Row],[Date]],"ddd")</f>
        <v>Mon</v>
      </c>
      <c r="K153" s="2">
        <f>Table1[[#This Row],[Credit]]-Table1[[#This Row],[Debit]]</f>
        <v>-158.19999999999999</v>
      </c>
    </row>
    <row r="154" spans="1:11" x14ac:dyDescent="0.3">
      <c r="A154" s="1">
        <v>44294</v>
      </c>
      <c r="B154" t="s">
        <v>26</v>
      </c>
      <c r="C154" s="2">
        <v>53.2</v>
      </c>
      <c r="D154" s="2"/>
      <c r="E154" t="s">
        <v>27</v>
      </c>
      <c r="F154" t="s">
        <v>20</v>
      </c>
      <c r="G154" t="s">
        <v>17</v>
      </c>
      <c r="H154" s="1" t="str">
        <f>TEXT(Table1[[#This Row],[Date]],"MMM")</f>
        <v>Apr</v>
      </c>
      <c r="I154" s="16">
        <f>MONTH(Table1[[#This Row],[Date]])</f>
        <v>4</v>
      </c>
      <c r="J154" t="str">
        <f>TEXT(Table1[[#This Row],[Date]],"ddd")</f>
        <v>Thu</v>
      </c>
      <c r="K154" s="2">
        <f>Table1[[#This Row],[Credit]]-Table1[[#This Row],[Debit]]</f>
        <v>-53.2</v>
      </c>
    </row>
    <row r="155" spans="1:11" x14ac:dyDescent="0.3">
      <c r="A155" s="1">
        <v>44294</v>
      </c>
      <c r="B155" t="s">
        <v>14</v>
      </c>
      <c r="C155" s="2">
        <v>5</v>
      </c>
      <c r="D155" s="2"/>
      <c r="E155" t="s">
        <v>15</v>
      </c>
      <c r="F155" t="s">
        <v>16</v>
      </c>
      <c r="G155" t="s">
        <v>17</v>
      </c>
      <c r="H155" s="1" t="str">
        <f>TEXT(Table1[[#This Row],[Date]],"MMM")</f>
        <v>Apr</v>
      </c>
      <c r="I155" s="16">
        <f>MONTH(Table1[[#This Row],[Date]])</f>
        <v>4</v>
      </c>
      <c r="J155" t="str">
        <f>TEXT(Table1[[#This Row],[Date]],"ddd")</f>
        <v>Thu</v>
      </c>
      <c r="K155" s="2">
        <f>Table1[[#This Row],[Credit]]-Table1[[#This Row],[Debit]]</f>
        <v>-5</v>
      </c>
    </row>
    <row r="156" spans="1:11" x14ac:dyDescent="0.3">
      <c r="A156" s="1">
        <v>44295</v>
      </c>
      <c r="B156" t="s">
        <v>14</v>
      </c>
      <c r="C156" s="2">
        <v>5</v>
      </c>
      <c r="D156" s="2"/>
      <c r="E156" t="s">
        <v>15</v>
      </c>
      <c r="F156" t="s">
        <v>16</v>
      </c>
      <c r="G156" t="s">
        <v>17</v>
      </c>
      <c r="H156" s="1" t="str">
        <f>TEXT(Table1[[#This Row],[Date]],"MMM")</f>
        <v>Apr</v>
      </c>
      <c r="I156" s="16">
        <f>MONTH(Table1[[#This Row],[Date]])</f>
        <v>4</v>
      </c>
      <c r="J156" t="str">
        <f>TEXT(Table1[[#This Row],[Date]],"ddd")</f>
        <v>Fri</v>
      </c>
      <c r="K156" s="2">
        <f>Table1[[#This Row],[Credit]]-Table1[[#This Row],[Debit]]</f>
        <v>-5</v>
      </c>
    </row>
    <row r="157" spans="1:11" x14ac:dyDescent="0.3">
      <c r="A157" s="1">
        <v>44296</v>
      </c>
      <c r="B157" t="s">
        <v>28</v>
      </c>
      <c r="C157" s="2">
        <v>79.900000000000006</v>
      </c>
      <c r="D157" s="2"/>
      <c r="E157" t="s">
        <v>51</v>
      </c>
      <c r="F157" t="s">
        <v>23</v>
      </c>
      <c r="G157" t="s">
        <v>17</v>
      </c>
      <c r="H157" s="1" t="str">
        <f>TEXT(Table1[[#This Row],[Date]],"MMM")</f>
        <v>Apr</v>
      </c>
      <c r="I157" s="16">
        <f>MONTH(Table1[[#This Row],[Date]])</f>
        <v>4</v>
      </c>
      <c r="J157" t="str">
        <f>TEXT(Table1[[#This Row],[Date]],"ddd")</f>
        <v>Sat</v>
      </c>
      <c r="K157" s="2">
        <f>Table1[[#This Row],[Credit]]-Table1[[#This Row],[Debit]]</f>
        <v>-79.900000000000006</v>
      </c>
    </row>
    <row r="158" spans="1:11" x14ac:dyDescent="0.3">
      <c r="A158" s="1">
        <v>44296</v>
      </c>
      <c r="B158" t="s">
        <v>14</v>
      </c>
      <c r="C158" s="2">
        <v>5</v>
      </c>
      <c r="D158" s="2"/>
      <c r="E158" t="s">
        <v>15</v>
      </c>
      <c r="F158" t="s">
        <v>16</v>
      </c>
      <c r="G158" t="s">
        <v>17</v>
      </c>
      <c r="H158" s="1" t="str">
        <f>TEXT(Table1[[#This Row],[Date]],"MMM")</f>
        <v>Apr</v>
      </c>
      <c r="I158" s="16">
        <f>MONTH(Table1[[#This Row],[Date]])</f>
        <v>4</v>
      </c>
      <c r="J158" t="str">
        <f>TEXT(Table1[[#This Row],[Date]],"ddd")</f>
        <v>Sat</v>
      </c>
      <c r="K158" s="2">
        <f>Table1[[#This Row],[Credit]]-Table1[[#This Row],[Debit]]</f>
        <v>-5</v>
      </c>
    </row>
    <row r="159" spans="1:11" x14ac:dyDescent="0.3">
      <c r="A159" s="1">
        <v>44297</v>
      </c>
      <c r="B159" t="s">
        <v>14</v>
      </c>
      <c r="C159" s="2">
        <v>5</v>
      </c>
      <c r="D159" s="2"/>
      <c r="E159" t="s">
        <v>15</v>
      </c>
      <c r="F159" t="s">
        <v>16</v>
      </c>
      <c r="G159" t="s">
        <v>17</v>
      </c>
      <c r="H159" s="1" t="str">
        <f>TEXT(Table1[[#This Row],[Date]],"MMM")</f>
        <v>Apr</v>
      </c>
      <c r="I159" s="16">
        <f>MONTH(Table1[[#This Row],[Date]])</f>
        <v>4</v>
      </c>
      <c r="J159" t="str">
        <f>TEXT(Table1[[#This Row],[Date]],"ddd")</f>
        <v>Sun</v>
      </c>
      <c r="K159" s="2">
        <f>Table1[[#This Row],[Credit]]-Table1[[#This Row],[Debit]]</f>
        <v>-5</v>
      </c>
    </row>
    <row r="160" spans="1:11" x14ac:dyDescent="0.3">
      <c r="A160" s="1">
        <v>44298</v>
      </c>
      <c r="B160" t="s">
        <v>24</v>
      </c>
      <c r="C160" s="2">
        <v>98</v>
      </c>
      <c r="D160" s="2"/>
      <c r="E160" t="s">
        <v>25</v>
      </c>
      <c r="F160" t="s">
        <v>20</v>
      </c>
      <c r="G160" t="s">
        <v>17</v>
      </c>
      <c r="H160" s="1" t="str">
        <f>TEXT(Table1[[#This Row],[Date]],"MMM")</f>
        <v>Apr</v>
      </c>
      <c r="I160" s="16">
        <f>MONTH(Table1[[#This Row],[Date]])</f>
        <v>4</v>
      </c>
      <c r="J160" t="str">
        <f>TEXT(Table1[[#This Row],[Date]],"ddd")</f>
        <v>Mon</v>
      </c>
      <c r="K160" s="2">
        <f>Table1[[#This Row],[Credit]]-Table1[[#This Row],[Debit]]</f>
        <v>-98</v>
      </c>
    </row>
    <row r="161" spans="1:11" x14ac:dyDescent="0.3">
      <c r="A161" s="1">
        <v>44298</v>
      </c>
      <c r="B161" t="s">
        <v>14</v>
      </c>
      <c r="C161" s="2">
        <v>5</v>
      </c>
      <c r="D161" s="2"/>
      <c r="E161" t="s">
        <v>15</v>
      </c>
      <c r="F161" t="s">
        <v>16</v>
      </c>
      <c r="G161" t="s">
        <v>17</v>
      </c>
      <c r="H161" s="1" t="str">
        <f>TEXT(Table1[[#This Row],[Date]],"MMM")</f>
        <v>Apr</v>
      </c>
      <c r="I161" s="16">
        <f>MONTH(Table1[[#This Row],[Date]])</f>
        <v>4</v>
      </c>
      <c r="J161" t="str">
        <f>TEXT(Table1[[#This Row],[Date]],"ddd")</f>
        <v>Mon</v>
      </c>
      <c r="K161" s="2">
        <f>Table1[[#This Row],[Credit]]-Table1[[#This Row],[Debit]]</f>
        <v>-5</v>
      </c>
    </row>
    <row r="162" spans="1:11" x14ac:dyDescent="0.3">
      <c r="A162" s="1">
        <v>44299</v>
      </c>
      <c r="B162" t="s">
        <v>14</v>
      </c>
      <c r="C162" s="2">
        <v>5</v>
      </c>
      <c r="D162" s="2"/>
      <c r="E162" t="s">
        <v>15</v>
      </c>
      <c r="F162" t="s">
        <v>16</v>
      </c>
      <c r="G162" t="s">
        <v>17</v>
      </c>
      <c r="H162" s="1" t="str">
        <f>TEXT(Table1[[#This Row],[Date]],"MMM")</f>
        <v>Apr</v>
      </c>
      <c r="I162" s="16">
        <f>MONTH(Table1[[#This Row],[Date]])</f>
        <v>4</v>
      </c>
      <c r="J162" t="str">
        <f>TEXT(Table1[[#This Row],[Date]],"ddd")</f>
        <v>Tue</v>
      </c>
      <c r="K162" s="2">
        <f>Table1[[#This Row],[Credit]]-Table1[[#This Row],[Debit]]</f>
        <v>-5</v>
      </c>
    </row>
    <row r="163" spans="1:11" x14ac:dyDescent="0.3">
      <c r="A163" s="1">
        <v>44299</v>
      </c>
      <c r="B163" t="s">
        <v>29</v>
      </c>
      <c r="C163" s="2">
        <v>42.8</v>
      </c>
      <c r="D163" s="2"/>
      <c r="E163" t="s">
        <v>30</v>
      </c>
      <c r="F163" t="s">
        <v>31</v>
      </c>
      <c r="G163" t="s">
        <v>17</v>
      </c>
      <c r="H163" s="1" t="str">
        <f>TEXT(Table1[[#This Row],[Date]],"MMM")</f>
        <v>Apr</v>
      </c>
      <c r="I163" s="16">
        <f>MONTH(Table1[[#This Row],[Date]])</f>
        <v>4</v>
      </c>
      <c r="J163" t="str">
        <f>TEXT(Table1[[#This Row],[Date]],"ddd")</f>
        <v>Tue</v>
      </c>
      <c r="K163" s="2">
        <f>Table1[[#This Row],[Credit]]-Table1[[#This Row],[Debit]]</f>
        <v>-42.8</v>
      </c>
    </row>
    <row r="164" spans="1:11" x14ac:dyDescent="0.3">
      <c r="A164" s="1">
        <v>44299</v>
      </c>
      <c r="B164" t="s">
        <v>32</v>
      </c>
      <c r="C164" s="2">
        <v>100.9</v>
      </c>
      <c r="D164" s="2"/>
      <c r="E164" t="s">
        <v>33</v>
      </c>
      <c r="F164" t="s">
        <v>31</v>
      </c>
      <c r="G164" t="s">
        <v>17</v>
      </c>
      <c r="H164" s="1" t="str">
        <f>TEXT(Table1[[#This Row],[Date]],"MMM")</f>
        <v>Apr</v>
      </c>
      <c r="I164" s="16">
        <f>MONTH(Table1[[#This Row],[Date]])</f>
        <v>4</v>
      </c>
      <c r="J164" t="str">
        <f>TEXT(Table1[[#This Row],[Date]],"ddd")</f>
        <v>Tue</v>
      </c>
      <c r="K164" s="2">
        <f>Table1[[#This Row],[Credit]]-Table1[[#This Row],[Debit]]</f>
        <v>-100.9</v>
      </c>
    </row>
    <row r="165" spans="1:11" x14ac:dyDescent="0.3">
      <c r="A165" s="1">
        <v>44299</v>
      </c>
      <c r="B165" t="s">
        <v>34</v>
      </c>
      <c r="C165" s="2">
        <v>54.9</v>
      </c>
      <c r="D165" s="2"/>
      <c r="E165" t="s">
        <v>35</v>
      </c>
      <c r="F165" t="s">
        <v>16</v>
      </c>
      <c r="G165" t="s">
        <v>17</v>
      </c>
      <c r="H165" s="1" t="str">
        <f>TEXT(Table1[[#This Row],[Date]],"MMM")</f>
        <v>Apr</v>
      </c>
      <c r="I165" s="16">
        <f>MONTH(Table1[[#This Row],[Date]])</f>
        <v>4</v>
      </c>
      <c r="J165" t="str">
        <f>TEXT(Table1[[#This Row],[Date]],"ddd")</f>
        <v>Tue</v>
      </c>
      <c r="K165" s="2">
        <f>Table1[[#This Row],[Credit]]-Table1[[#This Row],[Debit]]</f>
        <v>-54.9</v>
      </c>
    </row>
    <row r="166" spans="1:11" x14ac:dyDescent="0.3">
      <c r="A166" s="1">
        <v>44300</v>
      </c>
      <c r="B166" t="s">
        <v>36</v>
      </c>
      <c r="C166" s="2">
        <v>31</v>
      </c>
      <c r="D166" s="2"/>
      <c r="E166" t="s">
        <v>37</v>
      </c>
      <c r="F166" t="s">
        <v>23</v>
      </c>
      <c r="G166" t="s">
        <v>17</v>
      </c>
      <c r="H166" s="1" t="str">
        <f>TEXT(Table1[[#This Row],[Date]],"MMM")</f>
        <v>Apr</v>
      </c>
      <c r="I166" s="16">
        <f>MONTH(Table1[[#This Row],[Date]])</f>
        <v>4</v>
      </c>
      <c r="J166" t="str">
        <f>TEXT(Table1[[#This Row],[Date]],"ddd")</f>
        <v>Wed</v>
      </c>
      <c r="K166" s="2">
        <f>Table1[[#This Row],[Credit]]-Table1[[#This Row],[Debit]]</f>
        <v>-31</v>
      </c>
    </row>
    <row r="167" spans="1:11" x14ac:dyDescent="0.3">
      <c r="A167" s="1">
        <v>44301</v>
      </c>
      <c r="B167" t="s">
        <v>38</v>
      </c>
      <c r="C167" s="2"/>
      <c r="D167" s="2">
        <v>2340</v>
      </c>
      <c r="E167" t="s">
        <v>39</v>
      </c>
      <c r="F167" t="s">
        <v>40</v>
      </c>
      <c r="G167" t="s">
        <v>13</v>
      </c>
      <c r="H167" s="1" t="str">
        <f>TEXT(Table1[[#This Row],[Date]],"MMM")</f>
        <v>Apr</v>
      </c>
      <c r="I167" s="16">
        <f>MONTH(Table1[[#This Row],[Date]])</f>
        <v>4</v>
      </c>
      <c r="J167" t="str">
        <f>TEXT(Table1[[#This Row],[Date]],"ddd")</f>
        <v>Thu</v>
      </c>
      <c r="K167" s="2">
        <f>Table1[[#This Row],[Credit]]-Table1[[#This Row],[Debit]]</f>
        <v>2340</v>
      </c>
    </row>
    <row r="168" spans="1:11" x14ac:dyDescent="0.3">
      <c r="A168" s="1">
        <v>44301</v>
      </c>
      <c r="B168" t="s">
        <v>14</v>
      </c>
      <c r="C168" s="2">
        <v>5</v>
      </c>
      <c r="D168" s="2"/>
      <c r="E168" t="s">
        <v>15</v>
      </c>
      <c r="F168" t="s">
        <v>16</v>
      </c>
      <c r="G168" t="s">
        <v>17</v>
      </c>
      <c r="H168" s="1" t="str">
        <f>TEXT(Table1[[#This Row],[Date]],"MMM")</f>
        <v>Apr</v>
      </c>
      <c r="I168" s="16">
        <f>MONTH(Table1[[#This Row],[Date]])</f>
        <v>4</v>
      </c>
      <c r="J168" t="str">
        <f>TEXT(Table1[[#This Row],[Date]],"ddd")</f>
        <v>Thu</v>
      </c>
      <c r="K168" s="2">
        <f>Table1[[#This Row],[Credit]]-Table1[[#This Row],[Debit]]</f>
        <v>-5</v>
      </c>
    </row>
    <row r="169" spans="1:11" x14ac:dyDescent="0.3">
      <c r="A169" s="1">
        <v>44302</v>
      </c>
      <c r="B169" t="s">
        <v>14</v>
      </c>
      <c r="C169" s="2">
        <v>5</v>
      </c>
      <c r="D169" s="2"/>
      <c r="E169" t="s">
        <v>15</v>
      </c>
      <c r="F169" t="s">
        <v>16</v>
      </c>
      <c r="G169" t="s">
        <v>17</v>
      </c>
      <c r="H169" s="1" t="str">
        <f>TEXT(Table1[[#This Row],[Date]],"MMM")</f>
        <v>Apr</v>
      </c>
      <c r="I169" s="16">
        <f>MONTH(Table1[[#This Row],[Date]])</f>
        <v>4</v>
      </c>
      <c r="J169" t="str">
        <f>TEXT(Table1[[#This Row],[Date]],"ddd")</f>
        <v>Fri</v>
      </c>
      <c r="K169" s="2">
        <f>Table1[[#This Row],[Credit]]-Table1[[#This Row],[Debit]]</f>
        <v>-5</v>
      </c>
    </row>
    <row r="170" spans="1:11" x14ac:dyDescent="0.3">
      <c r="A170" s="1">
        <v>44302</v>
      </c>
      <c r="B170" t="s">
        <v>42</v>
      </c>
      <c r="C170" s="2">
        <v>40</v>
      </c>
      <c r="D170" s="2"/>
      <c r="E170" t="s">
        <v>42</v>
      </c>
      <c r="F170" t="s">
        <v>20</v>
      </c>
      <c r="G170" t="s">
        <v>17</v>
      </c>
      <c r="H170" s="1" t="str">
        <f>TEXT(Table1[[#This Row],[Date]],"MMM")</f>
        <v>Apr</v>
      </c>
      <c r="I170" s="16">
        <f>MONTH(Table1[[#This Row],[Date]])</f>
        <v>4</v>
      </c>
      <c r="J170" t="str">
        <f>TEXT(Table1[[#This Row],[Date]],"ddd")</f>
        <v>Fri</v>
      </c>
      <c r="K170" s="2">
        <f>Table1[[#This Row],[Credit]]-Table1[[#This Row],[Debit]]</f>
        <v>-40</v>
      </c>
    </row>
    <row r="171" spans="1:11" x14ac:dyDescent="0.3">
      <c r="A171" s="1">
        <v>44303</v>
      </c>
      <c r="B171" t="s">
        <v>43</v>
      </c>
      <c r="C171" s="2">
        <v>47.9</v>
      </c>
      <c r="D171" s="2"/>
      <c r="E171" t="s">
        <v>44</v>
      </c>
      <c r="F171" t="s">
        <v>31</v>
      </c>
      <c r="G171" t="s">
        <v>17</v>
      </c>
      <c r="H171" s="1" t="str">
        <f>TEXT(Table1[[#This Row],[Date]],"MMM")</f>
        <v>Apr</v>
      </c>
      <c r="I171" s="16">
        <f>MONTH(Table1[[#This Row],[Date]])</f>
        <v>4</v>
      </c>
      <c r="J171" t="str">
        <f>TEXT(Table1[[#This Row],[Date]],"ddd")</f>
        <v>Sat</v>
      </c>
      <c r="K171" s="2">
        <f>Table1[[#This Row],[Credit]]-Table1[[#This Row],[Debit]]</f>
        <v>-47.9</v>
      </c>
    </row>
    <row r="172" spans="1:11" x14ac:dyDescent="0.3">
      <c r="A172" s="1">
        <v>44303</v>
      </c>
      <c r="B172" t="s">
        <v>45</v>
      </c>
      <c r="C172" s="2">
        <v>35</v>
      </c>
      <c r="D172" s="2"/>
      <c r="E172" t="s">
        <v>30</v>
      </c>
      <c r="F172" t="s">
        <v>31</v>
      </c>
      <c r="G172" t="s">
        <v>17</v>
      </c>
      <c r="H172" s="1" t="str">
        <f>TEXT(Table1[[#This Row],[Date]],"MMM")</f>
        <v>Apr</v>
      </c>
      <c r="I172" s="16">
        <f>MONTH(Table1[[#This Row],[Date]])</f>
        <v>4</v>
      </c>
      <c r="J172" t="str">
        <f>TEXT(Table1[[#This Row],[Date]],"ddd")</f>
        <v>Sat</v>
      </c>
      <c r="K172" s="2">
        <f>Table1[[#This Row],[Credit]]-Table1[[#This Row],[Debit]]</f>
        <v>-35</v>
      </c>
    </row>
    <row r="173" spans="1:11" x14ac:dyDescent="0.3">
      <c r="A173" s="1">
        <v>44303</v>
      </c>
      <c r="B173" t="s">
        <v>14</v>
      </c>
      <c r="C173" s="2">
        <v>5</v>
      </c>
      <c r="D173" s="2"/>
      <c r="E173" t="s">
        <v>15</v>
      </c>
      <c r="F173" t="s">
        <v>16</v>
      </c>
      <c r="G173" t="s">
        <v>17</v>
      </c>
      <c r="H173" s="1" t="str">
        <f>TEXT(Table1[[#This Row],[Date]],"MMM")</f>
        <v>Apr</v>
      </c>
      <c r="I173" s="16">
        <f>MONTH(Table1[[#This Row],[Date]])</f>
        <v>4</v>
      </c>
      <c r="J173" t="str">
        <f>TEXT(Table1[[#This Row],[Date]],"ddd")</f>
        <v>Sat</v>
      </c>
      <c r="K173" s="2">
        <f>Table1[[#This Row],[Credit]]-Table1[[#This Row],[Debit]]</f>
        <v>-5</v>
      </c>
    </row>
    <row r="174" spans="1:11" x14ac:dyDescent="0.3">
      <c r="A174" s="1">
        <v>44304</v>
      </c>
      <c r="B174" t="s">
        <v>14</v>
      </c>
      <c r="C174" s="2">
        <v>5</v>
      </c>
      <c r="D174" s="2"/>
      <c r="E174" t="s">
        <v>15</v>
      </c>
      <c r="F174" t="s">
        <v>16</v>
      </c>
      <c r="G174" t="s">
        <v>17</v>
      </c>
      <c r="H174" s="1" t="str">
        <f>TEXT(Table1[[#This Row],[Date]],"MMM")</f>
        <v>Apr</v>
      </c>
      <c r="I174" s="16">
        <f>MONTH(Table1[[#This Row],[Date]])</f>
        <v>4</v>
      </c>
      <c r="J174" t="str">
        <f>TEXT(Table1[[#This Row],[Date]],"ddd")</f>
        <v>Sun</v>
      </c>
      <c r="K174" s="2">
        <f>Table1[[#This Row],[Credit]]-Table1[[#This Row],[Debit]]</f>
        <v>-5</v>
      </c>
    </row>
    <row r="175" spans="1:11" x14ac:dyDescent="0.3">
      <c r="A175" s="1">
        <v>44305</v>
      </c>
      <c r="B175" t="s">
        <v>14</v>
      </c>
      <c r="C175" s="2">
        <v>5</v>
      </c>
      <c r="D175" s="2"/>
      <c r="E175" t="s">
        <v>15</v>
      </c>
      <c r="F175" t="s">
        <v>16</v>
      </c>
      <c r="G175" t="s">
        <v>17</v>
      </c>
      <c r="H175" s="1" t="str">
        <f>TEXT(Table1[[#This Row],[Date]],"MMM")</f>
        <v>Apr</v>
      </c>
      <c r="I175" s="16">
        <f>MONTH(Table1[[#This Row],[Date]])</f>
        <v>4</v>
      </c>
      <c r="J175" t="str">
        <f>TEXT(Table1[[#This Row],[Date]],"ddd")</f>
        <v>Mon</v>
      </c>
      <c r="K175" s="2">
        <f>Table1[[#This Row],[Credit]]-Table1[[#This Row],[Debit]]</f>
        <v>-5</v>
      </c>
    </row>
    <row r="176" spans="1:11" x14ac:dyDescent="0.3">
      <c r="A176" s="1">
        <v>44305</v>
      </c>
      <c r="B176" t="s">
        <v>24</v>
      </c>
      <c r="C176" s="2">
        <v>173</v>
      </c>
      <c r="D176" s="2"/>
      <c r="E176" t="s">
        <v>25</v>
      </c>
      <c r="F176" t="s">
        <v>20</v>
      </c>
      <c r="G176" t="s">
        <v>17</v>
      </c>
      <c r="H176" s="1" t="str">
        <f>TEXT(Table1[[#This Row],[Date]],"MMM")</f>
        <v>Apr</v>
      </c>
      <c r="I176" s="16">
        <f>MONTH(Table1[[#This Row],[Date]])</f>
        <v>4</v>
      </c>
      <c r="J176" t="str">
        <f>TEXT(Table1[[#This Row],[Date]],"ddd")</f>
        <v>Mon</v>
      </c>
      <c r="K176" s="2">
        <f>Table1[[#This Row],[Credit]]-Table1[[#This Row],[Debit]]</f>
        <v>-173</v>
      </c>
    </row>
    <row r="177" spans="1:11" x14ac:dyDescent="0.3">
      <c r="A177" s="1">
        <v>44306</v>
      </c>
      <c r="B177" t="s">
        <v>46</v>
      </c>
      <c r="C177" s="2">
        <v>40.1</v>
      </c>
      <c r="D177" s="2"/>
      <c r="E177" t="s">
        <v>35</v>
      </c>
      <c r="F177" t="s">
        <v>16</v>
      </c>
      <c r="G177" t="s">
        <v>17</v>
      </c>
      <c r="H177" s="1" t="str">
        <f>TEXT(Table1[[#This Row],[Date]],"MMM")</f>
        <v>Apr</v>
      </c>
      <c r="I177" s="16">
        <f>MONTH(Table1[[#This Row],[Date]])</f>
        <v>4</v>
      </c>
      <c r="J177" t="str">
        <f>TEXT(Table1[[#This Row],[Date]],"ddd")</f>
        <v>Tue</v>
      </c>
      <c r="K177" s="2">
        <f>Table1[[#This Row],[Credit]]-Table1[[#This Row],[Debit]]</f>
        <v>-40.1</v>
      </c>
    </row>
    <row r="178" spans="1:11" x14ac:dyDescent="0.3">
      <c r="A178" s="1">
        <v>44307</v>
      </c>
      <c r="B178" t="s">
        <v>47</v>
      </c>
      <c r="C178" s="2">
        <v>15.1</v>
      </c>
      <c r="D178" s="2"/>
      <c r="E178" t="s">
        <v>35</v>
      </c>
      <c r="F178" t="s">
        <v>16</v>
      </c>
      <c r="G178" t="s">
        <v>17</v>
      </c>
      <c r="H178" s="1" t="str">
        <f>TEXT(Table1[[#This Row],[Date]],"MMM")</f>
        <v>Apr</v>
      </c>
      <c r="I178" s="16">
        <f>MONTH(Table1[[#This Row],[Date]])</f>
        <v>4</v>
      </c>
      <c r="J178" t="str">
        <f>TEXT(Table1[[#This Row],[Date]],"ddd")</f>
        <v>Wed</v>
      </c>
      <c r="K178" s="2">
        <f>Table1[[#This Row],[Credit]]-Table1[[#This Row],[Debit]]</f>
        <v>-15.1</v>
      </c>
    </row>
    <row r="179" spans="1:11" x14ac:dyDescent="0.3">
      <c r="A179" s="1">
        <v>44308</v>
      </c>
      <c r="B179" t="s">
        <v>48</v>
      </c>
      <c r="C179" s="2">
        <v>55</v>
      </c>
      <c r="D179" s="2"/>
      <c r="E179" t="s">
        <v>49</v>
      </c>
      <c r="F179" t="s">
        <v>50</v>
      </c>
      <c r="G179" t="s">
        <v>17</v>
      </c>
      <c r="H179" s="1" t="str">
        <f>TEXT(Table1[[#This Row],[Date]],"MMM")</f>
        <v>Apr</v>
      </c>
      <c r="I179" s="16">
        <f>MONTH(Table1[[#This Row],[Date]])</f>
        <v>4</v>
      </c>
      <c r="J179" t="str">
        <f>TEXT(Table1[[#This Row],[Date]],"ddd")</f>
        <v>Thu</v>
      </c>
      <c r="K179" s="2">
        <f>Table1[[#This Row],[Credit]]-Table1[[#This Row],[Debit]]</f>
        <v>-55</v>
      </c>
    </row>
    <row r="180" spans="1:11" x14ac:dyDescent="0.3">
      <c r="A180" s="1">
        <v>44308</v>
      </c>
      <c r="B180" t="s">
        <v>28</v>
      </c>
      <c r="C180" s="2">
        <v>66</v>
      </c>
      <c r="D180" s="2"/>
      <c r="E180" t="s">
        <v>51</v>
      </c>
      <c r="F180" t="s">
        <v>23</v>
      </c>
      <c r="G180" t="s">
        <v>17</v>
      </c>
      <c r="H180" s="1" t="str">
        <f>TEXT(Table1[[#This Row],[Date]],"MMM")</f>
        <v>Apr</v>
      </c>
      <c r="I180" s="16">
        <f>MONTH(Table1[[#This Row],[Date]])</f>
        <v>4</v>
      </c>
      <c r="J180" t="str">
        <f>TEXT(Table1[[#This Row],[Date]],"ddd")</f>
        <v>Thu</v>
      </c>
      <c r="K180" s="2">
        <f>Table1[[#This Row],[Credit]]-Table1[[#This Row],[Debit]]</f>
        <v>-66</v>
      </c>
    </row>
    <row r="181" spans="1:11" x14ac:dyDescent="0.3">
      <c r="A181" s="1">
        <v>44308</v>
      </c>
      <c r="B181" t="s">
        <v>14</v>
      </c>
      <c r="C181" s="2">
        <v>5</v>
      </c>
      <c r="D181" s="2"/>
      <c r="E181" t="s">
        <v>15</v>
      </c>
      <c r="F181" t="s">
        <v>16</v>
      </c>
      <c r="G181" t="s">
        <v>17</v>
      </c>
      <c r="H181" s="1" t="str">
        <f>TEXT(Table1[[#This Row],[Date]],"MMM")</f>
        <v>Apr</v>
      </c>
      <c r="I181" s="16">
        <f>MONTH(Table1[[#This Row],[Date]])</f>
        <v>4</v>
      </c>
      <c r="J181" t="str">
        <f>TEXT(Table1[[#This Row],[Date]],"ddd")</f>
        <v>Thu</v>
      </c>
      <c r="K181" s="2">
        <f>Table1[[#This Row],[Credit]]-Table1[[#This Row],[Debit]]</f>
        <v>-5</v>
      </c>
    </row>
    <row r="182" spans="1:11" x14ac:dyDescent="0.3">
      <c r="A182" s="1">
        <v>44309</v>
      </c>
      <c r="B182" t="s">
        <v>14</v>
      </c>
      <c r="C182" s="2">
        <v>5</v>
      </c>
      <c r="D182" s="2"/>
      <c r="E182" t="s">
        <v>15</v>
      </c>
      <c r="F182" t="s">
        <v>16</v>
      </c>
      <c r="G182" t="s">
        <v>17</v>
      </c>
      <c r="H182" s="1" t="str">
        <f>TEXT(Table1[[#This Row],[Date]],"MMM")</f>
        <v>Apr</v>
      </c>
      <c r="I182" s="16">
        <f>MONTH(Table1[[#This Row],[Date]])</f>
        <v>4</v>
      </c>
      <c r="J182" t="str">
        <f>TEXT(Table1[[#This Row],[Date]],"ddd")</f>
        <v>Fri</v>
      </c>
      <c r="K182" s="2">
        <f>Table1[[#This Row],[Credit]]-Table1[[#This Row],[Debit]]</f>
        <v>-5</v>
      </c>
    </row>
    <row r="183" spans="1:11" x14ac:dyDescent="0.3">
      <c r="A183" s="1">
        <v>44310</v>
      </c>
      <c r="B183" t="s">
        <v>14</v>
      </c>
      <c r="C183" s="2">
        <v>5</v>
      </c>
      <c r="D183" s="2"/>
      <c r="E183" t="s">
        <v>15</v>
      </c>
      <c r="F183" t="s">
        <v>16</v>
      </c>
      <c r="G183" t="s">
        <v>17</v>
      </c>
      <c r="H183" s="1" t="str">
        <f>TEXT(Table1[[#This Row],[Date]],"MMM")</f>
        <v>Apr</v>
      </c>
      <c r="I183" s="16">
        <f>MONTH(Table1[[#This Row],[Date]])</f>
        <v>4</v>
      </c>
      <c r="J183" t="str">
        <f>TEXT(Table1[[#This Row],[Date]],"ddd")</f>
        <v>Sat</v>
      </c>
      <c r="K183" s="2">
        <f>Table1[[#This Row],[Credit]]-Table1[[#This Row],[Debit]]</f>
        <v>-5</v>
      </c>
    </row>
    <row r="184" spans="1:11" x14ac:dyDescent="0.3">
      <c r="A184" s="1">
        <v>44311</v>
      </c>
      <c r="B184" t="s">
        <v>14</v>
      </c>
      <c r="C184" s="2">
        <v>5</v>
      </c>
      <c r="D184" s="2"/>
      <c r="E184" t="s">
        <v>15</v>
      </c>
      <c r="F184" t="s">
        <v>16</v>
      </c>
      <c r="G184" t="s">
        <v>17</v>
      </c>
      <c r="H184" s="1" t="str">
        <f>TEXT(Table1[[#This Row],[Date]],"MMM")</f>
        <v>Apr</v>
      </c>
      <c r="I184" s="16">
        <f>MONTH(Table1[[#This Row],[Date]])</f>
        <v>4</v>
      </c>
      <c r="J184" t="str">
        <f>TEXT(Table1[[#This Row],[Date]],"ddd")</f>
        <v>Sun</v>
      </c>
      <c r="K184" s="2">
        <f>Table1[[#This Row],[Credit]]-Table1[[#This Row],[Debit]]</f>
        <v>-5</v>
      </c>
    </row>
    <row r="185" spans="1:11" x14ac:dyDescent="0.3">
      <c r="A185" s="1">
        <v>44312</v>
      </c>
      <c r="B185" t="s">
        <v>14</v>
      </c>
      <c r="C185" s="2">
        <v>5</v>
      </c>
      <c r="D185" s="2"/>
      <c r="E185" t="s">
        <v>15</v>
      </c>
      <c r="F185" t="s">
        <v>16</v>
      </c>
      <c r="G185" t="s">
        <v>17</v>
      </c>
      <c r="H185" s="1" t="str">
        <f>TEXT(Table1[[#This Row],[Date]],"MMM")</f>
        <v>Apr</v>
      </c>
      <c r="I185" s="16">
        <f>MONTH(Table1[[#This Row],[Date]])</f>
        <v>4</v>
      </c>
      <c r="J185" t="str">
        <f>TEXT(Table1[[#This Row],[Date]],"ddd")</f>
        <v>Mon</v>
      </c>
      <c r="K185" s="2">
        <f>Table1[[#This Row],[Credit]]-Table1[[#This Row],[Debit]]</f>
        <v>-5</v>
      </c>
    </row>
    <row r="186" spans="1:11" x14ac:dyDescent="0.3">
      <c r="A186" s="1">
        <v>44312</v>
      </c>
      <c r="B186" t="s">
        <v>24</v>
      </c>
      <c r="C186" s="2">
        <v>164.9</v>
      </c>
      <c r="D186" s="2"/>
      <c r="E186" t="s">
        <v>25</v>
      </c>
      <c r="F186" t="s">
        <v>20</v>
      </c>
      <c r="G186" t="s">
        <v>17</v>
      </c>
      <c r="H186" s="1" t="str">
        <f>TEXT(Table1[[#This Row],[Date]],"MMM")</f>
        <v>Apr</v>
      </c>
      <c r="I186" s="16">
        <f>MONTH(Table1[[#This Row],[Date]])</f>
        <v>4</v>
      </c>
      <c r="J186" t="str">
        <f>TEXT(Table1[[#This Row],[Date]],"ddd")</f>
        <v>Mon</v>
      </c>
      <c r="K186" s="2">
        <f>Table1[[#This Row],[Credit]]-Table1[[#This Row],[Debit]]</f>
        <v>-164.9</v>
      </c>
    </row>
    <row r="187" spans="1:11" x14ac:dyDescent="0.3">
      <c r="A187" s="1">
        <v>44313</v>
      </c>
      <c r="B187" t="s">
        <v>52</v>
      </c>
      <c r="C187" s="2">
        <v>127.9</v>
      </c>
      <c r="D187" s="2"/>
      <c r="E187" t="s">
        <v>33</v>
      </c>
      <c r="F187" t="s">
        <v>31</v>
      </c>
      <c r="G187" t="s">
        <v>17</v>
      </c>
      <c r="H187" s="1" t="str">
        <f>TEXT(Table1[[#This Row],[Date]],"MMM")</f>
        <v>Apr</v>
      </c>
      <c r="I187" s="16">
        <f>MONTH(Table1[[#This Row],[Date]])</f>
        <v>4</v>
      </c>
      <c r="J187" t="str">
        <f>TEXT(Table1[[#This Row],[Date]],"ddd")</f>
        <v>Tue</v>
      </c>
      <c r="K187" s="2">
        <f>Table1[[#This Row],[Credit]]-Table1[[#This Row],[Debit]]</f>
        <v>-127.9</v>
      </c>
    </row>
    <row r="188" spans="1:11" x14ac:dyDescent="0.3">
      <c r="A188" s="1">
        <v>44313</v>
      </c>
      <c r="B188" t="s">
        <v>60</v>
      </c>
      <c r="C188" s="2">
        <v>300</v>
      </c>
      <c r="D188" s="2"/>
      <c r="E188" t="s">
        <v>30</v>
      </c>
      <c r="F188" t="s">
        <v>31</v>
      </c>
      <c r="G188" t="s">
        <v>17</v>
      </c>
      <c r="H188" s="1" t="str">
        <f>TEXT(Table1[[#This Row],[Date]],"MMM")</f>
        <v>Apr</v>
      </c>
      <c r="I188" s="16">
        <f>MONTH(Table1[[#This Row],[Date]])</f>
        <v>4</v>
      </c>
      <c r="J188" t="str">
        <f>TEXT(Table1[[#This Row],[Date]],"ddd")</f>
        <v>Tue</v>
      </c>
      <c r="K188" s="2">
        <f>Table1[[#This Row],[Credit]]-Table1[[#This Row],[Debit]]</f>
        <v>-300</v>
      </c>
    </row>
    <row r="189" spans="1:11" x14ac:dyDescent="0.3">
      <c r="A189" s="1">
        <v>44314</v>
      </c>
      <c r="B189" t="s">
        <v>32</v>
      </c>
      <c r="C189" s="2">
        <v>148.1</v>
      </c>
      <c r="D189" s="2"/>
      <c r="E189" t="s">
        <v>33</v>
      </c>
      <c r="F189" t="s">
        <v>31</v>
      </c>
      <c r="G189" t="s">
        <v>17</v>
      </c>
      <c r="H189" s="1" t="str">
        <f>TEXT(Table1[[#This Row],[Date]],"MMM")</f>
        <v>Apr</v>
      </c>
      <c r="I189" s="16">
        <f>MONTH(Table1[[#This Row],[Date]])</f>
        <v>4</v>
      </c>
      <c r="J189" t="str">
        <f>TEXT(Table1[[#This Row],[Date]],"ddd")</f>
        <v>Wed</v>
      </c>
      <c r="K189" s="2">
        <f>Table1[[#This Row],[Credit]]-Table1[[#This Row],[Debit]]</f>
        <v>-148.1</v>
      </c>
    </row>
    <row r="190" spans="1:11" x14ac:dyDescent="0.3">
      <c r="A190" s="1">
        <v>44314</v>
      </c>
      <c r="B190" t="s">
        <v>36</v>
      </c>
      <c r="C190" s="2">
        <v>26.1</v>
      </c>
      <c r="D190" s="2"/>
      <c r="E190" t="s">
        <v>37</v>
      </c>
      <c r="F190" t="s">
        <v>23</v>
      </c>
      <c r="G190" t="s">
        <v>17</v>
      </c>
      <c r="H190" s="1" t="str">
        <f>TEXT(Table1[[#This Row],[Date]],"MMM")</f>
        <v>Apr</v>
      </c>
      <c r="I190" s="16">
        <f>MONTH(Table1[[#This Row],[Date]])</f>
        <v>4</v>
      </c>
      <c r="J190" t="str">
        <f>TEXT(Table1[[#This Row],[Date]],"ddd")</f>
        <v>Wed</v>
      </c>
      <c r="K190" s="2">
        <f>Table1[[#This Row],[Credit]]-Table1[[#This Row],[Debit]]</f>
        <v>-26.1</v>
      </c>
    </row>
    <row r="191" spans="1:11" x14ac:dyDescent="0.3">
      <c r="A191" s="1">
        <v>44315</v>
      </c>
      <c r="B191" t="s">
        <v>59</v>
      </c>
      <c r="C191" s="2">
        <v>15</v>
      </c>
      <c r="D191" s="2"/>
      <c r="E191" t="s">
        <v>35</v>
      </c>
      <c r="F191" t="s">
        <v>16</v>
      </c>
      <c r="G191" t="s">
        <v>17</v>
      </c>
      <c r="H191" s="1" t="str">
        <f>TEXT(Table1[[#This Row],[Date]],"MMM")</f>
        <v>Apr</v>
      </c>
      <c r="I191" s="16">
        <f>MONTH(Table1[[#This Row],[Date]])</f>
        <v>4</v>
      </c>
      <c r="J191" t="str">
        <f>TEXT(Table1[[#This Row],[Date]],"ddd")</f>
        <v>Thu</v>
      </c>
      <c r="K191" s="2">
        <f>Table1[[#This Row],[Credit]]-Table1[[#This Row],[Debit]]</f>
        <v>-15</v>
      </c>
    </row>
    <row r="192" spans="1:11" x14ac:dyDescent="0.3">
      <c r="A192" s="1">
        <v>44315</v>
      </c>
      <c r="B192" t="s">
        <v>14</v>
      </c>
      <c r="C192" s="2">
        <v>5</v>
      </c>
      <c r="D192" s="2"/>
      <c r="E192" t="s">
        <v>15</v>
      </c>
      <c r="F192" t="s">
        <v>16</v>
      </c>
      <c r="G192" t="s">
        <v>17</v>
      </c>
      <c r="H192" s="1" t="str">
        <f>TEXT(Table1[[#This Row],[Date]],"MMM")</f>
        <v>Apr</v>
      </c>
      <c r="I192" s="16">
        <f>MONTH(Table1[[#This Row],[Date]])</f>
        <v>4</v>
      </c>
      <c r="J192" t="str">
        <f>TEXT(Table1[[#This Row],[Date]],"ddd")</f>
        <v>Thu</v>
      </c>
      <c r="K192" s="2">
        <f>Table1[[#This Row],[Credit]]-Table1[[#This Row],[Debit]]</f>
        <v>-5</v>
      </c>
    </row>
    <row r="193" spans="1:11" x14ac:dyDescent="0.3">
      <c r="A193" s="1">
        <v>44316</v>
      </c>
      <c r="B193" t="s">
        <v>14</v>
      </c>
      <c r="C193" s="2">
        <v>5</v>
      </c>
      <c r="D193" s="2"/>
      <c r="E193" t="s">
        <v>15</v>
      </c>
      <c r="F193" t="s">
        <v>16</v>
      </c>
      <c r="G193" t="s">
        <v>17</v>
      </c>
      <c r="H193" s="1" t="str">
        <f>TEXT(Table1[[#This Row],[Date]],"MMM")</f>
        <v>Apr</v>
      </c>
      <c r="I193" s="16">
        <f>MONTH(Table1[[#This Row],[Date]])</f>
        <v>4</v>
      </c>
      <c r="J193" t="str">
        <f>TEXT(Table1[[#This Row],[Date]],"ddd")</f>
        <v>Fri</v>
      </c>
      <c r="K193" s="2">
        <f>Table1[[#This Row],[Credit]]-Table1[[#This Row],[Debit]]</f>
        <v>-5</v>
      </c>
    </row>
    <row r="194" spans="1:11" x14ac:dyDescent="0.3">
      <c r="A194" s="1">
        <v>44318</v>
      </c>
      <c r="B194" t="s">
        <v>14</v>
      </c>
      <c r="C194" s="2">
        <v>5</v>
      </c>
      <c r="D194" s="2"/>
      <c r="E194" t="s">
        <v>15</v>
      </c>
      <c r="F194" t="s">
        <v>16</v>
      </c>
      <c r="G194" t="s">
        <v>17</v>
      </c>
      <c r="H194" s="1" t="str">
        <f>TEXT(Table1[[#This Row],[Date]],"MMM")</f>
        <v>May</v>
      </c>
      <c r="I194" s="16">
        <f>MONTH(Table1[[#This Row],[Date]])</f>
        <v>5</v>
      </c>
      <c r="J194" t="str">
        <f>TEXT(Table1[[#This Row],[Date]],"ddd")</f>
        <v>Sun</v>
      </c>
      <c r="K194" s="2">
        <f>Table1[[#This Row],[Credit]]-Table1[[#This Row],[Debit]]</f>
        <v>-5</v>
      </c>
    </row>
    <row r="195" spans="1:11" x14ac:dyDescent="0.3">
      <c r="A195" s="1">
        <v>44319</v>
      </c>
      <c r="B195" t="s">
        <v>10</v>
      </c>
      <c r="C195" s="2"/>
      <c r="D195" s="2">
        <v>5000</v>
      </c>
      <c r="E195" t="s">
        <v>11</v>
      </c>
      <c r="F195" t="s">
        <v>12</v>
      </c>
      <c r="G195" t="s">
        <v>13</v>
      </c>
      <c r="H195" s="1" t="str">
        <f>TEXT(Table1[[#This Row],[Date]],"MMM")</f>
        <v>May</v>
      </c>
      <c r="I195" s="16">
        <f>MONTH(Table1[[#This Row],[Date]])</f>
        <v>5</v>
      </c>
      <c r="J195" t="str">
        <f>TEXT(Table1[[#This Row],[Date]],"ddd")</f>
        <v>Mon</v>
      </c>
      <c r="K195" s="2">
        <f>Table1[[#This Row],[Credit]]-Table1[[#This Row],[Debit]]</f>
        <v>5000</v>
      </c>
    </row>
    <row r="196" spans="1:11" x14ac:dyDescent="0.3">
      <c r="A196" s="1">
        <v>44319</v>
      </c>
      <c r="B196" t="s">
        <v>18</v>
      </c>
      <c r="C196" s="2">
        <v>900</v>
      </c>
      <c r="D196" s="2"/>
      <c r="E196" t="s">
        <v>19</v>
      </c>
      <c r="F196" t="s">
        <v>20</v>
      </c>
      <c r="G196" t="s">
        <v>17</v>
      </c>
      <c r="H196" s="1" t="str">
        <f>TEXT(Table1[[#This Row],[Date]],"MMM")</f>
        <v>May</v>
      </c>
      <c r="I196" s="16">
        <f>MONTH(Table1[[#This Row],[Date]])</f>
        <v>5</v>
      </c>
      <c r="J196" t="str">
        <f>TEXT(Table1[[#This Row],[Date]],"ddd")</f>
        <v>Mon</v>
      </c>
      <c r="K196" s="2">
        <f>Table1[[#This Row],[Credit]]-Table1[[#This Row],[Debit]]</f>
        <v>-900</v>
      </c>
    </row>
    <row r="197" spans="1:11" x14ac:dyDescent="0.3">
      <c r="A197" s="1">
        <v>44319</v>
      </c>
      <c r="B197" t="s">
        <v>21</v>
      </c>
      <c r="C197" s="2">
        <v>150</v>
      </c>
      <c r="D197" s="2"/>
      <c r="E197" t="s">
        <v>22</v>
      </c>
      <c r="F197" t="s">
        <v>23</v>
      </c>
      <c r="G197" t="s">
        <v>17</v>
      </c>
      <c r="H197" s="1" t="str">
        <f>TEXT(Table1[[#This Row],[Date]],"MMM")</f>
        <v>May</v>
      </c>
      <c r="I197" s="16">
        <f>MONTH(Table1[[#This Row],[Date]])</f>
        <v>5</v>
      </c>
      <c r="J197" t="str">
        <f>TEXT(Table1[[#This Row],[Date]],"ddd")</f>
        <v>Mon</v>
      </c>
      <c r="K197" s="2">
        <f>Table1[[#This Row],[Credit]]-Table1[[#This Row],[Debit]]</f>
        <v>-150</v>
      </c>
    </row>
    <row r="198" spans="1:11" x14ac:dyDescent="0.3">
      <c r="A198" s="1">
        <v>44319</v>
      </c>
      <c r="B198" t="s">
        <v>14</v>
      </c>
      <c r="C198" s="2">
        <v>5</v>
      </c>
      <c r="D198" s="2"/>
      <c r="E198" t="s">
        <v>15</v>
      </c>
      <c r="F198" t="s">
        <v>16</v>
      </c>
      <c r="G198" t="s">
        <v>17</v>
      </c>
      <c r="H198" s="1" t="str">
        <f>TEXT(Table1[[#This Row],[Date]],"MMM")</f>
        <v>May</v>
      </c>
      <c r="I198" s="16">
        <f>MONTH(Table1[[#This Row],[Date]])</f>
        <v>5</v>
      </c>
      <c r="J198" t="str">
        <f>TEXT(Table1[[#This Row],[Date]],"ddd")</f>
        <v>Mon</v>
      </c>
      <c r="K198" s="2">
        <f>Table1[[#This Row],[Credit]]-Table1[[#This Row],[Debit]]</f>
        <v>-5</v>
      </c>
    </row>
    <row r="199" spans="1:11" x14ac:dyDescent="0.3">
      <c r="A199" s="1">
        <v>44320</v>
      </c>
      <c r="B199" t="s">
        <v>14</v>
      </c>
      <c r="C199" s="2">
        <v>5</v>
      </c>
      <c r="D199" s="2"/>
      <c r="E199" t="s">
        <v>15</v>
      </c>
      <c r="F199" t="s">
        <v>16</v>
      </c>
      <c r="G199" t="s">
        <v>17</v>
      </c>
      <c r="H199" s="1" t="str">
        <f>TEXT(Table1[[#This Row],[Date]],"MMM")</f>
        <v>May</v>
      </c>
      <c r="I199" s="16">
        <f>MONTH(Table1[[#This Row],[Date]])</f>
        <v>5</v>
      </c>
      <c r="J199" t="str">
        <f>TEXT(Table1[[#This Row],[Date]],"ddd")</f>
        <v>Tue</v>
      </c>
      <c r="K199" s="2">
        <f>Table1[[#This Row],[Credit]]-Table1[[#This Row],[Debit]]</f>
        <v>-5</v>
      </c>
    </row>
    <row r="200" spans="1:11" x14ac:dyDescent="0.3">
      <c r="A200" s="1">
        <v>44321</v>
      </c>
      <c r="B200" t="s">
        <v>14</v>
      </c>
      <c r="C200" s="2">
        <v>5</v>
      </c>
      <c r="D200" s="2"/>
      <c r="E200" t="s">
        <v>15</v>
      </c>
      <c r="F200" t="s">
        <v>16</v>
      </c>
      <c r="G200" t="s">
        <v>17</v>
      </c>
      <c r="H200" s="1" t="str">
        <f>TEXT(Table1[[#This Row],[Date]],"MMM")</f>
        <v>May</v>
      </c>
      <c r="I200" s="16">
        <f>MONTH(Table1[[#This Row],[Date]])</f>
        <v>5</v>
      </c>
      <c r="J200" t="str">
        <f>TEXT(Table1[[#This Row],[Date]],"ddd")</f>
        <v>Wed</v>
      </c>
      <c r="K200" s="2">
        <f>Table1[[#This Row],[Credit]]-Table1[[#This Row],[Debit]]</f>
        <v>-5</v>
      </c>
    </row>
    <row r="201" spans="1:11" x14ac:dyDescent="0.3">
      <c r="A201" s="1">
        <v>44322</v>
      </c>
      <c r="B201" t="s">
        <v>14</v>
      </c>
      <c r="C201" s="2">
        <v>5</v>
      </c>
      <c r="D201" s="2"/>
      <c r="E201" t="s">
        <v>15</v>
      </c>
      <c r="F201" t="s">
        <v>16</v>
      </c>
      <c r="G201" t="s">
        <v>17</v>
      </c>
      <c r="H201" s="1" t="str">
        <f>TEXT(Table1[[#This Row],[Date]],"MMM")</f>
        <v>May</v>
      </c>
      <c r="I201" s="16">
        <f>MONTH(Table1[[#This Row],[Date]])</f>
        <v>5</v>
      </c>
      <c r="J201" t="str">
        <f>TEXT(Table1[[#This Row],[Date]],"ddd")</f>
        <v>Thu</v>
      </c>
      <c r="K201" s="2">
        <f>Table1[[#This Row],[Credit]]-Table1[[#This Row],[Debit]]</f>
        <v>-5</v>
      </c>
    </row>
    <row r="202" spans="1:11" x14ac:dyDescent="0.3">
      <c r="A202" s="1">
        <v>44322</v>
      </c>
      <c r="B202" t="s">
        <v>24</v>
      </c>
      <c r="C202" s="2">
        <v>170</v>
      </c>
      <c r="D202" s="2"/>
      <c r="E202" t="s">
        <v>25</v>
      </c>
      <c r="F202" t="s">
        <v>20</v>
      </c>
      <c r="G202" t="s">
        <v>17</v>
      </c>
      <c r="H202" s="1" t="str">
        <f>TEXT(Table1[[#This Row],[Date]],"MMM")</f>
        <v>May</v>
      </c>
      <c r="I202" s="16">
        <f>MONTH(Table1[[#This Row],[Date]])</f>
        <v>5</v>
      </c>
      <c r="J202" t="str">
        <f>TEXT(Table1[[#This Row],[Date]],"ddd")</f>
        <v>Thu</v>
      </c>
      <c r="K202" s="2">
        <f>Table1[[#This Row],[Credit]]-Table1[[#This Row],[Debit]]</f>
        <v>-170</v>
      </c>
    </row>
    <row r="203" spans="1:11" x14ac:dyDescent="0.3">
      <c r="A203" s="1">
        <v>44325</v>
      </c>
      <c r="B203" t="s">
        <v>26</v>
      </c>
      <c r="C203" s="2">
        <v>54.1</v>
      </c>
      <c r="D203" s="2"/>
      <c r="E203" t="s">
        <v>27</v>
      </c>
      <c r="F203" t="s">
        <v>20</v>
      </c>
      <c r="G203" t="s">
        <v>17</v>
      </c>
      <c r="H203" s="1" t="str">
        <f>TEXT(Table1[[#This Row],[Date]],"MMM")</f>
        <v>May</v>
      </c>
      <c r="I203" s="16">
        <f>MONTH(Table1[[#This Row],[Date]])</f>
        <v>5</v>
      </c>
      <c r="J203" t="str">
        <f>TEXT(Table1[[#This Row],[Date]],"ddd")</f>
        <v>Sun</v>
      </c>
      <c r="K203" s="2">
        <f>Table1[[#This Row],[Credit]]-Table1[[#This Row],[Debit]]</f>
        <v>-54.1</v>
      </c>
    </row>
    <row r="204" spans="1:11" x14ac:dyDescent="0.3">
      <c r="A204" s="1">
        <v>44325</v>
      </c>
      <c r="B204" t="s">
        <v>14</v>
      </c>
      <c r="C204" s="2">
        <v>5</v>
      </c>
      <c r="D204" s="2"/>
      <c r="E204" t="s">
        <v>15</v>
      </c>
      <c r="F204" t="s">
        <v>16</v>
      </c>
      <c r="G204" t="s">
        <v>17</v>
      </c>
      <c r="H204" s="1" t="str">
        <f>TEXT(Table1[[#This Row],[Date]],"MMM")</f>
        <v>May</v>
      </c>
      <c r="I204" s="16">
        <f>MONTH(Table1[[#This Row],[Date]])</f>
        <v>5</v>
      </c>
      <c r="J204" t="str">
        <f>TEXT(Table1[[#This Row],[Date]],"ddd")</f>
        <v>Sun</v>
      </c>
      <c r="K204" s="2">
        <f>Table1[[#This Row],[Credit]]-Table1[[#This Row],[Debit]]</f>
        <v>-5</v>
      </c>
    </row>
    <row r="205" spans="1:11" x14ac:dyDescent="0.3">
      <c r="A205" s="1">
        <v>44326</v>
      </c>
      <c r="B205" t="s">
        <v>14</v>
      </c>
      <c r="C205" s="2">
        <v>5</v>
      </c>
      <c r="D205" s="2"/>
      <c r="E205" t="s">
        <v>15</v>
      </c>
      <c r="F205" t="s">
        <v>16</v>
      </c>
      <c r="G205" t="s">
        <v>17</v>
      </c>
      <c r="H205" s="1" t="str">
        <f>TEXT(Table1[[#This Row],[Date]],"MMM")</f>
        <v>May</v>
      </c>
      <c r="I205" s="16">
        <f>MONTH(Table1[[#This Row],[Date]])</f>
        <v>5</v>
      </c>
      <c r="J205" t="str">
        <f>TEXT(Table1[[#This Row],[Date]],"ddd")</f>
        <v>Mon</v>
      </c>
      <c r="K205" s="2">
        <f>Table1[[#This Row],[Credit]]-Table1[[#This Row],[Debit]]</f>
        <v>-5</v>
      </c>
    </row>
    <row r="206" spans="1:11" x14ac:dyDescent="0.3">
      <c r="A206" s="1">
        <v>44327</v>
      </c>
      <c r="B206" t="s">
        <v>28</v>
      </c>
      <c r="C206" s="2">
        <v>81</v>
      </c>
      <c r="D206" s="2"/>
      <c r="E206" t="s">
        <v>51</v>
      </c>
      <c r="F206" t="s">
        <v>23</v>
      </c>
      <c r="G206" t="s">
        <v>17</v>
      </c>
      <c r="H206" s="1" t="str">
        <f>TEXT(Table1[[#This Row],[Date]],"MMM")</f>
        <v>May</v>
      </c>
      <c r="I206" s="16">
        <f>MONTH(Table1[[#This Row],[Date]])</f>
        <v>5</v>
      </c>
      <c r="J206" t="str">
        <f>TEXT(Table1[[#This Row],[Date]],"ddd")</f>
        <v>Tue</v>
      </c>
      <c r="K206" s="2">
        <f>Table1[[#This Row],[Credit]]-Table1[[#This Row],[Debit]]</f>
        <v>-81</v>
      </c>
    </row>
    <row r="207" spans="1:11" x14ac:dyDescent="0.3">
      <c r="A207" s="1">
        <v>44327</v>
      </c>
      <c r="B207" t="s">
        <v>14</v>
      </c>
      <c r="C207" s="2">
        <v>5</v>
      </c>
      <c r="D207" s="2"/>
      <c r="E207" t="s">
        <v>15</v>
      </c>
      <c r="F207" t="s">
        <v>16</v>
      </c>
      <c r="G207" t="s">
        <v>17</v>
      </c>
      <c r="H207" s="1" t="str">
        <f>TEXT(Table1[[#This Row],[Date]],"MMM")</f>
        <v>May</v>
      </c>
      <c r="I207" s="16">
        <f>MONTH(Table1[[#This Row],[Date]])</f>
        <v>5</v>
      </c>
      <c r="J207" t="str">
        <f>TEXT(Table1[[#This Row],[Date]],"ddd")</f>
        <v>Tue</v>
      </c>
      <c r="K207" s="2">
        <f>Table1[[#This Row],[Credit]]-Table1[[#This Row],[Debit]]</f>
        <v>-5</v>
      </c>
    </row>
    <row r="208" spans="1:11" x14ac:dyDescent="0.3">
      <c r="A208" s="1">
        <v>44328</v>
      </c>
      <c r="B208" t="s">
        <v>14</v>
      </c>
      <c r="C208" s="2">
        <v>5</v>
      </c>
      <c r="D208" s="2"/>
      <c r="E208" t="s">
        <v>15</v>
      </c>
      <c r="F208" t="s">
        <v>16</v>
      </c>
      <c r="G208" t="s">
        <v>17</v>
      </c>
      <c r="H208" s="1" t="str">
        <f>TEXT(Table1[[#This Row],[Date]],"MMM")</f>
        <v>May</v>
      </c>
      <c r="I208" s="16">
        <f>MONTH(Table1[[#This Row],[Date]])</f>
        <v>5</v>
      </c>
      <c r="J208" t="str">
        <f>TEXT(Table1[[#This Row],[Date]],"ddd")</f>
        <v>Wed</v>
      </c>
      <c r="K208" s="2">
        <f>Table1[[#This Row],[Credit]]-Table1[[#This Row],[Debit]]</f>
        <v>-5</v>
      </c>
    </row>
    <row r="209" spans="1:11" x14ac:dyDescent="0.3">
      <c r="A209" s="1">
        <v>44329</v>
      </c>
      <c r="B209" t="s">
        <v>24</v>
      </c>
      <c r="C209" s="2">
        <v>139.1</v>
      </c>
      <c r="D209" s="2"/>
      <c r="E209" t="s">
        <v>25</v>
      </c>
      <c r="F209" t="s">
        <v>20</v>
      </c>
      <c r="G209" t="s">
        <v>17</v>
      </c>
      <c r="H209" s="1" t="str">
        <f>TEXT(Table1[[#This Row],[Date]],"MMM")</f>
        <v>May</v>
      </c>
      <c r="I209" s="16">
        <f>MONTH(Table1[[#This Row],[Date]])</f>
        <v>5</v>
      </c>
      <c r="J209" t="str">
        <f>TEXT(Table1[[#This Row],[Date]],"ddd")</f>
        <v>Thu</v>
      </c>
      <c r="K209" s="2">
        <f>Table1[[#This Row],[Credit]]-Table1[[#This Row],[Debit]]</f>
        <v>-139.1</v>
      </c>
    </row>
    <row r="210" spans="1:11" x14ac:dyDescent="0.3">
      <c r="A210" s="1">
        <v>44329</v>
      </c>
      <c r="B210" t="s">
        <v>14</v>
      </c>
      <c r="C210" s="2">
        <v>5</v>
      </c>
      <c r="D210" s="2"/>
      <c r="E210" t="s">
        <v>15</v>
      </c>
      <c r="F210" t="s">
        <v>16</v>
      </c>
      <c r="G210" t="s">
        <v>17</v>
      </c>
      <c r="H210" s="1" t="str">
        <f>TEXT(Table1[[#This Row],[Date]],"MMM")</f>
        <v>May</v>
      </c>
      <c r="I210" s="16">
        <f>MONTH(Table1[[#This Row],[Date]])</f>
        <v>5</v>
      </c>
      <c r="J210" t="str">
        <f>TEXT(Table1[[#This Row],[Date]],"ddd")</f>
        <v>Thu</v>
      </c>
      <c r="K210" s="2">
        <f>Table1[[#This Row],[Credit]]-Table1[[#This Row],[Debit]]</f>
        <v>-5</v>
      </c>
    </row>
    <row r="211" spans="1:11" x14ac:dyDescent="0.3">
      <c r="A211" s="1">
        <v>44330</v>
      </c>
      <c r="B211" t="s">
        <v>14</v>
      </c>
      <c r="C211" s="2">
        <v>5</v>
      </c>
      <c r="D211" s="2"/>
      <c r="E211" t="s">
        <v>15</v>
      </c>
      <c r="F211" t="s">
        <v>16</v>
      </c>
      <c r="G211" t="s">
        <v>17</v>
      </c>
      <c r="H211" s="1" t="str">
        <f>TEXT(Table1[[#This Row],[Date]],"MMM")</f>
        <v>May</v>
      </c>
      <c r="I211" s="16">
        <f>MONTH(Table1[[#This Row],[Date]])</f>
        <v>5</v>
      </c>
      <c r="J211" t="str">
        <f>TEXT(Table1[[#This Row],[Date]],"ddd")</f>
        <v>Fri</v>
      </c>
      <c r="K211" s="2">
        <f>Table1[[#This Row],[Credit]]-Table1[[#This Row],[Debit]]</f>
        <v>-5</v>
      </c>
    </row>
    <row r="212" spans="1:11" x14ac:dyDescent="0.3">
      <c r="A212" s="1">
        <v>44330</v>
      </c>
      <c r="B212" t="s">
        <v>29</v>
      </c>
      <c r="C212" s="2">
        <v>43.9</v>
      </c>
      <c r="D212" s="2"/>
      <c r="E212" t="s">
        <v>30</v>
      </c>
      <c r="F212" t="s">
        <v>31</v>
      </c>
      <c r="G212" t="s">
        <v>17</v>
      </c>
      <c r="H212" s="1" t="str">
        <f>TEXT(Table1[[#This Row],[Date]],"MMM")</f>
        <v>May</v>
      </c>
      <c r="I212" s="16">
        <f>MONTH(Table1[[#This Row],[Date]])</f>
        <v>5</v>
      </c>
      <c r="J212" t="str">
        <f>TEXT(Table1[[#This Row],[Date]],"ddd")</f>
        <v>Fri</v>
      </c>
      <c r="K212" s="2">
        <f>Table1[[#This Row],[Credit]]-Table1[[#This Row],[Debit]]</f>
        <v>-43.9</v>
      </c>
    </row>
    <row r="213" spans="1:11" x14ac:dyDescent="0.3">
      <c r="A213" s="1">
        <v>44330</v>
      </c>
      <c r="B213" t="s">
        <v>32</v>
      </c>
      <c r="C213" s="2">
        <v>101.80000000000001</v>
      </c>
      <c r="D213" s="2"/>
      <c r="E213" t="s">
        <v>33</v>
      </c>
      <c r="F213" t="s">
        <v>31</v>
      </c>
      <c r="G213" t="s">
        <v>17</v>
      </c>
      <c r="H213" s="1" t="str">
        <f>TEXT(Table1[[#This Row],[Date]],"MMM")</f>
        <v>May</v>
      </c>
      <c r="I213" s="16">
        <f>MONTH(Table1[[#This Row],[Date]])</f>
        <v>5</v>
      </c>
      <c r="J213" t="str">
        <f>TEXT(Table1[[#This Row],[Date]],"ddd")</f>
        <v>Fri</v>
      </c>
      <c r="K213" s="2">
        <f>Table1[[#This Row],[Credit]]-Table1[[#This Row],[Debit]]</f>
        <v>-101.80000000000001</v>
      </c>
    </row>
    <row r="214" spans="1:11" x14ac:dyDescent="0.3">
      <c r="A214" s="1">
        <v>44330</v>
      </c>
      <c r="B214" t="s">
        <v>34</v>
      </c>
      <c r="C214" s="2">
        <v>55.9</v>
      </c>
      <c r="D214" s="2"/>
      <c r="E214" t="s">
        <v>35</v>
      </c>
      <c r="F214" t="s">
        <v>16</v>
      </c>
      <c r="G214" t="s">
        <v>17</v>
      </c>
      <c r="H214" s="1" t="str">
        <f>TEXT(Table1[[#This Row],[Date]],"MMM")</f>
        <v>May</v>
      </c>
      <c r="I214" s="16">
        <f>MONTH(Table1[[#This Row],[Date]])</f>
        <v>5</v>
      </c>
      <c r="J214" t="str">
        <f>TEXT(Table1[[#This Row],[Date]],"ddd")</f>
        <v>Fri</v>
      </c>
      <c r="K214" s="2">
        <f>Table1[[#This Row],[Credit]]-Table1[[#This Row],[Debit]]</f>
        <v>-55.9</v>
      </c>
    </row>
    <row r="215" spans="1:11" x14ac:dyDescent="0.3">
      <c r="A215" s="1">
        <v>44331</v>
      </c>
      <c r="B215" t="s">
        <v>36</v>
      </c>
      <c r="C215" s="2">
        <v>32</v>
      </c>
      <c r="D215" s="2"/>
      <c r="E215" t="s">
        <v>37</v>
      </c>
      <c r="F215" t="s">
        <v>23</v>
      </c>
      <c r="G215" t="s">
        <v>17</v>
      </c>
      <c r="H215" s="1" t="str">
        <f>TEXT(Table1[[#This Row],[Date]],"MMM")</f>
        <v>May</v>
      </c>
      <c r="I215" s="16">
        <f>MONTH(Table1[[#This Row],[Date]])</f>
        <v>5</v>
      </c>
      <c r="J215" t="str">
        <f>TEXT(Table1[[#This Row],[Date]],"ddd")</f>
        <v>Sat</v>
      </c>
      <c r="K215" s="2">
        <f>Table1[[#This Row],[Credit]]-Table1[[#This Row],[Debit]]</f>
        <v>-32</v>
      </c>
    </row>
    <row r="216" spans="1:11" x14ac:dyDescent="0.3">
      <c r="A216" s="1">
        <v>44332</v>
      </c>
      <c r="B216" t="s">
        <v>38</v>
      </c>
      <c r="C216" s="2"/>
      <c r="D216" s="2">
        <v>1000</v>
      </c>
      <c r="E216" t="s">
        <v>39</v>
      </c>
      <c r="F216" t="s">
        <v>40</v>
      </c>
      <c r="G216" t="s">
        <v>13</v>
      </c>
      <c r="H216" s="1" t="str">
        <f>TEXT(Table1[[#This Row],[Date]],"MMM")</f>
        <v>May</v>
      </c>
      <c r="I216" s="16">
        <f>MONTH(Table1[[#This Row],[Date]])</f>
        <v>5</v>
      </c>
      <c r="J216" t="str">
        <f>TEXT(Table1[[#This Row],[Date]],"ddd")</f>
        <v>Sun</v>
      </c>
      <c r="K216" s="2">
        <f>Table1[[#This Row],[Credit]]-Table1[[#This Row],[Debit]]</f>
        <v>1000</v>
      </c>
    </row>
    <row r="217" spans="1:11" x14ac:dyDescent="0.3">
      <c r="A217" s="1">
        <v>44332</v>
      </c>
      <c r="B217" t="s">
        <v>14</v>
      </c>
      <c r="C217" s="2">
        <v>5</v>
      </c>
      <c r="D217" s="2"/>
      <c r="E217" t="s">
        <v>15</v>
      </c>
      <c r="F217" t="s">
        <v>16</v>
      </c>
      <c r="G217" t="s">
        <v>17</v>
      </c>
      <c r="H217" s="1" t="str">
        <f>TEXT(Table1[[#This Row],[Date]],"MMM")</f>
        <v>May</v>
      </c>
      <c r="I217" s="16">
        <f>MONTH(Table1[[#This Row],[Date]])</f>
        <v>5</v>
      </c>
      <c r="J217" t="str">
        <f>TEXT(Table1[[#This Row],[Date]],"ddd")</f>
        <v>Sun</v>
      </c>
      <c r="K217" s="2">
        <f>Table1[[#This Row],[Credit]]-Table1[[#This Row],[Debit]]</f>
        <v>-5</v>
      </c>
    </row>
    <row r="218" spans="1:11" x14ac:dyDescent="0.3">
      <c r="A218" s="1">
        <v>44333</v>
      </c>
      <c r="B218" t="s">
        <v>14</v>
      </c>
      <c r="C218" s="2">
        <v>5</v>
      </c>
      <c r="D218" s="2"/>
      <c r="E218" t="s">
        <v>15</v>
      </c>
      <c r="F218" t="s">
        <v>16</v>
      </c>
      <c r="G218" t="s">
        <v>17</v>
      </c>
      <c r="H218" s="1" t="str">
        <f>TEXT(Table1[[#This Row],[Date]],"MMM")</f>
        <v>May</v>
      </c>
      <c r="I218" s="16">
        <f>MONTH(Table1[[#This Row],[Date]])</f>
        <v>5</v>
      </c>
      <c r="J218" t="str">
        <f>TEXT(Table1[[#This Row],[Date]],"ddd")</f>
        <v>Mon</v>
      </c>
      <c r="K218" s="2">
        <f>Table1[[#This Row],[Credit]]-Table1[[#This Row],[Debit]]</f>
        <v>-5</v>
      </c>
    </row>
    <row r="219" spans="1:11" x14ac:dyDescent="0.3">
      <c r="A219" s="1">
        <v>44333</v>
      </c>
      <c r="B219" t="s">
        <v>55</v>
      </c>
      <c r="C219" s="2">
        <v>75</v>
      </c>
      <c r="D219" s="2"/>
      <c r="E219" t="s">
        <v>56</v>
      </c>
      <c r="F219" t="s">
        <v>57</v>
      </c>
      <c r="G219" t="s">
        <v>17</v>
      </c>
      <c r="H219" s="1" t="str">
        <f>TEXT(Table1[[#This Row],[Date]],"MMM")</f>
        <v>May</v>
      </c>
      <c r="I219" s="16">
        <f>MONTH(Table1[[#This Row],[Date]])</f>
        <v>5</v>
      </c>
      <c r="J219" t="str">
        <f>TEXT(Table1[[#This Row],[Date]],"ddd")</f>
        <v>Mon</v>
      </c>
      <c r="K219" s="2">
        <f>Table1[[#This Row],[Credit]]-Table1[[#This Row],[Debit]]</f>
        <v>-75</v>
      </c>
    </row>
    <row r="220" spans="1:11" x14ac:dyDescent="0.3">
      <c r="A220" s="1">
        <v>44333</v>
      </c>
      <c r="B220" t="s">
        <v>42</v>
      </c>
      <c r="C220" s="2">
        <v>40</v>
      </c>
      <c r="D220" s="2"/>
      <c r="E220" t="s">
        <v>42</v>
      </c>
      <c r="F220" t="s">
        <v>20</v>
      </c>
      <c r="G220" t="s">
        <v>17</v>
      </c>
      <c r="H220" s="1" t="str">
        <f>TEXT(Table1[[#This Row],[Date]],"MMM")</f>
        <v>May</v>
      </c>
      <c r="I220" s="16">
        <f>MONTH(Table1[[#This Row],[Date]])</f>
        <v>5</v>
      </c>
      <c r="J220" t="str">
        <f>TEXT(Table1[[#This Row],[Date]],"ddd")</f>
        <v>Mon</v>
      </c>
      <c r="K220" s="2">
        <f>Table1[[#This Row],[Credit]]-Table1[[#This Row],[Debit]]</f>
        <v>-40</v>
      </c>
    </row>
    <row r="221" spans="1:11" x14ac:dyDescent="0.3">
      <c r="A221" s="1">
        <v>44334</v>
      </c>
      <c r="B221" t="s">
        <v>43</v>
      </c>
      <c r="C221" s="2">
        <v>49</v>
      </c>
      <c r="D221" s="2"/>
      <c r="E221" t="s">
        <v>44</v>
      </c>
      <c r="F221" t="s">
        <v>31</v>
      </c>
      <c r="G221" t="s">
        <v>17</v>
      </c>
      <c r="H221" s="1" t="str">
        <f>TEXT(Table1[[#This Row],[Date]],"MMM")</f>
        <v>May</v>
      </c>
      <c r="I221" s="16">
        <f>MONTH(Table1[[#This Row],[Date]])</f>
        <v>5</v>
      </c>
      <c r="J221" t="str">
        <f>TEXT(Table1[[#This Row],[Date]],"ddd")</f>
        <v>Tue</v>
      </c>
      <c r="K221" s="2">
        <f>Table1[[#This Row],[Credit]]-Table1[[#This Row],[Debit]]</f>
        <v>-49</v>
      </c>
    </row>
    <row r="222" spans="1:11" x14ac:dyDescent="0.3">
      <c r="A222" s="1">
        <v>44334</v>
      </c>
      <c r="B222" t="s">
        <v>45</v>
      </c>
      <c r="C222" s="2">
        <v>35</v>
      </c>
      <c r="D222" s="2"/>
      <c r="E222" t="s">
        <v>30</v>
      </c>
      <c r="F222" t="s">
        <v>31</v>
      </c>
      <c r="G222" t="s">
        <v>17</v>
      </c>
      <c r="H222" s="1" t="str">
        <f>TEXT(Table1[[#This Row],[Date]],"MMM")</f>
        <v>May</v>
      </c>
      <c r="I222" s="16">
        <f>MONTH(Table1[[#This Row],[Date]])</f>
        <v>5</v>
      </c>
      <c r="J222" t="str">
        <f>TEXT(Table1[[#This Row],[Date]],"ddd")</f>
        <v>Tue</v>
      </c>
      <c r="K222" s="2">
        <f>Table1[[#This Row],[Credit]]-Table1[[#This Row],[Debit]]</f>
        <v>-35</v>
      </c>
    </row>
    <row r="223" spans="1:11" x14ac:dyDescent="0.3">
      <c r="A223" s="1">
        <v>44334</v>
      </c>
      <c r="B223" t="s">
        <v>14</v>
      </c>
      <c r="C223" s="2">
        <v>5</v>
      </c>
      <c r="D223" s="2"/>
      <c r="E223" t="s">
        <v>15</v>
      </c>
      <c r="F223" t="s">
        <v>16</v>
      </c>
      <c r="G223" t="s">
        <v>17</v>
      </c>
      <c r="H223" s="1" t="str">
        <f>TEXT(Table1[[#This Row],[Date]],"MMM")</f>
        <v>May</v>
      </c>
      <c r="I223" s="16">
        <f>MONTH(Table1[[#This Row],[Date]])</f>
        <v>5</v>
      </c>
      <c r="J223" t="str">
        <f>TEXT(Table1[[#This Row],[Date]],"ddd")</f>
        <v>Tue</v>
      </c>
      <c r="K223" s="2">
        <f>Table1[[#This Row],[Credit]]-Table1[[#This Row],[Debit]]</f>
        <v>-5</v>
      </c>
    </row>
    <row r="224" spans="1:11" x14ac:dyDescent="0.3">
      <c r="A224" s="1">
        <v>44335</v>
      </c>
      <c r="B224" t="s">
        <v>14</v>
      </c>
      <c r="C224" s="2">
        <v>5</v>
      </c>
      <c r="D224" s="2"/>
      <c r="E224" t="s">
        <v>15</v>
      </c>
      <c r="F224" t="s">
        <v>16</v>
      </c>
      <c r="G224" t="s">
        <v>17</v>
      </c>
      <c r="H224" s="1" t="str">
        <f>TEXT(Table1[[#This Row],[Date]],"MMM")</f>
        <v>May</v>
      </c>
      <c r="I224" s="16">
        <f>MONTH(Table1[[#This Row],[Date]])</f>
        <v>5</v>
      </c>
      <c r="J224" t="str">
        <f>TEXT(Table1[[#This Row],[Date]],"ddd")</f>
        <v>Wed</v>
      </c>
      <c r="K224" s="2">
        <f>Table1[[#This Row],[Credit]]-Table1[[#This Row],[Debit]]</f>
        <v>-5</v>
      </c>
    </row>
    <row r="225" spans="1:11" x14ac:dyDescent="0.3">
      <c r="A225" s="1">
        <v>44336</v>
      </c>
      <c r="B225" t="s">
        <v>14</v>
      </c>
      <c r="C225" s="2">
        <v>5</v>
      </c>
      <c r="D225" s="2"/>
      <c r="E225" t="s">
        <v>15</v>
      </c>
      <c r="F225" t="s">
        <v>16</v>
      </c>
      <c r="G225" t="s">
        <v>17</v>
      </c>
      <c r="H225" s="1" t="str">
        <f>TEXT(Table1[[#This Row],[Date]],"MMM")</f>
        <v>May</v>
      </c>
      <c r="I225" s="16">
        <f>MONTH(Table1[[#This Row],[Date]])</f>
        <v>5</v>
      </c>
      <c r="J225" t="str">
        <f>TEXT(Table1[[#This Row],[Date]],"ddd")</f>
        <v>Thu</v>
      </c>
      <c r="K225" s="2">
        <f>Table1[[#This Row],[Credit]]-Table1[[#This Row],[Debit]]</f>
        <v>-5</v>
      </c>
    </row>
    <row r="226" spans="1:11" x14ac:dyDescent="0.3">
      <c r="A226" s="1">
        <v>44336</v>
      </c>
      <c r="B226" t="s">
        <v>24</v>
      </c>
      <c r="C226" s="2">
        <v>174</v>
      </c>
      <c r="D226" s="2"/>
      <c r="E226" t="s">
        <v>25</v>
      </c>
      <c r="F226" t="s">
        <v>20</v>
      </c>
      <c r="G226" t="s">
        <v>17</v>
      </c>
      <c r="H226" s="1" t="str">
        <f>TEXT(Table1[[#This Row],[Date]],"MMM")</f>
        <v>May</v>
      </c>
      <c r="I226" s="16">
        <f>MONTH(Table1[[#This Row],[Date]])</f>
        <v>5</v>
      </c>
      <c r="J226" t="str">
        <f>TEXT(Table1[[#This Row],[Date]],"ddd")</f>
        <v>Thu</v>
      </c>
      <c r="K226" s="2">
        <f>Table1[[#This Row],[Credit]]-Table1[[#This Row],[Debit]]</f>
        <v>-174</v>
      </c>
    </row>
    <row r="227" spans="1:11" x14ac:dyDescent="0.3">
      <c r="A227" s="1">
        <v>44337</v>
      </c>
      <c r="B227" t="s">
        <v>46</v>
      </c>
      <c r="C227" s="2">
        <v>41.1</v>
      </c>
      <c r="D227" s="2"/>
      <c r="E227" t="s">
        <v>35</v>
      </c>
      <c r="F227" t="s">
        <v>16</v>
      </c>
      <c r="G227" t="s">
        <v>17</v>
      </c>
      <c r="H227" s="1" t="str">
        <f>TEXT(Table1[[#This Row],[Date]],"MMM")</f>
        <v>May</v>
      </c>
      <c r="I227" s="16">
        <f>MONTH(Table1[[#This Row],[Date]])</f>
        <v>5</v>
      </c>
      <c r="J227" t="str">
        <f>TEXT(Table1[[#This Row],[Date]],"ddd")</f>
        <v>Fri</v>
      </c>
      <c r="K227" s="2">
        <f>Table1[[#This Row],[Credit]]-Table1[[#This Row],[Debit]]</f>
        <v>-41.1</v>
      </c>
    </row>
    <row r="228" spans="1:11" x14ac:dyDescent="0.3">
      <c r="A228" s="1">
        <v>44338</v>
      </c>
      <c r="B228" t="s">
        <v>47</v>
      </c>
      <c r="C228" s="2">
        <v>16.2</v>
      </c>
      <c r="D228" s="2"/>
      <c r="E228" t="s">
        <v>35</v>
      </c>
      <c r="F228" t="s">
        <v>16</v>
      </c>
      <c r="G228" t="s">
        <v>17</v>
      </c>
      <c r="H228" s="1" t="str">
        <f>TEXT(Table1[[#This Row],[Date]],"MMM")</f>
        <v>May</v>
      </c>
      <c r="I228" s="16">
        <f>MONTH(Table1[[#This Row],[Date]])</f>
        <v>5</v>
      </c>
      <c r="J228" t="str">
        <f>TEXT(Table1[[#This Row],[Date]],"ddd")</f>
        <v>Sat</v>
      </c>
      <c r="K228" s="2">
        <f>Table1[[#This Row],[Credit]]-Table1[[#This Row],[Debit]]</f>
        <v>-16.2</v>
      </c>
    </row>
    <row r="229" spans="1:11" x14ac:dyDescent="0.3">
      <c r="A229" s="1">
        <v>44339</v>
      </c>
      <c r="B229" t="s">
        <v>48</v>
      </c>
      <c r="C229" s="2">
        <v>55</v>
      </c>
      <c r="D229" s="2"/>
      <c r="E229" t="s">
        <v>49</v>
      </c>
      <c r="F229" t="s">
        <v>50</v>
      </c>
      <c r="G229" t="s">
        <v>17</v>
      </c>
      <c r="H229" s="1" t="str">
        <f>TEXT(Table1[[#This Row],[Date]],"MMM")</f>
        <v>May</v>
      </c>
      <c r="I229" s="16">
        <f>MONTH(Table1[[#This Row],[Date]])</f>
        <v>5</v>
      </c>
      <c r="J229" t="str">
        <f>TEXT(Table1[[#This Row],[Date]],"ddd")</f>
        <v>Sun</v>
      </c>
      <c r="K229" s="2">
        <f>Table1[[#This Row],[Credit]]-Table1[[#This Row],[Debit]]</f>
        <v>-55</v>
      </c>
    </row>
    <row r="230" spans="1:11" x14ac:dyDescent="0.3">
      <c r="A230" s="1">
        <v>44339</v>
      </c>
      <c r="B230" t="s">
        <v>28</v>
      </c>
      <c r="C230" s="2">
        <v>67</v>
      </c>
      <c r="D230" s="2"/>
      <c r="E230" t="s">
        <v>51</v>
      </c>
      <c r="F230" t="s">
        <v>23</v>
      </c>
      <c r="G230" t="s">
        <v>17</v>
      </c>
      <c r="H230" s="1" t="str">
        <f>TEXT(Table1[[#This Row],[Date]],"MMM")</f>
        <v>May</v>
      </c>
      <c r="I230" s="16">
        <f>MONTH(Table1[[#This Row],[Date]])</f>
        <v>5</v>
      </c>
      <c r="J230" t="str">
        <f>TEXT(Table1[[#This Row],[Date]],"ddd")</f>
        <v>Sun</v>
      </c>
      <c r="K230" s="2">
        <f>Table1[[#This Row],[Credit]]-Table1[[#This Row],[Debit]]</f>
        <v>-67</v>
      </c>
    </row>
    <row r="231" spans="1:11" x14ac:dyDescent="0.3">
      <c r="A231" s="1">
        <v>44339</v>
      </c>
      <c r="B231" t="s">
        <v>14</v>
      </c>
      <c r="C231" s="2">
        <v>5</v>
      </c>
      <c r="D231" s="2"/>
      <c r="E231" t="s">
        <v>15</v>
      </c>
      <c r="F231" t="s">
        <v>16</v>
      </c>
      <c r="G231" t="s">
        <v>17</v>
      </c>
      <c r="H231" s="1" t="str">
        <f>TEXT(Table1[[#This Row],[Date]],"MMM")</f>
        <v>May</v>
      </c>
      <c r="I231" s="16">
        <f>MONTH(Table1[[#This Row],[Date]])</f>
        <v>5</v>
      </c>
      <c r="J231" t="str">
        <f>TEXT(Table1[[#This Row],[Date]],"ddd")</f>
        <v>Sun</v>
      </c>
      <c r="K231" s="2">
        <f>Table1[[#This Row],[Credit]]-Table1[[#This Row],[Debit]]</f>
        <v>-5</v>
      </c>
    </row>
    <row r="232" spans="1:11" x14ac:dyDescent="0.3">
      <c r="A232" s="1">
        <v>44340</v>
      </c>
      <c r="B232" t="s">
        <v>14</v>
      </c>
      <c r="C232" s="2">
        <v>5</v>
      </c>
      <c r="D232" s="2"/>
      <c r="E232" t="s">
        <v>15</v>
      </c>
      <c r="F232" t="s">
        <v>16</v>
      </c>
      <c r="G232" t="s">
        <v>17</v>
      </c>
      <c r="H232" s="1" t="str">
        <f>TEXT(Table1[[#This Row],[Date]],"MMM")</f>
        <v>May</v>
      </c>
      <c r="I232" s="16">
        <f>MONTH(Table1[[#This Row],[Date]])</f>
        <v>5</v>
      </c>
      <c r="J232" t="str">
        <f>TEXT(Table1[[#This Row],[Date]],"ddd")</f>
        <v>Mon</v>
      </c>
      <c r="K232" s="2">
        <f>Table1[[#This Row],[Credit]]-Table1[[#This Row],[Debit]]</f>
        <v>-5</v>
      </c>
    </row>
    <row r="233" spans="1:11" x14ac:dyDescent="0.3">
      <c r="A233" s="1">
        <v>44341</v>
      </c>
      <c r="B233" t="s">
        <v>14</v>
      </c>
      <c r="C233" s="2">
        <v>5</v>
      </c>
      <c r="D233" s="2"/>
      <c r="E233" t="s">
        <v>15</v>
      </c>
      <c r="F233" t="s">
        <v>16</v>
      </c>
      <c r="G233" t="s">
        <v>17</v>
      </c>
      <c r="H233" s="1" t="str">
        <f>TEXT(Table1[[#This Row],[Date]],"MMM")</f>
        <v>May</v>
      </c>
      <c r="I233" s="16">
        <f>MONTH(Table1[[#This Row],[Date]])</f>
        <v>5</v>
      </c>
      <c r="J233" t="str">
        <f>TEXT(Table1[[#This Row],[Date]],"ddd")</f>
        <v>Tue</v>
      </c>
      <c r="K233" s="2">
        <f>Table1[[#This Row],[Credit]]-Table1[[#This Row],[Debit]]</f>
        <v>-5</v>
      </c>
    </row>
    <row r="234" spans="1:11" x14ac:dyDescent="0.3">
      <c r="A234" s="1">
        <v>44342</v>
      </c>
      <c r="B234" t="s">
        <v>14</v>
      </c>
      <c r="C234" s="2">
        <v>5</v>
      </c>
      <c r="D234" s="2"/>
      <c r="E234" t="s">
        <v>15</v>
      </c>
      <c r="F234" t="s">
        <v>16</v>
      </c>
      <c r="G234" t="s">
        <v>17</v>
      </c>
      <c r="H234" s="1" t="str">
        <f>TEXT(Table1[[#This Row],[Date]],"MMM")</f>
        <v>May</v>
      </c>
      <c r="I234" s="16">
        <f>MONTH(Table1[[#This Row],[Date]])</f>
        <v>5</v>
      </c>
      <c r="J234" t="str">
        <f>TEXT(Table1[[#This Row],[Date]],"ddd")</f>
        <v>Wed</v>
      </c>
      <c r="K234" s="2">
        <f>Table1[[#This Row],[Credit]]-Table1[[#This Row],[Debit]]</f>
        <v>-5</v>
      </c>
    </row>
    <row r="235" spans="1:11" x14ac:dyDescent="0.3">
      <c r="A235" s="1">
        <v>44343</v>
      </c>
      <c r="B235" t="s">
        <v>14</v>
      </c>
      <c r="C235" s="2">
        <v>5</v>
      </c>
      <c r="D235" s="2"/>
      <c r="E235" t="s">
        <v>15</v>
      </c>
      <c r="F235" t="s">
        <v>16</v>
      </c>
      <c r="G235" t="s">
        <v>17</v>
      </c>
      <c r="H235" s="1" t="str">
        <f>TEXT(Table1[[#This Row],[Date]],"MMM")</f>
        <v>May</v>
      </c>
      <c r="I235" s="16">
        <f>MONTH(Table1[[#This Row],[Date]])</f>
        <v>5</v>
      </c>
      <c r="J235" t="str">
        <f>TEXT(Table1[[#This Row],[Date]],"ddd")</f>
        <v>Thu</v>
      </c>
      <c r="K235" s="2">
        <f>Table1[[#This Row],[Credit]]-Table1[[#This Row],[Debit]]</f>
        <v>-5</v>
      </c>
    </row>
    <row r="236" spans="1:11" x14ac:dyDescent="0.3">
      <c r="A236" s="1">
        <v>44343</v>
      </c>
      <c r="B236" t="s">
        <v>24</v>
      </c>
      <c r="C236" s="2">
        <v>165.8</v>
      </c>
      <c r="D236" s="2"/>
      <c r="E236" t="s">
        <v>25</v>
      </c>
      <c r="F236" t="s">
        <v>20</v>
      </c>
      <c r="G236" t="s">
        <v>17</v>
      </c>
      <c r="H236" s="1" t="str">
        <f>TEXT(Table1[[#This Row],[Date]],"MMM")</f>
        <v>May</v>
      </c>
      <c r="I236" s="16">
        <f>MONTH(Table1[[#This Row],[Date]])</f>
        <v>5</v>
      </c>
      <c r="J236" t="str">
        <f>TEXT(Table1[[#This Row],[Date]],"ddd")</f>
        <v>Thu</v>
      </c>
      <c r="K236" s="2">
        <f>Table1[[#This Row],[Credit]]-Table1[[#This Row],[Debit]]</f>
        <v>-165.8</v>
      </c>
    </row>
    <row r="237" spans="1:11" x14ac:dyDescent="0.3">
      <c r="A237" s="1">
        <v>44344</v>
      </c>
      <c r="B237" t="s">
        <v>52</v>
      </c>
      <c r="C237" s="2">
        <v>128.80000000000001</v>
      </c>
      <c r="D237" s="2"/>
      <c r="E237" t="s">
        <v>33</v>
      </c>
      <c r="F237" t="s">
        <v>31</v>
      </c>
      <c r="G237" t="s">
        <v>17</v>
      </c>
      <c r="H237" s="1" t="str">
        <f>TEXT(Table1[[#This Row],[Date]],"MMM")</f>
        <v>May</v>
      </c>
      <c r="I237" s="16">
        <f>MONTH(Table1[[#This Row],[Date]])</f>
        <v>5</v>
      </c>
      <c r="J237" t="str">
        <f>TEXT(Table1[[#This Row],[Date]],"ddd")</f>
        <v>Fri</v>
      </c>
      <c r="K237" s="2">
        <f>Table1[[#This Row],[Credit]]-Table1[[#This Row],[Debit]]</f>
        <v>-128.80000000000001</v>
      </c>
    </row>
    <row r="238" spans="1:11" x14ac:dyDescent="0.3">
      <c r="A238" s="1">
        <v>44344</v>
      </c>
      <c r="B238" t="s">
        <v>61</v>
      </c>
      <c r="C238" s="2">
        <v>235</v>
      </c>
      <c r="D238" s="2"/>
      <c r="E238" t="s">
        <v>62</v>
      </c>
      <c r="F238" t="s">
        <v>31</v>
      </c>
      <c r="G238" t="s">
        <v>17</v>
      </c>
      <c r="H238" s="1" t="str">
        <f>TEXT(Table1[[#This Row],[Date]],"MMM")</f>
        <v>May</v>
      </c>
      <c r="I238" s="16">
        <f>MONTH(Table1[[#This Row],[Date]])</f>
        <v>5</v>
      </c>
      <c r="J238" t="str">
        <f>TEXT(Table1[[#This Row],[Date]],"ddd")</f>
        <v>Fri</v>
      </c>
      <c r="K238" s="2">
        <f>Table1[[#This Row],[Credit]]-Table1[[#This Row],[Debit]]</f>
        <v>-235</v>
      </c>
    </row>
    <row r="239" spans="1:11" x14ac:dyDescent="0.3">
      <c r="A239" s="1">
        <v>44345</v>
      </c>
      <c r="B239" t="s">
        <v>32</v>
      </c>
      <c r="C239" s="2">
        <v>149.19999999999999</v>
      </c>
      <c r="D239" s="2"/>
      <c r="E239" t="s">
        <v>33</v>
      </c>
      <c r="F239" t="s">
        <v>31</v>
      </c>
      <c r="G239" t="s">
        <v>17</v>
      </c>
      <c r="H239" s="1" t="str">
        <f>TEXT(Table1[[#This Row],[Date]],"MMM")</f>
        <v>May</v>
      </c>
      <c r="I239" s="16">
        <f>MONTH(Table1[[#This Row],[Date]])</f>
        <v>5</v>
      </c>
      <c r="J239" t="str">
        <f>TEXT(Table1[[#This Row],[Date]],"ddd")</f>
        <v>Sat</v>
      </c>
      <c r="K239" s="2">
        <f>Table1[[#This Row],[Credit]]-Table1[[#This Row],[Debit]]</f>
        <v>-149.19999999999999</v>
      </c>
    </row>
    <row r="240" spans="1:11" x14ac:dyDescent="0.3">
      <c r="A240" s="1">
        <v>44345</v>
      </c>
      <c r="B240" t="s">
        <v>36</v>
      </c>
      <c r="C240" s="2">
        <v>27.200000000000003</v>
      </c>
      <c r="D240" s="2"/>
      <c r="E240" t="s">
        <v>37</v>
      </c>
      <c r="F240" t="s">
        <v>23</v>
      </c>
      <c r="G240" t="s">
        <v>17</v>
      </c>
      <c r="H240" s="1" t="str">
        <f>TEXT(Table1[[#This Row],[Date]],"MMM")</f>
        <v>May</v>
      </c>
      <c r="I240" s="16">
        <f>MONTH(Table1[[#This Row],[Date]])</f>
        <v>5</v>
      </c>
      <c r="J240" t="str">
        <f>TEXT(Table1[[#This Row],[Date]],"ddd")</f>
        <v>Sat</v>
      </c>
      <c r="K240" s="2">
        <f>Table1[[#This Row],[Credit]]-Table1[[#This Row],[Debit]]</f>
        <v>-27.200000000000003</v>
      </c>
    </row>
    <row r="241" spans="1:11" x14ac:dyDescent="0.3">
      <c r="A241" s="1">
        <v>44347</v>
      </c>
      <c r="B241" t="s">
        <v>59</v>
      </c>
      <c r="C241" s="2">
        <v>15</v>
      </c>
      <c r="D241" s="2"/>
      <c r="E241" t="s">
        <v>35</v>
      </c>
      <c r="F241" t="s">
        <v>16</v>
      </c>
      <c r="G241" t="s">
        <v>17</v>
      </c>
      <c r="H241" s="1" t="str">
        <f>TEXT(Table1[[#This Row],[Date]],"MMM")</f>
        <v>May</v>
      </c>
      <c r="I241" s="16">
        <f>MONTH(Table1[[#This Row],[Date]])</f>
        <v>5</v>
      </c>
      <c r="J241" t="str">
        <f>TEXT(Table1[[#This Row],[Date]],"ddd")</f>
        <v>Mon</v>
      </c>
      <c r="K241" s="2">
        <f>Table1[[#This Row],[Credit]]-Table1[[#This Row],[Debit]]</f>
        <v>-15</v>
      </c>
    </row>
    <row r="242" spans="1:11" x14ac:dyDescent="0.3">
      <c r="A242" s="1">
        <v>44346</v>
      </c>
      <c r="B242" t="s">
        <v>14</v>
      </c>
      <c r="C242" s="2">
        <v>5</v>
      </c>
      <c r="D242" s="2"/>
      <c r="E242" t="s">
        <v>15</v>
      </c>
      <c r="F242" t="s">
        <v>16</v>
      </c>
      <c r="G242" t="s">
        <v>17</v>
      </c>
      <c r="H242" s="1" t="str">
        <f>TEXT(Table1[[#This Row],[Date]],"MMM")</f>
        <v>May</v>
      </c>
      <c r="I242" s="16">
        <f>MONTH(Table1[[#This Row],[Date]])</f>
        <v>5</v>
      </c>
      <c r="J242" t="str">
        <f>TEXT(Table1[[#This Row],[Date]],"ddd")</f>
        <v>Sun</v>
      </c>
      <c r="K242" s="2">
        <f>Table1[[#This Row],[Credit]]-Table1[[#This Row],[Debit]]</f>
        <v>-5</v>
      </c>
    </row>
    <row r="243" spans="1:11" x14ac:dyDescent="0.3">
      <c r="A243" s="1">
        <v>44347</v>
      </c>
      <c r="B243" t="s">
        <v>14</v>
      </c>
      <c r="C243" s="2">
        <v>5</v>
      </c>
      <c r="D243" s="2"/>
      <c r="E243" t="s">
        <v>15</v>
      </c>
      <c r="F243" t="s">
        <v>16</v>
      </c>
      <c r="G243" t="s">
        <v>17</v>
      </c>
      <c r="H243" s="1" t="str">
        <f>TEXT(Table1[[#This Row],[Date]],"MMM")</f>
        <v>May</v>
      </c>
      <c r="I243" s="16">
        <f>MONTH(Table1[[#This Row],[Date]])</f>
        <v>5</v>
      </c>
      <c r="J243" t="str">
        <f>TEXT(Table1[[#This Row],[Date]],"ddd")</f>
        <v>Mon</v>
      </c>
      <c r="K243" s="2">
        <f>Table1[[#This Row],[Credit]]-Table1[[#This Row],[Debit]]</f>
        <v>-5</v>
      </c>
    </row>
    <row r="244" spans="1:11" x14ac:dyDescent="0.3">
      <c r="A244" s="1">
        <v>44348</v>
      </c>
      <c r="B244" t="s">
        <v>10</v>
      </c>
      <c r="C244" s="2"/>
      <c r="D244" s="2">
        <v>5000</v>
      </c>
      <c r="E244" t="s">
        <v>11</v>
      </c>
      <c r="F244" t="s">
        <v>12</v>
      </c>
      <c r="G244" t="s">
        <v>13</v>
      </c>
      <c r="H244" s="1" t="str">
        <f>TEXT(Table1[[#This Row],[Date]],"MMM")</f>
        <v>Jun</v>
      </c>
      <c r="I244" s="16">
        <f>MONTH(Table1[[#This Row],[Date]])</f>
        <v>6</v>
      </c>
      <c r="J244" t="str">
        <f>TEXT(Table1[[#This Row],[Date]],"ddd")</f>
        <v>Tue</v>
      </c>
      <c r="K244" s="2">
        <f>Table1[[#This Row],[Credit]]-Table1[[#This Row],[Debit]]</f>
        <v>5000</v>
      </c>
    </row>
    <row r="245" spans="1:11" x14ac:dyDescent="0.3">
      <c r="A245" s="1">
        <v>44350</v>
      </c>
      <c r="B245" t="s">
        <v>14</v>
      </c>
      <c r="C245" s="2">
        <v>5</v>
      </c>
      <c r="D245" s="2"/>
      <c r="E245" t="s">
        <v>15</v>
      </c>
      <c r="F245" t="s">
        <v>16</v>
      </c>
      <c r="G245" t="s">
        <v>17</v>
      </c>
      <c r="H245" s="1" t="str">
        <f>TEXT(Table1[[#This Row],[Date]],"MMM")</f>
        <v>Jun</v>
      </c>
      <c r="I245" s="16">
        <f>MONTH(Table1[[#This Row],[Date]])</f>
        <v>6</v>
      </c>
      <c r="J245" t="str">
        <f>TEXT(Table1[[#This Row],[Date]],"ddd")</f>
        <v>Thu</v>
      </c>
      <c r="K245" s="2">
        <f>Table1[[#This Row],[Credit]]-Table1[[#This Row],[Debit]]</f>
        <v>-5</v>
      </c>
    </row>
    <row r="246" spans="1:11" x14ac:dyDescent="0.3">
      <c r="A246" s="1">
        <v>44350</v>
      </c>
      <c r="B246" t="s">
        <v>18</v>
      </c>
      <c r="C246" s="2">
        <v>900</v>
      </c>
      <c r="D246" s="2"/>
      <c r="E246" t="s">
        <v>19</v>
      </c>
      <c r="F246" t="s">
        <v>20</v>
      </c>
      <c r="G246" t="s">
        <v>17</v>
      </c>
      <c r="H246" s="1" t="str">
        <f>TEXT(Table1[[#This Row],[Date]],"MMM")</f>
        <v>Jun</v>
      </c>
      <c r="I246" s="16">
        <f>MONTH(Table1[[#This Row],[Date]])</f>
        <v>6</v>
      </c>
      <c r="J246" t="str">
        <f>TEXT(Table1[[#This Row],[Date]],"ddd")</f>
        <v>Thu</v>
      </c>
      <c r="K246" s="2">
        <f>Table1[[#This Row],[Credit]]-Table1[[#This Row],[Debit]]</f>
        <v>-900</v>
      </c>
    </row>
    <row r="247" spans="1:11" x14ac:dyDescent="0.3">
      <c r="A247" s="1">
        <v>44350</v>
      </c>
      <c r="B247" t="s">
        <v>21</v>
      </c>
      <c r="C247" s="2">
        <v>150</v>
      </c>
      <c r="D247" s="2"/>
      <c r="E247" t="s">
        <v>22</v>
      </c>
      <c r="F247" t="s">
        <v>23</v>
      </c>
      <c r="G247" t="s">
        <v>17</v>
      </c>
      <c r="H247" s="1" t="str">
        <f>TEXT(Table1[[#This Row],[Date]],"MMM")</f>
        <v>Jun</v>
      </c>
      <c r="I247" s="16">
        <f>MONTH(Table1[[#This Row],[Date]])</f>
        <v>6</v>
      </c>
      <c r="J247" t="str">
        <f>TEXT(Table1[[#This Row],[Date]],"ddd")</f>
        <v>Thu</v>
      </c>
      <c r="K247" s="2">
        <f>Table1[[#This Row],[Credit]]-Table1[[#This Row],[Debit]]</f>
        <v>-150</v>
      </c>
    </row>
    <row r="248" spans="1:11" x14ac:dyDescent="0.3">
      <c r="A248" s="1">
        <v>44350</v>
      </c>
      <c r="B248" t="s">
        <v>14</v>
      </c>
      <c r="C248" s="2">
        <v>5</v>
      </c>
      <c r="D248" s="2"/>
      <c r="E248" t="s">
        <v>15</v>
      </c>
      <c r="F248" t="s">
        <v>16</v>
      </c>
      <c r="G248" t="s">
        <v>17</v>
      </c>
      <c r="H248" s="1" t="str">
        <f>TEXT(Table1[[#This Row],[Date]],"MMM")</f>
        <v>Jun</v>
      </c>
      <c r="I248" s="16">
        <f>MONTH(Table1[[#This Row],[Date]])</f>
        <v>6</v>
      </c>
      <c r="J248" t="str">
        <f>TEXT(Table1[[#This Row],[Date]],"ddd")</f>
        <v>Thu</v>
      </c>
      <c r="K248" s="2">
        <f>Table1[[#This Row],[Credit]]-Table1[[#This Row],[Debit]]</f>
        <v>-5</v>
      </c>
    </row>
    <row r="249" spans="1:11" x14ac:dyDescent="0.3">
      <c r="A249" s="1">
        <v>44351</v>
      </c>
      <c r="B249" t="s">
        <v>14</v>
      </c>
      <c r="C249" s="2">
        <v>5</v>
      </c>
      <c r="D249" s="2"/>
      <c r="E249" t="s">
        <v>15</v>
      </c>
      <c r="F249" t="s">
        <v>16</v>
      </c>
      <c r="G249" t="s">
        <v>17</v>
      </c>
      <c r="H249" s="1" t="str">
        <f>TEXT(Table1[[#This Row],[Date]],"MMM")</f>
        <v>Jun</v>
      </c>
      <c r="I249" s="16">
        <f>MONTH(Table1[[#This Row],[Date]])</f>
        <v>6</v>
      </c>
      <c r="J249" t="str">
        <f>TEXT(Table1[[#This Row],[Date]],"ddd")</f>
        <v>Fri</v>
      </c>
      <c r="K249" s="2">
        <f>Table1[[#This Row],[Credit]]-Table1[[#This Row],[Debit]]</f>
        <v>-5</v>
      </c>
    </row>
    <row r="250" spans="1:11" x14ac:dyDescent="0.3">
      <c r="A250" s="1">
        <v>44352</v>
      </c>
      <c r="B250" t="s">
        <v>14</v>
      </c>
      <c r="C250" s="2">
        <v>5</v>
      </c>
      <c r="D250" s="2"/>
      <c r="E250" t="s">
        <v>15</v>
      </c>
      <c r="F250" t="s">
        <v>16</v>
      </c>
      <c r="G250" t="s">
        <v>17</v>
      </c>
      <c r="H250" s="1" t="str">
        <f>TEXT(Table1[[#This Row],[Date]],"MMM")</f>
        <v>Jun</v>
      </c>
      <c r="I250" s="16">
        <f>MONTH(Table1[[#This Row],[Date]])</f>
        <v>6</v>
      </c>
      <c r="J250" t="str">
        <f>TEXT(Table1[[#This Row],[Date]],"ddd")</f>
        <v>Sat</v>
      </c>
      <c r="K250" s="2">
        <f>Table1[[#This Row],[Credit]]-Table1[[#This Row],[Debit]]</f>
        <v>-5</v>
      </c>
    </row>
    <row r="251" spans="1:11" x14ac:dyDescent="0.3">
      <c r="A251" s="1">
        <v>44353</v>
      </c>
      <c r="B251" t="s">
        <v>14</v>
      </c>
      <c r="C251" s="2">
        <v>5</v>
      </c>
      <c r="D251" s="2"/>
      <c r="E251" t="s">
        <v>15</v>
      </c>
      <c r="F251" t="s">
        <v>16</v>
      </c>
      <c r="G251" t="s">
        <v>17</v>
      </c>
      <c r="H251" s="1" t="str">
        <f>TEXT(Table1[[#This Row],[Date]],"MMM")</f>
        <v>Jun</v>
      </c>
      <c r="I251" s="16">
        <f>MONTH(Table1[[#This Row],[Date]])</f>
        <v>6</v>
      </c>
      <c r="J251" t="str">
        <f>TEXT(Table1[[#This Row],[Date]],"ddd")</f>
        <v>Sun</v>
      </c>
      <c r="K251" s="2">
        <f>Table1[[#This Row],[Credit]]-Table1[[#This Row],[Debit]]</f>
        <v>-5</v>
      </c>
    </row>
    <row r="252" spans="1:11" x14ac:dyDescent="0.3">
      <c r="A252" s="1">
        <v>44353</v>
      </c>
      <c r="B252" t="s">
        <v>24</v>
      </c>
      <c r="C252" s="2">
        <v>119</v>
      </c>
      <c r="D252" s="2"/>
      <c r="E252" t="s">
        <v>25</v>
      </c>
      <c r="F252" t="s">
        <v>20</v>
      </c>
      <c r="G252" t="s">
        <v>17</v>
      </c>
      <c r="H252" s="1" t="str">
        <f>TEXT(Table1[[#This Row],[Date]],"MMM")</f>
        <v>Jun</v>
      </c>
      <c r="I252" s="16">
        <f>MONTH(Table1[[#This Row],[Date]])</f>
        <v>6</v>
      </c>
      <c r="J252" t="str">
        <f>TEXT(Table1[[#This Row],[Date]],"ddd")</f>
        <v>Sun</v>
      </c>
      <c r="K252" s="2">
        <f>Table1[[#This Row],[Credit]]-Table1[[#This Row],[Debit]]</f>
        <v>-119</v>
      </c>
    </row>
    <row r="253" spans="1:11" x14ac:dyDescent="0.3">
      <c r="A253" s="1">
        <v>44356</v>
      </c>
      <c r="B253" t="s">
        <v>26</v>
      </c>
      <c r="C253" s="2">
        <v>55</v>
      </c>
      <c r="D253" s="2"/>
      <c r="E253" t="s">
        <v>27</v>
      </c>
      <c r="F253" t="s">
        <v>20</v>
      </c>
      <c r="G253" t="s">
        <v>17</v>
      </c>
      <c r="H253" s="1" t="str">
        <f>TEXT(Table1[[#This Row],[Date]],"MMM")</f>
        <v>Jun</v>
      </c>
      <c r="I253" s="16">
        <f>MONTH(Table1[[#This Row],[Date]])</f>
        <v>6</v>
      </c>
      <c r="J253" t="str">
        <f>TEXT(Table1[[#This Row],[Date]],"ddd")</f>
        <v>Wed</v>
      </c>
      <c r="K253" s="2">
        <f>Table1[[#This Row],[Credit]]-Table1[[#This Row],[Debit]]</f>
        <v>-55</v>
      </c>
    </row>
    <row r="254" spans="1:11" x14ac:dyDescent="0.3">
      <c r="A254" s="1">
        <v>44356</v>
      </c>
      <c r="B254" t="s">
        <v>14</v>
      </c>
      <c r="C254" s="2">
        <v>5</v>
      </c>
      <c r="D254" s="2"/>
      <c r="E254" t="s">
        <v>15</v>
      </c>
      <c r="F254" t="s">
        <v>16</v>
      </c>
      <c r="G254" t="s">
        <v>17</v>
      </c>
      <c r="H254" s="1" t="str">
        <f>TEXT(Table1[[#This Row],[Date]],"MMM")</f>
        <v>Jun</v>
      </c>
      <c r="I254" s="16">
        <f>MONTH(Table1[[#This Row],[Date]])</f>
        <v>6</v>
      </c>
      <c r="J254" t="str">
        <f>TEXT(Table1[[#This Row],[Date]],"ddd")</f>
        <v>Wed</v>
      </c>
      <c r="K254" s="2">
        <f>Table1[[#This Row],[Credit]]-Table1[[#This Row],[Debit]]</f>
        <v>-5</v>
      </c>
    </row>
    <row r="255" spans="1:11" x14ac:dyDescent="0.3">
      <c r="A255" s="1">
        <v>44357</v>
      </c>
      <c r="B255" t="s">
        <v>14</v>
      </c>
      <c r="C255" s="2">
        <v>5</v>
      </c>
      <c r="D255" s="2"/>
      <c r="E255" t="s">
        <v>15</v>
      </c>
      <c r="F255" t="s">
        <v>16</v>
      </c>
      <c r="G255" t="s">
        <v>17</v>
      </c>
      <c r="H255" s="1" t="str">
        <f>TEXT(Table1[[#This Row],[Date]],"MMM")</f>
        <v>Jun</v>
      </c>
      <c r="I255" s="16">
        <f>MONTH(Table1[[#This Row],[Date]])</f>
        <v>6</v>
      </c>
      <c r="J255" t="str">
        <f>TEXT(Table1[[#This Row],[Date]],"ddd")</f>
        <v>Thu</v>
      </c>
      <c r="K255" s="2">
        <f>Table1[[#This Row],[Credit]]-Table1[[#This Row],[Debit]]</f>
        <v>-5</v>
      </c>
    </row>
    <row r="256" spans="1:11" x14ac:dyDescent="0.3">
      <c r="A256" s="1">
        <v>44358</v>
      </c>
      <c r="B256" t="s">
        <v>28</v>
      </c>
      <c r="C256" s="2">
        <v>82.1</v>
      </c>
      <c r="D256" s="2"/>
      <c r="E256" t="s">
        <v>51</v>
      </c>
      <c r="F256" t="s">
        <v>23</v>
      </c>
      <c r="G256" t="s">
        <v>17</v>
      </c>
      <c r="H256" s="1" t="str">
        <f>TEXT(Table1[[#This Row],[Date]],"MMM")</f>
        <v>Jun</v>
      </c>
      <c r="I256" s="16">
        <f>MONTH(Table1[[#This Row],[Date]])</f>
        <v>6</v>
      </c>
      <c r="J256" t="str">
        <f>TEXT(Table1[[#This Row],[Date]],"ddd")</f>
        <v>Fri</v>
      </c>
      <c r="K256" s="2">
        <f>Table1[[#This Row],[Credit]]-Table1[[#This Row],[Debit]]</f>
        <v>-82.1</v>
      </c>
    </row>
    <row r="257" spans="1:11" x14ac:dyDescent="0.3">
      <c r="A257" s="1">
        <v>44358</v>
      </c>
      <c r="B257" t="s">
        <v>14</v>
      </c>
      <c r="C257" s="2">
        <v>5</v>
      </c>
      <c r="D257" s="2"/>
      <c r="E257" t="s">
        <v>15</v>
      </c>
      <c r="F257" t="s">
        <v>16</v>
      </c>
      <c r="G257" t="s">
        <v>17</v>
      </c>
      <c r="H257" s="1" t="str">
        <f>TEXT(Table1[[#This Row],[Date]],"MMM")</f>
        <v>Jun</v>
      </c>
      <c r="I257" s="16">
        <f>MONTH(Table1[[#This Row],[Date]])</f>
        <v>6</v>
      </c>
      <c r="J257" t="str">
        <f>TEXT(Table1[[#This Row],[Date]],"ddd")</f>
        <v>Fri</v>
      </c>
      <c r="K257" s="2">
        <f>Table1[[#This Row],[Credit]]-Table1[[#This Row],[Debit]]</f>
        <v>-5</v>
      </c>
    </row>
    <row r="258" spans="1:11" x14ac:dyDescent="0.3">
      <c r="A258" s="1">
        <v>44359</v>
      </c>
      <c r="B258" t="s">
        <v>14</v>
      </c>
      <c r="C258" s="2">
        <v>5</v>
      </c>
      <c r="D258" s="2"/>
      <c r="E258" t="s">
        <v>15</v>
      </c>
      <c r="F258" t="s">
        <v>16</v>
      </c>
      <c r="G258" t="s">
        <v>17</v>
      </c>
      <c r="H258" s="1" t="str">
        <f>TEXT(Table1[[#This Row],[Date]],"MMM")</f>
        <v>Jun</v>
      </c>
      <c r="I258" s="16">
        <f>MONTH(Table1[[#This Row],[Date]])</f>
        <v>6</v>
      </c>
      <c r="J258" t="str">
        <f>TEXT(Table1[[#This Row],[Date]],"ddd")</f>
        <v>Sat</v>
      </c>
      <c r="K258" s="2">
        <f>Table1[[#This Row],[Credit]]-Table1[[#This Row],[Debit]]</f>
        <v>-5</v>
      </c>
    </row>
    <row r="259" spans="1:11" x14ac:dyDescent="0.3">
      <c r="A259" s="1">
        <v>44360</v>
      </c>
      <c r="B259" t="s">
        <v>24</v>
      </c>
      <c r="C259" s="2">
        <v>140.19999999999999</v>
      </c>
      <c r="D259" s="2"/>
      <c r="E259" t="s">
        <v>25</v>
      </c>
      <c r="F259" t="s">
        <v>20</v>
      </c>
      <c r="G259" t="s">
        <v>17</v>
      </c>
      <c r="H259" s="1" t="str">
        <f>TEXT(Table1[[#This Row],[Date]],"MMM")</f>
        <v>Jun</v>
      </c>
      <c r="I259" s="16">
        <f>MONTH(Table1[[#This Row],[Date]])</f>
        <v>6</v>
      </c>
      <c r="J259" t="str">
        <f>TEXT(Table1[[#This Row],[Date]],"ddd")</f>
        <v>Sun</v>
      </c>
      <c r="K259" s="2">
        <f>Table1[[#This Row],[Credit]]-Table1[[#This Row],[Debit]]</f>
        <v>-140.19999999999999</v>
      </c>
    </row>
    <row r="260" spans="1:11" x14ac:dyDescent="0.3">
      <c r="A260" s="1">
        <v>44360</v>
      </c>
      <c r="B260" t="s">
        <v>14</v>
      </c>
      <c r="C260" s="2">
        <v>5</v>
      </c>
      <c r="D260" s="2"/>
      <c r="E260" t="s">
        <v>15</v>
      </c>
      <c r="F260" t="s">
        <v>16</v>
      </c>
      <c r="G260" t="s">
        <v>17</v>
      </c>
      <c r="H260" s="1" t="str">
        <f>TEXT(Table1[[#This Row],[Date]],"MMM")</f>
        <v>Jun</v>
      </c>
      <c r="I260" s="16">
        <f>MONTH(Table1[[#This Row],[Date]])</f>
        <v>6</v>
      </c>
      <c r="J260" t="str">
        <f>TEXT(Table1[[#This Row],[Date]],"ddd")</f>
        <v>Sun</v>
      </c>
      <c r="K260" s="2">
        <f>Table1[[#This Row],[Credit]]-Table1[[#This Row],[Debit]]</f>
        <v>-5</v>
      </c>
    </row>
    <row r="261" spans="1:11" x14ac:dyDescent="0.3">
      <c r="A261" s="1">
        <v>44361</v>
      </c>
      <c r="B261" t="s">
        <v>14</v>
      </c>
      <c r="C261" s="2">
        <v>5</v>
      </c>
      <c r="D261" s="2"/>
      <c r="E261" t="s">
        <v>15</v>
      </c>
      <c r="F261" t="s">
        <v>16</v>
      </c>
      <c r="G261" t="s">
        <v>17</v>
      </c>
      <c r="H261" s="1" t="str">
        <f>TEXT(Table1[[#This Row],[Date]],"MMM")</f>
        <v>Jun</v>
      </c>
      <c r="I261" s="16">
        <f>MONTH(Table1[[#This Row],[Date]])</f>
        <v>6</v>
      </c>
      <c r="J261" t="str">
        <f>TEXT(Table1[[#This Row],[Date]],"ddd")</f>
        <v>Mon</v>
      </c>
      <c r="K261" s="2">
        <f>Table1[[#This Row],[Credit]]-Table1[[#This Row],[Debit]]</f>
        <v>-5</v>
      </c>
    </row>
    <row r="262" spans="1:11" x14ac:dyDescent="0.3">
      <c r="A262" s="1">
        <v>44361</v>
      </c>
      <c r="B262" t="s">
        <v>29</v>
      </c>
      <c r="C262" s="2">
        <v>44.9</v>
      </c>
      <c r="D262" s="2"/>
      <c r="E262" t="s">
        <v>30</v>
      </c>
      <c r="F262" t="s">
        <v>31</v>
      </c>
      <c r="G262" t="s">
        <v>17</v>
      </c>
      <c r="H262" s="1" t="str">
        <f>TEXT(Table1[[#This Row],[Date]],"MMM")</f>
        <v>Jun</v>
      </c>
      <c r="I262" s="16">
        <f>MONTH(Table1[[#This Row],[Date]])</f>
        <v>6</v>
      </c>
      <c r="J262" t="str">
        <f>TEXT(Table1[[#This Row],[Date]],"ddd")</f>
        <v>Mon</v>
      </c>
      <c r="K262" s="2">
        <f>Table1[[#This Row],[Credit]]-Table1[[#This Row],[Debit]]</f>
        <v>-44.9</v>
      </c>
    </row>
    <row r="263" spans="1:11" x14ac:dyDescent="0.3">
      <c r="A263" s="1">
        <v>44361</v>
      </c>
      <c r="B263" t="s">
        <v>32</v>
      </c>
      <c r="C263" s="2">
        <v>102.9</v>
      </c>
      <c r="D263" s="2"/>
      <c r="E263" t="s">
        <v>33</v>
      </c>
      <c r="F263" t="s">
        <v>31</v>
      </c>
      <c r="G263" t="s">
        <v>17</v>
      </c>
      <c r="H263" s="1" t="str">
        <f>TEXT(Table1[[#This Row],[Date]],"MMM")</f>
        <v>Jun</v>
      </c>
      <c r="I263" s="16">
        <f>MONTH(Table1[[#This Row],[Date]])</f>
        <v>6</v>
      </c>
      <c r="J263" t="str">
        <f>TEXT(Table1[[#This Row],[Date]],"ddd")</f>
        <v>Mon</v>
      </c>
      <c r="K263" s="2">
        <f>Table1[[#This Row],[Credit]]-Table1[[#This Row],[Debit]]</f>
        <v>-102.9</v>
      </c>
    </row>
    <row r="264" spans="1:11" x14ac:dyDescent="0.3">
      <c r="A264" s="1">
        <v>44361</v>
      </c>
      <c r="B264" t="s">
        <v>34</v>
      </c>
      <c r="C264" s="2">
        <v>56.9</v>
      </c>
      <c r="D264" s="2"/>
      <c r="E264" t="s">
        <v>35</v>
      </c>
      <c r="F264" t="s">
        <v>16</v>
      </c>
      <c r="G264" t="s">
        <v>17</v>
      </c>
      <c r="H264" s="1" t="str">
        <f>TEXT(Table1[[#This Row],[Date]],"MMM")</f>
        <v>Jun</v>
      </c>
      <c r="I264" s="16">
        <f>MONTH(Table1[[#This Row],[Date]])</f>
        <v>6</v>
      </c>
      <c r="J264" t="str">
        <f>TEXT(Table1[[#This Row],[Date]],"ddd")</f>
        <v>Mon</v>
      </c>
      <c r="K264" s="2">
        <f>Table1[[#This Row],[Credit]]-Table1[[#This Row],[Debit]]</f>
        <v>-56.9</v>
      </c>
    </row>
    <row r="265" spans="1:11" x14ac:dyDescent="0.3">
      <c r="A265" s="1">
        <v>44362</v>
      </c>
      <c r="B265" t="s">
        <v>36</v>
      </c>
      <c r="C265" s="2">
        <v>33.1</v>
      </c>
      <c r="D265" s="2"/>
      <c r="E265" t="s">
        <v>37</v>
      </c>
      <c r="F265" t="s">
        <v>23</v>
      </c>
      <c r="G265" t="s">
        <v>17</v>
      </c>
      <c r="H265" s="1" t="str">
        <f>TEXT(Table1[[#This Row],[Date]],"MMM")</f>
        <v>Jun</v>
      </c>
      <c r="I265" s="16">
        <f>MONTH(Table1[[#This Row],[Date]])</f>
        <v>6</v>
      </c>
      <c r="J265" t="str">
        <f>TEXT(Table1[[#This Row],[Date]],"ddd")</f>
        <v>Tue</v>
      </c>
      <c r="K265" s="2">
        <f>Table1[[#This Row],[Credit]]-Table1[[#This Row],[Debit]]</f>
        <v>-33.1</v>
      </c>
    </row>
    <row r="266" spans="1:11" x14ac:dyDescent="0.3">
      <c r="A266" s="1">
        <v>44363</v>
      </c>
      <c r="B266" t="s">
        <v>38</v>
      </c>
      <c r="C266" s="2"/>
      <c r="D266" s="2">
        <v>100</v>
      </c>
      <c r="E266" t="s">
        <v>39</v>
      </c>
      <c r="F266" t="s">
        <v>40</v>
      </c>
      <c r="G266" t="s">
        <v>13</v>
      </c>
      <c r="H266" s="1" t="str">
        <f>TEXT(Table1[[#This Row],[Date]],"MMM")</f>
        <v>Jun</v>
      </c>
      <c r="I266" s="16">
        <f>MONTH(Table1[[#This Row],[Date]])</f>
        <v>6</v>
      </c>
      <c r="J266" t="str">
        <f>TEXT(Table1[[#This Row],[Date]],"ddd")</f>
        <v>Wed</v>
      </c>
      <c r="K266" s="2">
        <f>Table1[[#This Row],[Credit]]-Table1[[#This Row],[Debit]]</f>
        <v>100</v>
      </c>
    </row>
    <row r="267" spans="1:11" x14ac:dyDescent="0.3">
      <c r="A267" s="1">
        <v>44363</v>
      </c>
      <c r="B267" t="s">
        <v>14</v>
      </c>
      <c r="C267" s="2">
        <v>5</v>
      </c>
      <c r="D267" s="2"/>
      <c r="E267" t="s">
        <v>15</v>
      </c>
      <c r="F267" t="s">
        <v>16</v>
      </c>
      <c r="G267" t="s">
        <v>17</v>
      </c>
      <c r="H267" s="1" t="str">
        <f>TEXT(Table1[[#This Row],[Date]],"MMM")</f>
        <v>Jun</v>
      </c>
      <c r="I267" s="16">
        <f>MONTH(Table1[[#This Row],[Date]])</f>
        <v>6</v>
      </c>
      <c r="J267" t="str">
        <f>TEXT(Table1[[#This Row],[Date]],"ddd")</f>
        <v>Wed</v>
      </c>
      <c r="K267" s="2">
        <f>Table1[[#This Row],[Credit]]-Table1[[#This Row],[Debit]]</f>
        <v>-5</v>
      </c>
    </row>
    <row r="268" spans="1:11" x14ac:dyDescent="0.3">
      <c r="A268" s="1">
        <v>44364</v>
      </c>
      <c r="B268" t="s">
        <v>14</v>
      </c>
      <c r="C268" s="2">
        <v>5</v>
      </c>
      <c r="D268" s="2"/>
      <c r="E268" t="s">
        <v>15</v>
      </c>
      <c r="F268" t="s">
        <v>16</v>
      </c>
      <c r="G268" t="s">
        <v>17</v>
      </c>
      <c r="H268" s="1" t="str">
        <f>TEXT(Table1[[#This Row],[Date]],"MMM")</f>
        <v>Jun</v>
      </c>
      <c r="I268" s="16">
        <f>MONTH(Table1[[#This Row],[Date]])</f>
        <v>6</v>
      </c>
      <c r="J268" t="str">
        <f>TEXT(Table1[[#This Row],[Date]],"ddd")</f>
        <v>Thu</v>
      </c>
      <c r="K268" s="2">
        <f>Table1[[#This Row],[Credit]]-Table1[[#This Row],[Debit]]</f>
        <v>-5</v>
      </c>
    </row>
    <row r="269" spans="1:11" x14ac:dyDescent="0.3">
      <c r="A269" s="1">
        <v>44364</v>
      </c>
      <c r="B269" t="s">
        <v>42</v>
      </c>
      <c r="C269" s="2">
        <v>40</v>
      </c>
      <c r="D269" s="2"/>
      <c r="E269" t="s">
        <v>42</v>
      </c>
      <c r="F269" t="s">
        <v>20</v>
      </c>
      <c r="G269" t="s">
        <v>17</v>
      </c>
      <c r="H269" s="1" t="str">
        <f>TEXT(Table1[[#This Row],[Date]],"MMM")</f>
        <v>Jun</v>
      </c>
      <c r="I269" s="16">
        <f>MONTH(Table1[[#This Row],[Date]])</f>
        <v>6</v>
      </c>
      <c r="J269" t="str">
        <f>TEXT(Table1[[#This Row],[Date]],"ddd")</f>
        <v>Thu</v>
      </c>
      <c r="K269" s="2">
        <f>Table1[[#This Row],[Credit]]-Table1[[#This Row],[Debit]]</f>
        <v>-40</v>
      </c>
    </row>
    <row r="270" spans="1:11" x14ac:dyDescent="0.3">
      <c r="A270" s="1">
        <v>44365</v>
      </c>
      <c r="B270" t="s">
        <v>43</v>
      </c>
      <c r="C270" s="2">
        <v>50.1</v>
      </c>
      <c r="D270" s="2"/>
      <c r="E270" t="s">
        <v>44</v>
      </c>
      <c r="F270" t="s">
        <v>31</v>
      </c>
      <c r="G270" t="s">
        <v>17</v>
      </c>
      <c r="H270" s="1" t="str">
        <f>TEXT(Table1[[#This Row],[Date]],"MMM")</f>
        <v>Jun</v>
      </c>
      <c r="I270" s="16">
        <f>MONTH(Table1[[#This Row],[Date]])</f>
        <v>6</v>
      </c>
      <c r="J270" t="str">
        <f>TEXT(Table1[[#This Row],[Date]],"ddd")</f>
        <v>Fri</v>
      </c>
      <c r="K270" s="2">
        <f>Table1[[#This Row],[Credit]]-Table1[[#This Row],[Debit]]</f>
        <v>-50.1</v>
      </c>
    </row>
    <row r="271" spans="1:11" x14ac:dyDescent="0.3">
      <c r="A271" s="1">
        <v>44365</v>
      </c>
      <c r="B271" t="s">
        <v>45</v>
      </c>
      <c r="C271" s="2">
        <v>35</v>
      </c>
      <c r="D271" s="2"/>
      <c r="E271" t="s">
        <v>30</v>
      </c>
      <c r="F271" t="s">
        <v>31</v>
      </c>
      <c r="G271" t="s">
        <v>17</v>
      </c>
      <c r="H271" s="1" t="str">
        <f>TEXT(Table1[[#This Row],[Date]],"MMM")</f>
        <v>Jun</v>
      </c>
      <c r="I271" s="16">
        <f>MONTH(Table1[[#This Row],[Date]])</f>
        <v>6</v>
      </c>
      <c r="J271" t="str">
        <f>TEXT(Table1[[#This Row],[Date]],"ddd")</f>
        <v>Fri</v>
      </c>
      <c r="K271" s="2">
        <f>Table1[[#This Row],[Credit]]-Table1[[#This Row],[Debit]]</f>
        <v>-35</v>
      </c>
    </row>
    <row r="272" spans="1:11" x14ac:dyDescent="0.3">
      <c r="A272" s="1">
        <v>44365</v>
      </c>
      <c r="B272" t="s">
        <v>14</v>
      </c>
      <c r="C272" s="2">
        <v>5</v>
      </c>
      <c r="D272" s="2"/>
      <c r="E272" t="s">
        <v>15</v>
      </c>
      <c r="F272" t="s">
        <v>16</v>
      </c>
      <c r="G272" t="s">
        <v>17</v>
      </c>
      <c r="H272" s="1" t="str">
        <f>TEXT(Table1[[#This Row],[Date]],"MMM")</f>
        <v>Jun</v>
      </c>
      <c r="I272" s="16">
        <f>MONTH(Table1[[#This Row],[Date]])</f>
        <v>6</v>
      </c>
      <c r="J272" t="str">
        <f>TEXT(Table1[[#This Row],[Date]],"ddd")</f>
        <v>Fri</v>
      </c>
      <c r="K272" s="2">
        <f>Table1[[#This Row],[Credit]]-Table1[[#This Row],[Debit]]</f>
        <v>-5</v>
      </c>
    </row>
    <row r="273" spans="1:11" x14ac:dyDescent="0.3">
      <c r="A273" s="1">
        <v>44366</v>
      </c>
      <c r="B273" t="s">
        <v>14</v>
      </c>
      <c r="C273" s="2">
        <v>5</v>
      </c>
      <c r="D273" s="2"/>
      <c r="E273" t="s">
        <v>15</v>
      </c>
      <c r="F273" t="s">
        <v>16</v>
      </c>
      <c r="G273" t="s">
        <v>17</v>
      </c>
      <c r="H273" s="1" t="str">
        <f>TEXT(Table1[[#This Row],[Date]],"MMM")</f>
        <v>Jun</v>
      </c>
      <c r="I273" s="16">
        <f>MONTH(Table1[[#This Row],[Date]])</f>
        <v>6</v>
      </c>
      <c r="J273" t="str">
        <f>TEXT(Table1[[#This Row],[Date]],"ddd")</f>
        <v>Sat</v>
      </c>
      <c r="K273" s="2">
        <f>Table1[[#This Row],[Credit]]-Table1[[#This Row],[Debit]]</f>
        <v>-5</v>
      </c>
    </row>
    <row r="274" spans="1:11" x14ac:dyDescent="0.3">
      <c r="A274" s="1">
        <v>44367</v>
      </c>
      <c r="B274" t="s">
        <v>14</v>
      </c>
      <c r="C274" s="2">
        <v>5</v>
      </c>
      <c r="D274" s="2"/>
      <c r="E274" t="s">
        <v>15</v>
      </c>
      <c r="F274" t="s">
        <v>16</v>
      </c>
      <c r="G274" t="s">
        <v>17</v>
      </c>
      <c r="H274" s="1" t="str">
        <f>TEXT(Table1[[#This Row],[Date]],"MMM")</f>
        <v>Jun</v>
      </c>
      <c r="I274" s="16">
        <f>MONTH(Table1[[#This Row],[Date]])</f>
        <v>6</v>
      </c>
      <c r="J274" t="str">
        <f>TEXT(Table1[[#This Row],[Date]],"ddd")</f>
        <v>Sun</v>
      </c>
      <c r="K274" s="2">
        <f>Table1[[#This Row],[Credit]]-Table1[[#This Row],[Debit]]</f>
        <v>-5</v>
      </c>
    </row>
    <row r="275" spans="1:11" x14ac:dyDescent="0.3">
      <c r="A275" s="1">
        <v>44367</v>
      </c>
      <c r="B275" t="s">
        <v>24</v>
      </c>
      <c r="C275" s="2">
        <v>234</v>
      </c>
      <c r="D275" s="2"/>
      <c r="E275" t="s">
        <v>25</v>
      </c>
      <c r="F275" t="s">
        <v>20</v>
      </c>
      <c r="G275" t="s">
        <v>17</v>
      </c>
      <c r="H275" s="1" t="str">
        <f>TEXT(Table1[[#This Row],[Date]],"MMM")</f>
        <v>Jun</v>
      </c>
      <c r="I275" s="16">
        <f>MONTH(Table1[[#This Row],[Date]])</f>
        <v>6</v>
      </c>
      <c r="J275" t="str">
        <f>TEXT(Table1[[#This Row],[Date]],"ddd")</f>
        <v>Sun</v>
      </c>
      <c r="K275" s="2">
        <f>Table1[[#This Row],[Credit]]-Table1[[#This Row],[Debit]]</f>
        <v>-234</v>
      </c>
    </row>
    <row r="276" spans="1:11" x14ac:dyDescent="0.3">
      <c r="A276" s="1">
        <v>44368</v>
      </c>
      <c r="B276" t="s">
        <v>46</v>
      </c>
      <c r="C276" s="2">
        <v>42.1</v>
      </c>
      <c r="D276" s="2"/>
      <c r="E276" t="s">
        <v>35</v>
      </c>
      <c r="F276" t="s">
        <v>16</v>
      </c>
      <c r="G276" t="s">
        <v>17</v>
      </c>
      <c r="H276" s="1" t="str">
        <f>TEXT(Table1[[#This Row],[Date]],"MMM")</f>
        <v>Jun</v>
      </c>
      <c r="I276" s="16">
        <f>MONTH(Table1[[#This Row],[Date]])</f>
        <v>6</v>
      </c>
      <c r="J276" t="str">
        <f>TEXT(Table1[[#This Row],[Date]],"ddd")</f>
        <v>Mon</v>
      </c>
      <c r="K276" s="2">
        <f>Table1[[#This Row],[Credit]]-Table1[[#This Row],[Debit]]</f>
        <v>-42.1</v>
      </c>
    </row>
    <row r="277" spans="1:11" x14ac:dyDescent="0.3">
      <c r="A277" s="1">
        <v>44369</v>
      </c>
      <c r="B277" t="s">
        <v>47</v>
      </c>
      <c r="C277" s="2">
        <v>17.099999999999998</v>
      </c>
      <c r="D277" s="2"/>
      <c r="E277" t="s">
        <v>35</v>
      </c>
      <c r="F277" t="s">
        <v>16</v>
      </c>
      <c r="G277" t="s">
        <v>17</v>
      </c>
      <c r="H277" s="1" t="str">
        <f>TEXT(Table1[[#This Row],[Date]],"MMM")</f>
        <v>Jun</v>
      </c>
      <c r="I277" s="16">
        <f>MONTH(Table1[[#This Row],[Date]])</f>
        <v>6</v>
      </c>
      <c r="J277" t="str">
        <f>TEXT(Table1[[#This Row],[Date]],"ddd")</f>
        <v>Tue</v>
      </c>
      <c r="K277" s="2">
        <f>Table1[[#This Row],[Credit]]-Table1[[#This Row],[Debit]]</f>
        <v>-17.099999999999998</v>
      </c>
    </row>
    <row r="278" spans="1:11" x14ac:dyDescent="0.3">
      <c r="A278" s="1">
        <v>44370</v>
      </c>
      <c r="B278" t="s">
        <v>48</v>
      </c>
      <c r="C278" s="2">
        <v>55</v>
      </c>
      <c r="D278" s="2"/>
      <c r="E278" t="s">
        <v>49</v>
      </c>
      <c r="F278" t="s">
        <v>50</v>
      </c>
      <c r="G278" t="s">
        <v>17</v>
      </c>
      <c r="H278" s="1" t="str">
        <f>TEXT(Table1[[#This Row],[Date]],"MMM")</f>
        <v>Jun</v>
      </c>
      <c r="I278" s="16">
        <f>MONTH(Table1[[#This Row],[Date]])</f>
        <v>6</v>
      </c>
      <c r="J278" t="str">
        <f>TEXT(Table1[[#This Row],[Date]],"ddd")</f>
        <v>Wed</v>
      </c>
      <c r="K278" s="2">
        <f>Table1[[#This Row],[Credit]]-Table1[[#This Row],[Debit]]</f>
        <v>-55</v>
      </c>
    </row>
    <row r="279" spans="1:11" x14ac:dyDescent="0.3">
      <c r="A279" s="1">
        <v>44370</v>
      </c>
      <c r="B279" t="s">
        <v>28</v>
      </c>
      <c r="C279" s="2">
        <v>67.900000000000006</v>
      </c>
      <c r="D279" s="2"/>
      <c r="E279" t="s">
        <v>51</v>
      </c>
      <c r="F279" t="s">
        <v>23</v>
      </c>
      <c r="G279" t="s">
        <v>17</v>
      </c>
      <c r="H279" s="1" t="str">
        <f>TEXT(Table1[[#This Row],[Date]],"MMM")</f>
        <v>Jun</v>
      </c>
      <c r="I279" s="16">
        <f>MONTH(Table1[[#This Row],[Date]])</f>
        <v>6</v>
      </c>
      <c r="J279" t="str">
        <f>TEXT(Table1[[#This Row],[Date]],"ddd")</f>
        <v>Wed</v>
      </c>
      <c r="K279" s="2">
        <f>Table1[[#This Row],[Credit]]-Table1[[#This Row],[Debit]]</f>
        <v>-67.900000000000006</v>
      </c>
    </row>
    <row r="280" spans="1:11" x14ac:dyDescent="0.3">
      <c r="A280" s="1">
        <v>44370</v>
      </c>
      <c r="B280" t="s">
        <v>14</v>
      </c>
      <c r="C280" s="2">
        <v>5</v>
      </c>
      <c r="D280" s="2"/>
      <c r="E280" t="s">
        <v>15</v>
      </c>
      <c r="F280" t="s">
        <v>16</v>
      </c>
      <c r="G280" t="s">
        <v>17</v>
      </c>
      <c r="H280" s="1" t="str">
        <f>TEXT(Table1[[#This Row],[Date]],"MMM")</f>
        <v>Jun</v>
      </c>
      <c r="I280" s="16">
        <f>MONTH(Table1[[#This Row],[Date]])</f>
        <v>6</v>
      </c>
      <c r="J280" t="str">
        <f>TEXT(Table1[[#This Row],[Date]],"ddd")</f>
        <v>Wed</v>
      </c>
      <c r="K280" s="2">
        <f>Table1[[#This Row],[Credit]]-Table1[[#This Row],[Debit]]</f>
        <v>-5</v>
      </c>
    </row>
    <row r="281" spans="1:11" x14ac:dyDescent="0.3">
      <c r="A281" s="1">
        <v>44371</v>
      </c>
      <c r="B281" t="s">
        <v>14</v>
      </c>
      <c r="C281" s="2">
        <v>5</v>
      </c>
      <c r="D281" s="2"/>
      <c r="E281" t="s">
        <v>15</v>
      </c>
      <c r="F281" t="s">
        <v>16</v>
      </c>
      <c r="G281" t="s">
        <v>17</v>
      </c>
      <c r="H281" s="1" t="str">
        <f>TEXT(Table1[[#This Row],[Date]],"MMM")</f>
        <v>Jun</v>
      </c>
      <c r="I281" s="16">
        <f>MONTH(Table1[[#This Row],[Date]])</f>
        <v>6</v>
      </c>
      <c r="J281" t="str">
        <f>TEXT(Table1[[#This Row],[Date]],"ddd")</f>
        <v>Thu</v>
      </c>
      <c r="K281" s="2">
        <f>Table1[[#This Row],[Credit]]-Table1[[#This Row],[Debit]]</f>
        <v>-5</v>
      </c>
    </row>
    <row r="282" spans="1:11" x14ac:dyDescent="0.3">
      <c r="A282" s="1">
        <v>44372</v>
      </c>
      <c r="B282" t="s">
        <v>14</v>
      </c>
      <c r="C282" s="2">
        <v>5</v>
      </c>
      <c r="D282" s="2"/>
      <c r="E282" t="s">
        <v>15</v>
      </c>
      <c r="F282" t="s">
        <v>16</v>
      </c>
      <c r="G282" t="s">
        <v>17</v>
      </c>
      <c r="H282" s="1" t="str">
        <f>TEXT(Table1[[#This Row],[Date]],"MMM")</f>
        <v>Jun</v>
      </c>
      <c r="I282" s="16">
        <f>MONTH(Table1[[#This Row],[Date]])</f>
        <v>6</v>
      </c>
      <c r="J282" t="str">
        <f>TEXT(Table1[[#This Row],[Date]],"ddd")</f>
        <v>Fri</v>
      </c>
      <c r="K282" s="2">
        <f>Table1[[#This Row],[Credit]]-Table1[[#This Row],[Debit]]</f>
        <v>-5</v>
      </c>
    </row>
    <row r="283" spans="1:11" x14ac:dyDescent="0.3">
      <c r="A283" s="1">
        <v>44373</v>
      </c>
      <c r="B283" t="s">
        <v>14</v>
      </c>
      <c r="C283" s="2">
        <v>5</v>
      </c>
      <c r="D283" s="2"/>
      <c r="E283" t="s">
        <v>15</v>
      </c>
      <c r="F283" t="s">
        <v>16</v>
      </c>
      <c r="G283" t="s">
        <v>17</v>
      </c>
      <c r="H283" s="1" t="str">
        <f>TEXT(Table1[[#This Row],[Date]],"MMM")</f>
        <v>Jun</v>
      </c>
      <c r="I283" s="16">
        <f>MONTH(Table1[[#This Row],[Date]])</f>
        <v>6</v>
      </c>
      <c r="J283" t="str">
        <f>TEXT(Table1[[#This Row],[Date]],"ddd")</f>
        <v>Sat</v>
      </c>
      <c r="K283" s="2">
        <f>Table1[[#This Row],[Credit]]-Table1[[#This Row],[Debit]]</f>
        <v>-5</v>
      </c>
    </row>
    <row r="284" spans="1:11" x14ac:dyDescent="0.3">
      <c r="A284" s="1">
        <v>44374</v>
      </c>
      <c r="B284" t="s">
        <v>14</v>
      </c>
      <c r="C284" s="2">
        <v>5</v>
      </c>
      <c r="D284" s="2"/>
      <c r="E284" t="s">
        <v>15</v>
      </c>
      <c r="F284" t="s">
        <v>16</v>
      </c>
      <c r="G284" t="s">
        <v>17</v>
      </c>
      <c r="H284" s="1" t="str">
        <f>TEXT(Table1[[#This Row],[Date]],"MMM")</f>
        <v>Jun</v>
      </c>
      <c r="I284" s="16">
        <f>MONTH(Table1[[#This Row],[Date]])</f>
        <v>6</v>
      </c>
      <c r="J284" t="str">
        <f>TEXT(Table1[[#This Row],[Date]],"ddd")</f>
        <v>Sun</v>
      </c>
      <c r="K284" s="2">
        <f>Table1[[#This Row],[Credit]]-Table1[[#This Row],[Debit]]</f>
        <v>-5</v>
      </c>
    </row>
    <row r="285" spans="1:11" x14ac:dyDescent="0.3">
      <c r="A285" s="1">
        <v>44374</v>
      </c>
      <c r="B285" t="s">
        <v>24</v>
      </c>
      <c r="C285" s="2">
        <v>166.9</v>
      </c>
      <c r="D285" s="2"/>
      <c r="E285" t="s">
        <v>25</v>
      </c>
      <c r="F285" t="s">
        <v>20</v>
      </c>
      <c r="G285" t="s">
        <v>17</v>
      </c>
      <c r="H285" s="1" t="str">
        <f>TEXT(Table1[[#This Row],[Date]],"MMM")</f>
        <v>Jun</v>
      </c>
      <c r="I285" s="16">
        <f>MONTH(Table1[[#This Row],[Date]])</f>
        <v>6</v>
      </c>
      <c r="J285" t="str">
        <f>TEXT(Table1[[#This Row],[Date]],"ddd")</f>
        <v>Sun</v>
      </c>
      <c r="K285" s="2">
        <f>Table1[[#This Row],[Credit]]-Table1[[#This Row],[Debit]]</f>
        <v>-166.9</v>
      </c>
    </row>
    <row r="286" spans="1:11" x14ac:dyDescent="0.3">
      <c r="A286" s="1">
        <v>44375</v>
      </c>
      <c r="B286" t="s">
        <v>52</v>
      </c>
      <c r="C286" s="2">
        <v>129.9</v>
      </c>
      <c r="D286" s="2"/>
      <c r="E286" t="s">
        <v>33</v>
      </c>
      <c r="F286" t="s">
        <v>31</v>
      </c>
      <c r="G286" t="s">
        <v>17</v>
      </c>
      <c r="H286" s="1" t="str">
        <f>TEXT(Table1[[#This Row],[Date]],"MMM")</f>
        <v>Jun</v>
      </c>
      <c r="I286" s="16">
        <f>MONTH(Table1[[#This Row],[Date]])</f>
        <v>6</v>
      </c>
      <c r="J286" t="str">
        <f>TEXT(Table1[[#This Row],[Date]],"ddd")</f>
        <v>Mon</v>
      </c>
      <c r="K286" s="2">
        <f>Table1[[#This Row],[Credit]]-Table1[[#This Row],[Debit]]</f>
        <v>-129.9</v>
      </c>
    </row>
    <row r="287" spans="1:11" x14ac:dyDescent="0.3">
      <c r="A287" s="1">
        <v>44375</v>
      </c>
      <c r="B287" t="s">
        <v>53</v>
      </c>
      <c r="C287" s="2">
        <v>180.29999999999998</v>
      </c>
      <c r="D287" s="2"/>
      <c r="E287" t="s">
        <v>30</v>
      </c>
      <c r="F287" t="s">
        <v>31</v>
      </c>
      <c r="G287" t="s">
        <v>17</v>
      </c>
      <c r="H287" s="1" t="str">
        <f>TEXT(Table1[[#This Row],[Date]],"MMM")</f>
        <v>Jun</v>
      </c>
      <c r="I287" s="16">
        <f>MONTH(Table1[[#This Row],[Date]])</f>
        <v>6</v>
      </c>
      <c r="J287" t="str">
        <f>TEXT(Table1[[#This Row],[Date]],"ddd")</f>
        <v>Mon</v>
      </c>
      <c r="K287" s="2">
        <f>Table1[[#This Row],[Credit]]-Table1[[#This Row],[Debit]]</f>
        <v>-180.29999999999998</v>
      </c>
    </row>
    <row r="288" spans="1:11" x14ac:dyDescent="0.3">
      <c r="A288" s="1">
        <v>44376</v>
      </c>
      <c r="B288" t="s">
        <v>32</v>
      </c>
      <c r="C288" s="2">
        <v>150.1</v>
      </c>
      <c r="D288" s="2"/>
      <c r="E288" t="s">
        <v>33</v>
      </c>
      <c r="F288" t="s">
        <v>31</v>
      </c>
      <c r="G288" t="s">
        <v>17</v>
      </c>
      <c r="H288" s="1" t="str">
        <f>TEXT(Table1[[#This Row],[Date]],"MMM")</f>
        <v>Jun</v>
      </c>
      <c r="I288" s="16">
        <f>MONTH(Table1[[#This Row],[Date]])</f>
        <v>6</v>
      </c>
      <c r="J288" t="str">
        <f>TEXT(Table1[[#This Row],[Date]],"ddd")</f>
        <v>Tue</v>
      </c>
      <c r="K288" s="2">
        <f>Table1[[#This Row],[Credit]]-Table1[[#This Row],[Debit]]</f>
        <v>-150.1</v>
      </c>
    </row>
    <row r="289" spans="1:11" x14ac:dyDescent="0.3">
      <c r="A289" s="1">
        <v>44376</v>
      </c>
      <c r="B289" t="s">
        <v>36</v>
      </c>
      <c r="C289" s="2">
        <v>28.200000000000003</v>
      </c>
      <c r="D289" s="2"/>
      <c r="E289" t="s">
        <v>37</v>
      </c>
      <c r="F289" t="s">
        <v>23</v>
      </c>
      <c r="G289" t="s">
        <v>17</v>
      </c>
      <c r="H289" s="1" t="str">
        <f>TEXT(Table1[[#This Row],[Date]],"MMM")</f>
        <v>Jun</v>
      </c>
      <c r="I289" s="16">
        <f>MONTH(Table1[[#This Row],[Date]])</f>
        <v>6</v>
      </c>
      <c r="J289" t="str">
        <f>TEXT(Table1[[#This Row],[Date]],"ddd")</f>
        <v>Tue</v>
      </c>
      <c r="K289" s="2">
        <f>Table1[[#This Row],[Credit]]-Table1[[#This Row],[Debit]]</f>
        <v>-28.200000000000003</v>
      </c>
    </row>
    <row r="290" spans="1:11" x14ac:dyDescent="0.3">
      <c r="A290" s="1">
        <v>44376</v>
      </c>
      <c r="B290" t="s">
        <v>59</v>
      </c>
      <c r="C290" s="2">
        <v>15</v>
      </c>
      <c r="D290" s="2"/>
      <c r="E290" t="s">
        <v>35</v>
      </c>
      <c r="F290" t="s">
        <v>16</v>
      </c>
      <c r="G290" t="s">
        <v>17</v>
      </c>
      <c r="H290" s="1" t="str">
        <f>TEXT(Table1[[#This Row],[Date]],"MMM")</f>
        <v>Jun</v>
      </c>
      <c r="I290" s="16">
        <f>MONTH(Table1[[#This Row],[Date]])</f>
        <v>6</v>
      </c>
      <c r="J290" t="str">
        <f>TEXT(Table1[[#This Row],[Date]],"ddd")</f>
        <v>Tue</v>
      </c>
      <c r="K290" s="2">
        <f>Table1[[#This Row],[Credit]]-Table1[[#This Row],[Debit]]</f>
        <v>-15</v>
      </c>
    </row>
    <row r="291" spans="1:11" x14ac:dyDescent="0.3">
      <c r="A291" s="1">
        <v>44377</v>
      </c>
      <c r="B291" t="s">
        <v>14</v>
      </c>
      <c r="C291" s="2">
        <v>5</v>
      </c>
      <c r="D291" s="2"/>
      <c r="E291" t="s">
        <v>15</v>
      </c>
      <c r="F291" t="s">
        <v>16</v>
      </c>
      <c r="G291" t="s">
        <v>17</v>
      </c>
      <c r="H291" s="1" t="str">
        <f>TEXT(Table1[[#This Row],[Date]],"MMM")</f>
        <v>Jun</v>
      </c>
      <c r="I291" s="16">
        <f>MONTH(Table1[[#This Row],[Date]])</f>
        <v>6</v>
      </c>
      <c r="J291" t="str">
        <f>TEXT(Table1[[#This Row],[Date]],"ddd")</f>
        <v>Wed</v>
      </c>
      <c r="K291" s="2">
        <f>Table1[[#This Row],[Credit]]-Table1[[#This Row],[Debit]]</f>
        <v>-5</v>
      </c>
    </row>
    <row r="292" spans="1:11" x14ac:dyDescent="0.3">
      <c r="A292" s="1">
        <v>44378</v>
      </c>
      <c r="B292" t="s">
        <v>14</v>
      </c>
      <c r="C292" s="2">
        <v>5</v>
      </c>
      <c r="D292" s="2"/>
      <c r="E292" t="s">
        <v>15</v>
      </c>
      <c r="F292" t="s">
        <v>16</v>
      </c>
      <c r="G292" t="s">
        <v>17</v>
      </c>
      <c r="H292" s="1" t="str">
        <f>TEXT(Table1[[#This Row],[Date]],"MMM")</f>
        <v>Jul</v>
      </c>
      <c r="I292" s="16">
        <f>MONTH(Table1[[#This Row],[Date]])</f>
        <v>7</v>
      </c>
      <c r="J292" t="str">
        <f>TEXT(Table1[[#This Row],[Date]],"ddd")</f>
        <v>Thu</v>
      </c>
      <c r="K292" s="2">
        <f>Table1[[#This Row],[Credit]]-Table1[[#This Row],[Debit]]</f>
        <v>-5</v>
      </c>
    </row>
    <row r="293" spans="1:11" x14ac:dyDescent="0.3">
      <c r="A293" s="1">
        <v>44379</v>
      </c>
      <c r="B293" t="s">
        <v>10</v>
      </c>
      <c r="C293" s="2"/>
      <c r="D293" s="2">
        <v>5000</v>
      </c>
      <c r="E293" t="s">
        <v>11</v>
      </c>
      <c r="F293" t="s">
        <v>12</v>
      </c>
      <c r="G293" t="s">
        <v>13</v>
      </c>
      <c r="H293" s="1" t="str">
        <f>TEXT(Table1[[#This Row],[Date]],"MMM")</f>
        <v>Jul</v>
      </c>
      <c r="I293" s="16">
        <f>MONTH(Table1[[#This Row],[Date]])</f>
        <v>7</v>
      </c>
      <c r="J293" t="str">
        <f>TEXT(Table1[[#This Row],[Date]],"ddd")</f>
        <v>Fri</v>
      </c>
      <c r="K293" s="2">
        <f>Table1[[#This Row],[Credit]]-Table1[[#This Row],[Debit]]</f>
        <v>5000</v>
      </c>
    </row>
    <row r="294" spans="1:11" x14ac:dyDescent="0.3">
      <c r="A294" s="1">
        <v>44380</v>
      </c>
      <c r="B294" t="s">
        <v>14</v>
      </c>
      <c r="C294" s="2">
        <v>5</v>
      </c>
      <c r="D294" s="2"/>
      <c r="E294" t="s">
        <v>15</v>
      </c>
      <c r="F294" t="s">
        <v>16</v>
      </c>
      <c r="G294" t="s">
        <v>17</v>
      </c>
      <c r="H294" s="1" t="str">
        <f>TEXT(Table1[[#This Row],[Date]],"MMM")</f>
        <v>Jul</v>
      </c>
      <c r="I294" s="16">
        <f>MONTH(Table1[[#This Row],[Date]])</f>
        <v>7</v>
      </c>
      <c r="J294" t="str">
        <f>TEXT(Table1[[#This Row],[Date]],"ddd")</f>
        <v>Sat</v>
      </c>
      <c r="K294" s="2">
        <f>Table1[[#This Row],[Credit]]-Table1[[#This Row],[Debit]]</f>
        <v>-5</v>
      </c>
    </row>
    <row r="295" spans="1:11" x14ac:dyDescent="0.3">
      <c r="A295" s="1">
        <v>44382</v>
      </c>
      <c r="B295" t="s">
        <v>18</v>
      </c>
      <c r="C295" s="2">
        <v>900</v>
      </c>
      <c r="D295" s="2"/>
      <c r="E295" t="s">
        <v>19</v>
      </c>
      <c r="F295" t="s">
        <v>20</v>
      </c>
      <c r="G295" t="s">
        <v>17</v>
      </c>
      <c r="H295" s="1" t="str">
        <f>TEXT(Table1[[#This Row],[Date]],"MMM")</f>
        <v>Jul</v>
      </c>
      <c r="I295" s="16">
        <f>MONTH(Table1[[#This Row],[Date]])</f>
        <v>7</v>
      </c>
      <c r="J295" t="str">
        <f>TEXT(Table1[[#This Row],[Date]],"ddd")</f>
        <v>Mon</v>
      </c>
      <c r="K295" s="2">
        <f>Table1[[#This Row],[Credit]]-Table1[[#This Row],[Debit]]</f>
        <v>-900</v>
      </c>
    </row>
    <row r="296" spans="1:11" x14ac:dyDescent="0.3">
      <c r="A296" s="1">
        <v>44382</v>
      </c>
      <c r="B296" t="s">
        <v>21</v>
      </c>
      <c r="C296" s="2">
        <v>150</v>
      </c>
      <c r="D296" s="2"/>
      <c r="E296" t="s">
        <v>22</v>
      </c>
      <c r="F296" t="s">
        <v>23</v>
      </c>
      <c r="G296" t="s">
        <v>17</v>
      </c>
      <c r="H296" s="1" t="str">
        <f>TEXT(Table1[[#This Row],[Date]],"MMM")</f>
        <v>Jul</v>
      </c>
      <c r="I296" s="16">
        <f>MONTH(Table1[[#This Row],[Date]])</f>
        <v>7</v>
      </c>
      <c r="J296" t="str">
        <f>TEXT(Table1[[#This Row],[Date]],"ddd")</f>
        <v>Mon</v>
      </c>
      <c r="K296" s="2">
        <f>Table1[[#This Row],[Credit]]-Table1[[#This Row],[Debit]]</f>
        <v>-150</v>
      </c>
    </row>
    <row r="297" spans="1:11" x14ac:dyDescent="0.3">
      <c r="A297" s="1">
        <v>44382</v>
      </c>
      <c r="B297" t="s">
        <v>63</v>
      </c>
      <c r="C297" s="2">
        <v>15</v>
      </c>
      <c r="D297" s="2"/>
      <c r="E297" t="s">
        <v>35</v>
      </c>
      <c r="F297" t="s">
        <v>16</v>
      </c>
      <c r="G297" t="s">
        <v>17</v>
      </c>
      <c r="H297" s="1" t="str">
        <f>TEXT(Table1[[#This Row],[Date]],"MMM")</f>
        <v>Jul</v>
      </c>
      <c r="I297" s="16">
        <f>MONTH(Table1[[#This Row],[Date]])</f>
        <v>7</v>
      </c>
      <c r="J297" t="str">
        <f>TEXT(Table1[[#This Row],[Date]],"ddd")</f>
        <v>Mon</v>
      </c>
      <c r="K297" s="2">
        <f>Table1[[#This Row],[Credit]]-Table1[[#This Row],[Debit]]</f>
        <v>-15</v>
      </c>
    </row>
    <row r="298" spans="1:11" x14ac:dyDescent="0.3">
      <c r="A298" s="1">
        <v>44382</v>
      </c>
      <c r="B298" t="s">
        <v>14</v>
      </c>
      <c r="C298" s="2">
        <v>5</v>
      </c>
      <c r="D298" s="2"/>
      <c r="E298" t="s">
        <v>15</v>
      </c>
      <c r="F298" t="s">
        <v>16</v>
      </c>
      <c r="G298" t="s">
        <v>17</v>
      </c>
      <c r="H298" s="1" t="str">
        <f>TEXT(Table1[[#This Row],[Date]],"MMM")</f>
        <v>Jul</v>
      </c>
      <c r="I298" s="16">
        <f>MONTH(Table1[[#This Row],[Date]])</f>
        <v>7</v>
      </c>
      <c r="J298" t="str">
        <f>TEXT(Table1[[#This Row],[Date]],"ddd")</f>
        <v>Mon</v>
      </c>
      <c r="K298" s="2">
        <f>Table1[[#This Row],[Credit]]-Table1[[#This Row],[Debit]]</f>
        <v>-5</v>
      </c>
    </row>
    <row r="299" spans="1:11" x14ac:dyDescent="0.3">
      <c r="A299" s="1">
        <v>44383</v>
      </c>
      <c r="B299" t="s">
        <v>14</v>
      </c>
      <c r="C299" s="2">
        <v>5</v>
      </c>
      <c r="D299" s="2"/>
      <c r="E299" t="s">
        <v>15</v>
      </c>
      <c r="F299" t="s">
        <v>16</v>
      </c>
      <c r="G299" t="s">
        <v>17</v>
      </c>
      <c r="H299" s="1" t="str">
        <f>TEXT(Table1[[#This Row],[Date]],"MMM")</f>
        <v>Jul</v>
      </c>
      <c r="I299" s="16">
        <f>MONTH(Table1[[#This Row],[Date]])</f>
        <v>7</v>
      </c>
      <c r="J299" t="str">
        <f>TEXT(Table1[[#This Row],[Date]],"ddd")</f>
        <v>Tue</v>
      </c>
      <c r="K299" s="2">
        <f>Table1[[#This Row],[Credit]]-Table1[[#This Row],[Debit]]</f>
        <v>-5</v>
      </c>
    </row>
    <row r="300" spans="1:11" x14ac:dyDescent="0.3">
      <c r="A300" s="1">
        <v>44384</v>
      </c>
      <c r="B300" t="s">
        <v>14</v>
      </c>
      <c r="C300" s="2">
        <v>5</v>
      </c>
      <c r="D300" s="2"/>
      <c r="E300" t="s">
        <v>15</v>
      </c>
      <c r="F300" t="s">
        <v>16</v>
      </c>
      <c r="G300" t="s">
        <v>17</v>
      </c>
      <c r="H300" s="1" t="str">
        <f>TEXT(Table1[[#This Row],[Date]],"MMM")</f>
        <v>Jul</v>
      </c>
      <c r="I300" s="16">
        <f>MONTH(Table1[[#This Row],[Date]])</f>
        <v>7</v>
      </c>
      <c r="J300" t="str">
        <f>TEXT(Table1[[#This Row],[Date]],"ddd")</f>
        <v>Wed</v>
      </c>
      <c r="K300" s="2">
        <f>Table1[[#This Row],[Credit]]-Table1[[#This Row],[Debit]]</f>
        <v>-5</v>
      </c>
    </row>
    <row r="301" spans="1:11" x14ac:dyDescent="0.3">
      <c r="A301" s="1">
        <v>44384</v>
      </c>
      <c r="B301" t="s">
        <v>24</v>
      </c>
      <c r="C301" s="2">
        <v>180</v>
      </c>
      <c r="D301" s="2"/>
      <c r="E301" t="s">
        <v>25</v>
      </c>
      <c r="F301" t="s">
        <v>20</v>
      </c>
      <c r="G301" t="s">
        <v>17</v>
      </c>
      <c r="H301" s="1" t="str">
        <f>TEXT(Table1[[#This Row],[Date]],"MMM")</f>
        <v>Jul</v>
      </c>
      <c r="I301" s="16">
        <f>MONTH(Table1[[#This Row],[Date]])</f>
        <v>7</v>
      </c>
      <c r="J301" t="str">
        <f>TEXT(Table1[[#This Row],[Date]],"ddd")</f>
        <v>Wed</v>
      </c>
      <c r="K301" s="2">
        <f>Table1[[#This Row],[Credit]]-Table1[[#This Row],[Debit]]</f>
        <v>-180</v>
      </c>
    </row>
    <row r="302" spans="1:11" x14ac:dyDescent="0.3">
      <c r="A302" s="1">
        <v>44387</v>
      </c>
      <c r="B302" t="s">
        <v>26</v>
      </c>
      <c r="C302" s="2">
        <v>56.1</v>
      </c>
      <c r="D302" s="2"/>
      <c r="E302" t="s">
        <v>27</v>
      </c>
      <c r="F302" t="s">
        <v>20</v>
      </c>
      <c r="G302" t="s">
        <v>17</v>
      </c>
      <c r="H302" s="1" t="str">
        <f>TEXT(Table1[[#This Row],[Date]],"MMM")</f>
        <v>Jul</v>
      </c>
      <c r="I302" s="16">
        <f>MONTH(Table1[[#This Row],[Date]])</f>
        <v>7</v>
      </c>
      <c r="J302" t="str">
        <f>TEXT(Table1[[#This Row],[Date]],"ddd")</f>
        <v>Sat</v>
      </c>
      <c r="K302" s="2">
        <f>Table1[[#This Row],[Credit]]-Table1[[#This Row],[Debit]]</f>
        <v>-56.1</v>
      </c>
    </row>
    <row r="303" spans="1:11" x14ac:dyDescent="0.3">
      <c r="A303" s="1">
        <v>44387</v>
      </c>
      <c r="B303" t="s">
        <v>14</v>
      </c>
      <c r="C303" s="2">
        <v>5</v>
      </c>
      <c r="D303" s="2"/>
      <c r="E303" t="s">
        <v>15</v>
      </c>
      <c r="F303" t="s">
        <v>16</v>
      </c>
      <c r="G303" t="s">
        <v>17</v>
      </c>
      <c r="H303" s="1" t="str">
        <f>TEXT(Table1[[#This Row],[Date]],"MMM")</f>
        <v>Jul</v>
      </c>
      <c r="I303" s="16">
        <f>MONTH(Table1[[#This Row],[Date]])</f>
        <v>7</v>
      </c>
      <c r="J303" t="str">
        <f>TEXT(Table1[[#This Row],[Date]],"ddd")</f>
        <v>Sat</v>
      </c>
      <c r="K303" s="2">
        <f>Table1[[#This Row],[Credit]]-Table1[[#This Row],[Debit]]</f>
        <v>-5</v>
      </c>
    </row>
    <row r="304" spans="1:11" x14ac:dyDescent="0.3">
      <c r="A304" s="1">
        <v>44388</v>
      </c>
      <c r="B304" t="s">
        <v>14</v>
      </c>
      <c r="C304" s="2">
        <v>5</v>
      </c>
      <c r="D304" s="2"/>
      <c r="E304" t="s">
        <v>15</v>
      </c>
      <c r="F304" t="s">
        <v>16</v>
      </c>
      <c r="G304" t="s">
        <v>17</v>
      </c>
      <c r="H304" s="1" t="str">
        <f>TEXT(Table1[[#This Row],[Date]],"MMM")</f>
        <v>Jul</v>
      </c>
      <c r="I304" s="16">
        <f>MONTH(Table1[[#This Row],[Date]])</f>
        <v>7</v>
      </c>
      <c r="J304" t="str">
        <f>TEXT(Table1[[#This Row],[Date]],"ddd")</f>
        <v>Sun</v>
      </c>
      <c r="K304" s="2">
        <f>Table1[[#This Row],[Credit]]-Table1[[#This Row],[Debit]]</f>
        <v>-5</v>
      </c>
    </row>
    <row r="305" spans="1:11" x14ac:dyDescent="0.3">
      <c r="A305" s="1">
        <v>44389</v>
      </c>
      <c r="B305" t="s">
        <v>28</v>
      </c>
      <c r="C305" s="2">
        <v>83.1</v>
      </c>
      <c r="D305" s="2"/>
      <c r="E305" t="s">
        <v>51</v>
      </c>
      <c r="F305" t="s">
        <v>23</v>
      </c>
      <c r="G305" t="s">
        <v>17</v>
      </c>
      <c r="H305" s="1" t="str">
        <f>TEXT(Table1[[#This Row],[Date]],"MMM")</f>
        <v>Jul</v>
      </c>
      <c r="I305" s="16">
        <f>MONTH(Table1[[#This Row],[Date]])</f>
        <v>7</v>
      </c>
      <c r="J305" t="str">
        <f>TEXT(Table1[[#This Row],[Date]],"ddd")</f>
        <v>Mon</v>
      </c>
      <c r="K305" s="2">
        <f>Table1[[#This Row],[Credit]]-Table1[[#This Row],[Debit]]</f>
        <v>-83.1</v>
      </c>
    </row>
    <row r="306" spans="1:11" x14ac:dyDescent="0.3">
      <c r="A306" s="1">
        <v>44389</v>
      </c>
      <c r="B306" t="s">
        <v>14</v>
      </c>
      <c r="C306" s="2">
        <v>5</v>
      </c>
      <c r="D306" s="2"/>
      <c r="E306" t="s">
        <v>15</v>
      </c>
      <c r="F306" t="s">
        <v>16</v>
      </c>
      <c r="G306" t="s">
        <v>17</v>
      </c>
      <c r="H306" s="1" t="str">
        <f>TEXT(Table1[[#This Row],[Date]],"MMM")</f>
        <v>Jul</v>
      </c>
      <c r="I306" s="16">
        <f>MONTH(Table1[[#This Row],[Date]])</f>
        <v>7</v>
      </c>
      <c r="J306" t="str">
        <f>TEXT(Table1[[#This Row],[Date]],"ddd")</f>
        <v>Mon</v>
      </c>
      <c r="K306" s="2">
        <f>Table1[[#This Row],[Credit]]-Table1[[#This Row],[Debit]]</f>
        <v>-5</v>
      </c>
    </row>
    <row r="307" spans="1:11" x14ac:dyDescent="0.3">
      <c r="A307" s="1">
        <v>44390</v>
      </c>
      <c r="B307" t="s">
        <v>14</v>
      </c>
      <c r="C307" s="2">
        <v>5</v>
      </c>
      <c r="D307" s="2"/>
      <c r="E307" t="s">
        <v>15</v>
      </c>
      <c r="F307" t="s">
        <v>16</v>
      </c>
      <c r="G307" t="s">
        <v>17</v>
      </c>
      <c r="H307" s="1" t="str">
        <f>TEXT(Table1[[#This Row],[Date]],"MMM")</f>
        <v>Jul</v>
      </c>
      <c r="I307" s="16">
        <f>MONTH(Table1[[#This Row],[Date]])</f>
        <v>7</v>
      </c>
      <c r="J307" t="str">
        <f>TEXT(Table1[[#This Row],[Date]],"ddd")</f>
        <v>Tue</v>
      </c>
      <c r="K307" s="2">
        <f>Table1[[#This Row],[Credit]]-Table1[[#This Row],[Debit]]</f>
        <v>-5</v>
      </c>
    </row>
    <row r="308" spans="1:11" x14ac:dyDescent="0.3">
      <c r="A308" s="1">
        <v>44391</v>
      </c>
      <c r="B308" t="s">
        <v>24</v>
      </c>
      <c r="C308" s="2">
        <v>141.1</v>
      </c>
      <c r="D308" s="2"/>
      <c r="E308" t="s">
        <v>25</v>
      </c>
      <c r="F308" t="s">
        <v>20</v>
      </c>
      <c r="G308" t="s">
        <v>17</v>
      </c>
      <c r="H308" s="1" t="str">
        <f>TEXT(Table1[[#This Row],[Date]],"MMM")</f>
        <v>Jul</v>
      </c>
      <c r="I308" s="16">
        <f>MONTH(Table1[[#This Row],[Date]])</f>
        <v>7</v>
      </c>
      <c r="J308" t="str">
        <f>TEXT(Table1[[#This Row],[Date]],"ddd")</f>
        <v>Wed</v>
      </c>
      <c r="K308" s="2">
        <f>Table1[[#This Row],[Credit]]-Table1[[#This Row],[Debit]]</f>
        <v>-141.1</v>
      </c>
    </row>
    <row r="309" spans="1:11" x14ac:dyDescent="0.3">
      <c r="A309" s="1">
        <v>44391</v>
      </c>
      <c r="B309" t="s">
        <v>14</v>
      </c>
      <c r="C309" s="2">
        <v>5</v>
      </c>
      <c r="D309" s="2"/>
      <c r="E309" t="s">
        <v>15</v>
      </c>
      <c r="F309" t="s">
        <v>16</v>
      </c>
      <c r="G309" t="s">
        <v>17</v>
      </c>
      <c r="H309" s="1" t="str">
        <f>TEXT(Table1[[#This Row],[Date]],"MMM")</f>
        <v>Jul</v>
      </c>
      <c r="I309" s="16">
        <f>MONTH(Table1[[#This Row],[Date]])</f>
        <v>7</v>
      </c>
      <c r="J309" t="str">
        <f>TEXT(Table1[[#This Row],[Date]],"ddd")</f>
        <v>Wed</v>
      </c>
      <c r="K309" s="2">
        <f>Table1[[#This Row],[Credit]]-Table1[[#This Row],[Debit]]</f>
        <v>-5</v>
      </c>
    </row>
    <row r="310" spans="1:11" x14ac:dyDescent="0.3">
      <c r="A310" s="1">
        <v>44392</v>
      </c>
      <c r="B310" t="s">
        <v>14</v>
      </c>
      <c r="C310" s="2">
        <v>5</v>
      </c>
      <c r="D310" s="2"/>
      <c r="E310" t="s">
        <v>15</v>
      </c>
      <c r="F310" t="s">
        <v>16</v>
      </c>
      <c r="G310" t="s">
        <v>17</v>
      </c>
      <c r="H310" s="1" t="str">
        <f>TEXT(Table1[[#This Row],[Date]],"MMM")</f>
        <v>Jul</v>
      </c>
      <c r="I310" s="16">
        <f>MONTH(Table1[[#This Row],[Date]])</f>
        <v>7</v>
      </c>
      <c r="J310" t="str">
        <f>TEXT(Table1[[#This Row],[Date]],"ddd")</f>
        <v>Thu</v>
      </c>
      <c r="K310" s="2">
        <f>Table1[[#This Row],[Credit]]-Table1[[#This Row],[Debit]]</f>
        <v>-5</v>
      </c>
    </row>
    <row r="311" spans="1:11" x14ac:dyDescent="0.3">
      <c r="A311" s="1">
        <v>44392</v>
      </c>
      <c r="B311" t="s">
        <v>29</v>
      </c>
      <c r="C311" s="2">
        <v>45.8</v>
      </c>
      <c r="D311" s="2"/>
      <c r="E311" t="s">
        <v>30</v>
      </c>
      <c r="F311" t="s">
        <v>31</v>
      </c>
      <c r="G311" t="s">
        <v>17</v>
      </c>
      <c r="H311" s="1" t="str">
        <f>TEXT(Table1[[#This Row],[Date]],"MMM")</f>
        <v>Jul</v>
      </c>
      <c r="I311" s="16">
        <f>MONTH(Table1[[#This Row],[Date]])</f>
        <v>7</v>
      </c>
      <c r="J311" t="str">
        <f>TEXT(Table1[[#This Row],[Date]],"ddd")</f>
        <v>Thu</v>
      </c>
      <c r="K311" s="2">
        <f>Table1[[#This Row],[Credit]]-Table1[[#This Row],[Debit]]</f>
        <v>-45.8</v>
      </c>
    </row>
    <row r="312" spans="1:11" x14ac:dyDescent="0.3">
      <c r="A312" s="1">
        <v>44392</v>
      </c>
      <c r="B312" t="s">
        <v>32</v>
      </c>
      <c r="C312" s="2">
        <v>103.80000000000001</v>
      </c>
      <c r="D312" s="2"/>
      <c r="E312" t="s">
        <v>33</v>
      </c>
      <c r="F312" t="s">
        <v>31</v>
      </c>
      <c r="G312" t="s">
        <v>17</v>
      </c>
      <c r="H312" s="1" t="str">
        <f>TEXT(Table1[[#This Row],[Date]],"MMM")</f>
        <v>Jul</v>
      </c>
      <c r="I312" s="16">
        <f>MONTH(Table1[[#This Row],[Date]])</f>
        <v>7</v>
      </c>
      <c r="J312" t="str">
        <f>TEXT(Table1[[#This Row],[Date]],"ddd")</f>
        <v>Thu</v>
      </c>
      <c r="K312" s="2">
        <f>Table1[[#This Row],[Credit]]-Table1[[#This Row],[Debit]]</f>
        <v>-103.80000000000001</v>
      </c>
    </row>
    <row r="313" spans="1:11" x14ac:dyDescent="0.3">
      <c r="A313" s="1">
        <v>44392</v>
      </c>
      <c r="B313" t="s">
        <v>34</v>
      </c>
      <c r="C313" s="2">
        <v>58</v>
      </c>
      <c r="D313" s="2"/>
      <c r="E313" t="s">
        <v>35</v>
      </c>
      <c r="F313" t="s">
        <v>16</v>
      </c>
      <c r="G313" t="s">
        <v>17</v>
      </c>
      <c r="H313" s="1" t="str">
        <f>TEXT(Table1[[#This Row],[Date]],"MMM")</f>
        <v>Jul</v>
      </c>
      <c r="I313" s="16">
        <f>MONTH(Table1[[#This Row],[Date]])</f>
        <v>7</v>
      </c>
      <c r="J313" t="str">
        <f>TEXT(Table1[[#This Row],[Date]],"ddd")</f>
        <v>Thu</v>
      </c>
      <c r="K313" s="2">
        <f>Table1[[#This Row],[Credit]]-Table1[[#This Row],[Debit]]</f>
        <v>-58</v>
      </c>
    </row>
    <row r="314" spans="1:11" x14ac:dyDescent="0.3">
      <c r="A314" s="1">
        <v>44393</v>
      </c>
      <c r="B314" t="s">
        <v>36</v>
      </c>
      <c r="C314" s="2">
        <v>34.200000000000003</v>
      </c>
      <c r="D314" s="2"/>
      <c r="E314" t="s">
        <v>37</v>
      </c>
      <c r="F314" t="s">
        <v>23</v>
      </c>
      <c r="G314" t="s">
        <v>17</v>
      </c>
      <c r="H314" s="1" t="str">
        <f>TEXT(Table1[[#This Row],[Date]],"MMM")</f>
        <v>Jul</v>
      </c>
      <c r="I314" s="16">
        <f>MONTH(Table1[[#This Row],[Date]])</f>
        <v>7</v>
      </c>
      <c r="J314" t="str">
        <f>TEXT(Table1[[#This Row],[Date]],"ddd")</f>
        <v>Fri</v>
      </c>
      <c r="K314" s="2">
        <f>Table1[[#This Row],[Credit]]-Table1[[#This Row],[Debit]]</f>
        <v>-34.200000000000003</v>
      </c>
    </row>
    <row r="315" spans="1:11" x14ac:dyDescent="0.3">
      <c r="A315" s="1">
        <v>44394</v>
      </c>
      <c r="B315" t="s">
        <v>38</v>
      </c>
      <c r="C315" s="2"/>
      <c r="D315" s="2">
        <v>200</v>
      </c>
      <c r="E315" t="s">
        <v>39</v>
      </c>
      <c r="F315" t="s">
        <v>40</v>
      </c>
      <c r="G315" t="s">
        <v>13</v>
      </c>
      <c r="H315" s="1" t="str">
        <f>TEXT(Table1[[#This Row],[Date]],"MMM")</f>
        <v>Jul</v>
      </c>
      <c r="I315" s="16">
        <f>MONTH(Table1[[#This Row],[Date]])</f>
        <v>7</v>
      </c>
      <c r="J315" t="str">
        <f>TEXT(Table1[[#This Row],[Date]],"ddd")</f>
        <v>Sat</v>
      </c>
      <c r="K315" s="2">
        <f>Table1[[#This Row],[Credit]]-Table1[[#This Row],[Debit]]</f>
        <v>200</v>
      </c>
    </row>
    <row r="316" spans="1:11" x14ac:dyDescent="0.3">
      <c r="A316" s="1">
        <v>44394</v>
      </c>
      <c r="B316" t="s">
        <v>14</v>
      </c>
      <c r="C316" s="2">
        <v>5</v>
      </c>
      <c r="D316" s="2"/>
      <c r="E316" t="s">
        <v>15</v>
      </c>
      <c r="F316" t="s">
        <v>16</v>
      </c>
      <c r="G316" t="s">
        <v>17</v>
      </c>
      <c r="H316" s="1" t="str">
        <f>TEXT(Table1[[#This Row],[Date]],"MMM")</f>
        <v>Jul</v>
      </c>
      <c r="I316" s="16">
        <f>MONTH(Table1[[#This Row],[Date]])</f>
        <v>7</v>
      </c>
      <c r="J316" t="str">
        <f>TEXT(Table1[[#This Row],[Date]],"ddd")</f>
        <v>Sat</v>
      </c>
      <c r="K316" s="2">
        <f>Table1[[#This Row],[Credit]]-Table1[[#This Row],[Debit]]</f>
        <v>-5</v>
      </c>
    </row>
    <row r="317" spans="1:11" x14ac:dyDescent="0.3">
      <c r="A317" s="1">
        <v>44395</v>
      </c>
      <c r="B317" t="s">
        <v>14</v>
      </c>
      <c r="C317" s="2">
        <v>5</v>
      </c>
      <c r="D317" s="2"/>
      <c r="E317" t="s">
        <v>15</v>
      </c>
      <c r="F317" t="s">
        <v>16</v>
      </c>
      <c r="G317" t="s">
        <v>17</v>
      </c>
      <c r="H317" s="1" t="str">
        <f>TEXT(Table1[[#This Row],[Date]],"MMM")</f>
        <v>Jul</v>
      </c>
      <c r="I317" s="16">
        <f>MONTH(Table1[[#This Row],[Date]])</f>
        <v>7</v>
      </c>
      <c r="J317" t="str">
        <f>TEXT(Table1[[#This Row],[Date]],"ddd")</f>
        <v>Sun</v>
      </c>
      <c r="K317" s="2">
        <f>Table1[[#This Row],[Credit]]-Table1[[#This Row],[Debit]]</f>
        <v>-5</v>
      </c>
    </row>
    <row r="318" spans="1:11" x14ac:dyDescent="0.3">
      <c r="A318" s="1">
        <v>44395</v>
      </c>
      <c r="B318" t="s">
        <v>42</v>
      </c>
      <c r="C318" s="2">
        <v>40</v>
      </c>
      <c r="D318" s="2"/>
      <c r="E318" t="s">
        <v>42</v>
      </c>
      <c r="F318" t="s">
        <v>20</v>
      </c>
      <c r="G318" t="s">
        <v>17</v>
      </c>
      <c r="H318" s="1" t="str">
        <f>TEXT(Table1[[#This Row],[Date]],"MMM")</f>
        <v>Jul</v>
      </c>
      <c r="I318" s="16">
        <f>MONTH(Table1[[#This Row],[Date]])</f>
        <v>7</v>
      </c>
      <c r="J318" t="str">
        <f>TEXT(Table1[[#This Row],[Date]],"ddd")</f>
        <v>Sun</v>
      </c>
      <c r="K318" s="2">
        <f>Table1[[#This Row],[Credit]]-Table1[[#This Row],[Debit]]</f>
        <v>-40</v>
      </c>
    </row>
    <row r="319" spans="1:11" x14ac:dyDescent="0.3">
      <c r="A319" s="1">
        <v>44396</v>
      </c>
      <c r="B319" t="s">
        <v>43</v>
      </c>
      <c r="C319" s="2">
        <v>51.1</v>
      </c>
      <c r="D319" s="2"/>
      <c r="E319" t="s">
        <v>44</v>
      </c>
      <c r="F319" t="s">
        <v>31</v>
      </c>
      <c r="G319" t="s">
        <v>17</v>
      </c>
      <c r="H319" s="1" t="str">
        <f>TEXT(Table1[[#This Row],[Date]],"MMM")</f>
        <v>Jul</v>
      </c>
      <c r="I319" s="16">
        <f>MONTH(Table1[[#This Row],[Date]])</f>
        <v>7</v>
      </c>
      <c r="J319" t="str">
        <f>TEXT(Table1[[#This Row],[Date]],"ddd")</f>
        <v>Mon</v>
      </c>
      <c r="K319" s="2">
        <f>Table1[[#This Row],[Credit]]-Table1[[#This Row],[Debit]]</f>
        <v>-51.1</v>
      </c>
    </row>
    <row r="320" spans="1:11" x14ac:dyDescent="0.3">
      <c r="A320" s="1">
        <v>44396</v>
      </c>
      <c r="B320" t="s">
        <v>45</v>
      </c>
      <c r="C320" s="2">
        <v>35</v>
      </c>
      <c r="D320" s="2"/>
      <c r="E320" t="s">
        <v>30</v>
      </c>
      <c r="F320" t="s">
        <v>31</v>
      </c>
      <c r="G320" t="s">
        <v>17</v>
      </c>
      <c r="H320" s="1" t="str">
        <f>TEXT(Table1[[#This Row],[Date]],"MMM")</f>
        <v>Jul</v>
      </c>
      <c r="I320" s="16">
        <f>MONTH(Table1[[#This Row],[Date]])</f>
        <v>7</v>
      </c>
      <c r="J320" t="str">
        <f>TEXT(Table1[[#This Row],[Date]],"ddd")</f>
        <v>Mon</v>
      </c>
      <c r="K320" s="2">
        <f>Table1[[#This Row],[Credit]]-Table1[[#This Row],[Debit]]</f>
        <v>-35</v>
      </c>
    </row>
    <row r="321" spans="1:11" x14ac:dyDescent="0.3">
      <c r="A321" s="1">
        <v>44396</v>
      </c>
      <c r="B321" t="s">
        <v>14</v>
      </c>
      <c r="C321" s="2">
        <v>5</v>
      </c>
      <c r="D321" s="2"/>
      <c r="E321" t="s">
        <v>15</v>
      </c>
      <c r="F321" t="s">
        <v>16</v>
      </c>
      <c r="G321" t="s">
        <v>17</v>
      </c>
      <c r="H321" s="1" t="str">
        <f>TEXT(Table1[[#This Row],[Date]],"MMM")</f>
        <v>Jul</v>
      </c>
      <c r="I321" s="16">
        <f>MONTH(Table1[[#This Row],[Date]])</f>
        <v>7</v>
      </c>
      <c r="J321" t="str">
        <f>TEXT(Table1[[#This Row],[Date]],"ddd")</f>
        <v>Mon</v>
      </c>
      <c r="K321" s="2">
        <f>Table1[[#This Row],[Credit]]-Table1[[#This Row],[Debit]]</f>
        <v>-5</v>
      </c>
    </row>
    <row r="322" spans="1:11" x14ac:dyDescent="0.3">
      <c r="A322" s="1">
        <v>44397</v>
      </c>
      <c r="B322" t="s">
        <v>14</v>
      </c>
      <c r="C322" s="2">
        <v>5</v>
      </c>
      <c r="D322" s="2"/>
      <c r="E322" t="s">
        <v>15</v>
      </c>
      <c r="F322" t="s">
        <v>16</v>
      </c>
      <c r="G322" t="s">
        <v>17</v>
      </c>
      <c r="H322" s="1" t="str">
        <f>TEXT(Table1[[#This Row],[Date]],"MMM")</f>
        <v>Jul</v>
      </c>
      <c r="I322" s="16">
        <f>MONTH(Table1[[#This Row],[Date]])</f>
        <v>7</v>
      </c>
      <c r="J322" t="str">
        <f>TEXT(Table1[[#This Row],[Date]],"ddd")</f>
        <v>Tue</v>
      </c>
      <c r="K322" s="2">
        <f>Table1[[#This Row],[Credit]]-Table1[[#This Row],[Debit]]</f>
        <v>-5</v>
      </c>
    </row>
    <row r="323" spans="1:11" x14ac:dyDescent="0.3">
      <c r="A323" s="1">
        <v>44398</v>
      </c>
      <c r="B323" t="s">
        <v>14</v>
      </c>
      <c r="C323" s="2">
        <v>5</v>
      </c>
      <c r="D323" s="2"/>
      <c r="E323" t="s">
        <v>15</v>
      </c>
      <c r="F323" t="s">
        <v>16</v>
      </c>
      <c r="G323" t="s">
        <v>17</v>
      </c>
      <c r="H323" s="1" t="str">
        <f>TEXT(Table1[[#This Row],[Date]],"MMM")</f>
        <v>Jul</v>
      </c>
      <c r="I323" s="16">
        <f>MONTH(Table1[[#This Row],[Date]])</f>
        <v>7</v>
      </c>
      <c r="J323" t="str">
        <f>TEXT(Table1[[#This Row],[Date]],"ddd")</f>
        <v>Wed</v>
      </c>
      <c r="K323" s="2">
        <f>Table1[[#This Row],[Credit]]-Table1[[#This Row],[Debit]]</f>
        <v>-5</v>
      </c>
    </row>
    <row r="324" spans="1:11" x14ac:dyDescent="0.3">
      <c r="A324" s="1">
        <v>44398</v>
      </c>
      <c r="B324" t="s">
        <v>24</v>
      </c>
      <c r="C324" s="2">
        <v>176</v>
      </c>
      <c r="D324" s="2"/>
      <c r="E324" t="s">
        <v>25</v>
      </c>
      <c r="F324" t="s">
        <v>20</v>
      </c>
      <c r="G324" t="s">
        <v>17</v>
      </c>
      <c r="H324" s="1" t="str">
        <f>TEXT(Table1[[#This Row],[Date]],"MMM")</f>
        <v>Jul</v>
      </c>
      <c r="I324" s="16">
        <f>MONTH(Table1[[#This Row],[Date]])</f>
        <v>7</v>
      </c>
      <c r="J324" t="str">
        <f>TEXT(Table1[[#This Row],[Date]],"ddd")</f>
        <v>Wed</v>
      </c>
      <c r="K324" s="2">
        <f>Table1[[#This Row],[Credit]]-Table1[[#This Row],[Debit]]</f>
        <v>-176</v>
      </c>
    </row>
    <row r="325" spans="1:11" x14ac:dyDescent="0.3">
      <c r="A325" s="1">
        <v>44399</v>
      </c>
      <c r="B325" t="s">
        <v>46</v>
      </c>
      <c r="C325" s="2">
        <v>43.1</v>
      </c>
      <c r="D325" s="2"/>
      <c r="E325" t="s">
        <v>35</v>
      </c>
      <c r="F325" t="s">
        <v>16</v>
      </c>
      <c r="G325" t="s">
        <v>17</v>
      </c>
      <c r="H325" s="1" t="str">
        <f>TEXT(Table1[[#This Row],[Date]],"MMM")</f>
        <v>Jul</v>
      </c>
      <c r="I325" s="16">
        <f>MONTH(Table1[[#This Row],[Date]])</f>
        <v>7</v>
      </c>
      <c r="J325" t="str">
        <f>TEXT(Table1[[#This Row],[Date]],"ddd")</f>
        <v>Thu</v>
      </c>
      <c r="K325" s="2">
        <f>Table1[[#This Row],[Credit]]-Table1[[#This Row],[Debit]]</f>
        <v>-43.1</v>
      </c>
    </row>
    <row r="326" spans="1:11" x14ac:dyDescent="0.3">
      <c r="A326" s="1">
        <v>44400</v>
      </c>
      <c r="B326" t="s">
        <v>47</v>
      </c>
      <c r="C326" s="2">
        <v>18.2</v>
      </c>
      <c r="D326" s="2"/>
      <c r="E326" t="s">
        <v>35</v>
      </c>
      <c r="F326" t="s">
        <v>16</v>
      </c>
      <c r="G326" t="s">
        <v>17</v>
      </c>
      <c r="H326" s="1" t="str">
        <f>TEXT(Table1[[#This Row],[Date]],"MMM")</f>
        <v>Jul</v>
      </c>
      <c r="I326" s="16">
        <f>MONTH(Table1[[#This Row],[Date]])</f>
        <v>7</v>
      </c>
      <c r="J326" t="str">
        <f>TEXT(Table1[[#This Row],[Date]],"ddd")</f>
        <v>Fri</v>
      </c>
      <c r="K326" s="2">
        <f>Table1[[#This Row],[Credit]]-Table1[[#This Row],[Debit]]</f>
        <v>-18.2</v>
      </c>
    </row>
    <row r="327" spans="1:11" x14ac:dyDescent="0.3">
      <c r="A327" s="1">
        <v>44401</v>
      </c>
      <c r="B327" t="s">
        <v>48</v>
      </c>
      <c r="C327" s="2">
        <v>55</v>
      </c>
      <c r="D327" s="2"/>
      <c r="E327" t="s">
        <v>49</v>
      </c>
      <c r="F327" t="s">
        <v>50</v>
      </c>
      <c r="G327" t="s">
        <v>17</v>
      </c>
      <c r="H327" s="1" t="str">
        <f>TEXT(Table1[[#This Row],[Date]],"MMM")</f>
        <v>Jul</v>
      </c>
      <c r="I327" s="16">
        <f>MONTH(Table1[[#This Row],[Date]])</f>
        <v>7</v>
      </c>
      <c r="J327" t="str">
        <f>TEXT(Table1[[#This Row],[Date]],"ddd")</f>
        <v>Sat</v>
      </c>
      <c r="K327" s="2">
        <f>Table1[[#This Row],[Credit]]-Table1[[#This Row],[Debit]]</f>
        <v>-55</v>
      </c>
    </row>
    <row r="328" spans="1:11" x14ac:dyDescent="0.3">
      <c r="A328" s="1">
        <v>44401</v>
      </c>
      <c r="B328" t="s">
        <v>28</v>
      </c>
      <c r="C328" s="2">
        <v>68.800000000000011</v>
      </c>
      <c r="D328" s="2"/>
      <c r="E328" t="s">
        <v>51</v>
      </c>
      <c r="F328" t="s">
        <v>23</v>
      </c>
      <c r="G328" t="s">
        <v>17</v>
      </c>
      <c r="H328" s="1" t="str">
        <f>TEXT(Table1[[#This Row],[Date]],"MMM")</f>
        <v>Jul</v>
      </c>
      <c r="I328" s="16">
        <f>MONTH(Table1[[#This Row],[Date]])</f>
        <v>7</v>
      </c>
      <c r="J328" t="str">
        <f>TEXT(Table1[[#This Row],[Date]],"ddd")</f>
        <v>Sat</v>
      </c>
      <c r="K328" s="2">
        <f>Table1[[#This Row],[Credit]]-Table1[[#This Row],[Debit]]</f>
        <v>-68.800000000000011</v>
      </c>
    </row>
    <row r="329" spans="1:11" x14ac:dyDescent="0.3">
      <c r="A329" s="1">
        <v>44401</v>
      </c>
      <c r="B329" t="s">
        <v>14</v>
      </c>
      <c r="C329" s="2">
        <v>5</v>
      </c>
      <c r="D329" s="2"/>
      <c r="E329" t="s">
        <v>15</v>
      </c>
      <c r="F329" t="s">
        <v>16</v>
      </c>
      <c r="G329" t="s">
        <v>17</v>
      </c>
      <c r="H329" s="1" t="str">
        <f>TEXT(Table1[[#This Row],[Date]],"MMM")</f>
        <v>Jul</v>
      </c>
      <c r="I329" s="16">
        <f>MONTH(Table1[[#This Row],[Date]])</f>
        <v>7</v>
      </c>
      <c r="J329" t="str">
        <f>TEXT(Table1[[#This Row],[Date]],"ddd")</f>
        <v>Sat</v>
      </c>
      <c r="K329" s="2">
        <f>Table1[[#This Row],[Credit]]-Table1[[#This Row],[Debit]]</f>
        <v>-5</v>
      </c>
    </row>
    <row r="330" spans="1:11" x14ac:dyDescent="0.3">
      <c r="A330" s="1">
        <v>44402</v>
      </c>
      <c r="B330" t="s">
        <v>14</v>
      </c>
      <c r="C330" s="2">
        <v>5</v>
      </c>
      <c r="D330" s="2"/>
      <c r="E330" t="s">
        <v>15</v>
      </c>
      <c r="F330" t="s">
        <v>16</v>
      </c>
      <c r="G330" t="s">
        <v>17</v>
      </c>
      <c r="H330" s="1" t="str">
        <f>TEXT(Table1[[#This Row],[Date]],"MMM")</f>
        <v>Jul</v>
      </c>
      <c r="I330" s="16">
        <f>MONTH(Table1[[#This Row],[Date]])</f>
        <v>7</v>
      </c>
      <c r="J330" t="str">
        <f>TEXT(Table1[[#This Row],[Date]],"ddd")</f>
        <v>Sun</v>
      </c>
      <c r="K330" s="2">
        <f>Table1[[#This Row],[Credit]]-Table1[[#This Row],[Debit]]</f>
        <v>-5</v>
      </c>
    </row>
    <row r="331" spans="1:11" x14ac:dyDescent="0.3">
      <c r="A331" s="1">
        <v>44403</v>
      </c>
      <c r="B331" t="s">
        <v>14</v>
      </c>
      <c r="C331" s="2">
        <v>5</v>
      </c>
      <c r="D331" s="2"/>
      <c r="E331" t="s">
        <v>15</v>
      </c>
      <c r="F331" t="s">
        <v>16</v>
      </c>
      <c r="G331" t="s">
        <v>17</v>
      </c>
      <c r="H331" s="1" t="str">
        <f>TEXT(Table1[[#This Row],[Date]],"MMM")</f>
        <v>Jul</v>
      </c>
      <c r="I331" s="16">
        <f>MONTH(Table1[[#This Row],[Date]])</f>
        <v>7</v>
      </c>
      <c r="J331" t="str">
        <f>TEXT(Table1[[#This Row],[Date]],"ddd")</f>
        <v>Mon</v>
      </c>
      <c r="K331" s="2">
        <f>Table1[[#This Row],[Credit]]-Table1[[#This Row],[Debit]]</f>
        <v>-5</v>
      </c>
    </row>
    <row r="332" spans="1:11" x14ac:dyDescent="0.3">
      <c r="A332" s="1">
        <v>44404</v>
      </c>
      <c r="B332" t="s">
        <v>14</v>
      </c>
      <c r="C332" s="2">
        <v>5</v>
      </c>
      <c r="D332" s="2"/>
      <c r="E332" t="s">
        <v>15</v>
      </c>
      <c r="F332" t="s">
        <v>16</v>
      </c>
      <c r="G332" t="s">
        <v>17</v>
      </c>
      <c r="H332" s="1" t="str">
        <f>TEXT(Table1[[#This Row],[Date]],"MMM")</f>
        <v>Jul</v>
      </c>
      <c r="I332" s="16">
        <f>MONTH(Table1[[#This Row],[Date]])</f>
        <v>7</v>
      </c>
      <c r="J332" t="str">
        <f>TEXT(Table1[[#This Row],[Date]],"ddd")</f>
        <v>Tue</v>
      </c>
      <c r="K332" s="2">
        <f>Table1[[#This Row],[Credit]]-Table1[[#This Row],[Debit]]</f>
        <v>-5</v>
      </c>
    </row>
    <row r="333" spans="1:11" x14ac:dyDescent="0.3">
      <c r="A333" s="1">
        <v>44405</v>
      </c>
      <c r="B333" t="s">
        <v>14</v>
      </c>
      <c r="C333" s="2">
        <v>5</v>
      </c>
      <c r="D333" s="2"/>
      <c r="E333" t="s">
        <v>15</v>
      </c>
      <c r="F333" t="s">
        <v>16</v>
      </c>
      <c r="G333" t="s">
        <v>17</v>
      </c>
      <c r="H333" s="1" t="str">
        <f>TEXT(Table1[[#This Row],[Date]],"MMM")</f>
        <v>Jul</v>
      </c>
      <c r="I333" s="16">
        <f>MONTH(Table1[[#This Row],[Date]])</f>
        <v>7</v>
      </c>
      <c r="J333" t="str">
        <f>TEXT(Table1[[#This Row],[Date]],"ddd")</f>
        <v>Wed</v>
      </c>
      <c r="K333" s="2">
        <f>Table1[[#This Row],[Credit]]-Table1[[#This Row],[Debit]]</f>
        <v>-5</v>
      </c>
    </row>
    <row r="334" spans="1:11" x14ac:dyDescent="0.3">
      <c r="A334" s="1">
        <v>44405</v>
      </c>
      <c r="B334" t="s">
        <v>24</v>
      </c>
      <c r="C334" s="2">
        <v>193</v>
      </c>
      <c r="D334" s="2"/>
      <c r="E334" t="s">
        <v>25</v>
      </c>
      <c r="F334" t="s">
        <v>20</v>
      </c>
      <c r="G334" t="s">
        <v>17</v>
      </c>
      <c r="H334" s="1" t="str">
        <f>TEXT(Table1[[#This Row],[Date]],"MMM")</f>
        <v>Jul</v>
      </c>
      <c r="I334" s="16">
        <f>MONTH(Table1[[#This Row],[Date]])</f>
        <v>7</v>
      </c>
      <c r="J334" t="str">
        <f>TEXT(Table1[[#This Row],[Date]],"ddd")</f>
        <v>Wed</v>
      </c>
      <c r="K334" s="2">
        <f>Table1[[#This Row],[Credit]]-Table1[[#This Row],[Debit]]</f>
        <v>-193</v>
      </c>
    </row>
    <row r="335" spans="1:11" x14ac:dyDescent="0.3">
      <c r="A335" s="1">
        <v>44406</v>
      </c>
      <c r="B335" t="s">
        <v>52</v>
      </c>
      <c r="C335" s="2">
        <v>130.80000000000001</v>
      </c>
      <c r="D335" s="2"/>
      <c r="E335" t="s">
        <v>33</v>
      </c>
      <c r="F335" t="s">
        <v>31</v>
      </c>
      <c r="G335" t="s">
        <v>17</v>
      </c>
      <c r="H335" s="1" t="str">
        <f>TEXT(Table1[[#This Row],[Date]],"MMM")</f>
        <v>Jul</v>
      </c>
      <c r="I335" s="16">
        <f>MONTH(Table1[[#This Row],[Date]])</f>
        <v>7</v>
      </c>
      <c r="J335" t="str">
        <f>TEXT(Table1[[#This Row],[Date]],"ddd")</f>
        <v>Thu</v>
      </c>
      <c r="K335" s="2">
        <f>Table1[[#This Row],[Credit]]-Table1[[#This Row],[Debit]]</f>
        <v>-130.80000000000001</v>
      </c>
    </row>
    <row r="336" spans="1:11" x14ac:dyDescent="0.3">
      <c r="A336" s="1">
        <v>44406</v>
      </c>
      <c r="B336" t="s">
        <v>61</v>
      </c>
      <c r="C336" s="2">
        <v>181.39999999999998</v>
      </c>
      <c r="D336" s="2"/>
      <c r="E336" t="s">
        <v>62</v>
      </c>
      <c r="F336" t="s">
        <v>31</v>
      </c>
      <c r="G336" t="s">
        <v>17</v>
      </c>
      <c r="H336" s="1" t="str">
        <f>TEXT(Table1[[#This Row],[Date]],"MMM")</f>
        <v>Jul</v>
      </c>
      <c r="I336" s="16">
        <f>MONTH(Table1[[#This Row],[Date]])</f>
        <v>7</v>
      </c>
      <c r="J336" t="str">
        <f>TEXT(Table1[[#This Row],[Date]],"ddd")</f>
        <v>Thu</v>
      </c>
      <c r="K336" s="2">
        <f>Table1[[#This Row],[Credit]]-Table1[[#This Row],[Debit]]</f>
        <v>-181.39999999999998</v>
      </c>
    </row>
    <row r="337" spans="1:11" x14ac:dyDescent="0.3">
      <c r="A337" s="1">
        <v>44407</v>
      </c>
      <c r="B337" t="s">
        <v>32</v>
      </c>
      <c r="C337" s="2">
        <v>151.19999999999999</v>
      </c>
      <c r="D337" s="2"/>
      <c r="E337" t="s">
        <v>33</v>
      </c>
      <c r="F337" t="s">
        <v>31</v>
      </c>
      <c r="G337" t="s">
        <v>17</v>
      </c>
      <c r="H337" s="1" t="str">
        <f>TEXT(Table1[[#This Row],[Date]],"MMM")</f>
        <v>Jul</v>
      </c>
      <c r="I337" s="16">
        <f>MONTH(Table1[[#This Row],[Date]])</f>
        <v>7</v>
      </c>
      <c r="J337" t="str">
        <f>TEXT(Table1[[#This Row],[Date]],"ddd")</f>
        <v>Fri</v>
      </c>
      <c r="K337" s="2">
        <f>Table1[[#This Row],[Credit]]-Table1[[#This Row],[Debit]]</f>
        <v>-151.19999999999999</v>
      </c>
    </row>
    <row r="338" spans="1:11" x14ac:dyDescent="0.3">
      <c r="A338" s="1">
        <v>44407</v>
      </c>
      <c r="B338" t="s">
        <v>36</v>
      </c>
      <c r="C338" s="2">
        <v>29.300000000000004</v>
      </c>
      <c r="D338" s="2"/>
      <c r="E338" t="s">
        <v>37</v>
      </c>
      <c r="F338" t="s">
        <v>23</v>
      </c>
      <c r="G338" t="s">
        <v>17</v>
      </c>
      <c r="H338" s="1" t="str">
        <f>TEXT(Table1[[#This Row],[Date]],"MMM")</f>
        <v>Jul</v>
      </c>
      <c r="I338" s="16">
        <f>MONTH(Table1[[#This Row],[Date]])</f>
        <v>7</v>
      </c>
      <c r="J338" t="str">
        <f>TEXT(Table1[[#This Row],[Date]],"ddd")</f>
        <v>Fri</v>
      </c>
      <c r="K338" s="2">
        <f>Table1[[#This Row],[Credit]]-Table1[[#This Row],[Debit]]</f>
        <v>-29.300000000000004</v>
      </c>
    </row>
    <row r="339" spans="1:11" x14ac:dyDescent="0.3">
      <c r="A339" s="1">
        <v>44407</v>
      </c>
      <c r="B339" t="s">
        <v>59</v>
      </c>
      <c r="C339" s="2">
        <v>15</v>
      </c>
      <c r="D339" s="2"/>
      <c r="E339" t="s">
        <v>35</v>
      </c>
      <c r="F339" t="s">
        <v>16</v>
      </c>
      <c r="G339" t="s">
        <v>17</v>
      </c>
      <c r="H339" s="1" t="str">
        <f>TEXT(Table1[[#This Row],[Date]],"MMM")</f>
        <v>Jul</v>
      </c>
      <c r="I339" s="16">
        <f>MONTH(Table1[[#This Row],[Date]])</f>
        <v>7</v>
      </c>
      <c r="J339" t="str">
        <f>TEXT(Table1[[#This Row],[Date]],"ddd")</f>
        <v>Fri</v>
      </c>
      <c r="K339" s="2">
        <f>Table1[[#This Row],[Credit]]-Table1[[#This Row],[Debit]]</f>
        <v>-15</v>
      </c>
    </row>
    <row r="340" spans="1:11" x14ac:dyDescent="0.3">
      <c r="A340" s="1">
        <v>44408</v>
      </c>
      <c r="B340" t="s">
        <v>14</v>
      </c>
      <c r="C340" s="2">
        <v>5</v>
      </c>
      <c r="D340" s="2"/>
      <c r="E340" t="s">
        <v>15</v>
      </c>
      <c r="F340" t="s">
        <v>16</v>
      </c>
      <c r="G340" t="s">
        <v>17</v>
      </c>
      <c r="H340" s="1" t="str">
        <f>TEXT(Table1[[#This Row],[Date]],"MMM")</f>
        <v>Jul</v>
      </c>
      <c r="I340" s="16">
        <f>MONTH(Table1[[#This Row],[Date]])</f>
        <v>7</v>
      </c>
      <c r="J340" t="str">
        <f>TEXT(Table1[[#This Row],[Date]],"ddd")</f>
        <v>Sat</v>
      </c>
      <c r="K340" s="2">
        <f>Table1[[#This Row],[Credit]]-Table1[[#This Row],[Debit]]</f>
        <v>-5</v>
      </c>
    </row>
    <row r="341" spans="1:11" x14ac:dyDescent="0.3">
      <c r="A341" s="1">
        <v>44410</v>
      </c>
      <c r="B341" t="s">
        <v>14</v>
      </c>
      <c r="C341" s="2">
        <v>5</v>
      </c>
      <c r="D341" s="2"/>
      <c r="E341" t="s">
        <v>15</v>
      </c>
      <c r="F341" t="s">
        <v>16</v>
      </c>
      <c r="G341" t="s">
        <v>17</v>
      </c>
      <c r="H341" s="1" t="str">
        <f>TEXT(Table1[[#This Row],[Date]],"MMM")</f>
        <v>Aug</v>
      </c>
      <c r="I341" s="16">
        <f>MONTH(Table1[[#This Row],[Date]])</f>
        <v>8</v>
      </c>
      <c r="J341" t="str">
        <f>TEXT(Table1[[#This Row],[Date]],"ddd")</f>
        <v>Mon</v>
      </c>
      <c r="K341" s="2">
        <f>Table1[[#This Row],[Credit]]-Table1[[#This Row],[Debit]]</f>
        <v>-5</v>
      </c>
    </row>
    <row r="342" spans="1:11" x14ac:dyDescent="0.3">
      <c r="A342" s="1">
        <v>44410</v>
      </c>
      <c r="B342" t="s">
        <v>10</v>
      </c>
      <c r="C342" s="2"/>
      <c r="D342" s="2">
        <v>5000</v>
      </c>
      <c r="E342" t="s">
        <v>11</v>
      </c>
      <c r="F342" t="s">
        <v>12</v>
      </c>
      <c r="G342" t="s">
        <v>13</v>
      </c>
      <c r="H342" s="1" t="str">
        <f>TEXT(Table1[[#This Row],[Date]],"MMM")</f>
        <v>Aug</v>
      </c>
      <c r="I342" s="16">
        <f>MONTH(Table1[[#This Row],[Date]])</f>
        <v>8</v>
      </c>
      <c r="J342" t="str">
        <f>TEXT(Table1[[#This Row],[Date]],"ddd")</f>
        <v>Mon</v>
      </c>
      <c r="K342" s="2">
        <f>Table1[[#This Row],[Credit]]-Table1[[#This Row],[Debit]]</f>
        <v>5000</v>
      </c>
    </row>
    <row r="343" spans="1:11" x14ac:dyDescent="0.3">
      <c r="A343" s="1">
        <v>44411</v>
      </c>
      <c r="B343" t="s">
        <v>14</v>
      </c>
      <c r="C343" s="2">
        <v>5</v>
      </c>
      <c r="D343" s="2"/>
      <c r="E343" t="s">
        <v>15</v>
      </c>
      <c r="F343" t="s">
        <v>16</v>
      </c>
      <c r="G343" t="s">
        <v>17</v>
      </c>
      <c r="H343" s="1" t="str">
        <f>TEXT(Table1[[#This Row],[Date]],"MMM")</f>
        <v>Aug</v>
      </c>
      <c r="I343" s="16">
        <f>MONTH(Table1[[#This Row],[Date]])</f>
        <v>8</v>
      </c>
      <c r="J343" t="str">
        <f>TEXT(Table1[[#This Row],[Date]],"ddd")</f>
        <v>Tue</v>
      </c>
      <c r="K343" s="2">
        <f>Table1[[#This Row],[Credit]]-Table1[[#This Row],[Debit]]</f>
        <v>-5</v>
      </c>
    </row>
    <row r="344" spans="1:11" x14ac:dyDescent="0.3">
      <c r="A344" s="1">
        <v>44413</v>
      </c>
      <c r="B344" t="s">
        <v>18</v>
      </c>
      <c r="C344" s="2">
        <v>900</v>
      </c>
      <c r="D344" s="2"/>
      <c r="E344" t="s">
        <v>19</v>
      </c>
      <c r="F344" t="s">
        <v>20</v>
      </c>
      <c r="G344" t="s">
        <v>17</v>
      </c>
      <c r="H344" s="1" t="str">
        <f>TEXT(Table1[[#This Row],[Date]],"MMM")</f>
        <v>Aug</v>
      </c>
      <c r="I344" s="16">
        <f>MONTH(Table1[[#This Row],[Date]])</f>
        <v>8</v>
      </c>
      <c r="J344" t="str">
        <f>TEXT(Table1[[#This Row],[Date]],"ddd")</f>
        <v>Thu</v>
      </c>
      <c r="K344" s="2">
        <f>Table1[[#This Row],[Credit]]-Table1[[#This Row],[Debit]]</f>
        <v>-900</v>
      </c>
    </row>
    <row r="345" spans="1:11" x14ac:dyDescent="0.3">
      <c r="A345" s="1">
        <v>44413</v>
      </c>
      <c r="B345" t="s">
        <v>21</v>
      </c>
      <c r="C345" s="2">
        <v>150</v>
      </c>
      <c r="D345" s="2"/>
      <c r="E345" t="s">
        <v>22</v>
      </c>
      <c r="F345" t="s">
        <v>23</v>
      </c>
      <c r="G345" t="s">
        <v>17</v>
      </c>
      <c r="H345" s="1" t="str">
        <f>TEXT(Table1[[#This Row],[Date]],"MMM")</f>
        <v>Aug</v>
      </c>
      <c r="I345" s="16">
        <f>MONTH(Table1[[#This Row],[Date]])</f>
        <v>8</v>
      </c>
      <c r="J345" t="str">
        <f>TEXT(Table1[[#This Row],[Date]],"ddd")</f>
        <v>Thu</v>
      </c>
      <c r="K345" s="2">
        <f>Table1[[#This Row],[Credit]]-Table1[[#This Row],[Debit]]</f>
        <v>-150</v>
      </c>
    </row>
    <row r="346" spans="1:11" x14ac:dyDescent="0.3">
      <c r="A346" s="1">
        <v>44413</v>
      </c>
      <c r="B346" t="s">
        <v>14</v>
      </c>
      <c r="C346" s="2">
        <v>5</v>
      </c>
      <c r="D346" s="2"/>
      <c r="E346" t="s">
        <v>15</v>
      </c>
      <c r="F346" t="s">
        <v>16</v>
      </c>
      <c r="G346" t="s">
        <v>17</v>
      </c>
      <c r="H346" s="1" t="str">
        <f>TEXT(Table1[[#This Row],[Date]],"MMM")</f>
        <v>Aug</v>
      </c>
      <c r="I346" s="16">
        <f>MONTH(Table1[[#This Row],[Date]])</f>
        <v>8</v>
      </c>
      <c r="J346" t="str">
        <f>TEXT(Table1[[#This Row],[Date]],"ddd")</f>
        <v>Thu</v>
      </c>
      <c r="K346" s="2">
        <f>Table1[[#This Row],[Credit]]-Table1[[#This Row],[Debit]]</f>
        <v>-5</v>
      </c>
    </row>
    <row r="347" spans="1:11" x14ac:dyDescent="0.3">
      <c r="A347" s="1">
        <v>44413</v>
      </c>
      <c r="B347" t="s">
        <v>14</v>
      </c>
      <c r="C347" s="2">
        <v>5</v>
      </c>
      <c r="D347" s="2"/>
      <c r="E347" t="s">
        <v>15</v>
      </c>
      <c r="F347" t="s">
        <v>16</v>
      </c>
      <c r="G347" t="s">
        <v>17</v>
      </c>
      <c r="H347" s="1" t="str">
        <f>TEXT(Table1[[#This Row],[Date]],"MMM")</f>
        <v>Aug</v>
      </c>
      <c r="I347" s="16">
        <f>MONTH(Table1[[#This Row],[Date]])</f>
        <v>8</v>
      </c>
      <c r="J347" t="str">
        <f>TEXT(Table1[[#This Row],[Date]],"ddd")</f>
        <v>Thu</v>
      </c>
      <c r="K347" s="2">
        <f>Table1[[#This Row],[Credit]]-Table1[[#This Row],[Debit]]</f>
        <v>-5</v>
      </c>
    </row>
    <row r="348" spans="1:11" x14ac:dyDescent="0.3">
      <c r="A348" s="1">
        <v>44414</v>
      </c>
      <c r="B348" t="s">
        <v>14</v>
      </c>
      <c r="C348" s="2">
        <v>5</v>
      </c>
      <c r="D348" s="2"/>
      <c r="E348" t="s">
        <v>15</v>
      </c>
      <c r="F348" t="s">
        <v>16</v>
      </c>
      <c r="G348" t="s">
        <v>17</v>
      </c>
      <c r="H348" s="1" t="str">
        <f>TEXT(Table1[[#This Row],[Date]],"MMM")</f>
        <v>Aug</v>
      </c>
      <c r="I348" s="16">
        <f>MONTH(Table1[[#This Row],[Date]])</f>
        <v>8</v>
      </c>
      <c r="J348" t="str">
        <f>TEXT(Table1[[#This Row],[Date]],"ddd")</f>
        <v>Fri</v>
      </c>
      <c r="K348" s="2">
        <f>Table1[[#This Row],[Credit]]-Table1[[#This Row],[Debit]]</f>
        <v>-5</v>
      </c>
    </row>
    <row r="349" spans="1:11" x14ac:dyDescent="0.3">
      <c r="A349" s="1">
        <v>44415</v>
      </c>
      <c r="B349" t="s">
        <v>14</v>
      </c>
      <c r="C349" s="2">
        <v>5</v>
      </c>
      <c r="D349" s="2"/>
      <c r="E349" t="s">
        <v>15</v>
      </c>
      <c r="F349" t="s">
        <v>16</v>
      </c>
      <c r="G349" t="s">
        <v>17</v>
      </c>
      <c r="H349" s="1" t="str">
        <f>TEXT(Table1[[#This Row],[Date]],"MMM")</f>
        <v>Aug</v>
      </c>
      <c r="I349" s="16">
        <f>MONTH(Table1[[#This Row],[Date]])</f>
        <v>8</v>
      </c>
      <c r="J349" t="str">
        <f>TEXT(Table1[[#This Row],[Date]],"ddd")</f>
        <v>Sat</v>
      </c>
      <c r="K349" s="2">
        <f>Table1[[#This Row],[Credit]]-Table1[[#This Row],[Debit]]</f>
        <v>-5</v>
      </c>
    </row>
    <row r="350" spans="1:11" x14ac:dyDescent="0.3">
      <c r="A350" s="1">
        <v>44415</v>
      </c>
      <c r="B350" t="s">
        <v>24</v>
      </c>
      <c r="C350" s="2">
        <v>137</v>
      </c>
      <c r="D350" s="2"/>
      <c r="E350" t="s">
        <v>25</v>
      </c>
      <c r="F350" t="s">
        <v>20</v>
      </c>
      <c r="G350" t="s">
        <v>17</v>
      </c>
      <c r="H350" s="1" t="str">
        <f>TEXT(Table1[[#This Row],[Date]],"MMM")</f>
        <v>Aug</v>
      </c>
      <c r="I350" s="16">
        <f>MONTH(Table1[[#This Row],[Date]])</f>
        <v>8</v>
      </c>
      <c r="J350" t="str">
        <f>TEXT(Table1[[#This Row],[Date]],"ddd")</f>
        <v>Sat</v>
      </c>
      <c r="K350" s="2">
        <f>Table1[[#This Row],[Credit]]-Table1[[#This Row],[Debit]]</f>
        <v>-137</v>
      </c>
    </row>
    <row r="351" spans="1:11" x14ac:dyDescent="0.3">
      <c r="A351" s="1">
        <v>44418</v>
      </c>
      <c r="B351" t="s">
        <v>26</v>
      </c>
      <c r="C351" s="2">
        <v>57</v>
      </c>
      <c r="D351" s="2"/>
      <c r="E351" t="s">
        <v>27</v>
      </c>
      <c r="F351" t="s">
        <v>20</v>
      </c>
      <c r="G351" t="s">
        <v>17</v>
      </c>
      <c r="H351" s="1" t="str">
        <f>TEXT(Table1[[#This Row],[Date]],"MMM")</f>
        <v>Aug</v>
      </c>
      <c r="I351" s="16">
        <f>MONTH(Table1[[#This Row],[Date]])</f>
        <v>8</v>
      </c>
      <c r="J351" t="str">
        <f>TEXT(Table1[[#This Row],[Date]],"ddd")</f>
        <v>Tue</v>
      </c>
      <c r="K351" s="2">
        <f>Table1[[#This Row],[Credit]]-Table1[[#This Row],[Debit]]</f>
        <v>-57</v>
      </c>
    </row>
    <row r="352" spans="1:11" x14ac:dyDescent="0.3">
      <c r="A352" s="1">
        <v>44418</v>
      </c>
      <c r="B352" t="s">
        <v>14</v>
      </c>
      <c r="C352" s="2">
        <v>5</v>
      </c>
      <c r="D352" s="2"/>
      <c r="E352" t="s">
        <v>15</v>
      </c>
      <c r="F352" t="s">
        <v>16</v>
      </c>
      <c r="G352" t="s">
        <v>17</v>
      </c>
      <c r="H352" s="1" t="str">
        <f>TEXT(Table1[[#This Row],[Date]],"MMM")</f>
        <v>Aug</v>
      </c>
      <c r="I352" s="16">
        <f>MONTH(Table1[[#This Row],[Date]])</f>
        <v>8</v>
      </c>
      <c r="J352" t="str">
        <f>TEXT(Table1[[#This Row],[Date]],"ddd")</f>
        <v>Tue</v>
      </c>
      <c r="K352" s="2">
        <f>Table1[[#This Row],[Credit]]-Table1[[#This Row],[Debit]]</f>
        <v>-5</v>
      </c>
    </row>
    <row r="353" spans="1:11" x14ac:dyDescent="0.3">
      <c r="A353" s="1">
        <v>44419</v>
      </c>
      <c r="B353" t="s">
        <v>14</v>
      </c>
      <c r="C353" s="2">
        <v>5</v>
      </c>
      <c r="D353" s="2"/>
      <c r="E353" t="s">
        <v>15</v>
      </c>
      <c r="F353" t="s">
        <v>16</v>
      </c>
      <c r="G353" t="s">
        <v>17</v>
      </c>
      <c r="H353" s="1" t="str">
        <f>TEXT(Table1[[#This Row],[Date]],"MMM")</f>
        <v>Aug</v>
      </c>
      <c r="I353" s="16">
        <f>MONTH(Table1[[#This Row],[Date]])</f>
        <v>8</v>
      </c>
      <c r="J353" t="str">
        <f>TEXT(Table1[[#This Row],[Date]],"ddd")</f>
        <v>Wed</v>
      </c>
      <c r="K353" s="2">
        <f>Table1[[#This Row],[Credit]]-Table1[[#This Row],[Debit]]</f>
        <v>-5</v>
      </c>
    </row>
    <row r="354" spans="1:11" x14ac:dyDescent="0.3">
      <c r="A354" s="1">
        <v>44420</v>
      </c>
      <c r="B354" t="s">
        <v>28</v>
      </c>
      <c r="C354" s="2">
        <v>84.199999999999989</v>
      </c>
      <c r="D354" s="2"/>
      <c r="E354" t="s">
        <v>51</v>
      </c>
      <c r="F354" t="s">
        <v>23</v>
      </c>
      <c r="G354" t="s">
        <v>17</v>
      </c>
      <c r="H354" s="1" t="str">
        <f>TEXT(Table1[[#This Row],[Date]],"MMM")</f>
        <v>Aug</v>
      </c>
      <c r="I354" s="16">
        <f>MONTH(Table1[[#This Row],[Date]])</f>
        <v>8</v>
      </c>
      <c r="J354" t="str">
        <f>TEXT(Table1[[#This Row],[Date]],"ddd")</f>
        <v>Thu</v>
      </c>
      <c r="K354" s="2">
        <f>Table1[[#This Row],[Credit]]-Table1[[#This Row],[Debit]]</f>
        <v>-84.199999999999989</v>
      </c>
    </row>
    <row r="355" spans="1:11" x14ac:dyDescent="0.3">
      <c r="A355" s="1">
        <v>44420</v>
      </c>
      <c r="B355" t="s">
        <v>14</v>
      </c>
      <c r="C355" s="2">
        <v>5</v>
      </c>
      <c r="D355" s="2"/>
      <c r="E355" t="s">
        <v>15</v>
      </c>
      <c r="F355" t="s">
        <v>16</v>
      </c>
      <c r="G355" t="s">
        <v>17</v>
      </c>
      <c r="H355" s="1" t="str">
        <f>TEXT(Table1[[#This Row],[Date]],"MMM")</f>
        <v>Aug</v>
      </c>
      <c r="I355" s="16">
        <f>MONTH(Table1[[#This Row],[Date]])</f>
        <v>8</v>
      </c>
      <c r="J355" t="str">
        <f>TEXT(Table1[[#This Row],[Date]],"ddd")</f>
        <v>Thu</v>
      </c>
      <c r="K355" s="2">
        <f>Table1[[#This Row],[Credit]]-Table1[[#This Row],[Debit]]</f>
        <v>-5</v>
      </c>
    </row>
    <row r="356" spans="1:11" x14ac:dyDescent="0.3">
      <c r="A356" s="1">
        <v>44421</v>
      </c>
      <c r="B356" t="s">
        <v>14</v>
      </c>
      <c r="C356" s="2">
        <v>5</v>
      </c>
      <c r="D356" s="2"/>
      <c r="E356" t="s">
        <v>15</v>
      </c>
      <c r="F356" t="s">
        <v>16</v>
      </c>
      <c r="G356" t="s">
        <v>17</v>
      </c>
      <c r="H356" s="1" t="str">
        <f>TEXT(Table1[[#This Row],[Date]],"MMM")</f>
        <v>Aug</v>
      </c>
      <c r="I356" s="16">
        <f>MONTH(Table1[[#This Row],[Date]])</f>
        <v>8</v>
      </c>
      <c r="J356" t="str">
        <f>TEXT(Table1[[#This Row],[Date]],"ddd")</f>
        <v>Fri</v>
      </c>
      <c r="K356" s="2">
        <f>Table1[[#This Row],[Credit]]-Table1[[#This Row],[Debit]]</f>
        <v>-5</v>
      </c>
    </row>
    <row r="357" spans="1:11" x14ac:dyDescent="0.3">
      <c r="A357" s="1">
        <v>44422</v>
      </c>
      <c r="B357" t="s">
        <v>24</v>
      </c>
      <c r="C357" s="2">
        <v>142.1</v>
      </c>
      <c r="D357" s="2"/>
      <c r="E357" t="s">
        <v>25</v>
      </c>
      <c r="F357" t="s">
        <v>20</v>
      </c>
      <c r="G357" t="s">
        <v>17</v>
      </c>
      <c r="H357" s="1" t="str">
        <f>TEXT(Table1[[#This Row],[Date]],"MMM")</f>
        <v>Aug</v>
      </c>
      <c r="I357" s="16">
        <f>MONTH(Table1[[#This Row],[Date]])</f>
        <v>8</v>
      </c>
      <c r="J357" t="str">
        <f>TEXT(Table1[[#This Row],[Date]],"ddd")</f>
        <v>Sat</v>
      </c>
      <c r="K357" s="2">
        <f>Table1[[#This Row],[Credit]]-Table1[[#This Row],[Debit]]</f>
        <v>-142.1</v>
      </c>
    </row>
    <row r="358" spans="1:11" x14ac:dyDescent="0.3">
      <c r="A358" s="1">
        <v>44422</v>
      </c>
      <c r="B358" t="s">
        <v>14</v>
      </c>
      <c r="C358" s="2">
        <v>5</v>
      </c>
      <c r="D358" s="2"/>
      <c r="E358" t="s">
        <v>15</v>
      </c>
      <c r="F358" t="s">
        <v>16</v>
      </c>
      <c r="G358" t="s">
        <v>17</v>
      </c>
      <c r="H358" s="1" t="str">
        <f>TEXT(Table1[[#This Row],[Date]],"MMM")</f>
        <v>Aug</v>
      </c>
      <c r="I358" s="16">
        <f>MONTH(Table1[[#This Row],[Date]])</f>
        <v>8</v>
      </c>
      <c r="J358" t="str">
        <f>TEXT(Table1[[#This Row],[Date]],"ddd")</f>
        <v>Sat</v>
      </c>
      <c r="K358" s="2">
        <f>Table1[[#This Row],[Credit]]-Table1[[#This Row],[Debit]]</f>
        <v>-5</v>
      </c>
    </row>
    <row r="359" spans="1:11" x14ac:dyDescent="0.3">
      <c r="A359" s="1">
        <v>44423</v>
      </c>
      <c r="B359" t="s">
        <v>14</v>
      </c>
      <c r="C359" s="2">
        <v>5</v>
      </c>
      <c r="D359" s="2"/>
      <c r="E359" t="s">
        <v>15</v>
      </c>
      <c r="F359" t="s">
        <v>16</v>
      </c>
      <c r="G359" t="s">
        <v>17</v>
      </c>
      <c r="H359" s="1" t="str">
        <f>TEXT(Table1[[#This Row],[Date]],"MMM")</f>
        <v>Aug</v>
      </c>
      <c r="I359" s="16">
        <f>MONTH(Table1[[#This Row],[Date]])</f>
        <v>8</v>
      </c>
      <c r="J359" t="str">
        <f>TEXT(Table1[[#This Row],[Date]],"ddd")</f>
        <v>Sun</v>
      </c>
      <c r="K359" s="2">
        <f>Table1[[#This Row],[Credit]]-Table1[[#This Row],[Debit]]</f>
        <v>-5</v>
      </c>
    </row>
    <row r="360" spans="1:11" x14ac:dyDescent="0.3">
      <c r="A360" s="1">
        <v>44423</v>
      </c>
      <c r="B360" t="s">
        <v>29</v>
      </c>
      <c r="C360" s="2">
        <v>46.8</v>
      </c>
      <c r="D360" s="2"/>
      <c r="E360" t="s">
        <v>30</v>
      </c>
      <c r="F360" t="s">
        <v>31</v>
      </c>
      <c r="G360" t="s">
        <v>17</v>
      </c>
      <c r="H360" s="1" t="str">
        <f>TEXT(Table1[[#This Row],[Date]],"MMM")</f>
        <v>Aug</v>
      </c>
      <c r="I360" s="16">
        <f>MONTH(Table1[[#This Row],[Date]])</f>
        <v>8</v>
      </c>
      <c r="J360" t="str">
        <f>TEXT(Table1[[#This Row],[Date]],"ddd")</f>
        <v>Sun</v>
      </c>
      <c r="K360" s="2">
        <f>Table1[[#This Row],[Credit]]-Table1[[#This Row],[Debit]]</f>
        <v>-46.8</v>
      </c>
    </row>
    <row r="361" spans="1:11" x14ac:dyDescent="0.3">
      <c r="A361" s="1">
        <v>44423</v>
      </c>
      <c r="B361" t="s">
        <v>32</v>
      </c>
      <c r="C361" s="2">
        <v>104.70000000000002</v>
      </c>
      <c r="D361" s="2"/>
      <c r="E361" t="s">
        <v>33</v>
      </c>
      <c r="F361" t="s">
        <v>31</v>
      </c>
      <c r="G361" t="s">
        <v>17</v>
      </c>
      <c r="H361" s="1" t="str">
        <f>TEXT(Table1[[#This Row],[Date]],"MMM")</f>
        <v>Aug</v>
      </c>
      <c r="I361" s="16">
        <f>MONTH(Table1[[#This Row],[Date]])</f>
        <v>8</v>
      </c>
      <c r="J361" t="str">
        <f>TEXT(Table1[[#This Row],[Date]],"ddd")</f>
        <v>Sun</v>
      </c>
      <c r="K361" s="2">
        <f>Table1[[#This Row],[Credit]]-Table1[[#This Row],[Debit]]</f>
        <v>-104.70000000000002</v>
      </c>
    </row>
    <row r="362" spans="1:11" x14ac:dyDescent="0.3">
      <c r="A362" s="1">
        <v>44423</v>
      </c>
      <c r="B362" t="s">
        <v>34</v>
      </c>
      <c r="C362" s="2">
        <v>59.1</v>
      </c>
      <c r="D362" s="2"/>
      <c r="E362" t="s">
        <v>35</v>
      </c>
      <c r="F362" t="s">
        <v>16</v>
      </c>
      <c r="G362" t="s">
        <v>17</v>
      </c>
      <c r="H362" s="1" t="str">
        <f>TEXT(Table1[[#This Row],[Date]],"MMM")</f>
        <v>Aug</v>
      </c>
      <c r="I362" s="16">
        <f>MONTH(Table1[[#This Row],[Date]])</f>
        <v>8</v>
      </c>
      <c r="J362" t="str">
        <f>TEXT(Table1[[#This Row],[Date]],"ddd")</f>
        <v>Sun</v>
      </c>
      <c r="K362" s="2">
        <f>Table1[[#This Row],[Credit]]-Table1[[#This Row],[Debit]]</f>
        <v>-59.1</v>
      </c>
    </row>
    <row r="363" spans="1:11" x14ac:dyDescent="0.3">
      <c r="A363" s="1">
        <v>44424</v>
      </c>
      <c r="B363" t="s">
        <v>36</v>
      </c>
      <c r="C363" s="2">
        <v>35.1</v>
      </c>
      <c r="D363" s="2"/>
      <c r="E363" t="s">
        <v>37</v>
      </c>
      <c r="F363" t="s">
        <v>23</v>
      </c>
      <c r="G363" t="s">
        <v>17</v>
      </c>
      <c r="H363" s="1" t="str">
        <f>TEXT(Table1[[#This Row],[Date]],"MMM")</f>
        <v>Aug</v>
      </c>
      <c r="I363" s="16">
        <f>MONTH(Table1[[#This Row],[Date]])</f>
        <v>8</v>
      </c>
      <c r="J363" t="str">
        <f>TEXT(Table1[[#This Row],[Date]],"ddd")</f>
        <v>Mon</v>
      </c>
      <c r="K363" s="2">
        <f>Table1[[#This Row],[Credit]]-Table1[[#This Row],[Debit]]</f>
        <v>-35.1</v>
      </c>
    </row>
    <row r="364" spans="1:11" x14ac:dyDescent="0.3">
      <c r="A364" s="1">
        <v>44425</v>
      </c>
      <c r="B364" t="s">
        <v>38</v>
      </c>
      <c r="C364" s="2"/>
      <c r="D364" s="2">
        <v>800</v>
      </c>
      <c r="E364" t="s">
        <v>39</v>
      </c>
      <c r="F364" t="s">
        <v>40</v>
      </c>
      <c r="G364" t="s">
        <v>13</v>
      </c>
      <c r="H364" s="1" t="str">
        <f>TEXT(Table1[[#This Row],[Date]],"MMM")</f>
        <v>Aug</v>
      </c>
      <c r="I364" s="16">
        <f>MONTH(Table1[[#This Row],[Date]])</f>
        <v>8</v>
      </c>
      <c r="J364" t="str">
        <f>TEXT(Table1[[#This Row],[Date]],"ddd")</f>
        <v>Tue</v>
      </c>
      <c r="K364" s="2">
        <f>Table1[[#This Row],[Credit]]-Table1[[#This Row],[Debit]]</f>
        <v>800</v>
      </c>
    </row>
    <row r="365" spans="1:11" x14ac:dyDescent="0.3">
      <c r="A365" s="1">
        <v>44425</v>
      </c>
      <c r="B365" t="s">
        <v>14</v>
      </c>
      <c r="C365" s="2">
        <v>5</v>
      </c>
      <c r="D365" s="2"/>
      <c r="E365" t="s">
        <v>15</v>
      </c>
      <c r="F365" t="s">
        <v>16</v>
      </c>
      <c r="G365" t="s">
        <v>17</v>
      </c>
      <c r="H365" s="1" t="str">
        <f>TEXT(Table1[[#This Row],[Date]],"MMM")</f>
        <v>Aug</v>
      </c>
      <c r="I365" s="16">
        <f>MONTH(Table1[[#This Row],[Date]])</f>
        <v>8</v>
      </c>
      <c r="J365" t="str">
        <f>TEXT(Table1[[#This Row],[Date]],"ddd")</f>
        <v>Tue</v>
      </c>
      <c r="K365" s="2">
        <f>Table1[[#This Row],[Credit]]-Table1[[#This Row],[Debit]]</f>
        <v>-5</v>
      </c>
    </row>
    <row r="366" spans="1:11" x14ac:dyDescent="0.3">
      <c r="A366" s="1">
        <v>44426</v>
      </c>
      <c r="B366" t="s">
        <v>14</v>
      </c>
      <c r="C366" s="2">
        <v>5</v>
      </c>
      <c r="D366" s="2"/>
      <c r="E366" t="s">
        <v>15</v>
      </c>
      <c r="F366" t="s">
        <v>16</v>
      </c>
      <c r="G366" t="s">
        <v>17</v>
      </c>
      <c r="H366" s="1" t="str">
        <f>TEXT(Table1[[#This Row],[Date]],"MMM")</f>
        <v>Aug</v>
      </c>
      <c r="I366" s="16">
        <f>MONTH(Table1[[#This Row],[Date]])</f>
        <v>8</v>
      </c>
      <c r="J366" t="str">
        <f>TEXT(Table1[[#This Row],[Date]],"ddd")</f>
        <v>Wed</v>
      </c>
      <c r="K366" s="2">
        <f>Table1[[#This Row],[Credit]]-Table1[[#This Row],[Debit]]</f>
        <v>-5</v>
      </c>
    </row>
    <row r="367" spans="1:11" x14ac:dyDescent="0.3">
      <c r="A367" s="1">
        <v>44426</v>
      </c>
      <c r="B367" t="s">
        <v>42</v>
      </c>
      <c r="C367" s="2">
        <v>40</v>
      </c>
      <c r="D367" s="2"/>
      <c r="E367" t="s">
        <v>42</v>
      </c>
      <c r="F367" t="s">
        <v>20</v>
      </c>
      <c r="G367" t="s">
        <v>17</v>
      </c>
      <c r="H367" s="1" t="str">
        <f>TEXT(Table1[[#This Row],[Date]],"MMM")</f>
        <v>Aug</v>
      </c>
      <c r="I367" s="16">
        <f>MONTH(Table1[[#This Row],[Date]])</f>
        <v>8</v>
      </c>
      <c r="J367" t="str">
        <f>TEXT(Table1[[#This Row],[Date]],"ddd")</f>
        <v>Wed</v>
      </c>
      <c r="K367" s="2">
        <f>Table1[[#This Row],[Credit]]-Table1[[#This Row],[Debit]]</f>
        <v>-40</v>
      </c>
    </row>
    <row r="368" spans="1:11" x14ac:dyDescent="0.3">
      <c r="A368" s="1">
        <v>44427</v>
      </c>
      <c r="B368" t="s">
        <v>43</v>
      </c>
      <c r="C368" s="2">
        <v>52.1</v>
      </c>
      <c r="D368" s="2"/>
      <c r="E368" t="s">
        <v>44</v>
      </c>
      <c r="F368" t="s">
        <v>31</v>
      </c>
      <c r="G368" t="s">
        <v>17</v>
      </c>
      <c r="H368" s="1" t="str">
        <f>TEXT(Table1[[#This Row],[Date]],"MMM")</f>
        <v>Aug</v>
      </c>
      <c r="I368" s="16">
        <f>MONTH(Table1[[#This Row],[Date]])</f>
        <v>8</v>
      </c>
      <c r="J368" t="str">
        <f>TEXT(Table1[[#This Row],[Date]],"ddd")</f>
        <v>Thu</v>
      </c>
      <c r="K368" s="2">
        <f>Table1[[#This Row],[Credit]]-Table1[[#This Row],[Debit]]</f>
        <v>-52.1</v>
      </c>
    </row>
    <row r="369" spans="1:11" x14ac:dyDescent="0.3">
      <c r="A369" s="1">
        <v>44427</v>
      </c>
      <c r="B369" t="s">
        <v>45</v>
      </c>
      <c r="C369" s="2">
        <v>35</v>
      </c>
      <c r="D369" s="2"/>
      <c r="E369" t="s">
        <v>30</v>
      </c>
      <c r="F369" t="s">
        <v>31</v>
      </c>
      <c r="G369" t="s">
        <v>17</v>
      </c>
      <c r="H369" s="1" t="str">
        <f>TEXT(Table1[[#This Row],[Date]],"MMM")</f>
        <v>Aug</v>
      </c>
      <c r="I369" s="16">
        <f>MONTH(Table1[[#This Row],[Date]])</f>
        <v>8</v>
      </c>
      <c r="J369" t="str">
        <f>TEXT(Table1[[#This Row],[Date]],"ddd")</f>
        <v>Thu</v>
      </c>
      <c r="K369" s="2">
        <f>Table1[[#This Row],[Credit]]-Table1[[#This Row],[Debit]]</f>
        <v>-35</v>
      </c>
    </row>
    <row r="370" spans="1:11" x14ac:dyDescent="0.3">
      <c r="A370" s="1">
        <v>44427</v>
      </c>
      <c r="B370" t="s">
        <v>14</v>
      </c>
      <c r="C370" s="2">
        <v>5</v>
      </c>
      <c r="D370" s="2"/>
      <c r="E370" t="s">
        <v>15</v>
      </c>
      <c r="F370" t="s">
        <v>16</v>
      </c>
      <c r="G370" t="s">
        <v>17</v>
      </c>
      <c r="H370" s="1" t="str">
        <f>TEXT(Table1[[#This Row],[Date]],"MMM")</f>
        <v>Aug</v>
      </c>
      <c r="I370" s="16">
        <f>MONTH(Table1[[#This Row],[Date]])</f>
        <v>8</v>
      </c>
      <c r="J370" t="str">
        <f>TEXT(Table1[[#This Row],[Date]],"ddd")</f>
        <v>Thu</v>
      </c>
      <c r="K370" s="2">
        <f>Table1[[#This Row],[Credit]]-Table1[[#This Row],[Debit]]</f>
        <v>-5</v>
      </c>
    </row>
    <row r="371" spans="1:11" x14ac:dyDescent="0.3">
      <c r="A371" s="1">
        <v>44428</v>
      </c>
      <c r="B371" t="s">
        <v>14</v>
      </c>
      <c r="C371" s="2">
        <v>5</v>
      </c>
      <c r="D371" s="2"/>
      <c r="E371" t="s">
        <v>15</v>
      </c>
      <c r="F371" t="s">
        <v>16</v>
      </c>
      <c r="G371" t="s">
        <v>17</v>
      </c>
      <c r="H371" s="1" t="str">
        <f>TEXT(Table1[[#This Row],[Date]],"MMM")</f>
        <v>Aug</v>
      </c>
      <c r="I371" s="16">
        <f>MONTH(Table1[[#This Row],[Date]])</f>
        <v>8</v>
      </c>
      <c r="J371" t="str">
        <f>TEXT(Table1[[#This Row],[Date]],"ddd")</f>
        <v>Fri</v>
      </c>
      <c r="K371" s="2">
        <f>Table1[[#This Row],[Credit]]-Table1[[#This Row],[Debit]]</f>
        <v>-5</v>
      </c>
    </row>
    <row r="372" spans="1:11" x14ac:dyDescent="0.3">
      <c r="A372" s="1">
        <v>44429</v>
      </c>
      <c r="B372" t="s">
        <v>14</v>
      </c>
      <c r="C372" s="2">
        <v>5</v>
      </c>
      <c r="D372" s="2"/>
      <c r="E372" t="s">
        <v>15</v>
      </c>
      <c r="F372" t="s">
        <v>16</v>
      </c>
      <c r="G372" t="s">
        <v>17</v>
      </c>
      <c r="H372" s="1" t="str">
        <f>TEXT(Table1[[#This Row],[Date]],"MMM")</f>
        <v>Aug</v>
      </c>
      <c r="I372" s="16">
        <f>MONTH(Table1[[#This Row],[Date]])</f>
        <v>8</v>
      </c>
      <c r="J372" t="str">
        <f>TEXT(Table1[[#This Row],[Date]],"ddd")</f>
        <v>Sat</v>
      </c>
      <c r="K372" s="2">
        <f>Table1[[#This Row],[Credit]]-Table1[[#This Row],[Debit]]</f>
        <v>-5</v>
      </c>
    </row>
    <row r="373" spans="1:11" x14ac:dyDescent="0.3">
      <c r="A373" s="1">
        <v>44429</v>
      </c>
      <c r="B373" t="s">
        <v>24</v>
      </c>
      <c r="C373" s="2">
        <v>177</v>
      </c>
      <c r="D373" s="2"/>
      <c r="E373" t="s">
        <v>25</v>
      </c>
      <c r="F373" t="s">
        <v>20</v>
      </c>
      <c r="G373" t="s">
        <v>17</v>
      </c>
      <c r="H373" s="1" t="str">
        <f>TEXT(Table1[[#This Row],[Date]],"MMM")</f>
        <v>Aug</v>
      </c>
      <c r="I373" s="16">
        <f>MONTH(Table1[[#This Row],[Date]])</f>
        <v>8</v>
      </c>
      <c r="J373" t="str">
        <f>TEXT(Table1[[#This Row],[Date]],"ddd")</f>
        <v>Sat</v>
      </c>
      <c r="K373" s="2">
        <f>Table1[[#This Row],[Credit]]-Table1[[#This Row],[Debit]]</f>
        <v>-177</v>
      </c>
    </row>
    <row r="374" spans="1:11" x14ac:dyDescent="0.3">
      <c r="A374" s="1">
        <v>44430</v>
      </c>
      <c r="B374" t="s">
        <v>46</v>
      </c>
      <c r="C374" s="2">
        <v>44.2</v>
      </c>
      <c r="D374" s="2"/>
      <c r="E374" t="s">
        <v>35</v>
      </c>
      <c r="F374" t="s">
        <v>16</v>
      </c>
      <c r="G374" t="s">
        <v>17</v>
      </c>
      <c r="H374" s="1" t="str">
        <f>TEXT(Table1[[#This Row],[Date]],"MMM")</f>
        <v>Aug</v>
      </c>
      <c r="I374" s="16">
        <f>MONTH(Table1[[#This Row],[Date]])</f>
        <v>8</v>
      </c>
      <c r="J374" t="str">
        <f>TEXT(Table1[[#This Row],[Date]],"ddd")</f>
        <v>Sun</v>
      </c>
      <c r="K374" s="2">
        <f>Table1[[#This Row],[Credit]]-Table1[[#This Row],[Debit]]</f>
        <v>-44.2</v>
      </c>
    </row>
    <row r="375" spans="1:11" x14ac:dyDescent="0.3">
      <c r="A375" s="1">
        <v>44431</v>
      </c>
      <c r="B375" t="s">
        <v>47</v>
      </c>
      <c r="C375" s="2">
        <v>19.2</v>
      </c>
      <c r="D375" s="2"/>
      <c r="E375" t="s">
        <v>35</v>
      </c>
      <c r="F375" t="s">
        <v>16</v>
      </c>
      <c r="G375" t="s">
        <v>17</v>
      </c>
      <c r="H375" s="1" t="str">
        <f>TEXT(Table1[[#This Row],[Date]],"MMM")</f>
        <v>Aug</v>
      </c>
      <c r="I375" s="16">
        <f>MONTH(Table1[[#This Row],[Date]])</f>
        <v>8</v>
      </c>
      <c r="J375" t="str">
        <f>TEXT(Table1[[#This Row],[Date]],"ddd")</f>
        <v>Mon</v>
      </c>
      <c r="K375" s="2">
        <f>Table1[[#This Row],[Credit]]-Table1[[#This Row],[Debit]]</f>
        <v>-19.2</v>
      </c>
    </row>
    <row r="376" spans="1:11" x14ac:dyDescent="0.3">
      <c r="A376" s="1">
        <v>44432</v>
      </c>
      <c r="B376" t="s">
        <v>48</v>
      </c>
      <c r="C376" s="2">
        <v>55</v>
      </c>
      <c r="D376" s="2"/>
      <c r="E376" t="s">
        <v>49</v>
      </c>
      <c r="F376" t="s">
        <v>50</v>
      </c>
      <c r="G376" t="s">
        <v>17</v>
      </c>
      <c r="H376" s="1" t="str">
        <f>TEXT(Table1[[#This Row],[Date]],"MMM")</f>
        <v>Aug</v>
      </c>
      <c r="I376" s="16">
        <f>MONTH(Table1[[#This Row],[Date]])</f>
        <v>8</v>
      </c>
      <c r="J376" t="str">
        <f>TEXT(Table1[[#This Row],[Date]],"ddd")</f>
        <v>Tue</v>
      </c>
      <c r="K376" s="2">
        <f>Table1[[#This Row],[Credit]]-Table1[[#This Row],[Debit]]</f>
        <v>-55</v>
      </c>
    </row>
    <row r="377" spans="1:11" x14ac:dyDescent="0.3">
      <c r="A377" s="1">
        <v>44432</v>
      </c>
      <c r="B377" t="s">
        <v>28</v>
      </c>
      <c r="C377" s="2">
        <v>69.700000000000017</v>
      </c>
      <c r="D377" s="2"/>
      <c r="E377" t="s">
        <v>51</v>
      </c>
      <c r="F377" t="s">
        <v>23</v>
      </c>
      <c r="G377" t="s">
        <v>17</v>
      </c>
      <c r="H377" s="1" t="str">
        <f>TEXT(Table1[[#This Row],[Date]],"MMM")</f>
        <v>Aug</v>
      </c>
      <c r="I377" s="16">
        <f>MONTH(Table1[[#This Row],[Date]])</f>
        <v>8</v>
      </c>
      <c r="J377" t="str">
        <f>TEXT(Table1[[#This Row],[Date]],"ddd")</f>
        <v>Tue</v>
      </c>
      <c r="K377" s="2">
        <f>Table1[[#This Row],[Credit]]-Table1[[#This Row],[Debit]]</f>
        <v>-69.700000000000017</v>
      </c>
    </row>
    <row r="378" spans="1:11" x14ac:dyDescent="0.3">
      <c r="A378" s="1">
        <v>44432</v>
      </c>
      <c r="B378" t="s">
        <v>14</v>
      </c>
      <c r="C378" s="2">
        <v>5</v>
      </c>
      <c r="D378" s="2"/>
      <c r="E378" t="s">
        <v>15</v>
      </c>
      <c r="F378" t="s">
        <v>16</v>
      </c>
      <c r="G378" t="s">
        <v>17</v>
      </c>
      <c r="H378" s="1" t="str">
        <f>TEXT(Table1[[#This Row],[Date]],"MMM")</f>
        <v>Aug</v>
      </c>
      <c r="I378" s="16">
        <f>MONTH(Table1[[#This Row],[Date]])</f>
        <v>8</v>
      </c>
      <c r="J378" t="str">
        <f>TEXT(Table1[[#This Row],[Date]],"ddd")</f>
        <v>Tue</v>
      </c>
      <c r="K378" s="2">
        <f>Table1[[#This Row],[Credit]]-Table1[[#This Row],[Debit]]</f>
        <v>-5</v>
      </c>
    </row>
    <row r="379" spans="1:11" x14ac:dyDescent="0.3">
      <c r="A379" s="1">
        <v>44433</v>
      </c>
      <c r="B379" t="s">
        <v>14</v>
      </c>
      <c r="C379" s="2">
        <v>5</v>
      </c>
      <c r="D379" s="2"/>
      <c r="E379" t="s">
        <v>15</v>
      </c>
      <c r="F379" t="s">
        <v>16</v>
      </c>
      <c r="G379" t="s">
        <v>17</v>
      </c>
      <c r="H379" s="1" t="str">
        <f>TEXT(Table1[[#This Row],[Date]],"MMM")</f>
        <v>Aug</v>
      </c>
      <c r="I379" s="16">
        <f>MONTH(Table1[[#This Row],[Date]])</f>
        <v>8</v>
      </c>
      <c r="J379" t="str">
        <f>TEXT(Table1[[#This Row],[Date]],"ddd")</f>
        <v>Wed</v>
      </c>
      <c r="K379" s="2">
        <f>Table1[[#This Row],[Credit]]-Table1[[#This Row],[Debit]]</f>
        <v>-5</v>
      </c>
    </row>
    <row r="380" spans="1:11" x14ac:dyDescent="0.3">
      <c r="A380" s="1">
        <v>44434</v>
      </c>
      <c r="B380" t="s">
        <v>14</v>
      </c>
      <c r="C380" s="2">
        <v>5</v>
      </c>
      <c r="D380" s="2"/>
      <c r="E380" t="s">
        <v>15</v>
      </c>
      <c r="F380" t="s">
        <v>16</v>
      </c>
      <c r="G380" t="s">
        <v>17</v>
      </c>
      <c r="H380" s="1" t="str">
        <f>TEXT(Table1[[#This Row],[Date]],"MMM")</f>
        <v>Aug</v>
      </c>
      <c r="I380" s="16">
        <f>MONTH(Table1[[#This Row],[Date]])</f>
        <v>8</v>
      </c>
      <c r="J380" t="str">
        <f>TEXT(Table1[[#This Row],[Date]],"ddd")</f>
        <v>Thu</v>
      </c>
      <c r="K380" s="2">
        <f>Table1[[#This Row],[Credit]]-Table1[[#This Row],[Debit]]</f>
        <v>-5</v>
      </c>
    </row>
    <row r="381" spans="1:11" x14ac:dyDescent="0.3">
      <c r="A381" s="1">
        <v>44435</v>
      </c>
      <c r="B381" t="s">
        <v>14</v>
      </c>
      <c r="C381" s="2">
        <v>5</v>
      </c>
      <c r="D381" s="2"/>
      <c r="E381" t="s">
        <v>15</v>
      </c>
      <c r="F381" t="s">
        <v>16</v>
      </c>
      <c r="G381" t="s">
        <v>17</v>
      </c>
      <c r="H381" s="1" t="str">
        <f>TEXT(Table1[[#This Row],[Date]],"MMM")</f>
        <v>Aug</v>
      </c>
      <c r="I381" s="16">
        <f>MONTH(Table1[[#This Row],[Date]])</f>
        <v>8</v>
      </c>
      <c r="J381" t="str">
        <f>TEXT(Table1[[#This Row],[Date]],"ddd")</f>
        <v>Fri</v>
      </c>
      <c r="K381" s="2">
        <f>Table1[[#This Row],[Credit]]-Table1[[#This Row],[Debit]]</f>
        <v>-5</v>
      </c>
    </row>
    <row r="382" spans="1:11" x14ac:dyDescent="0.3">
      <c r="A382" s="1">
        <v>44436</v>
      </c>
      <c r="B382" t="s">
        <v>14</v>
      </c>
      <c r="C382" s="2">
        <v>5</v>
      </c>
      <c r="D382" s="2"/>
      <c r="E382" t="s">
        <v>15</v>
      </c>
      <c r="F382" t="s">
        <v>16</v>
      </c>
      <c r="G382" t="s">
        <v>17</v>
      </c>
      <c r="H382" s="1" t="str">
        <f>TEXT(Table1[[#This Row],[Date]],"MMM")</f>
        <v>Aug</v>
      </c>
      <c r="I382" s="16">
        <f>MONTH(Table1[[#This Row],[Date]])</f>
        <v>8</v>
      </c>
      <c r="J382" t="str">
        <f>TEXT(Table1[[#This Row],[Date]],"ddd")</f>
        <v>Sat</v>
      </c>
      <c r="K382" s="2">
        <f>Table1[[#This Row],[Credit]]-Table1[[#This Row],[Debit]]</f>
        <v>-5</v>
      </c>
    </row>
    <row r="383" spans="1:11" x14ac:dyDescent="0.3">
      <c r="A383" s="1">
        <v>44436</v>
      </c>
      <c r="B383" t="s">
        <v>24</v>
      </c>
      <c r="C383" s="2">
        <v>117</v>
      </c>
      <c r="D383" s="2"/>
      <c r="E383" t="s">
        <v>25</v>
      </c>
      <c r="F383" t="s">
        <v>20</v>
      </c>
      <c r="G383" t="s">
        <v>17</v>
      </c>
      <c r="H383" s="1" t="str">
        <f>TEXT(Table1[[#This Row],[Date]],"MMM")</f>
        <v>Aug</v>
      </c>
      <c r="I383" s="16">
        <f>MONTH(Table1[[#This Row],[Date]])</f>
        <v>8</v>
      </c>
      <c r="J383" t="str">
        <f>TEXT(Table1[[#This Row],[Date]],"ddd")</f>
        <v>Sat</v>
      </c>
      <c r="K383" s="2">
        <f>Table1[[#This Row],[Credit]]-Table1[[#This Row],[Debit]]</f>
        <v>-117</v>
      </c>
    </row>
    <row r="384" spans="1:11" x14ac:dyDescent="0.3">
      <c r="A384" s="1">
        <v>44437</v>
      </c>
      <c r="B384" t="s">
        <v>52</v>
      </c>
      <c r="C384" s="2">
        <v>131.9</v>
      </c>
      <c r="D384" s="2"/>
      <c r="E384" t="s">
        <v>33</v>
      </c>
      <c r="F384" t="s">
        <v>31</v>
      </c>
      <c r="G384" t="s">
        <v>17</v>
      </c>
      <c r="H384" s="1" t="str">
        <f>TEXT(Table1[[#This Row],[Date]],"MMM")</f>
        <v>Aug</v>
      </c>
      <c r="I384" s="16">
        <f>MONTH(Table1[[#This Row],[Date]])</f>
        <v>8</v>
      </c>
      <c r="J384" t="str">
        <f>TEXT(Table1[[#This Row],[Date]],"ddd")</f>
        <v>Sun</v>
      </c>
      <c r="K384" s="2">
        <f>Table1[[#This Row],[Credit]]-Table1[[#This Row],[Debit]]</f>
        <v>-131.9</v>
      </c>
    </row>
    <row r="385" spans="1:11" x14ac:dyDescent="0.3">
      <c r="A385" s="1">
        <v>44437</v>
      </c>
      <c r="B385" t="s">
        <v>53</v>
      </c>
      <c r="C385" s="2">
        <v>182.39999999999998</v>
      </c>
      <c r="D385" s="2"/>
      <c r="E385" t="s">
        <v>30</v>
      </c>
      <c r="F385" t="s">
        <v>31</v>
      </c>
      <c r="G385" t="s">
        <v>17</v>
      </c>
      <c r="H385" s="1" t="str">
        <f>TEXT(Table1[[#This Row],[Date]],"MMM")</f>
        <v>Aug</v>
      </c>
      <c r="I385" s="16">
        <f>MONTH(Table1[[#This Row],[Date]])</f>
        <v>8</v>
      </c>
      <c r="J385" t="str">
        <f>TEXT(Table1[[#This Row],[Date]],"ddd")</f>
        <v>Sun</v>
      </c>
      <c r="K385" s="2">
        <f>Table1[[#This Row],[Credit]]-Table1[[#This Row],[Debit]]</f>
        <v>-182.39999999999998</v>
      </c>
    </row>
    <row r="386" spans="1:11" x14ac:dyDescent="0.3">
      <c r="A386" s="1">
        <v>44438</v>
      </c>
      <c r="B386" t="s">
        <v>32</v>
      </c>
      <c r="C386" s="2">
        <v>152.29999999999998</v>
      </c>
      <c r="D386" s="2"/>
      <c r="E386" t="s">
        <v>33</v>
      </c>
      <c r="F386" t="s">
        <v>31</v>
      </c>
      <c r="G386" t="s">
        <v>17</v>
      </c>
      <c r="H386" s="1" t="str">
        <f>TEXT(Table1[[#This Row],[Date]],"MMM")</f>
        <v>Aug</v>
      </c>
      <c r="I386" s="16">
        <f>MONTH(Table1[[#This Row],[Date]])</f>
        <v>8</v>
      </c>
      <c r="J386" t="str">
        <f>TEXT(Table1[[#This Row],[Date]],"ddd")</f>
        <v>Mon</v>
      </c>
      <c r="K386" s="2">
        <f>Table1[[#This Row],[Credit]]-Table1[[#This Row],[Debit]]</f>
        <v>-152.29999999999998</v>
      </c>
    </row>
    <row r="387" spans="1:11" x14ac:dyDescent="0.3">
      <c r="A387" s="1">
        <v>44438</v>
      </c>
      <c r="B387" t="s">
        <v>36</v>
      </c>
      <c r="C387" s="2">
        <v>30.300000000000004</v>
      </c>
      <c r="D387" s="2"/>
      <c r="E387" t="s">
        <v>37</v>
      </c>
      <c r="F387" t="s">
        <v>23</v>
      </c>
      <c r="G387" t="s">
        <v>17</v>
      </c>
      <c r="H387" s="1" t="str">
        <f>TEXT(Table1[[#This Row],[Date]],"MMM")</f>
        <v>Aug</v>
      </c>
      <c r="I387" s="16">
        <f>MONTH(Table1[[#This Row],[Date]])</f>
        <v>8</v>
      </c>
      <c r="J387" t="str">
        <f>TEXT(Table1[[#This Row],[Date]],"ddd")</f>
        <v>Mon</v>
      </c>
      <c r="K387" s="2">
        <f>Table1[[#This Row],[Credit]]-Table1[[#This Row],[Debit]]</f>
        <v>-30.300000000000004</v>
      </c>
    </row>
    <row r="388" spans="1:11" x14ac:dyDescent="0.3">
      <c r="A388" s="1">
        <v>44438</v>
      </c>
      <c r="B388" t="s">
        <v>59</v>
      </c>
      <c r="C388" s="2">
        <v>15</v>
      </c>
      <c r="D388" s="2"/>
      <c r="E388" t="s">
        <v>35</v>
      </c>
      <c r="F388" t="s">
        <v>16</v>
      </c>
      <c r="G388" t="s">
        <v>17</v>
      </c>
      <c r="H388" s="1" t="str">
        <f>TEXT(Table1[[#This Row],[Date]],"MMM")</f>
        <v>Aug</v>
      </c>
      <c r="I388" s="16">
        <f>MONTH(Table1[[#This Row],[Date]])</f>
        <v>8</v>
      </c>
      <c r="J388" t="str">
        <f>TEXT(Table1[[#This Row],[Date]],"ddd")</f>
        <v>Mon</v>
      </c>
      <c r="K388" s="2">
        <f>Table1[[#This Row],[Credit]]-Table1[[#This Row],[Debit]]</f>
        <v>-15</v>
      </c>
    </row>
    <row r="389" spans="1:11" x14ac:dyDescent="0.3">
      <c r="A389" s="1">
        <v>44439</v>
      </c>
      <c r="B389" t="s">
        <v>14</v>
      </c>
      <c r="C389" s="2">
        <v>5</v>
      </c>
      <c r="D389" s="2"/>
      <c r="E389" t="s">
        <v>15</v>
      </c>
      <c r="F389" t="s">
        <v>16</v>
      </c>
      <c r="G389" t="s">
        <v>17</v>
      </c>
      <c r="H389" s="1" t="str">
        <f>TEXT(Table1[[#This Row],[Date]],"MMM")</f>
        <v>Aug</v>
      </c>
      <c r="I389" s="16">
        <f>MONTH(Table1[[#This Row],[Date]])</f>
        <v>8</v>
      </c>
      <c r="J389" t="str">
        <f>TEXT(Table1[[#This Row],[Date]],"ddd")</f>
        <v>Tue</v>
      </c>
      <c r="K389" s="2">
        <f>Table1[[#This Row],[Credit]]-Table1[[#This Row],[Debit]]</f>
        <v>-5</v>
      </c>
    </row>
    <row r="390" spans="1:11" x14ac:dyDescent="0.3">
      <c r="A390" s="1">
        <v>44441</v>
      </c>
      <c r="B390" t="s">
        <v>14</v>
      </c>
      <c r="C390" s="2">
        <v>5</v>
      </c>
      <c r="D390" s="2"/>
      <c r="E390" t="s">
        <v>15</v>
      </c>
      <c r="F390" t="s">
        <v>16</v>
      </c>
      <c r="G390" t="s">
        <v>17</v>
      </c>
      <c r="H390" s="1" t="str">
        <f>TEXT(Table1[[#This Row],[Date]],"MMM")</f>
        <v>Sep</v>
      </c>
      <c r="I390" s="16">
        <f>MONTH(Table1[[#This Row],[Date]])</f>
        <v>9</v>
      </c>
      <c r="J390" t="str">
        <f>TEXT(Table1[[#This Row],[Date]],"ddd")</f>
        <v>Thu</v>
      </c>
      <c r="K390" s="2">
        <f>Table1[[#This Row],[Credit]]-Table1[[#This Row],[Debit]]</f>
        <v>-5</v>
      </c>
    </row>
    <row r="391" spans="1:11" x14ac:dyDescent="0.3">
      <c r="A391" s="1">
        <v>44441</v>
      </c>
      <c r="B391" t="s">
        <v>10</v>
      </c>
      <c r="C391" s="2"/>
      <c r="D391" s="2">
        <v>5000</v>
      </c>
      <c r="E391" t="s">
        <v>11</v>
      </c>
      <c r="F391" t="s">
        <v>12</v>
      </c>
      <c r="G391" t="s">
        <v>13</v>
      </c>
      <c r="H391" s="1" t="str">
        <f>TEXT(Table1[[#This Row],[Date]],"MMM")</f>
        <v>Sep</v>
      </c>
      <c r="I391" s="16">
        <f>MONTH(Table1[[#This Row],[Date]])</f>
        <v>9</v>
      </c>
      <c r="J391" t="str">
        <f>TEXT(Table1[[#This Row],[Date]],"ddd")</f>
        <v>Thu</v>
      </c>
      <c r="K391" s="2">
        <f>Table1[[#This Row],[Credit]]-Table1[[#This Row],[Debit]]</f>
        <v>5000</v>
      </c>
    </row>
    <row r="392" spans="1:11" x14ac:dyDescent="0.3">
      <c r="A392" s="1">
        <v>44442</v>
      </c>
      <c r="B392" t="s">
        <v>14</v>
      </c>
      <c r="C392" s="2">
        <v>5</v>
      </c>
      <c r="D392" s="2"/>
      <c r="E392" t="s">
        <v>15</v>
      </c>
      <c r="F392" t="s">
        <v>16</v>
      </c>
      <c r="G392" t="s">
        <v>17</v>
      </c>
      <c r="H392" s="1" t="str">
        <f>TEXT(Table1[[#This Row],[Date]],"MMM")</f>
        <v>Sep</v>
      </c>
      <c r="I392" s="16">
        <f>MONTH(Table1[[#This Row],[Date]])</f>
        <v>9</v>
      </c>
      <c r="J392" t="str">
        <f>TEXT(Table1[[#This Row],[Date]],"ddd")</f>
        <v>Fri</v>
      </c>
      <c r="K392" s="2">
        <f>Table1[[#This Row],[Credit]]-Table1[[#This Row],[Debit]]</f>
        <v>-5</v>
      </c>
    </row>
    <row r="393" spans="1:11" x14ac:dyDescent="0.3">
      <c r="A393" s="1">
        <v>44444</v>
      </c>
      <c r="B393" t="s">
        <v>18</v>
      </c>
      <c r="C393" s="2">
        <v>900</v>
      </c>
      <c r="D393" s="2"/>
      <c r="E393" t="s">
        <v>19</v>
      </c>
      <c r="F393" t="s">
        <v>20</v>
      </c>
      <c r="G393" t="s">
        <v>17</v>
      </c>
      <c r="H393" s="1" t="str">
        <f>TEXT(Table1[[#This Row],[Date]],"MMM")</f>
        <v>Sep</v>
      </c>
      <c r="I393" s="16">
        <f>MONTH(Table1[[#This Row],[Date]])</f>
        <v>9</v>
      </c>
      <c r="J393" t="str">
        <f>TEXT(Table1[[#This Row],[Date]],"ddd")</f>
        <v>Sun</v>
      </c>
      <c r="K393" s="2">
        <f>Table1[[#This Row],[Credit]]-Table1[[#This Row],[Debit]]</f>
        <v>-900</v>
      </c>
    </row>
    <row r="394" spans="1:11" x14ac:dyDescent="0.3">
      <c r="A394" s="1">
        <v>44444</v>
      </c>
      <c r="B394" t="s">
        <v>21</v>
      </c>
      <c r="C394" s="2">
        <v>150</v>
      </c>
      <c r="D394" s="2"/>
      <c r="E394" t="s">
        <v>22</v>
      </c>
      <c r="F394" t="s">
        <v>23</v>
      </c>
      <c r="G394" t="s">
        <v>17</v>
      </c>
      <c r="H394" s="1" t="str">
        <f>TEXT(Table1[[#This Row],[Date]],"MMM")</f>
        <v>Sep</v>
      </c>
      <c r="I394" s="16">
        <f>MONTH(Table1[[#This Row],[Date]])</f>
        <v>9</v>
      </c>
      <c r="J394" t="str">
        <f>TEXT(Table1[[#This Row],[Date]],"ddd")</f>
        <v>Sun</v>
      </c>
      <c r="K394" s="2">
        <f>Table1[[#This Row],[Credit]]-Table1[[#This Row],[Debit]]</f>
        <v>-150</v>
      </c>
    </row>
    <row r="395" spans="1:11" x14ac:dyDescent="0.3">
      <c r="A395" s="1">
        <v>44444</v>
      </c>
      <c r="B395" t="s">
        <v>14</v>
      </c>
      <c r="C395" s="2">
        <v>5</v>
      </c>
      <c r="D395" s="2"/>
      <c r="E395" t="s">
        <v>15</v>
      </c>
      <c r="F395" t="s">
        <v>16</v>
      </c>
      <c r="G395" t="s">
        <v>17</v>
      </c>
      <c r="H395" s="1" t="str">
        <f>TEXT(Table1[[#This Row],[Date]],"MMM")</f>
        <v>Sep</v>
      </c>
      <c r="I395" s="16">
        <f>MONTH(Table1[[#This Row],[Date]])</f>
        <v>9</v>
      </c>
      <c r="J395" t="str">
        <f>TEXT(Table1[[#This Row],[Date]],"ddd")</f>
        <v>Sun</v>
      </c>
      <c r="K395" s="2">
        <f>Table1[[#This Row],[Credit]]-Table1[[#This Row],[Debit]]</f>
        <v>-5</v>
      </c>
    </row>
    <row r="396" spans="1:11" x14ac:dyDescent="0.3">
      <c r="A396" s="1">
        <v>44444</v>
      </c>
      <c r="B396" t="s">
        <v>14</v>
      </c>
      <c r="C396" s="2">
        <v>5</v>
      </c>
      <c r="D396" s="2"/>
      <c r="E396" t="s">
        <v>15</v>
      </c>
      <c r="F396" t="s">
        <v>16</v>
      </c>
      <c r="G396" t="s">
        <v>17</v>
      </c>
      <c r="H396" s="1" t="str">
        <f>TEXT(Table1[[#This Row],[Date]],"MMM")</f>
        <v>Sep</v>
      </c>
      <c r="I396" s="16">
        <f>MONTH(Table1[[#This Row],[Date]])</f>
        <v>9</v>
      </c>
      <c r="J396" t="str">
        <f>TEXT(Table1[[#This Row],[Date]],"ddd")</f>
        <v>Sun</v>
      </c>
      <c r="K396" s="2">
        <f>Table1[[#This Row],[Credit]]-Table1[[#This Row],[Debit]]</f>
        <v>-5</v>
      </c>
    </row>
    <row r="397" spans="1:11" x14ac:dyDescent="0.3">
      <c r="A397" s="1">
        <v>44445</v>
      </c>
      <c r="B397" t="s">
        <v>14</v>
      </c>
      <c r="C397" s="2">
        <v>5</v>
      </c>
      <c r="D397" s="2"/>
      <c r="E397" t="s">
        <v>15</v>
      </c>
      <c r="F397" t="s">
        <v>16</v>
      </c>
      <c r="G397" t="s">
        <v>17</v>
      </c>
      <c r="H397" s="1" t="str">
        <f>TEXT(Table1[[#This Row],[Date]],"MMM")</f>
        <v>Sep</v>
      </c>
      <c r="I397" s="16">
        <f>MONTH(Table1[[#This Row],[Date]])</f>
        <v>9</v>
      </c>
      <c r="J397" t="str">
        <f>TEXT(Table1[[#This Row],[Date]],"ddd")</f>
        <v>Mon</v>
      </c>
      <c r="K397" s="2">
        <f>Table1[[#This Row],[Credit]]-Table1[[#This Row],[Debit]]</f>
        <v>-5</v>
      </c>
    </row>
    <row r="398" spans="1:11" x14ac:dyDescent="0.3">
      <c r="A398" s="1">
        <v>44446</v>
      </c>
      <c r="B398" t="s">
        <v>14</v>
      </c>
      <c r="C398" s="2">
        <v>5</v>
      </c>
      <c r="D398" s="2"/>
      <c r="E398" t="s">
        <v>15</v>
      </c>
      <c r="F398" t="s">
        <v>16</v>
      </c>
      <c r="G398" t="s">
        <v>17</v>
      </c>
      <c r="H398" s="1" t="str">
        <f>TEXT(Table1[[#This Row],[Date]],"MMM")</f>
        <v>Sep</v>
      </c>
      <c r="I398" s="16">
        <f>MONTH(Table1[[#This Row],[Date]])</f>
        <v>9</v>
      </c>
      <c r="J398" t="str">
        <f>TEXT(Table1[[#This Row],[Date]],"ddd")</f>
        <v>Tue</v>
      </c>
      <c r="K398" s="2">
        <f>Table1[[#This Row],[Credit]]-Table1[[#This Row],[Debit]]</f>
        <v>-5</v>
      </c>
    </row>
    <row r="399" spans="1:11" x14ac:dyDescent="0.3">
      <c r="A399" s="1">
        <v>44446</v>
      </c>
      <c r="B399" t="s">
        <v>24</v>
      </c>
      <c r="C399" s="2">
        <v>163.39999999999998</v>
      </c>
      <c r="D399" s="2"/>
      <c r="E399" t="s">
        <v>25</v>
      </c>
      <c r="F399" t="s">
        <v>20</v>
      </c>
      <c r="G399" t="s">
        <v>17</v>
      </c>
      <c r="H399" s="1" t="str">
        <f>TEXT(Table1[[#This Row],[Date]],"MMM")</f>
        <v>Sep</v>
      </c>
      <c r="I399" s="16">
        <f>MONTH(Table1[[#This Row],[Date]])</f>
        <v>9</v>
      </c>
      <c r="J399" t="str">
        <f>TEXT(Table1[[#This Row],[Date]],"ddd")</f>
        <v>Tue</v>
      </c>
      <c r="K399" s="2">
        <f>Table1[[#This Row],[Credit]]-Table1[[#This Row],[Debit]]</f>
        <v>-163.39999999999998</v>
      </c>
    </row>
    <row r="400" spans="1:11" x14ac:dyDescent="0.3">
      <c r="A400" s="1">
        <v>44449</v>
      </c>
      <c r="B400" t="s">
        <v>26</v>
      </c>
      <c r="C400" s="2">
        <v>58.1</v>
      </c>
      <c r="D400" s="2"/>
      <c r="E400" t="s">
        <v>27</v>
      </c>
      <c r="F400" t="s">
        <v>20</v>
      </c>
      <c r="G400" t="s">
        <v>17</v>
      </c>
      <c r="H400" s="1" t="str">
        <f>TEXT(Table1[[#This Row],[Date]],"MMM")</f>
        <v>Sep</v>
      </c>
      <c r="I400" s="16">
        <f>MONTH(Table1[[#This Row],[Date]])</f>
        <v>9</v>
      </c>
      <c r="J400" t="str">
        <f>TEXT(Table1[[#This Row],[Date]],"ddd")</f>
        <v>Fri</v>
      </c>
      <c r="K400" s="2">
        <f>Table1[[#This Row],[Credit]]-Table1[[#This Row],[Debit]]</f>
        <v>-58.1</v>
      </c>
    </row>
    <row r="401" spans="1:11" x14ac:dyDescent="0.3">
      <c r="A401" s="1">
        <v>44449</v>
      </c>
      <c r="B401" t="s">
        <v>14</v>
      </c>
      <c r="C401" s="2">
        <v>5</v>
      </c>
      <c r="D401" s="2"/>
      <c r="E401" t="s">
        <v>15</v>
      </c>
      <c r="F401" t="s">
        <v>16</v>
      </c>
      <c r="G401" t="s">
        <v>17</v>
      </c>
      <c r="H401" s="1" t="str">
        <f>TEXT(Table1[[#This Row],[Date]],"MMM")</f>
        <v>Sep</v>
      </c>
      <c r="I401" s="16">
        <f>MONTH(Table1[[#This Row],[Date]])</f>
        <v>9</v>
      </c>
      <c r="J401" t="str">
        <f>TEXT(Table1[[#This Row],[Date]],"ddd")</f>
        <v>Fri</v>
      </c>
      <c r="K401" s="2">
        <f>Table1[[#This Row],[Credit]]-Table1[[#This Row],[Debit]]</f>
        <v>-5</v>
      </c>
    </row>
    <row r="402" spans="1:11" x14ac:dyDescent="0.3">
      <c r="A402" s="1">
        <v>44450</v>
      </c>
      <c r="B402" t="s">
        <v>14</v>
      </c>
      <c r="C402" s="2">
        <v>5</v>
      </c>
      <c r="D402" s="2"/>
      <c r="E402" t="s">
        <v>15</v>
      </c>
      <c r="F402" t="s">
        <v>16</v>
      </c>
      <c r="G402" t="s">
        <v>17</v>
      </c>
      <c r="H402" s="1" t="str">
        <f>TEXT(Table1[[#This Row],[Date]],"MMM")</f>
        <v>Sep</v>
      </c>
      <c r="I402" s="16">
        <f>MONTH(Table1[[#This Row],[Date]])</f>
        <v>9</v>
      </c>
      <c r="J402" t="str">
        <f>TEXT(Table1[[#This Row],[Date]],"ddd")</f>
        <v>Sat</v>
      </c>
      <c r="K402" s="2">
        <f>Table1[[#This Row],[Credit]]-Table1[[#This Row],[Debit]]</f>
        <v>-5</v>
      </c>
    </row>
    <row r="403" spans="1:11" x14ac:dyDescent="0.3">
      <c r="A403" s="1">
        <v>44451</v>
      </c>
      <c r="B403" t="s">
        <v>28</v>
      </c>
      <c r="C403" s="2">
        <v>85.299999999999983</v>
      </c>
      <c r="D403" s="2"/>
      <c r="E403" t="s">
        <v>51</v>
      </c>
      <c r="F403" t="s">
        <v>23</v>
      </c>
      <c r="G403" t="s">
        <v>17</v>
      </c>
      <c r="H403" s="1" t="str">
        <f>TEXT(Table1[[#This Row],[Date]],"MMM")</f>
        <v>Sep</v>
      </c>
      <c r="I403" s="16">
        <f>MONTH(Table1[[#This Row],[Date]])</f>
        <v>9</v>
      </c>
      <c r="J403" t="str">
        <f>TEXT(Table1[[#This Row],[Date]],"ddd")</f>
        <v>Sun</v>
      </c>
      <c r="K403" s="2">
        <f>Table1[[#This Row],[Credit]]-Table1[[#This Row],[Debit]]</f>
        <v>-85.299999999999983</v>
      </c>
    </row>
    <row r="404" spans="1:11" x14ac:dyDescent="0.3">
      <c r="A404" s="1">
        <v>44451</v>
      </c>
      <c r="B404" t="s">
        <v>14</v>
      </c>
      <c r="C404" s="2">
        <v>5</v>
      </c>
      <c r="D404" s="2"/>
      <c r="E404" t="s">
        <v>15</v>
      </c>
      <c r="F404" t="s">
        <v>16</v>
      </c>
      <c r="G404" t="s">
        <v>17</v>
      </c>
      <c r="H404" s="1" t="str">
        <f>TEXT(Table1[[#This Row],[Date]],"MMM")</f>
        <v>Sep</v>
      </c>
      <c r="I404" s="16">
        <f>MONTH(Table1[[#This Row],[Date]])</f>
        <v>9</v>
      </c>
      <c r="J404" t="str">
        <f>TEXT(Table1[[#This Row],[Date]],"ddd")</f>
        <v>Sun</v>
      </c>
      <c r="K404" s="2">
        <f>Table1[[#This Row],[Credit]]-Table1[[#This Row],[Debit]]</f>
        <v>-5</v>
      </c>
    </row>
    <row r="405" spans="1:11" x14ac:dyDescent="0.3">
      <c r="A405" s="1">
        <v>44452</v>
      </c>
      <c r="B405" t="s">
        <v>14</v>
      </c>
      <c r="C405" s="2">
        <v>5</v>
      </c>
      <c r="D405" s="2"/>
      <c r="E405" t="s">
        <v>15</v>
      </c>
      <c r="F405" t="s">
        <v>16</v>
      </c>
      <c r="G405" t="s">
        <v>17</v>
      </c>
      <c r="H405" s="1" t="str">
        <f>TEXT(Table1[[#This Row],[Date]],"MMM")</f>
        <v>Sep</v>
      </c>
      <c r="I405" s="16">
        <f>MONTH(Table1[[#This Row],[Date]])</f>
        <v>9</v>
      </c>
      <c r="J405" t="str">
        <f>TEXT(Table1[[#This Row],[Date]],"ddd")</f>
        <v>Mon</v>
      </c>
      <c r="K405" s="2">
        <f>Table1[[#This Row],[Credit]]-Table1[[#This Row],[Debit]]</f>
        <v>-5</v>
      </c>
    </row>
    <row r="406" spans="1:11" x14ac:dyDescent="0.3">
      <c r="A406" s="1">
        <v>44453</v>
      </c>
      <c r="B406" t="s">
        <v>24</v>
      </c>
      <c r="C406" s="2">
        <v>143</v>
      </c>
      <c r="D406" s="2"/>
      <c r="E406" t="s">
        <v>25</v>
      </c>
      <c r="F406" t="s">
        <v>20</v>
      </c>
      <c r="G406" t="s">
        <v>17</v>
      </c>
      <c r="H406" s="1" t="str">
        <f>TEXT(Table1[[#This Row],[Date]],"MMM")</f>
        <v>Sep</v>
      </c>
      <c r="I406" s="16">
        <f>MONTH(Table1[[#This Row],[Date]])</f>
        <v>9</v>
      </c>
      <c r="J406" t="str">
        <f>TEXT(Table1[[#This Row],[Date]],"ddd")</f>
        <v>Tue</v>
      </c>
      <c r="K406" s="2">
        <f>Table1[[#This Row],[Credit]]-Table1[[#This Row],[Debit]]</f>
        <v>-143</v>
      </c>
    </row>
    <row r="407" spans="1:11" x14ac:dyDescent="0.3">
      <c r="A407" s="1">
        <v>44453</v>
      </c>
      <c r="B407" t="s">
        <v>14</v>
      </c>
      <c r="C407" s="2">
        <v>5</v>
      </c>
      <c r="D407" s="2"/>
      <c r="E407" t="s">
        <v>15</v>
      </c>
      <c r="F407" t="s">
        <v>16</v>
      </c>
      <c r="G407" t="s">
        <v>17</v>
      </c>
      <c r="H407" s="1" t="str">
        <f>TEXT(Table1[[#This Row],[Date]],"MMM")</f>
        <v>Sep</v>
      </c>
      <c r="I407" s="16">
        <f>MONTH(Table1[[#This Row],[Date]])</f>
        <v>9</v>
      </c>
      <c r="J407" t="str">
        <f>TEXT(Table1[[#This Row],[Date]],"ddd")</f>
        <v>Tue</v>
      </c>
      <c r="K407" s="2">
        <f>Table1[[#This Row],[Credit]]-Table1[[#This Row],[Debit]]</f>
        <v>-5</v>
      </c>
    </row>
    <row r="408" spans="1:11" x14ac:dyDescent="0.3">
      <c r="A408" s="1">
        <v>44454</v>
      </c>
      <c r="B408" t="s">
        <v>14</v>
      </c>
      <c r="C408" s="2">
        <v>5</v>
      </c>
      <c r="D408" s="2"/>
      <c r="E408" t="s">
        <v>15</v>
      </c>
      <c r="F408" t="s">
        <v>16</v>
      </c>
      <c r="G408" t="s">
        <v>17</v>
      </c>
      <c r="H408" s="1" t="str">
        <f>TEXT(Table1[[#This Row],[Date]],"MMM")</f>
        <v>Sep</v>
      </c>
      <c r="I408" s="16">
        <f>MONTH(Table1[[#This Row],[Date]])</f>
        <v>9</v>
      </c>
      <c r="J408" t="str">
        <f>TEXT(Table1[[#This Row],[Date]],"ddd")</f>
        <v>Wed</v>
      </c>
      <c r="K408" s="2">
        <f>Table1[[#This Row],[Credit]]-Table1[[#This Row],[Debit]]</f>
        <v>-5</v>
      </c>
    </row>
    <row r="409" spans="1:11" x14ac:dyDescent="0.3">
      <c r="A409" s="1">
        <v>44454</v>
      </c>
      <c r="B409" t="s">
        <v>29</v>
      </c>
      <c r="C409" s="2">
        <v>47.8</v>
      </c>
      <c r="D409" s="2"/>
      <c r="E409" t="s">
        <v>30</v>
      </c>
      <c r="F409" t="s">
        <v>31</v>
      </c>
      <c r="G409" t="s">
        <v>17</v>
      </c>
      <c r="H409" s="1" t="str">
        <f>TEXT(Table1[[#This Row],[Date]],"MMM")</f>
        <v>Sep</v>
      </c>
      <c r="I409" s="16">
        <f>MONTH(Table1[[#This Row],[Date]])</f>
        <v>9</v>
      </c>
      <c r="J409" t="str">
        <f>TEXT(Table1[[#This Row],[Date]],"ddd")</f>
        <v>Wed</v>
      </c>
      <c r="K409" s="2">
        <f>Table1[[#This Row],[Credit]]-Table1[[#This Row],[Debit]]</f>
        <v>-47.8</v>
      </c>
    </row>
    <row r="410" spans="1:11" x14ac:dyDescent="0.3">
      <c r="A410" s="1">
        <v>44454</v>
      </c>
      <c r="B410" t="s">
        <v>32</v>
      </c>
      <c r="C410" s="2">
        <v>105.80000000000001</v>
      </c>
      <c r="D410" s="2"/>
      <c r="E410" t="s">
        <v>33</v>
      </c>
      <c r="F410" t="s">
        <v>31</v>
      </c>
      <c r="G410" t="s">
        <v>17</v>
      </c>
      <c r="H410" s="1" t="str">
        <f>TEXT(Table1[[#This Row],[Date]],"MMM")</f>
        <v>Sep</v>
      </c>
      <c r="I410" s="16">
        <f>MONTH(Table1[[#This Row],[Date]])</f>
        <v>9</v>
      </c>
      <c r="J410" t="str">
        <f>TEXT(Table1[[#This Row],[Date]],"ddd")</f>
        <v>Wed</v>
      </c>
      <c r="K410" s="2">
        <f>Table1[[#This Row],[Credit]]-Table1[[#This Row],[Debit]]</f>
        <v>-105.80000000000001</v>
      </c>
    </row>
    <row r="411" spans="1:11" x14ac:dyDescent="0.3">
      <c r="A411" s="1">
        <v>44454</v>
      </c>
      <c r="B411" t="s">
        <v>34</v>
      </c>
      <c r="C411" s="2">
        <v>60.1</v>
      </c>
      <c r="D411" s="2"/>
      <c r="E411" t="s">
        <v>35</v>
      </c>
      <c r="F411" t="s">
        <v>16</v>
      </c>
      <c r="G411" t="s">
        <v>17</v>
      </c>
      <c r="H411" s="1" t="str">
        <f>TEXT(Table1[[#This Row],[Date]],"MMM")</f>
        <v>Sep</v>
      </c>
      <c r="I411" s="16">
        <f>MONTH(Table1[[#This Row],[Date]])</f>
        <v>9</v>
      </c>
      <c r="J411" t="str">
        <f>TEXT(Table1[[#This Row],[Date]],"ddd")</f>
        <v>Wed</v>
      </c>
      <c r="K411" s="2">
        <f>Table1[[#This Row],[Credit]]-Table1[[#This Row],[Debit]]</f>
        <v>-60.1</v>
      </c>
    </row>
    <row r="412" spans="1:11" x14ac:dyDescent="0.3">
      <c r="A412" s="1">
        <v>44455</v>
      </c>
      <c r="B412" t="s">
        <v>36</v>
      </c>
      <c r="C412" s="2">
        <v>36.200000000000003</v>
      </c>
      <c r="D412" s="2"/>
      <c r="E412" t="s">
        <v>37</v>
      </c>
      <c r="F412" t="s">
        <v>23</v>
      </c>
      <c r="G412" t="s">
        <v>17</v>
      </c>
      <c r="H412" s="1" t="str">
        <f>TEXT(Table1[[#This Row],[Date]],"MMM")</f>
        <v>Sep</v>
      </c>
      <c r="I412" s="16">
        <f>MONTH(Table1[[#This Row],[Date]])</f>
        <v>9</v>
      </c>
      <c r="J412" t="str">
        <f>TEXT(Table1[[#This Row],[Date]],"ddd")</f>
        <v>Thu</v>
      </c>
      <c r="K412" s="2">
        <f>Table1[[#This Row],[Credit]]-Table1[[#This Row],[Debit]]</f>
        <v>-36.200000000000003</v>
      </c>
    </row>
    <row r="413" spans="1:11" x14ac:dyDescent="0.3">
      <c r="A413" s="1">
        <v>44456</v>
      </c>
      <c r="B413" t="s">
        <v>38</v>
      </c>
      <c r="C413" s="2"/>
      <c r="D413" s="2">
        <v>100</v>
      </c>
      <c r="E413" t="s">
        <v>39</v>
      </c>
      <c r="F413" t="s">
        <v>40</v>
      </c>
      <c r="G413" t="s">
        <v>13</v>
      </c>
      <c r="H413" s="1" t="str">
        <f>TEXT(Table1[[#This Row],[Date]],"MMM")</f>
        <v>Sep</v>
      </c>
      <c r="I413" s="16">
        <f>MONTH(Table1[[#This Row],[Date]])</f>
        <v>9</v>
      </c>
      <c r="J413" t="str">
        <f>TEXT(Table1[[#This Row],[Date]],"ddd")</f>
        <v>Fri</v>
      </c>
      <c r="K413" s="2">
        <f>Table1[[#This Row],[Credit]]-Table1[[#This Row],[Debit]]</f>
        <v>100</v>
      </c>
    </row>
    <row r="414" spans="1:11" x14ac:dyDescent="0.3">
      <c r="A414" s="1">
        <v>44456</v>
      </c>
      <c r="B414" t="s">
        <v>14</v>
      </c>
      <c r="C414" s="2">
        <v>5</v>
      </c>
      <c r="D414" s="2"/>
      <c r="E414" t="s">
        <v>15</v>
      </c>
      <c r="F414" t="s">
        <v>16</v>
      </c>
      <c r="G414" t="s">
        <v>17</v>
      </c>
      <c r="H414" s="1" t="str">
        <f>TEXT(Table1[[#This Row],[Date]],"MMM")</f>
        <v>Sep</v>
      </c>
      <c r="I414" s="16">
        <f>MONTH(Table1[[#This Row],[Date]])</f>
        <v>9</v>
      </c>
      <c r="J414" t="str">
        <f>TEXT(Table1[[#This Row],[Date]],"ddd")</f>
        <v>Fri</v>
      </c>
      <c r="K414" s="2">
        <f>Table1[[#This Row],[Credit]]-Table1[[#This Row],[Debit]]</f>
        <v>-5</v>
      </c>
    </row>
    <row r="415" spans="1:11" x14ac:dyDescent="0.3">
      <c r="A415" s="1">
        <v>44457</v>
      </c>
      <c r="B415" t="s">
        <v>14</v>
      </c>
      <c r="C415" s="2">
        <v>5</v>
      </c>
      <c r="D415" s="2"/>
      <c r="E415" t="s">
        <v>15</v>
      </c>
      <c r="F415" t="s">
        <v>16</v>
      </c>
      <c r="G415" t="s">
        <v>17</v>
      </c>
      <c r="H415" s="1" t="str">
        <f>TEXT(Table1[[#This Row],[Date]],"MMM")</f>
        <v>Sep</v>
      </c>
      <c r="I415" s="16">
        <f>MONTH(Table1[[#This Row],[Date]])</f>
        <v>9</v>
      </c>
      <c r="J415" t="str">
        <f>TEXT(Table1[[#This Row],[Date]],"ddd")</f>
        <v>Sat</v>
      </c>
      <c r="K415" s="2">
        <f>Table1[[#This Row],[Credit]]-Table1[[#This Row],[Debit]]</f>
        <v>-5</v>
      </c>
    </row>
    <row r="416" spans="1:11" x14ac:dyDescent="0.3">
      <c r="A416" s="1">
        <v>44457</v>
      </c>
      <c r="B416" t="s">
        <v>42</v>
      </c>
      <c r="C416" s="2">
        <v>40</v>
      </c>
      <c r="D416" s="2"/>
      <c r="E416" t="s">
        <v>42</v>
      </c>
      <c r="F416" t="s">
        <v>20</v>
      </c>
      <c r="G416" t="s">
        <v>17</v>
      </c>
      <c r="H416" s="1" t="str">
        <f>TEXT(Table1[[#This Row],[Date]],"MMM")</f>
        <v>Sep</v>
      </c>
      <c r="I416" s="16">
        <f>MONTH(Table1[[#This Row],[Date]])</f>
        <v>9</v>
      </c>
      <c r="J416" t="str">
        <f>TEXT(Table1[[#This Row],[Date]],"ddd")</f>
        <v>Sat</v>
      </c>
      <c r="K416" s="2">
        <f>Table1[[#This Row],[Credit]]-Table1[[#This Row],[Debit]]</f>
        <v>-40</v>
      </c>
    </row>
    <row r="417" spans="1:11" x14ac:dyDescent="0.3">
      <c r="A417" s="1">
        <v>44458</v>
      </c>
      <c r="B417" t="s">
        <v>43</v>
      </c>
      <c r="C417" s="2">
        <v>53</v>
      </c>
      <c r="D417" s="2"/>
      <c r="E417" t="s">
        <v>44</v>
      </c>
      <c r="F417" t="s">
        <v>31</v>
      </c>
      <c r="G417" t="s">
        <v>17</v>
      </c>
      <c r="H417" s="1" t="str">
        <f>TEXT(Table1[[#This Row],[Date]],"MMM")</f>
        <v>Sep</v>
      </c>
      <c r="I417" s="16">
        <f>MONTH(Table1[[#This Row],[Date]])</f>
        <v>9</v>
      </c>
      <c r="J417" t="str">
        <f>TEXT(Table1[[#This Row],[Date]],"ddd")</f>
        <v>Sun</v>
      </c>
      <c r="K417" s="2">
        <f>Table1[[#This Row],[Credit]]-Table1[[#This Row],[Debit]]</f>
        <v>-53</v>
      </c>
    </row>
    <row r="418" spans="1:11" x14ac:dyDescent="0.3">
      <c r="A418" s="1">
        <v>44458</v>
      </c>
      <c r="B418" t="s">
        <v>45</v>
      </c>
      <c r="C418" s="2">
        <v>35</v>
      </c>
      <c r="D418" s="2"/>
      <c r="E418" t="s">
        <v>30</v>
      </c>
      <c r="F418" t="s">
        <v>31</v>
      </c>
      <c r="G418" t="s">
        <v>17</v>
      </c>
      <c r="H418" s="1" t="str">
        <f>TEXT(Table1[[#This Row],[Date]],"MMM")</f>
        <v>Sep</v>
      </c>
      <c r="I418" s="16">
        <f>MONTH(Table1[[#This Row],[Date]])</f>
        <v>9</v>
      </c>
      <c r="J418" t="str">
        <f>TEXT(Table1[[#This Row],[Date]],"ddd")</f>
        <v>Sun</v>
      </c>
      <c r="K418" s="2">
        <f>Table1[[#This Row],[Credit]]-Table1[[#This Row],[Debit]]</f>
        <v>-35</v>
      </c>
    </row>
    <row r="419" spans="1:11" x14ac:dyDescent="0.3">
      <c r="A419" s="1">
        <v>44458</v>
      </c>
      <c r="B419" t="s">
        <v>14</v>
      </c>
      <c r="C419" s="2">
        <v>5</v>
      </c>
      <c r="D419" s="2"/>
      <c r="E419" t="s">
        <v>15</v>
      </c>
      <c r="F419" t="s">
        <v>16</v>
      </c>
      <c r="G419" t="s">
        <v>17</v>
      </c>
      <c r="H419" s="1" t="str">
        <f>TEXT(Table1[[#This Row],[Date]],"MMM")</f>
        <v>Sep</v>
      </c>
      <c r="I419" s="16">
        <f>MONTH(Table1[[#This Row],[Date]])</f>
        <v>9</v>
      </c>
      <c r="J419" t="str">
        <f>TEXT(Table1[[#This Row],[Date]],"ddd")</f>
        <v>Sun</v>
      </c>
      <c r="K419" s="2">
        <f>Table1[[#This Row],[Credit]]-Table1[[#This Row],[Debit]]</f>
        <v>-5</v>
      </c>
    </row>
    <row r="420" spans="1:11" x14ac:dyDescent="0.3">
      <c r="A420" s="1">
        <v>44459</v>
      </c>
      <c r="B420" t="s">
        <v>14</v>
      </c>
      <c r="C420" s="2">
        <v>5</v>
      </c>
      <c r="D420" s="2"/>
      <c r="E420" t="s">
        <v>15</v>
      </c>
      <c r="F420" t="s">
        <v>16</v>
      </c>
      <c r="G420" t="s">
        <v>17</v>
      </c>
      <c r="H420" s="1" t="str">
        <f>TEXT(Table1[[#This Row],[Date]],"MMM")</f>
        <v>Sep</v>
      </c>
      <c r="I420" s="16">
        <f>MONTH(Table1[[#This Row],[Date]])</f>
        <v>9</v>
      </c>
      <c r="J420" t="str">
        <f>TEXT(Table1[[#This Row],[Date]],"ddd")</f>
        <v>Mon</v>
      </c>
      <c r="K420" s="2">
        <f>Table1[[#This Row],[Credit]]-Table1[[#This Row],[Debit]]</f>
        <v>-5</v>
      </c>
    </row>
    <row r="421" spans="1:11" x14ac:dyDescent="0.3">
      <c r="A421" s="1">
        <v>44460</v>
      </c>
      <c r="B421" t="s">
        <v>14</v>
      </c>
      <c r="C421" s="2">
        <v>5</v>
      </c>
      <c r="D421" s="2"/>
      <c r="E421" t="s">
        <v>15</v>
      </c>
      <c r="F421" t="s">
        <v>16</v>
      </c>
      <c r="G421" t="s">
        <v>17</v>
      </c>
      <c r="H421" s="1" t="str">
        <f>TEXT(Table1[[#This Row],[Date]],"MMM")</f>
        <v>Sep</v>
      </c>
      <c r="I421" s="16">
        <f>MONTH(Table1[[#This Row],[Date]])</f>
        <v>9</v>
      </c>
      <c r="J421" t="str">
        <f>TEXT(Table1[[#This Row],[Date]],"ddd")</f>
        <v>Tue</v>
      </c>
      <c r="K421" s="2">
        <f>Table1[[#This Row],[Credit]]-Table1[[#This Row],[Debit]]</f>
        <v>-5</v>
      </c>
    </row>
    <row r="422" spans="1:11" x14ac:dyDescent="0.3">
      <c r="A422" s="1">
        <v>44460</v>
      </c>
      <c r="B422" t="s">
        <v>24</v>
      </c>
      <c r="C422" s="2">
        <v>177.9</v>
      </c>
      <c r="D422" s="2"/>
      <c r="E422" t="s">
        <v>25</v>
      </c>
      <c r="F422" t="s">
        <v>20</v>
      </c>
      <c r="G422" t="s">
        <v>17</v>
      </c>
      <c r="H422" s="1" t="str">
        <f>TEXT(Table1[[#This Row],[Date]],"MMM")</f>
        <v>Sep</v>
      </c>
      <c r="I422" s="16">
        <f>MONTH(Table1[[#This Row],[Date]])</f>
        <v>9</v>
      </c>
      <c r="J422" t="str">
        <f>TEXT(Table1[[#This Row],[Date]],"ddd")</f>
        <v>Tue</v>
      </c>
      <c r="K422" s="2">
        <f>Table1[[#This Row],[Credit]]-Table1[[#This Row],[Debit]]</f>
        <v>-177.9</v>
      </c>
    </row>
    <row r="423" spans="1:11" x14ac:dyDescent="0.3">
      <c r="A423" s="1">
        <v>44461</v>
      </c>
      <c r="B423" t="s">
        <v>46</v>
      </c>
      <c r="C423" s="2">
        <v>45.300000000000004</v>
      </c>
      <c r="D423" s="2"/>
      <c r="E423" t="s">
        <v>35</v>
      </c>
      <c r="F423" t="s">
        <v>16</v>
      </c>
      <c r="G423" t="s">
        <v>17</v>
      </c>
      <c r="H423" s="1" t="str">
        <f>TEXT(Table1[[#This Row],[Date]],"MMM")</f>
        <v>Sep</v>
      </c>
      <c r="I423" s="16">
        <f>MONTH(Table1[[#This Row],[Date]])</f>
        <v>9</v>
      </c>
      <c r="J423" t="str">
        <f>TEXT(Table1[[#This Row],[Date]],"ddd")</f>
        <v>Wed</v>
      </c>
      <c r="K423" s="2">
        <f>Table1[[#This Row],[Credit]]-Table1[[#This Row],[Debit]]</f>
        <v>-45.300000000000004</v>
      </c>
    </row>
    <row r="424" spans="1:11" x14ac:dyDescent="0.3">
      <c r="A424" s="1">
        <v>44462</v>
      </c>
      <c r="B424" t="s">
        <v>47</v>
      </c>
      <c r="C424" s="2">
        <v>20.099999999999998</v>
      </c>
      <c r="D424" s="2"/>
      <c r="E424" t="s">
        <v>35</v>
      </c>
      <c r="F424" t="s">
        <v>16</v>
      </c>
      <c r="G424" t="s">
        <v>17</v>
      </c>
      <c r="H424" s="1" t="str">
        <f>TEXT(Table1[[#This Row],[Date]],"MMM")</f>
        <v>Sep</v>
      </c>
      <c r="I424" s="16">
        <f>MONTH(Table1[[#This Row],[Date]])</f>
        <v>9</v>
      </c>
      <c r="J424" t="str">
        <f>TEXT(Table1[[#This Row],[Date]],"ddd")</f>
        <v>Thu</v>
      </c>
      <c r="K424" s="2">
        <f>Table1[[#This Row],[Credit]]-Table1[[#This Row],[Debit]]</f>
        <v>-20.099999999999998</v>
      </c>
    </row>
    <row r="425" spans="1:11" x14ac:dyDescent="0.3">
      <c r="A425" s="1">
        <v>44463</v>
      </c>
      <c r="B425" t="s">
        <v>48</v>
      </c>
      <c r="C425" s="2">
        <v>55</v>
      </c>
      <c r="D425" s="2"/>
      <c r="E425" t="s">
        <v>49</v>
      </c>
      <c r="F425" t="s">
        <v>50</v>
      </c>
      <c r="G425" t="s">
        <v>17</v>
      </c>
      <c r="H425" s="1" t="str">
        <f>TEXT(Table1[[#This Row],[Date]],"MMM")</f>
        <v>Sep</v>
      </c>
      <c r="I425" s="16">
        <f>MONTH(Table1[[#This Row],[Date]])</f>
        <v>9</v>
      </c>
      <c r="J425" t="str">
        <f>TEXT(Table1[[#This Row],[Date]],"ddd")</f>
        <v>Fri</v>
      </c>
      <c r="K425" s="2">
        <f>Table1[[#This Row],[Credit]]-Table1[[#This Row],[Debit]]</f>
        <v>-55</v>
      </c>
    </row>
    <row r="426" spans="1:11" x14ac:dyDescent="0.3">
      <c r="A426" s="1">
        <v>44463</v>
      </c>
      <c r="B426" t="s">
        <v>28</v>
      </c>
      <c r="C426" s="2">
        <v>70.600000000000023</v>
      </c>
      <c r="D426" s="2"/>
      <c r="E426" t="s">
        <v>51</v>
      </c>
      <c r="F426" t="s">
        <v>23</v>
      </c>
      <c r="G426" t="s">
        <v>17</v>
      </c>
      <c r="H426" s="1" t="str">
        <f>TEXT(Table1[[#This Row],[Date]],"MMM")</f>
        <v>Sep</v>
      </c>
      <c r="I426" s="16">
        <f>MONTH(Table1[[#This Row],[Date]])</f>
        <v>9</v>
      </c>
      <c r="J426" t="str">
        <f>TEXT(Table1[[#This Row],[Date]],"ddd")</f>
        <v>Fri</v>
      </c>
      <c r="K426" s="2">
        <f>Table1[[#This Row],[Credit]]-Table1[[#This Row],[Debit]]</f>
        <v>-70.600000000000023</v>
      </c>
    </row>
    <row r="427" spans="1:11" x14ac:dyDescent="0.3">
      <c r="A427" s="1">
        <v>44463</v>
      </c>
      <c r="B427" t="s">
        <v>14</v>
      </c>
      <c r="C427" s="2">
        <v>5</v>
      </c>
      <c r="D427" s="2"/>
      <c r="E427" t="s">
        <v>15</v>
      </c>
      <c r="F427" t="s">
        <v>16</v>
      </c>
      <c r="G427" t="s">
        <v>17</v>
      </c>
      <c r="H427" s="1" t="str">
        <f>TEXT(Table1[[#This Row],[Date]],"MMM")</f>
        <v>Sep</v>
      </c>
      <c r="I427" s="16">
        <f>MONTH(Table1[[#This Row],[Date]])</f>
        <v>9</v>
      </c>
      <c r="J427" t="str">
        <f>TEXT(Table1[[#This Row],[Date]],"ddd")</f>
        <v>Fri</v>
      </c>
      <c r="K427" s="2">
        <f>Table1[[#This Row],[Credit]]-Table1[[#This Row],[Debit]]</f>
        <v>-5</v>
      </c>
    </row>
    <row r="428" spans="1:11" x14ac:dyDescent="0.3">
      <c r="A428" s="1">
        <v>44464</v>
      </c>
      <c r="B428" t="s">
        <v>14</v>
      </c>
      <c r="C428" s="2">
        <v>5</v>
      </c>
      <c r="D428" s="2"/>
      <c r="E428" t="s">
        <v>15</v>
      </c>
      <c r="F428" t="s">
        <v>16</v>
      </c>
      <c r="G428" t="s">
        <v>17</v>
      </c>
      <c r="H428" s="1" t="str">
        <f>TEXT(Table1[[#This Row],[Date]],"MMM")</f>
        <v>Sep</v>
      </c>
      <c r="I428" s="16">
        <f>MONTH(Table1[[#This Row],[Date]])</f>
        <v>9</v>
      </c>
      <c r="J428" t="str">
        <f>TEXT(Table1[[#This Row],[Date]],"ddd")</f>
        <v>Sat</v>
      </c>
      <c r="K428" s="2">
        <f>Table1[[#This Row],[Credit]]-Table1[[#This Row],[Debit]]</f>
        <v>-5</v>
      </c>
    </row>
    <row r="429" spans="1:11" x14ac:dyDescent="0.3">
      <c r="A429" s="1">
        <v>44465</v>
      </c>
      <c r="B429" t="s">
        <v>14</v>
      </c>
      <c r="C429" s="2">
        <v>5</v>
      </c>
      <c r="D429" s="2"/>
      <c r="E429" t="s">
        <v>15</v>
      </c>
      <c r="F429" t="s">
        <v>16</v>
      </c>
      <c r="G429" t="s">
        <v>17</v>
      </c>
      <c r="H429" s="1" t="str">
        <f>TEXT(Table1[[#This Row],[Date]],"MMM")</f>
        <v>Sep</v>
      </c>
      <c r="I429" s="16">
        <f>MONTH(Table1[[#This Row],[Date]])</f>
        <v>9</v>
      </c>
      <c r="J429" t="str">
        <f>TEXT(Table1[[#This Row],[Date]],"ddd")</f>
        <v>Sun</v>
      </c>
      <c r="K429" s="2">
        <f>Table1[[#This Row],[Credit]]-Table1[[#This Row],[Debit]]</f>
        <v>-5</v>
      </c>
    </row>
    <row r="430" spans="1:11" x14ac:dyDescent="0.3">
      <c r="A430" s="1">
        <v>44466</v>
      </c>
      <c r="B430" t="s">
        <v>14</v>
      </c>
      <c r="C430" s="2">
        <v>5</v>
      </c>
      <c r="D430" s="2"/>
      <c r="E430" t="s">
        <v>15</v>
      </c>
      <c r="F430" t="s">
        <v>16</v>
      </c>
      <c r="G430" t="s">
        <v>17</v>
      </c>
      <c r="H430" s="1" t="str">
        <f>TEXT(Table1[[#This Row],[Date]],"MMM")</f>
        <v>Sep</v>
      </c>
      <c r="I430" s="16">
        <f>MONTH(Table1[[#This Row],[Date]])</f>
        <v>9</v>
      </c>
      <c r="J430" t="str">
        <f>TEXT(Table1[[#This Row],[Date]],"ddd")</f>
        <v>Mon</v>
      </c>
      <c r="K430" s="2">
        <f>Table1[[#This Row],[Credit]]-Table1[[#This Row],[Debit]]</f>
        <v>-5</v>
      </c>
    </row>
    <row r="431" spans="1:11" x14ac:dyDescent="0.3">
      <c r="A431" s="1">
        <v>44467</v>
      </c>
      <c r="B431" t="s">
        <v>14</v>
      </c>
      <c r="C431" s="2">
        <v>5</v>
      </c>
      <c r="D431" s="2"/>
      <c r="E431" t="s">
        <v>15</v>
      </c>
      <c r="F431" t="s">
        <v>16</v>
      </c>
      <c r="G431" t="s">
        <v>17</v>
      </c>
      <c r="H431" s="1" t="str">
        <f>TEXT(Table1[[#This Row],[Date]],"MMM")</f>
        <v>Sep</v>
      </c>
      <c r="I431" s="16">
        <f>MONTH(Table1[[#This Row],[Date]])</f>
        <v>9</v>
      </c>
      <c r="J431" t="str">
        <f>TEXT(Table1[[#This Row],[Date]],"ddd")</f>
        <v>Tue</v>
      </c>
      <c r="K431" s="2">
        <f>Table1[[#This Row],[Credit]]-Table1[[#This Row],[Debit]]</f>
        <v>-5</v>
      </c>
    </row>
    <row r="432" spans="1:11" x14ac:dyDescent="0.3">
      <c r="A432" s="1">
        <v>44467</v>
      </c>
      <c r="B432" t="s">
        <v>24</v>
      </c>
      <c r="C432" s="2">
        <v>223</v>
      </c>
      <c r="D432" s="2"/>
      <c r="E432" t="s">
        <v>25</v>
      </c>
      <c r="F432" t="s">
        <v>20</v>
      </c>
      <c r="G432" t="s">
        <v>17</v>
      </c>
      <c r="H432" s="1" t="str">
        <f>TEXT(Table1[[#This Row],[Date]],"MMM")</f>
        <v>Sep</v>
      </c>
      <c r="I432" s="16">
        <f>MONTH(Table1[[#This Row],[Date]])</f>
        <v>9</v>
      </c>
      <c r="J432" t="str">
        <f>TEXT(Table1[[#This Row],[Date]],"ddd")</f>
        <v>Tue</v>
      </c>
      <c r="K432" s="2">
        <f>Table1[[#This Row],[Credit]]-Table1[[#This Row],[Debit]]</f>
        <v>-223</v>
      </c>
    </row>
    <row r="433" spans="1:11" x14ac:dyDescent="0.3">
      <c r="A433" s="1">
        <v>44468</v>
      </c>
      <c r="B433" t="s">
        <v>52</v>
      </c>
      <c r="C433" s="2">
        <v>132.9</v>
      </c>
      <c r="D433" s="2"/>
      <c r="E433" t="s">
        <v>33</v>
      </c>
      <c r="F433" t="s">
        <v>31</v>
      </c>
      <c r="G433" t="s">
        <v>17</v>
      </c>
      <c r="H433" s="1" t="str">
        <f>TEXT(Table1[[#This Row],[Date]],"MMM")</f>
        <v>Sep</v>
      </c>
      <c r="I433" s="16">
        <f>MONTH(Table1[[#This Row],[Date]])</f>
        <v>9</v>
      </c>
      <c r="J433" t="str">
        <f>TEXT(Table1[[#This Row],[Date]],"ddd")</f>
        <v>Wed</v>
      </c>
      <c r="K433" s="2">
        <f>Table1[[#This Row],[Credit]]-Table1[[#This Row],[Debit]]</f>
        <v>-132.9</v>
      </c>
    </row>
    <row r="434" spans="1:11" x14ac:dyDescent="0.3">
      <c r="A434" s="1">
        <v>44468</v>
      </c>
      <c r="B434" t="s">
        <v>54</v>
      </c>
      <c r="C434" s="2">
        <v>175</v>
      </c>
      <c r="D434" s="2"/>
      <c r="E434" t="s">
        <v>33</v>
      </c>
      <c r="F434" t="s">
        <v>31</v>
      </c>
      <c r="G434" t="s">
        <v>17</v>
      </c>
      <c r="H434" s="1" t="str">
        <f>TEXT(Table1[[#This Row],[Date]],"MMM")</f>
        <v>Sep</v>
      </c>
      <c r="I434" s="16">
        <f>MONTH(Table1[[#This Row],[Date]])</f>
        <v>9</v>
      </c>
      <c r="J434" t="str">
        <f>TEXT(Table1[[#This Row],[Date]],"ddd")</f>
        <v>Wed</v>
      </c>
      <c r="K434" s="2">
        <f>Table1[[#This Row],[Credit]]-Table1[[#This Row],[Debit]]</f>
        <v>-175</v>
      </c>
    </row>
    <row r="435" spans="1:11" x14ac:dyDescent="0.3">
      <c r="A435" s="1">
        <v>44469</v>
      </c>
      <c r="B435" t="s">
        <v>32</v>
      </c>
      <c r="C435" s="2">
        <v>153.39999999999998</v>
      </c>
      <c r="D435" s="2"/>
      <c r="E435" t="s">
        <v>33</v>
      </c>
      <c r="F435" t="s">
        <v>31</v>
      </c>
      <c r="G435" t="s">
        <v>17</v>
      </c>
      <c r="H435" s="1" t="str">
        <f>TEXT(Table1[[#This Row],[Date]],"MMM")</f>
        <v>Sep</v>
      </c>
      <c r="I435" s="16">
        <f>MONTH(Table1[[#This Row],[Date]])</f>
        <v>9</v>
      </c>
      <c r="J435" t="str">
        <f>TEXT(Table1[[#This Row],[Date]],"ddd")</f>
        <v>Thu</v>
      </c>
      <c r="K435" s="2">
        <f>Table1[[#This Row],[Credit]]-Table1[[#This Row],[Debit]]</f>
        <v>-153.39999999999998</v>
      </c>
    </row>
    <row r="436" spans="1:11" x14ac:dyDescent="0.3">
      <c r="A436" s="1">
        <v>44469</v>
      </c>
      <c r="B436" t="s">
        <v>36</v>
      </c>
      <c r="C436" s="2">
        <v>31.200000000000003</v>
      </c>
      <c r="D436" s="2"/>
      <c r="E436" t="s">
        <v>37</v>
      </c>
      <c r="F436" t="s">
        <v>23</v>
      </c>
      <c r="G436" t="s">
        <v>17</v>
      </c>
      <c r="H436" s="1" t="str">
        <f>TEXT(Table1[[#This Row],[Date]],"MMM")</f>
        <v>Sep</v>
      </c>
      <c r="I436" s="16">
        <f>MONTH(Table1[[#This Row],[Date]])</f>
        <v>9</v>
      </c>
      <c r="J436" t="str">
        <f>TEXT(Table1[[#This Row],[Date]],"ddd")</f>
        <v>Thu</v>
      </c>
      <c r="K436" s="2">
        <f>Table1[[#This Row],[Credit]]-Table1[[#This Row],[Debit]]</f>
        <v>-31.200000000000003</v>
      </c>
    </row>
    <row r="437" spans="1:11" x14ac:dyDescent="0.3">
      <c r="A437" s="1">
        <v>44469</v>
      </c>
      <c r="B437" t="s">
        <v>59</v>
      </c>
      <c r="C437" s="2">
        <v>15</v>
      </c>
      <c r="D437" s="2"/>
      <c r="E437" t="s">
        <v>35</v>
      </c>
      <c r="F437" t="s">
        <v>16</v>
      </c>
      <c r="G437" t="s">
        <v>17</v>
      </c>
      <c r="H437" s="1" t="str">
        <f>TEXT(Table1[[#This Row],[Date]],"MMM")</f>
        <v>Sep</v>
      </c>
      <c r="I437" s="16">
        <f>MONTH(Table1[[#This Row],[Date]])</f>
        <v>9</v>
      </c>
      <c r="J437" t="str">
        <f>TEXT(Table1[[#This Row],[Date]],"ddd")</f>
        <v>Thu</v>
      </c>
      <c r="K437" s="2">
        <f>Table1[[#This Row],[Credit]]-Table1[[#This Row],[Debit]]</f>
        <v>-15</v>
      </c>
    </row>
    <row r="438" spans="1:11" x14ac:dyDescent="0.3">
      <c r="A438" s="1">
        <v>44470</v>
      </c>
      <c r="B438" t="s">
        <v>14</v>
      </c>
      <c r="C438" s="2">
        <v>5</v>
      </c>
      <c r="D438" s="2"/>
      <c r="E438" t="s">
        <v>15</v>
      </c>
      <c r="F438" t="s">
        <v>16</v>
      </c>
      <c r="G438" t="s">
        <v>17</v>
      </c>
      <c r="H438" s="1" t="str">
        <f>TEXT(Table1[[#This Row],[Date]],"MMM")</f>
        <v>Oct</v>
      </c>
      <c r="I438" s="16">
        <f>MONTH(Table1[[#This Row],[Date]])</f>
        <v>10</v>
      </c>
      <c r="J438" t="str">
        <f>TEXT(Table1[[#This Row],[Date]],"ddd")</f>
        <v>Fri</v>
      </c>
      <c r="K438" s="2">
        <f>Table1[[#This Row],[Credit]]-Table1[[#This Row],[Debit]]</f>
        <v>-5</v>
      </c>
    </row>
    <row r="439" spans="1:11" x14ac:dyDescent="0.3">
      <c r="A439" s="1">
        <v>44472</v>
      </c>
      <c r="B439" t="s">
        <v>14</v>
      </c>
      <c r="C439" s="2">
        <v>5</v>
      </c>
      <c r="D439" s="2"/>
      <c r="E439" t="s">
        <v>15</v>
      </c>
      <c r="F439" t="s">
        <v>16</v>
      </c>
      <c r="G439" t="s">
        <v>17</v>
      </c>
      <c r="H439" s="1" t="str">
        <f>TEXT(Table1[[#This Row],[Date]],"MMM")</f>
        <v>Oct</v>
      </c>
      <c r="I439" s="16">
        <f>MONTH(Table1[[#This Row],[Date]])</f>
        <v>10</v>
      </c>
      <c r="J439" t="str">
        <f>TEXT(Table1[[#This Row],[Date]],"ddd")</f>
        <v>Sun</v>
      </c>
      <c r="K439" s="2">
        <f>Table1[[#This Row],[Credit]]-Table1[[#This Row],[Debit]]</f>
        <v>-5</v>
      </c>
    </row>
    <row r="440" spans="1:11" x14ac:dyDescent="0.3">
      <c r="A440" s="1">
        <v>44472</v>
      </c>
      <c r="B440" t="s">
        <v>10</v>
      </c>
      <c r="C440" s="2"/>
      <c r="D440" s="2">
        <v>5000</v>
      </c>
      <c r="E440" t="s">
        <v>11</v>
      </c>
      <c r="F440" t="s">
        <v>12</v>
      </c>
      <c r="G440" t="s">
        <v>13</v>
      </c>
      <c r="H440" s="1" t="str">
        <f>TEXT(Table1[[#This Row],[Date]],"MMM")</f>
        <v>Oct</v>
      </c>
      <c r="I440" s="16">
        <f>MONTH(Table1[[#This Row],[Date]])</f>
        <v>10</v>
      </c>
      <c r="J440" t="str">
        <f>TEXT(Table1[[#This Row],[Date]],"ddd")</f>
        <v>Sun</v>
      </c>
      <c r="K440" s="2">
        <f>Table1[[#This Row],[Credit]]-Table1[[#This Row],[Debit]]</f>
        <v>5000</v>
      </c>
    </row>
    <row r="441" spans="1:11" x14ac:dyDescent="0.3">
      <c r="A441" s="1">
        <v>44473</v>
      </c>
      <c r="B441" t="s">
        <v>14</v>
      </c>
      <c r="C441" s="2">
        <v>5</v>
      </c>
      <c r="D441" s="2"/>
      <c r="E441" t="s">
        <v>15</v>
      </c>
      <c r="F441" t="s">
        <v>16</v>
      </c>
      <c r="G441" t="s">
        <v>17</v>
      </c>
      <c r="H441" s="1" t="str">
        <f>TEXT(Table1[[#This Row],[Date]],"MMM")</f>
        <v>Oct</v>
      </c>
      <c r="I441" s="16">
        <f>MONTH(Table1[[#This Row],[Date]])</f>
        <v>10</v>
      </c>
      <c r="J441" t="str">
        <f>TEXT(Table1[[#This Row],[Date]],"ddd")</f>
        <v>Mon</v>
      </c>
      <c r="K441" s="2">
        <f>Table1[[#This Row],[Credit]]-Table1[[#This Row],[Debit]]</f>
        <v>-5</v>
      </c>
    </row>
    <row r="442" spans="1:11" x14ac:dyDescent="0.3">
      <c r="A442" s="1">
        <v>44475</v>
      </c>
      <c r="B442" t="s">
        <v>18</v>
      </c>
      <c r="C442" s="2">
        <v>900</v>
      </c>
      <c r="D442" s="2"/>
      <c r="E442" t="s">
        <v>19</v>
      </c>
      <c r="F442" t="s">
        <v>20</v>
      </c>
      <c r="G442" t="s">
        <v>17</v>
      </c>
      <c r="H442" s="1" t="str">
        <f>TEXT(Table1[[#This Row],[Date]],"MMM")</f>
        <v>Oct</v>
      </c>
      <c r="I442" s="16">
        <f>MONTH(Table1[[#This Row],[Date]])</f>
        <v>10</v>
      </c>
      <c r="J442" t="str">
        <f>TEXT(Table1[[#This Row],[Date]],"ddd")</f>
        <v>Wed</v>
      </c>
      <c r="K442" s="2">
        <f>Table1[[#This Row],[Credit]]-Table1[[#This Row],[Debit]]</f>
        <v>-900</v>
      </c>
    </row>
    <row r="443" spans="1:11" x14ac:dyDescent="0.3">
      <c r="A443" s="1">
        <v>44475</v>
      </c>
      <c r="B443" t="s">
        <v>21</v>
      </c>
      <c r="C443" s="2">
        <v>150</v>
      </c>
      <c r="D443" s="2"/>
      <c r="E443" t="s">
        <v>22</v>
      </c>
      <c r="F443" t="s">
        <v>23</v>
      </c>
      <c r="G443" t="s">
        <v>17</v>
      </c>
      <c r="H443" s="1" t="str">
        <f>TEXT(Table1[[#This Row],[Date]],"MMM")</f>
        <v>Oct</v>
      </c>
      <c r="I443" s="16">
        <f>MONTH(Table1[[#This Row],[Date]])</f>
        <v>10</v>
      </c>
      <c r="J443" t="str">
        <f>TEXT(Table1[[#This Row],[Date]],"ddd")</f>
        <v>Wed</v>
      </c>
      <c r="K443" s="2">
        <f>Table1[[#This Row],[Credit]]-Table1[[#This Row],[Debit]]</f>
        <v>-150</v>
      </c>
    </row>
    <row r="444" spans="1:11" x14ac:dyDescent="0.3">
      <c r="A444" s="1">
        <v>44475</v>
      </c>
      <c r="B444" t="s">
        <v>14</v>
      </c>
      <c r="C444" s="2">
        <v>5</v>
      </c>
      <c r="D444" s="2"/>
      <c r="E444" t="s">
        <v>15</v>
      </c>
      <c r="F444" t="s">
        <v>16</v>
      </c>
      <c r="G444" t="s">
        <v>17</v>
      </c>
      <c r="H444" s="1" t="str">
        <f>TEXT(Table1[[#This Row],[Date]],"MMM")</f>
        <v>Oct</v>
      </c>
      <c r="I444" s="16">
        <f>MONTH(Table1[[#This Row],[Date]])</f>
        <v>10</v>
      </c>
      <c r="J444" t="str">
        <f>TEXT(Table1[[#This Row],[Date]],"ddd")</f>
        <v>Wed</v>
      </c>
      <c r="K444" s="2">
        <f>Table1[[#This Row],[Credit]]-Table1[[#This Row],[Debit]]</f>
        <v>-5</v>
      </c>
    </row>
    <row r="445" spans="1:11" x14ac:dyDescent="0.3">
      <c r="A445" s="1">
        <v>44475</v>
      </c>
      <c r="B445" t="s">
        <v>14</v>
      </c>
      <c r="C445" s="2">
        <v>5</v>
      </c>
      <c r="D445" s="2"/>
      <c r="E445" t="s">
        <v>15</v>
      </c>
      <c r="F445" t="s">
        <v>16</v>
      </c>
      <c r="G445" t="s">
        <v>17</v>
      </c>
      <c r="H445" s="1" t="str">
        <f>TEXT(Table1[[#This Row],[Date]],"MMM")</f>
        <v>Oct</v>
      </c>
      <c r="I445" s="16">
        <f>MONTH(Table1[[#This Row],[Date]])</f>
        <v>10</v>
      </c>
      <c r="J445" t="str">
        <f>TEXT(Table1[[#This Row],[Date]],"ddd")</f>
        <v>Wed</v>
      </c>
      <c r="K445" s="2">
        <f>Table1[[#This Row],[Credit]]-Table1[[#This Row],[Debit]]</f>
        <v>-5</v>
      </c>
    </row>
    <row r="446" spans="1:11" x14ac:dyDescent="0.3">
      <c r="A446" s="1">
        <v>44476</v>
      </c>
      <c r="B446" t="s">
        <v>14</v>
      </c>
      <c r="C446" s="2">
        <v>5</v>
      </c>
      <c r="D446" s="2"/>
      <c r="E446" t="s">
        <v>15</v>
      </c>
      <c r="F446" t="s">
        <v>16</v>
      </c>
      <c r="G446" t="s">
        <v>17</v>
      </c>
      <c r="H446" s="1" t="str">
        <f>TEXT(Table1[[#This Row],[Date]],"MMM")</f>
        <v>Oct</v>
      </c>
      <c r="I446" s="16">
        <f>MONTH(Table1[[#This Row],[Date]])</f>
        <v>10</v>
      </c>
      <c r="J446" t="str">
        <f>TEXT(Table1[[#This Row],[Date]],"ddd")</f>
        <v>Thu</v>
      </c>
      <c r="K446" s="2">
        <f>Table1[[#This Row],[Credit]]-Table1[[#This Row],[Debit]]</f>
        <v>-5</v>
      </c>
    </row>
    <row r="447" spans="1:11" x14ac:dyDescent="0.3">
      <c r="A447" s="1">
        <v>44477</v>
      </c>
      <c r="B447" t="s">
        <v>14</v>
      </c>
      <c r="C447" s="2">
        <v>5</v>
      </c>
      <c r="D447" s="2"/>
      <c r="E447" t="s">
        <v>15</v>
      </c>
      <c r="F447" t="s">
        <v>16</v>
      </c>
      <c r="G447" t="s">
        <v>17</v>
      </c>
      <c r="H447" s="1" t="str">
        <f>TEXT(Table1[[#This Row],[Date]],"MMM")</f>
        <v>Oct</v>
      </c>
      <c r="I447" s="16">
        <f>MONTH(Table1[[#This Row],[Date]])</f>
        <v>10</v>
      </c>
      <c r="J447" t="str">
        <f>TEXT(Table1[[#This Row],[Date]],"ddd")</f>
        <v>Fri</v>
      </c>
      <c r="K447" s="2">
        <f>Table1[[#This Row],[Credit]]-Table1[[#This Row],[Debit]]</f>
        <v>-5</v>
      </c>
    </row>
    <row r="448" spans="1:11" x14ac:dyDescent="0.3">
      <c r="A448" s="1">
        <v>44477</v>
      </c>
      <c r="B448" t="s">
        <v>24</v>
      </c>
      <c r="C448" s="2">
        <v>105</v>
      </c>
      <c r="D448" s="2"/>
      <c r="E448" t="s">
        <v>25</v>
      </c>
      <c r="F448" t="s">
        <v>20</v>
      </c>
      <c r="G448" t="s">
        <v>17</v>
      </c>
      <c r="H448" s="1" t="str">
        <f>TEXT(Table1[[#This Row],[Date]],"MMM")</f>
        <v>Oct</v>
      </c>
      <c r="I448" s="16">
        <f>MONTH(Table1[[#This Row],[Date]])</f>
        <v>10</v>
      </c>
      <c r="J448" t="str">
        <f>TEXT(Table1[[#This Row],[Date]],"ddd")</f>
        <v>Fri</v>
      </c>
      <c r="K448" s="2">
        <f>Table1[[#This Row],[Credit]]-Table1[[#This Row],[Debit]]</f>
        <v>-105</v>
      </c>
    </row>
    <row r="449" spans="1:11" x14ac:dyDescent="0.3">
      <c r="A449" s="1">
        <v>44480</v>
      </c>
      <c r="B449" t="s">
        <v>26</v>
      </c>
      <c r="C449" s="2">
        <v>59</v>
      </c>
      <c r="D449" s="2"/>
      <c r="E449" t="s">
        <v>27</v>
      </c>
      <c r="F449" t="s">
        <v>20</v>
      </c>
      <c r="G449" t="s">
        <v>17</v>
      </c>
      <c r="H449" s="1" t="str">
        <f>TEXT(Table1[[#This Row],[Date]],"MMM")</f>
        <v>Oct</v>
      </c>
      <c r="I449" s="16">
        <f>MONTH(Table1[[#This Row],[Date]])</f>
        <v>10</v>
      </c>
      <c r="J449" t="str">
        <f>TEXT(Table1[[#This Row],[Date]],"ddd")</f>
        <v>Mon</v>
      </c>
      <c r="K449" s="2">
        <f>Table1[[#This Row],[Credit]]-Table1[[#This Row],[Debit]]</f>
        <v>-59</v>
      </c>
    </row>
    <row r="450" spans="1:11" x14ac:dyDescent="0.3">
      <c r="A450" s="1">
        <v>44480</v>
      </c>
      <c r="B450" t="s">
        <v>14</v>
      </c>
      <c r="C450" s="2">
        <v>5</v>
      </c>
      <c r="D450" s="2"/>
      <c r="E450" t="s">
        <v>15</v>
      </c>
      <c r="F450" t="s">
        <v>16</v>
      </c>
      <c r="G450" t="s">
        <v>17</v>
      </c>
      <c r="H450" s="1" t="str">
        <f>TEXT(Table1[[#This Row],[Date]],"MMM")</f>
        <v>Oct</v>
      </c>
      <c r="I450" s="16">
        <f>MONTH(Table1[[#This Row],[Date]])</f>
        <v>10</v>
      </c>
      <c r="J450" t="str">
        <f>TEXT(Table1[[#This Row],[Date]],"ddd")</f>
        <v>Mon</v>
      </c>
      <c r="K450" s="2">
        <f>Table1[[#This Row],[Credit]]-Table1[[#This Row],[Debit]]</f>
        <v>-5</v>
      </c>
    </row>
    <row r="451" spans="1:11" x14ac:dyDescent="0.3">
      <c r="A451" s="1">
        <v>44481</v>
      </c>
      <c r="B451" t="s">
        <v>14</v>
      </c>
      <c r="C451" s="2">
        <v>5</v>
      </c>
      <c r="D451" s="2"/>
      <c r="E451" t="s">
        <v>15</v>
      </c>
      <c r="F451" t="s">
        <v>16</v>
      </c>
      <c r="G451" t="s">
        <v>17</v>
      </c>
      <c r="H451" s="1" t="str">
        <f>TEXT(Table1[[#This Row],[Date]],"MMM")</f>
        <v>Oct</v>
      </c>
      <c r="I451" s="16">
        <f>MONTH(Table1[[#This Row],[Date]])</f>
        <v>10</v>
      </c>
      <c r="J451" t="str">
        <f>TEXT(Table1[[#This Row],[Date]],"ddd")</f>
        <v>Tue</v>
      </c>
      <c r="K451" s="2">
        <f>Table1[[#This Row],[Credit]]-Table1[[#This Row],[Debit]]</f>
        <v>-5</v>
      </c>
    </row>
    <row r="452" spans="1:11" x14ac:dyDescent="0.3">
      <c r="A452" s="1">
        <v>44482</v>
      </c>
      <c r="B452" t="s">
        <v>28</v>
      </c>
      <c r="C452" s="2">
        <v>86.399999999999977</v>
      </c>
      <c r="D452" s="2"/>
      <c r="E452" t="s">
        <v>51</v>
      </c>
      <c r="F452" t="s">
        <v>23</v>
      </c>
      <c r="G452" t="s">
        <v>17</v>
      </c>
      <c r="H452" s="1" t="str">
        <f>TEXT(Table1[[#This Row],[Date]],"MMM")</f>
        <v>Oct</v>
      </c>
      <c r="I452" s="16">
        <f>MONTH(Table1[[#This Row],[Date]])</f>
        <v>10</v>
      </c>
      <c r="J452" t="str">
        <f>TEXT(Table1[[#This Row],[Date]],"ddd")</f>
        <v>Wed</v>
      </c>
      <c r="K452" s="2">
        <f>Table1[[#This Row],[Credit]]-Table1[[#This Row],[Debit]]</f>
        <v>-86.399999999999977</v>
      </c>
    </row>
    <row r="453" spans="1:11" x14ac:dyDescent="0.3">
      <c r="A453" s="1">
        <v>44482</v>
      </c>
      <c r="B453" t="s">
        <v>14</v>
      </c>
      <c r="C453" s="2">
        <v>5</v>
      </c>
      <c r="D453" s="2"/>
      <c r="E453" t="s">
        <v>15</v>
      </c>
      <c r="F453" t="s">
        <v>16</v>
      </c>
      <c r="G453" t="s">
        <v>17</v>
      </c>
      <c r="H453" s="1" t="str">
        <f>TEXT(Table1[[#This Row],[Date]],"MMM")</f>
        <v>Oct</v>
      </c>
      <c r="I453" s="16">
        <f>MONTH(Table1[[#This Row],[Date]])</f>
        <v>10</v>
      </c>
      <c r="J453" t="str">
        <f>TEXT(Table1[[#This Row],[Date]],"ddd")</f>
        <v>Wed</v>
      </c>
      <c r="K453" s="2">
        <f>Table1[[#This Row],[Credit]]-Table1[[#This Row],[Debit]]</f>
        <v>-5</v>
      </c>
    </row>
    <row r="454" spans="1:11" x14ac:dyDescent="0.3">
      <c r="A454" s="1">
        <v>44483</v>
      </c>
      <c r="B454" t="s">
        <v>14</v>
      </c>
      <c r="C454" s="2">
        <v>5</v>
      </c>
      <c r="D454" s="2"/>
      <c r="E454" t="s">
        <v>15</v>
      </c>
      <c r="F454" t="s">
        <v>16</v>
      </c>
      <c r="G454" t="s">
        <v>17</v>
      </c>
      <c r="H454" s="1" t="str">
        <f>TEXT(Table1[[#This Row],[Date]],"MMM")</f>
        <v>Oct</v>
      </c>
      <c r="I454" s="16">
        <f>MONTH(Table1[[#This Row],[Date]])</f>
        <v>10</v>
      </c>
      <c r="J454" t="str">
        <f>TEXT(Table1[[#This Row],[Date]],"ddd")</f>
        <v>Thu</v>
      </c>
      <c r="K454" s="2">
        <f>Table1[[#This Row],[Credit]]-Table1[[#This Row],[Debit]]</f>
        <v>-5</v>
      </c>
    </row>
    <row r="455" spans="1:11" x14ac:dyDescent="0.3">
      <c r="A455" s="1">
        <v>44484</v>
      </c>
      <c r="B455" t="s">
        <v>24</v>
      </c>
      <c r="C455" s="2">
        <v>143.9</v>
      </c>
      <c r="D455" s="2"/>
      <c r="E455" t="s">
        <v>25</v>
      </c>
      <c r="F455" t="s">
        <v>20</v>
      </c>
      <c r="G455" t="s">
        <v>17</v>
      </c>
      <c r="H455" s="1" t="str">
        <f>TEXT(Table1[[#This Row],[Date]],"MMM")</f>
        <v>Oct</v>
      </c>
      <c r="I455" s="16">
        <f>MONTH(Table1[[#This Row],[Date]])</f>
        <v>10</v>
      </c>
      <c r="J455" t="str">
        <f>TEXT(Table1[[#This Row],[Date]],"ddd")</f>
        <v>Fri</v>
      </c>
      <c r="K455" s="2">
        <f>Table1[[#This Row],[Credit]]-Table1[[#This Row],[Debit]]</f>
        <v>-143.9</v>
      </c>
    </row>
    <row r="456" spans="1:11" x14ac:dyDescent="0.3">
      <c r="A456" s="1">
        <v>44484</v>
      </c>
      <c r="B456" t="s">
        <v>14</v>
      </c>
      <c r="C456" s="2">
        <v>5</v>
      </c>
      <c r="D456" s="2"/>
      <c r="E456" t="s">
        <v>15</v>
      </c>
      <c r="F456" t="s">
        <v>16</v>
      </c>
      <c r="G456" t="s">
        <v>17</v>
      </c>
      <c r="H456" s="1" t="str">
        <f>TEXT(Table1[[#This Row],[Date]],"MMM")</f>
        <v>Oct</v>
      </c>
      <c r="I456" s="16">
        <f>MONTH(Table1[[#This Row],[Date]])</f>
        <v>10</v>
      </c>
      <c r="J456" t="str">
        <f>TEXT(Table1[[#This Row],[Date]],"ddd")</f>
        <v>Fri</v>
      </c>
      <c r="K456" s="2">
        <f>Table1[[#This Row],[Credit]]-Table1[[#This Row],[Debit]]</f>
        <v>-5</v>
      </c>
    </row>
    <row r="457" spans="1:11" x14ac:dyDescent="0.3">
      <c r="A457" s="1">
        <v>44485</v>
      </c>
      <c r="B457" t="s">
        <v>14</v>
      </c>
      <c r="C457" s="2">
        <v>5</v>
      </c>
      <c r="D457" s="2"/>
      <c r="E457" t="s">
        <v>15</v>
      </c>
      <c r="F457" t="s">
        <v>16</v>
      </c>
      <c r="G457" t="s">
        <v>17</v>
      </c>
      <c r="H457" s="1" t="str">
        <f>TEXT(Table1[[#This Row],[Date]],"MMM")</f>
        <v>Oct</v>
      </c>
      <c r="I457" s="16">
        <f>MONTH(Table1[[#This Row],[Date]])</f>
        <v>10</v>
      </c>
      <c r="J457" t="str">
        <f>TEXT(Table1[[#This Row],[Date]],"ddd")</f>
        <v>Sat</v>
      </c>
      <c r="K457" s="2">
        <f>Table1[[#This Row],[Credit]]-Table1[[#This Row],[Debit]]</f>
        <v>-5</v>
      </c>
    </row>
    <row r="458" spans="1:11" x14ac:dyDescent="0.3">
      <c r="A458" s="1">
        <v>44485</v>
      </c>
      <c r="B458" t="s">
        <v>29</v>
      </c>
      <c r="C458" s="2">
        <v>48.8</v>
      </c>
      <c r="D458" s="2"/>
      <c r="E458" t="s">
        <v>30</v>
      </c>
      <c r="F458" t="s">
        <v>31</v>
      </c>
      <c r="G458" t="s">
        <v>17</v>
      </c>
      <c r="H458" s="1" t="str">
        <f>TEXT(Table1[[#This Row],[Date]],"MMM")</f>
        <v>Oct</v>
      </c>
      <c r="I458" s="16">
        <f>MONTH(Table1[[#This Row],[Date]])</f>
        <v>10</v>
      </c>
      <c r="J458" t="str">
        <f>TEXT(Table1[[#This Row],[Date]],"ddd")</f>
        <v>Sat</v>
      </c>
      <c r="K458" s="2">
        <f>Table1[[#This Row],[Credit]]-Table1[[#This Row],[Debit]]</f>
        <v>-48.8</v>
      </c>
    </row>
    <row r="459" spans="1:11" x14ac:dyDescent="0.3">
      <c r="A459" s="1">
        <v>44485</v>
      </c>
      <c r="B459" t="s">
        <v>32</v>
      </c>
      <c r="C459" s="2">
        <v>106.70000000000002</v>
      </c>
      <c r="D459" s="2"/>
      <c r="E459" t="s">
        <v>33</v>
      </c>
      <c r="F459" t="s">
        <v>31</v>
      </c>
      <c r="G459" t="s">
        <v>17</v>
      </c>
      <c r="H459" s="1" t="str">
        <f>TEXT(Table1[[#This Row],[Date]],"MMM")</f>
        <v>Oct</v>
      </c>
      <c r="I459" s="16">
        <f>MONTH(Table1[[#This Row],[Date]])</f>
        <v>10</v>
      </c>
      <c r="J459" t="str">
        <f>TEXT(Table1[[#This Row],[Date]],"ddd")</f>
        <v>Sat</v>
      </c>
      <c r="K459" s="2">
        <f>Table1[[#This Row],[Credit]]-Table1[[#This Row],[Debit]]</f>
        <v>-106.70000000000002</v>
      </c>
    </row>
    <row r="460" spans="1:11" x14ac:dyDescent="0.3">
      <c r="A460" s="1">
        <v>44485</v>
      </c>
      <c r="B460" t="s">
        <v>34</v>
      </c>
      <c r="C460" s="2">
        <v>61.1</v>
      </c>
      <c r="D460" s="2"/>
      <c r="E460" t="s">
        <v>35</v>
      </c>
      <c r="F460" t="s">
        <v>16</v>
      </c>
      <c r="G460" t="s">
        <v>17</v>
      </c>
      <c r="H460" s="1" t="str">
        <f>TEXT(Table1[[#This Row],[Date]],"MMM")</f>
        <v>Oct</v>
      </c>
      <c r="I460" s="16">
        <f>MONTH(Table1[[#This Row],[Date]])</f>
        <v>10</v>
      </c>
      <c r="J460" t="str">
        <f>TEXT(Table1[[#This Row],[Date]],"ddd")</f>
        <v>Sat</v>
      </c>
      <c r="K460" s="2">
        <f>Table1[[#This Row],[Credit]]-Table1[[#This Row],[Debit]]</f>
        <v>-61.1</v>
      </c>
    </row>
    <row r="461" spans="1:11" x14ac:dyDescent="0.3">
      <c r="A461" s="1">
        <v>44486</v>
      </c>
      <c r="B461" t="s">
        <v>36</v>
      </c>
      <c r="C461" s="2">
        <v>37.200000000000003</v>
      </c>
      <c r="D461" s="2"/>
      <c r="E461" t="s">
        <v>37</v>
      </c>
      <c r="F461" t="s">
        <v>23</v>
      </c>
      <c r="G461" t="s">
        <v>17</v>
      </c>
      <c r="H461" s="1" t="str">
        <f>TEXT(Table1[[#This Row],[Date]],"MMM")</f>
        <v>Oct</v>
      </c>
      <c r="I461" s="16">
        <f>MONTH(Table1[[#This Row],[Date]])</f>
        <v>10</v>
      </c>
      <c r="J461" t="str">
        <f>TEXT(Table1[[#This Row],[Date]],"ddd")</f>
        <v>Sun</v>
      </c>
      <c r="K461" s="2">
        <f>Table1[[#This Row],[Credit]]-Table1[[#This Row],[Debit]]</f>
        <v>-37.200000000000003</v>
      </c>
    </row>
    <row r="462" spans="1:11" x14ac:dyDescent="0.3">
      <c r="A462" s="1">
        <v>44487</v>
      </c>
      <c r="B462" t="s">
        <v>38</v>
      </c>
      <c r="C462" s="2"/>
      <c r="D462" s="2">
        <v>100</v>
      </c>
      <c r="E462" t="s">
        <v>39</v>
      </c>
      <c r="F462" t="s">
        <v>40</v>
      </c>
      <c r="G462" t="s">
        <v>13</v>
      </c>
      <c r="H462" s="1" t="str">
        <f>TEXT(Table1[[#This Row],[Date]],"MMM")</f>
        <v>Oct</v>
      </c>
      <c r="I462" s="16">
        <f>MONTH(Table1[[#This Row],[Date]])</f>
        <v>10</v>
      </c>
      <c r="J462" t="str">
        <f>TEXT(Table1[[#This Row],[Date]],"ddd")</f>
        <v>Mon</v>
      </c>
      <c r="K462" s="2">
        <f>Table1[[#This Row],[Credit]]-Table1[[#This Row],[Debit]]</f>
        <v>100</v>
      </c>
    </row>
    <row r="463" spans="1:11" x14ac:dyDescent="0.3">
      <c r="A463" s="1">
        <v>44487</v>
      </c>
      <c r="B463" t="s">
        <v>14</v>
      </c>
      <c r="C463" s="2">
        <v>5</v>
      </c>
      <c r="D463" s="2"/>
      <c r="E463" t="s">
        <v>15</v>
      </c>
      <c r="F463" t="s">
        <v>16</v>
      </c>
      <c r="G463" t="s">
        <v>17</v>
      </c>
      <c r="H463" s="1" t="str">
        <f>TEXT(Table1[[#This Row],[Date]],"MMM")</f>
        <v>Oct</v>
      </c>
      <c r="I463" s="16">
        <f>MONTH(Table1[[#This Row],[Date]])</f>
        <v>10</v>
      </c>
      <c r="J463" t="str">
        <f>TEXT(Table1[[#This Row],[Date]],"ddd")</f>
        <v>Mon</v>
      </c>
      <c r="K463" s="2">
        <f>Table1[[#This Row],[Credit]]-Table1[[#This Row],[Debit]]</f>
        <v>-5</v>
      </c>
    </row>
    <row r="464" spans="1:11" x14ac:dyDescent="0.3">
      <c r="A464" s="1">
        <v>44488</v>
      </c>
      <c r="B464" t="s">
        <v>14</v>
      </c>
      <c r="C464" s="2">
        <v>5</v>
      </c>
      <c r="D464" s="2"/>
      <c r="E464" t="s">
        <v>15</v>
      </c>
      <c r="F464" t="s">
        <v>16</v>
      </c>
      <c r="G464" t="s">
        <v>17</v>
      </c>
      <c r="H464" s="1" t="str">
        <f>TEXT(Table1[[#This Row],[Date]],"MMM")</f>
        <v>Oct</v>
      </c>
      <c r="I464" s="16">
        <f>MONTH(Table1[[#This Row],[Date]])</f>
        <v>10</v>
      </c>
      <c r="J464" t="str">
        <f>TEXT(Table1[[#This Row],[Date]],"ddd")</f>
        <v>Tue</v>
      </c>
      <c r="K464" s="2">
        <f>Table1[[#This Row],[Credit]]-Table1[[#This Row],[Debit]]</f>
        <v>-5</v>
      </c>
    </row>
    <row r="465" spans="1:11" x14ac:dyDescent="0.3">
      <c r="A465" s="1">
        <v>44488</v>
      </c>
      <c r="B465" t="s">
        <v>55</v>
      </c>
      <c r="C465" s="2">
        <v>75</v>
      </c>
      <c r="D465" s="2"/>
      <c r="E465" t="s">
        <v>56</v>
      </c>
      <c r="F465" t="s">
        <v>57</v>
      </c>
      <c r="G465" t="s">
        <v>17</v>
      </c>
      <c r="H465" s="1" t="str">
        <f>TEXT(Table1[[#This Row],[Date]],"MMM")</f>
        <v>Oct</v>
      </c>
      <c r="I465" s="16">
        <f>MONTH(Table1[[#This Row],[Date]])</f>
        <v>10</v>
      </c>
      <c r="J465" t="str">
        <f>TEXT(Table1[[#This Row],[Date]],"ddd")</f>
        <v>Tue</v>
      </c>
      <c r="K465" s="2">
        <f>Table1[[#This Row],[Credit]]-Table1[[#This Row],[Debit]]</f>
        <v>-75</v>
      </c>
    </row>
    <row r="466" spans="1:11" x14ac:dyDescent="0.3">
      <c r="A466" s="1">
        <v>44488</v>
      </c>
      <c r="B466" t="s">
        <v>42</v>
      </c>
      <c r="C466" s="2">
        <v>40</v>
      </c>
      <c r="D466" s="2"/>
      <c r="E466" t="s">
        <v>42</v>
      </c>
      <c r="F466" t="s">
        <v>20</v>
      </c>
      <c r="G466" t="s">
        <v>17</v>
      </c>
      <c r="H466" s="1" t="str">
        <f>TEXT(Table1[[#This Row],[Date]],"MMM")</f>
        <v>Oct</v>
      </c>
      <c r="I466" s="16">
        <f>MONTH(Table1[[#This Row],[Date]])</f>
        <v>10</v>
      </c>
      <c r="J466" t="str">
        <f>TEXT(Table1[[#This Row],[Date]],"ddd")</f>
        <v>Tue</v>
      </c>
      <c r="K466" s="2">
        <f>Table1[[#This Row],[Credit]]-Table1[[#This Row],[Debit]]</f>
        <v>-40</v>
      </c>
    </row>
    <row r="467" spans="1:11" x14ac:dyDescent="0.3">
      <c r="A467" s="1">
        <v>44489</v>
      </c>
      <c r="B467" t="s">
        <v>43</v>
      </c>
      <c r="C467" s="2">
        <v>54.1</v>
      </c>
      <c r="D467" s="2"/>
      <c r="E467" t="s">
        <v>44</v>
      </c>
      <c r="F467" t="s">
        <v>31</v>
      </c>
      <c r="G467" t="s">
        <v>17</v>
      </c>
      <c r="H467" s="1" t="str">
        <f>TEXT(Table1[[#This Row],[Date]],"MMM")</f>
        <v>Oct</v>
      </c>
      <c r="I467" s="16">
        <f>MONTH(Table1[[#This Row],[Date]])</f>
        <v>10</v>
      </c>
      <c r="J467" t="str">
        <f>TEXT(Table1[[#This Row],[Date]],"ddd")</f>
        <v>Wed</v>
      </c>
      <c r="K467" s="2">
        <f>Table1[[#This Row],[Credit]]-Table1[[#This Row],[Debit]]</f>
        <v>-54.1</v>
      </c>
    </row>
    <row r="468" spans="1:11" x14ac:dyDescent="0.3">
      <c r="A468" s="1">
        <v>44489</v>
      </c>
      <c r="B468" t="s">
        <v>45</v>
      </c>
      <c r="C468" s="2">
        <v>35</v>
      </c>
      <c r="D468" s="2"/>
      <c r="E468" t="s">
        <v>30</v>
      </c>
      <c r="F468" t="s">
        <v>31</v>
      </c>
      <c r="G468" t="s">
        <v>17</v>
      </c>
      <c r="H468" s="1" t="str">
        <f>TEXT(Table1[[#This Row],[Date]],"MMM")</f>
        <v>Oct</v>
      </c>
      <c r="I468" s="16">
        <f>MONTH(Table1[[#This Row],[Date]])</f>
        <v>10</v>
      </c>
      <c r="J468" t="str">
        <f>TEXT(Table1[[#This Row],[Date]],"ddd")</f>
        <v>Wed</v>
      </c>
      <c r="K468" s="2">
        <f>Table1[[#This Row],[Credit]]-Table1[[#This Row],[Debit]]</f>
        <v>-35</v>
      </c>
    </row>
    <row r="469" spans="1:11" x14ac:dyDescent="0.3">
      <c r="A469" s="1">
        <v>44489</v>
      </c>
      <c r="B469" t="s">
        <v>14</v>
      </c>
      <c r="C469" s="2">
        <v>5</v>
      </c>
      <c r="D469" s="2"/>
      <c r="E469" t="s">
        <v>15</v>
      </c>
      <c r="F469" t="s">
        <v>16</v>
      </c>
      <c r="G469" t="s">
        <v>17</v>
      </c>
      <c r="H469" s="1" t="str">
        <f>TEXT(Table1[[#This Row],[Date]],"MMM")</f>
        <v>Oct</v>
      </c>
      <c r="I469" s="16">
        <f>MONTH(Table1[[#This Row],[Date]])</f>
        <v>10</v>
      </c>
      <c r="J469" t="str">
        <f>TEXT(Table1[[#This Row],[Date]],"ddd")</f>
        <v>Wed</v>
      </c>
      <c r="K469" s="2">
        <f>Table1[[#This Row],[Credit]]-Table1[[#This Row],[Debit]]</f>
        <v>-5</v>
      </c>
    </row>
    <row r="470" spans="1:11" x14ac:dyDescent="0.3">
      <c r="A470" s="1">
        <v>44490</v>
      </c>
      <c r="B470" t="s">
        <v>14</v>
      </c>
      <c r="C470" s="2">
        <v>5</v>
      </c>
      <c r="D470" s="2"/>
      <c r="E470" t="s">
        <v>15</v>
      </c>
      <c r="F470" t="s">
        <v>16</v>
      </c>
      <c r="G470" t="s">
        <v>17</v>
      </c>
      <c r="H470" s="1" t="str">
        <f>TEXT(Table1[[#This Row],[Date]],"MMM")</f>
        <v>Oct</v>
      </c>
      <c r="I470" s="16">
        <f>MONTH(Table1[[#This Row],[Date]])</f>
        <v>10</v>
      </c>
      <c r="J470" t="str">
        <f>TEXT(Table1[[#This Row],[Date]],"ddd")</f>
        <v>Thu</v>
      </c>
      <c r="K470" s="2">
        <f>Table1[[#This Row],[Credit]]-Table1[[#This Row],[Debit]]</f>
        <v>-5</v>
      </c>
    </row>
    <row r="471" spans="1:11" x14ac:dyDescent="0.3">
      <c r="A471" s="1">
        <v>44491</v>
      </c>
      <c r="B471" t="s">
        <v>14</v>
      </c>
      <c r="C471" s="2">
        <v>5</v>
      </c>
      <c r="D471" s="2"/>
      <c r="E471" t="s">
        <v>15</v>
      </c>
      <c r="F471" t="s">
        <v>16</v>
      </c>
      <c r="G471" t="s">
        <v>17</v>
      </c>
      <c r="H471" s="1" t="str">
        <f>TEXT(Table1[[#This Row],[Date]],"MMM")</f>
        <v>Oct</v>
      </c>
      <c r="I471" s="16">
        <f>MONTH(Table1[[#This Row],[Date]])</f>
        <v>10</v>
      </c>
      <c r="J471" t="str">
        <f>TEXT(Table1[[#This Row],[Date]],"ddd")</f>
        <v>Fri</v>
      </c>
      <c r="K471" s="2">
        <f>Table1[[#This Row],[Credit]]-Table1[[#This Row],[Debit]]</f>
        <v>-5</v>
      </c>
    </row>
    <row r="472" spans="1:11" x14ac:dyDescent="0.3">
      <c r="A472" s="1">
        <v>44491</v>
      </c>
      <c r="B472" t="s">
        <v>24</v>
      </c>
      <c r="C472" s="2">
        <v>178.9</v>
      </c>
      <c r="D472" s="2"/>
      <c r="E472" t="s">
        <v>25</v>
      </c>
      <c r="F472" t="s">
        <v>20</v>
      </c>
      <c r="G472" t="s">
        <v>17</v>
      </c>
      <c r="H472" s="1" t="str">
        <f>TEXT(Table1[[#This Row],[Date]],"MMM")</f>
        <v>Oct</v>
      </c>
      <c r="I472" s="16">
        <f>MONTH(Table1[[#This Row],[Date]])</f>
        <v>10</v>
      </c>
      <c r="J472" t="str">
        <f>TEXT(Table1[[#This Row],[Date]],"ddd")</f>
        <v>Fri</v>
      </c>
      <c r="K472" s="2">
        <f>Table1[[#This Row],[Credit]]-Table1[[#This Row],[Debit]]</f>
        <v>-178.9</v>
      </c>
    </row>
    <row r="473" spans="1:11" x14ac:dyDescent="0.3">
      <c r="A473" s="1">
        <v>44492</v>
      </c>
      <c r="B473" t="s">
        <v>46</v>
      </c>
      <c r="C473" s="2">
        <v>46.2</v>
      </c>
      <c r="D473" s="2"/>
      <c r="E473" t="s">
        <v>35</v>
      </c>
      <c r="F473" t="s">
        <v>16</v>
      </c>
      <c r="G473" t="s">
        <v>17</v>
      </c>
      <c r="H473" s="1" t="str">
        <f>TEXT(Table1[[#This Row],[Date]],"MMM")</f>
        <v>Oct</v>
      </c>
      <c r="I473" s="16">
        <f>MONTH(Table1[[#This Row],[Date]])</f>
        <v>10</v>
      </c>
      <c r="J473" t="str">
        <f>TEXT(Table1[[#This Row],[Date]],"ddd")</f>
        <v>Sat</v>
      </c>
      <c r="K473" s="2">
        <f>Table1[[#This Row],[Credit]]-Table1[[#This Row],[Debit]]</f>
        <v>-46.2</v>
      </c>
    </row>
    <row r="474" spans="1:11" x14ac:dyDescent="0.3">
      <c r="A474" s="1">
        <v>44493</v>
      </c>
      <c r="B474" t="s">
        <v>47</v>
      </c>
      <c r="C474" s="2">
        <v>21.099999999999998</v>
      </c>
      <c r="D474" s="2"/>
      <c r="E474" t="s">
        <v>35</v>
      </c>
      <c r="F474" t="s">
        <v>16</v>
      </c>
      <c r="G474" t="s">
        <v>17</v>
      </c>
      <c r="H474" s="1" t="str">
        <f>TEXT(Table1[[#This Row],[Date]],"MMM")</f>
        <v>Oct</v>
      </c>
      <c r="I474" s="16">
        <f>MONTH(Table1[[#This Row],[Date]])</f>
        <v>10</v>
      </c>
      <c r="J474" t="str">
        <f>TEXT(Table1[[#This Row],[Date]],"ddd")</f>
        <v>Sun</v>
      </c>
      <c r="K474" s="2">
        <f>Table1[[#This Row],[Credit]]-Table1[[#This Row],[Debit]]</f>
        <v>-21.099999999999998</v>
      </c>
    </row>
    <row r="475" spans="1:11" x14ac:dyDescent="0.3">
      <c r="A475" s="1">
        <v>44494</v>
      </c>
      <c r="B475" t="s">
        <v>48</v>
      </c>
      <c r="C475" s="2">
        <v>55</v>
      </c>
      <c r="D475" s="2"/>
      <c r="E475" t="s">
        <v>49</v>
      </c>
      <c r="F475" t="s">
        <v>50</v>
      </c>
      <c r="G475" t="s">
        <v>17</v>
      </c>
      <c r="H475" s="1" t="str">
        <f>TEXT(Table1[[#This Row],[Date]],"MMM")</f>
        <v>Oct</v>
      </c>
      <c r="I475" s="16">
        <f>MONTH(Table1[[#This Row],[Date]])</f>
        <v>10</v>
      </c>
      <c r="J475" t="str">
        <f>TEXT(Table1[[#This Row],[Date]],"ddd")</f>
        <v>Mon</v>
      </c>
      <c r="K475" s="2">
        <f>Table1[[#This Row],[Credit]]-Table1[[#This Row],[Debit]]</f>
        <v>-55</v>
      </c>
    </row>
    <row r="476" spans="1:11" x14ac:dyDescent="0.3">
      <c r="A476" s="1">
        <v>44494</v>
      </c>
      <c r="B476" t="s">
        <v>28</v>
      </c>
      <c r="C476" s="2">
        <v>71.500000000000028</v>
      </c>
      <c r="D476" s="2"/>
      <c r="E476" t="s">
        <v>51</v>
      </c>
      <c r="F476" t="s">
        <v>23</v>
      </c>
      <c r="G476" t="s">
        <v>17</v>
      </c>
      <c r="H476" s="1" t="str">
        <f>TEXT(Table1[[#This Row],[Date]],"MMM")</f>
        <v>Oct</v>
      </c>
      <c r="I476" s="16">
        <f>MONTH(Table1[[#This Row],[Date]])</f>
        <v>10</v>
      </c>
      <c r="J476" t="str">
        <f>TEXT(Table1[[#This Row],[Date]],"ddd")</f>
        <v>Mon</v>
      </c>
      <c r="K476" s="2">
        <f>Table1[[#This Row],[Credit]]-Table1[[#This Row],[Debit]]</f>
        <v>-71.500000000000028</v>
      </c>
    </row>
    <row r="477" spans="1:11" x14ac:dyDescent="0.3">
      <c r="A477" s="1">
        <v>44494</v>
      </c>
      <c r="B477" t="s">
        <v>14</v>
      </c>
      <c r="C477" s="2">
        <v>5</v>
      </c>
      <c r="D477" s="2"/>
      <c r="E477" t="s">
        <v>15</v>
      </c>
      <c r="F477" t="s">
        <v>16</v>
      </c>
      <c r="G477" t="s">
        <v>17</v>
      </c>
      <c r="H477" s="1" t="str">
        <f>TEXT(Table1[[#This Row],[Date]],"MMM")</f>
        <v>Oct</v>
      </c>
      <c r="I477" s="16">
        <f>MONTH(Table1[[#This Row],[Date]])</f>
        <v>10</v>
      </c>
      <c r="J477" t="str">
        <f>TEXT(Table1[[#This Row],[Date]],"ddd")</f>
        <v>Mon</v>
      </c>
      <c r="K477" s="2">
        <f>Table1[[#This Row],[Credit]]-Table1[[#This Row],[Debit]]</f>
        <v>-5</v>
      </c>
    </row>
    <row r="478" spans="1:11" x14ac:dyDescent="0.3">
      <c r="A478" s="1">
        <v>44495</v>
      </c>
      <c r="B478" t="s">
        <v>14</v>
      </c>
      <c r="C478" s="2">
        <v>5</v>
      </c>
      <c r="D478" s="2"/>
      <c r="E478" t="s">
        <v>15</v>
      </c>
      <c r="F478" t="s">
        <v>16</v>
      </c>
      <c r="G478" t="s">
        <v>17</v>
      </c>
      <c r="H478" s="1" t="str">
        <f>TEXT(Table1[[#This Row],[Date]],"MMM")</f>
        <v>Oct</v>
      </c>
      <c r="I478" s="16">
        <f>MONTH(Table1[[#This Row],[Date]])</f>
        <v>10</v>
      </c>
      <c r="J478" t="str">
        <f>TEXT(Table1[[#This Row],[Date]],"ddd")</f>
        <v>Tue</v>
      </c>
      <c r="K478" s="2">
        <f>Table1[[#This Row],[Credit]]-Table1[[#This Row],[Debit]]</f>
        <v>-5</v>
      </c>
    </row>
    <row r="479" spans="1:11" x14ac:dyDescent="0.3">
      <c r="A479" s="1">
        <v>44496</v>
      </c>
      <c r="B479" t="s">
        <v>14</v>
      </c>
      <c r="C479" s="2">
        <v>5</v>
      </c>
      <c r="D479" s="2"/>
      <c r="E479" t="s">
        <v>15</v>
      </c>
      <c r="F479" t="s">
        <v>16</v>
      </c>
      <c r="G479" t="s">
        <v>17</v>
      </c>
      <c r="H479" s="1" t="str">
        <f>TEXT(Table1[[#This Row],[Date]],"MMM")</f>
        <v>Oct</v>
      </c>
      <c r="I479" s="16">
        <f>MONTH(Table1[[#This Row],[Date]])</f>
        <v>10</v>
      </c>
      <c r="J479" t="str">
        <f>TEXT(Table1[[#This Row],[Date]],"ddd")</f>
        <v>Wed</v>
      </c>
      <c r="K479" s="2">
        <f>Table1[[#This Row],[Credit]]-Table1[[#This Row],[Debit]]</f>
        <v>-5</v>
      </c>
    </row>
    <row r="480" spans="1:11" x14ac:dyDescent="0.3">
      <c r="A480" s="1">
        <v>44497</v>
      </c>
      <c r="B480" t="s">
        <v>14</v>
      </c>
      <c r="C480" s="2">
        <v>5</v>
      </c>
      <c r="D480" s="2"/>
      <c r="E480" t="s">
        <v>15</v>
      </c>
      <c r="F480" t="s">
        <v>16</v>
      </c>
      <c r="G480" t="s">
        <v>17</v>
      </c>
      <c r="H480" s="1" t="str">
        <f>TEXT(Table1[[#This Row],[Date]],"MMM")</f>
        <v>Oct</v>
      </c>
      <c r="I480" s="16">
        <f>MONTH(Table1[[#This Row],[Date]])</f>
        <v>10</v>
      </c>
      <c r="J480" t="str">
        <f>TEXT(Table1[[#This Row],[Date]],"ddd")</f>
        <v>Thu</v>
      </c>
      <c r="K480" s="2">
        <f>Table1[[#This Row],[Credit]]-Table1[[#This Row],[Debit]]</f>
        <v>-5</v>
      </c>
    </row>
    <row r="481" spans="1:11" x14ac:dyDescent="0.3">
      <c r="A481" s="1">
        <v>44498</v>
      </c>
      <c r="B481" t="s">
        <v>14</v>
      </c>
      <c r="C481" s="2">
        <v>5</v>
      </c>
      <c r="D481" s="2"/>
      <c r="E481" t="s">
        <v>15</v>
      </c>
      <c r="F481" t="s">
        <v>16</v>
      </c>
      <c r="G481" t="s">
        <v>17</v>
      </c>
      <c r="H481" s="1" t="str">
        <f>TEXT(Table1[[#This Row],[Date]],"MMM")</f>
        <v>Oct</v>
      </c>
      <c r="I481" s="16">
        <f>MONTH(Table1[[#This Row],[Date]])</f>
        <v>10</v>
      </c>
      <c r="J481" t="str">
        <f>TEXT(Table1[[#This Row],[Date]],"ddd")</f>
        <v>Fri</v>
      </c>
      <c r="K481" s="2">
        <f>Table1[[#This Row],[Credit]]-Table1[[#This Row],[Debit]]</f>
        <v>-5</v>
      </c>
    </row>
    <row r="482" spans="1:11" x14ac:dyDescent="0.3">
      <c r="A482" s="1">
        <v>44498</v>
      </c>
      <c r="B482" t="s">
        <v>24</v>
      </c>
      <c r="C482" s="2">
        <v>189</v>
      </c>
      <c r="D482" s="2"/>
      <c r="E482" t="s">
        <v>25</v>
      </c>
      <c r="F482" t="s">
        <v>20</v>
      </c>
      <c r="G482" t="s">
        <v>17</v>
      </c>
      <c r="H482" s="1" t="str">
        <f>TEXT(Table1[[#This Row],[Date]],"MMM")</f>
        <v>Oct</v>
      </c>
      <c r="I482" s="16">
        <f>MONTH(Table1[[#This Row],[Date]])</f>
        <v>10</v>
      </c>
      <c r="J482" t="str">
        <f>TEXT(Table1[[#This Row],[Date]],"ddd")</f>
        <v>Fri</v>
      </c>
      <c r="K482" s="2">
        <f>Table1[[#This Row],[Credit]]-Table1[[#This Row],[Debit]]</f>
        <v>-189</v>
      </c>
    </row>
    <row r="483" spans="1:11" x14ac:dyDescent="0.3">
      <c r="A483" s="1">
        <v>44499</v>
      </c>
      <c r="B483" t="s">
        <v>52</v>
      </c>
      <c r="C483" s="2">
        <v>133.80000000000001</v>
      </c>
      <c r="D483" s="2"/>
      <c r="E483" t="s">
        <v>33</v>
      </c>
      <c r="F483" t="s">
        <v>31</v>
      </c>
      <c r="G483" t="s">
        <v>17</v>
      </c>
      <c r="H483" s="1" t="str">
        <f>TEXT(Table1[[#This Row],[Date]],"MMM")</f>
        <v>Oct</v>
      </c>
      <c r="I483" s="16">
        <f>MONTH(Table1[[#This Row],[Date]])</f>
        <v>10</v>
      </c>
      <c r="J483" t="str">
        <f>TEXT(Table1[[#This Row],[Date]],"ddd")</f>
        <v>Sat</v>
      </c>
      <c r="K483" s="2">
        <f>Table1[[#This Row],[Credit]]-Table1[[#This Row],[Debit]]</f>
        <v>-133.80000000000001</v>
      </c>
    </row>
    <row r="484" spans="1:11" x14ac:dyDescent="0.3">
      <c r="A484" s="1">
        <v>44499</v>
      </c>
      <c r="B484" t="s">
        <v>53</v>
      </c>
      <c r="C484" s="2">
        <v>184.39999999999998</v>
      </c>
      <c r="D484" s="2"/>
      <c r="E484" t="s">
        <v>30</v>
      </c>
      <c r="F484" t="s">
        <v>31</v>
      </c>
      <c r="G484" t="s">
        <v>17</v>
      </c>
      <c r="H484" s="1" t="str">
        <f>TEXT(Table1[[#This Row],[Date]],"MMM")</f>
        <v>Oct</v>
      </c>
      <c r="I484" s="16">
        <f>MONTH(Table1[[#This Row],[Date]])</f>
        <v>10</v>
      </c>
      <c r="J484" t="str">
        <f>TEXT(Table1[[#This Row],[Date]],"ddd")</f>
        <v>Sat</v>
      </c>
      <c r="K484" s="2">
        <f>Table1[[#This Row],[Credit]]-Table1[[#This Row],[Debit]]</f>
        <v>-184.39999999999998</v>
      </c>
    </row>
    <row r="485" spans="1:11" x14ac:dyDescent="0.3">
      <c r="A485" s="1">
        <v>44500</v>
      </c>
      <c r="B485" t="s">
        <v>32</v>
      </c>
      <c r="C485" s="2">
        <v>154.49999999999997</v>
      </c>
      <c r="D485" s="2"/>
      <c r="E485" t="s">
        <v>33</v>
      </c>
      <c r="F485" t="s">
        <v>31</v>
      </c>
      <c r="G485" t="s">
        <v>17</v>
      </c>
      <c r="H485" s="1" t="str">
        <f>TEXT(Table1[[#This Row],[Date]],"MMM")</f>
        <v>Oct</v>
      </c>
      <c r="I485" s="16">
        <f>MONTH(Table1[[#This Row],[Date]])</f>
        <v>10</v>
      </c>
      <c r="J485" t="str">
        <f>TEXT(Table1[[#This Row],[Date]],"ddd")</f>
        <v>Sun</v>
      </c>
      <c r="K485" s="2">
        <f>Table1[[#This Row],[Credit]]-Table1[[#This Row],[Debit]]</f>
        <v>-154.49999999999997</v>
      </c>
    </row>
    <row r="486" spans="1:11" x14ac:dyDescent="0.3">
      <c r="A486" s="1">
        <v>44500</v>
      </c>
      <c r="B486" t="s">
        <v>36</v>
      </c>
      <c r="C486" s="2">
        <v>32.1</v>
      </c>
      <c r="D486" s="2"/>
      <c r="E486" t="s">
        <v>37</v>
      </c>
      <c r="F486" t="s">
        <v>23</v>
      </c>
      <c r="G486" t="s">
        <v>17</v>
      </c>
      <c r="H486" s="1" t="str">
        <f>TEXT(Table1[[#This Row],[Date]],"MMM")</f>
        <v>Oct</v>
      </c>
      <c r="I486" s="16">
        <f>MONTH(Table1[[#This Row],[Date]])</f>
        <v>10</v>
      </c>
      <c r="J486" t="str">
        <f>TEXT(Table1[[#This Row],[Date]],"ddd")</f>
        <v>Sun</v>
      </c>
      <c r="K486" s="2">
        <f>Table1[[#This Row],[Credit]]-Table1[[#This Row],[Debit]]</f>
        <v>-32.1</v>
      </c>
    </row>
    <row r="487" spans="1:11" x14ac:dyDescent="0.3">
      <c r="A487" s="1">
        <v>44500</v>
      </c>
      <c r="B487" t="s">
        <v>59</v>
      </c>
      <c r="C487" s="2">
        <v>15</v>
      </c>
      <c r="D487" s="2"/>
      <c r="E487" t="s">
        <v>35</v>
      </c>
      <c r="F487" t="s">
        <v>16</v>
      </c>
      <c r="G487" t="s">
        <v>17</v>
      </c>
      <c r="H487" s="1" t="str">
        <f>TEXT(Table1[[#This Row],[Date]],"MMM")</f>
        <v>Oct</v>
      </c>
      <c r="I487" s="16">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topLeftCell="A16" workbookViewId="0">
      <selection activeCell="N24" sqref="N24"/>
    </sheetView>
  </sheetViews>
  <sheetFormatPr defaultRowHeight="14.4" x14ac:dyDescent="0.3"/>
  <cols>
    <col min="16" max="16" width="15" bestFit="1" customWidth="1"/>
  </cols>
  <sheetData>
    <row r="3" spans="15:25" ht="23.4" x14ac:dyDescent="0.45">
      <c r="O3" s="18" t="s">
        <v>87</v>
      </c>
      <c r="P3" s="18"/>
      <c r="Q3" s="18"/>
      <c r="R3" s="18"/>
      <c r="S3" s="18"/>
      <c r="T3" s="18"/>
      <c r="U3" s="18"/>
    </row>
    <row r="4" spans="15:25" x14ac:dyDescent="0.3">
      <c r="X4" s="19" t="s">
        <v>90</v>
      </c>
      <c r="Y4" s="19"/>
    </row>
    <row r="6" spans="15:25" x14ac:dyDescent="0.3">
      <c r="P6" t="s">
        <v>72</v>
      </c>
      <c r="R6" t="s">
        <v>73</v>
      </c>
    </row>
    <row r="7" spans="15:25" x14ac:dyDescent="0.3">
      <c r="P7" t="s">
        <v>80</v>
      </c>
      <c r="R7" t="s">
        <v>73</v>
      </c>
    </row>
    <row r="8" spans="15:25" x14ac:dyDescent="0.3">
      <c r="P8" t="s">
        <v>81</v>
      </c>
    </row>
    <row r="11" spans="15:25" x14ac:dyDescent="0.3">
      <c r="P11" t="s">
        <v>88</v>
      </c>
      <c r="Q11" t="s">
        <v>89</v>
      </c>
    </row>
    <row r="15" spans="15:25" x14ac:dyDescent="0.3">
      <c r="P15" t="s">
        <v>74</v>
      </c>
      <c r="Q15" t="s">
        <v>75</v>
      </c>
    </row>
    <row r="16" spans="15:25" x14ac:dyDescent="0.3">
      <c r="Q16" t="s">
        <v>76</v>
      </c>
    </row>
    <row r="18" spans="16:17" x14ac:dyDescent="0.3">
      <c r="Q18" t="s">
        <v>77</v>
      </c>
    </row>
    <row r="19" spans="16:17" x14ac:dyDescent="0.3">
      <c r="Q19" t="s">
        <v>78</v>
      </c>
    </row>
    <row r="20" spans="16:17" x14ac:dyDescent="0.3">
      <c r="Q20" t="s">
        <v>79</v>
      </c>
    </row>
    <row r="23" spans="16:17" x14ac:dyDescent="0.3">
      <c r="P23" t="s">
        <v>82</v>
      </c>
    </row>
    <row r="24" spans="16:17" x14ac:dyDescent="0.3">
      <c r="P24" t="s">
        <v>83</v>
      </c>
      <c r="Q24" t="s">
        <v>84</v>
      </c>
    </row>
    <row r="25" spans="16:17" x14ac:dyDescent="0.3">
      <c r="P25" t="s">
        <v>85</v>
      </c>
      <c r="Q25" t="s">
        <v>86</v>
      </c>
    </row>
    <row r="28" spans="16:17" x14ac:dyDescent="0.3">
      <c r="P28" t="s">
        <v>91</v>
      </c>
    </row>
    <row r="29" spans="16:17" x14ac:dyDescent="0.3">
      <c r="P29" t="s">
        <v>92</v>
      </c>
      <c r="Q29" t="s">
        <v>77</v>
      </c>
    </row>
    <row r="30" spans="16:17" x14ac:dyDescent="0.3">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P55"/>
  <sheetViews>
    <sheetView topLeftCell="A19" zoomScale="68" workbookViewId="0">
      <selection activeCell="G26" sqref="G26"/>
    </sheetView>
  </sheetViews>
  <sheetFormatPr defaultRowHeight="14.4" x14ac:dyDescent="0.3"/>
  <cols>
    <col min="2" max="2" width="16" bestFit="1" customWidth="1"/>
    <col min="3" max="3" width="12.6640625" bestFit="1" customWidth="1"/>
    <col min="4" max="4" width="13.33203125" bestFit="1" customWidth="1"/>
    <col min="6" max="6" width="12.5546875" bestFit="1" customWidth="1"/>
    <col min="7" max="7" width="14.33203125" bestFit="1" customWidth="1"/>
    <col min="8" max="8" width="12.6640625" bestFit="1" customWidth="1"/>
    <col min="9" max="9" width="13.33203125" bestFit="1" customWidth="1"/>
    <col min="10" max="10" width="12.6640625" bestFit="1" customWidth="1"/>
    <col min="11" max="11" width="13.44140625" bestFit="1" customWidth="1"/>
    <col min="12" max="12" width="14.33203125" bestFit="1" customWidth="1"/>
    <col min="13" max="13" width="12.6640625" bestFit="1" customWidth="1"/>
    <col min="14" max="14" width="13.33203125" bestFit="1" customWidth="1"/>
    <col min="15" max="15" width="9.44140625" bestFit="1" customWidth="1"/>
  </cols>
  <sheetData>
    <row r="2" spans="2:15" x14ac:dyDescent="0.3">
      <c r="B2" s="3" t="s">
        <v>64</v>
      </c>
      <c r="C2" s="3"/>
      <c r="D2" s="3"/>
    </row>
    <row r="3" spans="2:15" x14ac:dyDescent="0.3">
      <c r="B3" s="4" t="s">
        <v>65</v>
      </c>
      <c r="C3" s="4" t="s">
        <v>66</v>
      </c>
      <c r="D3" s="4" t="s">
        <v>67</v>
      </c>
    </row>
    <row r="4" spans="2:15" x14ac:dyDescent="0.3">
      <c r="B4" s="5" t="s">
        <v>68</v>
      </c>
      <c r="C4" s="5" t="s">
        <v>69</v>
      </c>
      <c r="D4" s="6" t="s">
        <v>70</v>
      </c>
    </row>
    <row r="5" spans="2:15" x14ac:dyDescent="0.3">
      <c r="B5" s="3"/>
      <c r="C5" s="3"/>
      <c r="D5" s="3"/>
    </row>
    <row r="6" spans="2:15" x14ac:dyDescent="0.3">
      <c r="B6" s="7" t="s">
        <v>71</v>
      </c>
    </row>
    <row r="7" spans="2:15" x14ac:dyDescent="0.3">
      <c r="B7" s="8">
        <v>45961</v>
      </c>
    </row>
    <row r="14" spans="2:15" x14ac:dyDescent="0.3">
      <c r="F14" t="s">
        <v>110</v>
      </c>
      <c r="G14" t="s">
        <v>111</v>
      </c>
      <c r="H14" t="s">
        <v>112</v>
      </c>
      <c r="I14" s="14">
        <f>GETPIVOTDATA("[Measures].[Max of Credit 2]",$F$14)</f>
        <v>5000</v>
      </c>
    </row>
    <row r="15" spans="2:15" x14ac:dyDescent="0.3">
      <c r="F15" s="12">
        <v>900</v>
      </c>
      <c r="G15" s="12">
        <v>5000</v>
      </c>
      <c r="H15" t="s">
        <v>113</v>
      </c>
      <c r="I15" s="14">
        <f>GETPIVOTDATA("[Measures].[Max of Debit 2]",$F$14)</f>
        <v>900</v>
      </c>
      <c r="M15" t="s">
        <v>124</v>
      </c>
      <c r="N15" t="s">
        <v>125</v>
      </c>
      <c r="O15" t="s">
        <v>126</v>
      </c>
    </row>
    <row r="16" spans="2:15" x14ac:dyDescent="0.3">
      <c r="M16" s="14">
        <v>30187</v>
      </c>
      <c r="N16" s="14">
        <v>65440</v>
      </c>
      <c r="O16" s="14">
        <v>35253</v>
      </c>
    </row>
    <row r="18" spans="2:16" x14ac:dyDescent="0.3">
      <c r="M18" t="s">
        <v>99</v>
      </c>
    </row>
    <row r="19" spans="2:16" x14ac:dyDescent="0.3">
      <c r="M19" s="9" t="s">
        <v>6</v>
      </c>
      <c r="N19" t="s" vm="1">
        <v>13</v>
      </c>
    </row>
    <row r="21" spans="2:16" x14ac:dyDescent="0.3">
      <c r="F21" s="9" t="s">
        <v>97</v>
      </c>
      <c r="G21" t="s">
        <v>96</v>
      </c>
      <c r="I21" s="9" t="s">
        <v>97</v>
      </c>
      <c r="J21" t="s">
        <v>95</v>
      </c>
      <c r="M21" s="9" t="s">
        <v>97</v>
      </c>
      <c r="N21" t="s">
        <v>96</v>
      </c>
    </row>
    <row r="22" spans="2:16" x14ac:dyDescent="0.3">
      <c r="B22" s="10" t="s">
        <v>100</v>
      </c>
      <c r="F22" s="10">
        <v>1</v>
      </c>
      <c r="G22" s="12">
        <v>14000</v>
      </c>
      <c r="I22" s="10">
        <v>1</v>
      </c>
      <c r="J22" s="12">
        <v>2874</v>
      </c>
      <c r="M22" s="10" t="s">
        <v>11</v>
      </c>
      <c r="N22">
        <v>50000</v>
      </c>
      <c r="P22" s="14">
        <f>GETPIVOTDATA("[Measures].[Sum of Credit 2]",$M$21,"[Table1].[Sub-category]","[Table1].[Sub-category].&amp;[Data with Decision]")</f>
        <v>50000</v>
      </c>
    </row>
    <row r="23" spans="2:16" x14ac:dyDescent="0.3">
      <c r="B23" s="9" t="s">
        <v>6</v>
      </c>
      <c r="C23" t="s" vm="2">
        <v>17</v>
      </c>
      <c r="F23" s="10">
        <v>2</v>
      </c>
      <c r="G23" s="12">
        <v>5800</v>
      </c>
      <c r="I23" s="10">
        <v>2</v>
      </c>
      <c r="J23" s="12">
        <v>2905</v>
      </c>
      <c r="M23" s="10" t="s">
        <v>41</v>
      </c>
      <c r="N23">
        <v>4500</v>
      </c>
      <c r="P23" s="14">
        <f>GETPIVOTDATA("[Measures].[Sum of Credit 2]",$M$21,"[Table1].[Sub-category]","[Table1].[Sub-category].&amp;[Teachable]")</f>
        <v>4500</v>
      </c>
    </row>
    <row r="24" spans="2:16" x14ac:dyDescent="0.3">
      <c r="F24" s="10">
        <v>3</v>
      </c>
      <c r="G24" s="12">
        <v>6000</v>
      </c>
      <c r="I24" s="10">
        <v>3</v>
      </c>
      <c r="J24" s="12">
        <v>3050</v>
      </c>
      <c r="M24" s="10" t="s">
        <v>39</v>
      </c>
      <c r="N24">
        <v>10940</v>
      </c>
      <c r="P24" s="14">
        <f>GETPIVOTDATA("[Measures].[Sum of Credit 2]",$M$21,"[Table1].[Sub-category]","[Table1].[Sub-category].&amp;[YouTube]")</f>
        <v>10940</v>
      </c>
    </row>
    <row r="25" spans="2:16" x14ac:dyDescent="0.3">
      <c r="B25" s="9" t="s">
        <v>97</v>
      </c>
      <c r="C25" t="s">
        <v>95</v>
      </c>
      <c r="F25" s="10">
        <v>4</v>
      </c>
      <c r="G25" s="12">
        <v>7340</v>
      </c>
      <c r="I25" s="10">
        <v>4</v>
      </c>
      <c r="J25" s="12">
        <v>3038</v>
      </c>
      <c r="M25" s="10" t="s">
        <v>98</v>
      </c>
      <c r="N25">
        <v>65440</v>
      </c>
    </row>
    <row r="26" spans="2:16" x14ac:dyDescent="0.3">
      <c r="B26" s="10" t="s">
        <v>19</v>
      </c>
      <c r="C26" s="11">
        <v>9000</v>
      </c>
      <c r="F26" s="10">
        <v>5</v>
      </c>
      <c r="G26" s="12">
        <v>6000</v>
      </c>
      <c r="I26" s="10">
        <v>5</v>
      </c>
      <c r="J26" s="12">
        <v>3116</v>
      </c>
    </row>
    <row r="27" spans="2:16" x14ac:dyDescent="0.3">
      <c r="B27" s="10" t="s">
        <v>25</v>
      </c>
      <c r="C27" s="11">
        <v>6454</v>
      </c>
      <c r="F27" s="10">
        <v>6</v>
      </c>
      <c r="G27" s="12">
        <v>5100</v>
      </c>
      <c r="I27" s="10">
        <v>6</v>
      </c>
      <c r="J27" s="12">
        <v>3005</v>
      </c>
    </row>
    <row r="28" spans="2:16" x14ac:dyDescent="0.3">
      <c r="B28" s="10" t="s">
        <v>33</v>
      </c>
      <c r="C28" s="11">
        <v>4304</v>
      </c>
      <c r="F28" s="10">
        <v>7</v>
      </c>
      <c r="G28" s="12">
        <v>5200</v>
      </c>
      <c r="I28" s="10">
        <v>7</v>
      </c>
      <c r="J28" s="12">
        <v>3064</v>
      </c>
    </row>
    <row r="29" spans="2:16" x14ac:dyDescent="0.3">
      <c r="B29" s="10" t="s">
        <v>30</v>
      </c>
      <c r="C29" s="11">
        <v>1813</v>
      </c>
      <c r="F29" s="10">
        <v>8</v>
      </c>
      <c r="G29" s="12">
        <v>5800</v>
      </c>
      <c r="I29" s="10">
        <v>8</v>
      </c>
      <c r="J29" s="12">
        <v>2951</v>
      </c>
    </row>
    <row r="30" spans="2:16" x14ac:dyDescent="0.3">
      <c r="B30" s="10" t="s">
        <v>22</v>
      </c>
      <c r="C30" s="11">
        <v>1500</v>
      </c>
      <c r="F30" s="10">
        <v>9</v>
      </c>
      <c r="G30" s="12">
        <v>5100</v>
      </c>
      <c r="I30" s="10">
        <v>9</v>
      </c>
      <c r="J30" s="12">
        <v>3086</v>
      </c>
    </row>
    <row r="31" spans="2:16" x14ac:dyDescent="0.3">
      <c r="B31" s="10" t="s">
        <v>98</v>
      </c>
      <c r="C31" s="11">
        <v>23071</v>
      </c>
      <c r="F31" s="10">
        <v>10</v>
      </c>
      <c r="G31" s="12">
        <v>5100</v>
      </c>
      <c r="I31" s="10">
        <v>10</v>
      </c>
      <c r="J31" s="12">
        <v>3098</v>
      </c>
    </row>
    <row r="32" spans="2:16" x14ac:dyDescent="0.3">
      <c r="F32" s="10" t="s">
        <v>98</v>
      </c>
      <c r="G32" s="12">
        <v>65440</v>
      </c>
      <c r="I32" s="10" t="s">
        <v>98</v>
      </c>
      <c r="J32" s="12">
        <v>30187</v>
      </c>
    </row>
    <row r="37" spans="7:14" x14ac:dyDescent="0.3">
      <c r="G37" t="s">
        <v>109</v>
      </c>
      <c r="L37" t="s">
        <v>101</v>
      </c>
    </row>
    <row r="38" spans="7:14" x14ac:dyDescent="0.3">
      <c r="G38" s="9" t="s">
        <v>97</v>
      </c>
      <c r="H38" t="s">
        <v>95</v>
      </c>
      <c r="I38" t="s">
        <v>96</v>
      </c>
      <c r="L38" s="9" t="s">
        <v>97</v>
      </c>
      <c r="M38" t="s">
        <v>95</v>
      </c>
      <c r="N38" t="s">
        <v>96</v>
      </c>
    </row>
    <row r="39" spans="7:14" x14ac:dyDescent="0.3">
      <c r="G39" s="10" t="s">
        <v>102</v>
      </c>
      <c r="H39" s="15">
        <v>5051</v>
      </c>
      <c r="I39" s="15">
        <v>5100</v>
      </c>
      <c r="L39" s="10" t="s">
        <v>117</v>
      </c>
      <c r="M39" s="15">
        <v>2874</v>
      </c>
      <c r="N39" s="15">
        <v>14000</v>
      </c>
    </row>
    <row r="40" spans="7:14" x14ac:dyDescent="0.3">
      <c r="G40" s="10" t="s">
        <v>103</v>
      </c>
      <c r="H40" s="15">
        <v>4702</v>
      </c>
      <c r="I40" s="15">
        <v>31400</v>
      </c>
      <c r="L40" s="10" t="s">
        <v>116</v>
      </c>
      <c r="M40" s="15">
        <v>2905</v>
      </c>
      <c r="N40" s="15">
        <v>5800</v>
      </c>
    </row>
    <row r="41" spans="7:14" x14ac:dyDescent="0.3">
      <c r="G41" s="10" t="s">
        <v>104</v>
      </c>
      <c r="H41" s="15">
        <v>3441</v>
      </c>
      <c r="I41" s="15">
        <v>200</v>
      </c>
      <c r="L41" s="10" t="s">
        <v>120</v>
      </c>
      <c r="M41" s="15">
        <v>3050</v>
      </c>
      <c r="N41" s="15">
        <v>6000</v>
      </c>
    </row>
    <row r="42" spans="7:14" x14ac:dyDescent="0.3">
      <c r="G42" s="10" t="s">
        <v>105</v>
      </c>
      <c r="H42" s="15">
        <v>3678</v>
      </c>
      <c r="I42" s="15">
        <v>6000</v>
      </c>
      <c r="L42" s="10" t="s">
        <v>114</v>
      </c>
      <c r="M42" s="15">
        <v>3038</v>
      </c>
      <c r="N42" s="15">
        <v>7340</v>
      </c>
    </row>
    <row r="43" spans="7:14" x14ac:dyDescent="0.3">
      <c r="G43" s="10" t="s">
        <v>106</v>
      </c>
      <c r="H43" s="15">
        <v>4157</v>
      </c>
      <c r="I43" s="15">
        <v>12340</v>
      </c>
      <c r="L43" s="10" t="s">
        <v>121</v>
      </c>
      <c r="M43" s="15">
        <v>3116</v>
      </c>
      <c r="N43" s="15">
        <v>6000</v>
      </c>
    </row>
    <row r="44" spans="7:14" x14ac:dyDescent="0.3">
      <c r="G44" s="10" t="s">
        <v>107</v>
      </c>
      <c r="H44" s="15">
        <v>5594</v>
      </c>
      <c r="I44" s="15">
        <v>10300</v>
      </c>
      <c r="L44" s="10" t="s">
        <v>119</v>
      </c>
      <c r="M44" s="15">
        <v>3005</v>
      </c>
      <c r="N44" s="15">
        <v>5100</v>
      </c>
    </row>
    <row r="45" spans="7:14" x14ac:dyDescent="0.3">
      <c r="G45" s="10" t="s">
        <v>108</v>
      </c>
      <c r="H45" s="15">
        <v>3564</v>
      </c>
      <c r="I45" s="15">
        <v>100</v>
      </c>
      <c r="L45" s="10" t="s">
        <v>118</v>
      </c>
      <c r="M45" s="15">
        <v>3064</v>
      </c>
      <c r="N45" s="15">
        <v>5200</v>
      </c>
    </row>
    <row r="46" spans="7:14" x14ac:dyDescent="0.3">
      <c r="G46" s="10" t="s">
        <v>98</v>
      </c>
      <c r="H46" s="15">
        <v>30187</v>
      </c>
      <c r="I46" s="15">
        <v>65440</v>
      </c>
      <c r="L46" s="10" t="s">
        <v>115</v>
      </c>
      <c r="M46" s="15">
        <v>2951</v>
      </c>
      <c r="N46" s="15">
        <v>5800</v>
      </c>
    </row>
    <row r="47" spans="7:14" x14ac:dyDescent="0.3">
      <c r="L47" s="10" t="s">
        <v>123</v>
      </c>
      <c r="M47" s="15">
        <v>3086</v>
      </c>
      <c r="N47" s="15">
        <v>5100</v>
      </c>
    </row>
    <row r="48" spans="7:14" x14ac:dyDescent="0.3">
      <c r="L48" s="10" t="s">
        <v>122</v>
      </c>
      <c r="M48" s="15">
        <v>3098</v>
      </c>
      <c r="N48" s="15">
        <v>5100</v>
      </c>
    </row>
    <row r="49" spans="4:14" x14ac:dyDescent="0.3">
      <c r="L49" s="10" t="s">
        <v>98</v>
      </c>
      <c r="M49" s="15">
        <v>30187</v>
      </c>
      <c r="N49" s="15">
        <v>65440</v>
      </c>
    </row>
    <row r="55" spans="4:14" ht="31.2" x14ac:dyDescent="0.6">
      <c r="D55" s="17"/>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CB836-7936-4934-AD86-8E6254C18B0C}">
  <dimension ref="A1"/>
  <sheetViews>
    <sheetView showGridLines="0" tabSelected="1" zoomScale="93" workbookViewId="0">
      <selection activeCell="B3" sqref="B3"/>
    </sheetView>
  </sheetViews>
  <sheetFormatPr defaultRowHeight="14.4" x14ac:dyDescent="0.3"/>
  <cols>
    <col min="1" max="16384" width="8.88671875" style="13"/>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_ 6 5 d 9 6 7 a 4 - 9 7 4 7 - 4 2 8 7 - 9 e c d - 1 1 6 2 f b d b c e 5 6 , T a b l e 1   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K e y > < V a l u e   x m l n s : a = " h t t p : / / s c h e m a s . d a t a c o n t r a c t . o r g / 2 0 0 4 / 0 7 / M i c r o s o f t . A n a l y s i s S e r v i c e s . C o m m o n " > < a : H a s F o c u s > f a l s e < / a : H a s F o c u s > < a : S i z e A t D p i 9 6 > 1 3 0 < / a : S i z e A t D p i 9 6 > < a : V i s i b l e > t r u e < / a : V i s i b l e > < / V a l u e > < / K e y V a l u e O f s t r i n g S a n d b o x E d i t o r . M e a s u r e G r i d S t a t e S c d E 3 5 R y > < K e y V a l u e O f s t r i n g S a n d b o x E d i t o r . M e a s u r e G r i d S t a t e S c d E 3 5 R y > < K e y > T a b l e 1 _ 6 5 d 9 6 7 a 4 - 9 7 4 7 - 4 2 8 7 - 9 e c d - 1 1 6 2 f b d b c e 5 6 < / 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T a b l e X M L _ T a b l e 1 _ a a b 0 4 c 9 c - 9 2 6 4 - 4 4 c 9 - 9 b 1 c - e 7 9 2 f 2 b e 5 4 3 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 M o n t h   N a m e < / s t r i n g > < / k e y > < v a l u e > < i n t > 1 4 4 < / i n t > < / v a l u e > < / i t e m > < i t e m > < k e y > < s t r i n g > M o n t h   N u m b e r < / s t r i n g > < / k e y > < v a l u e > < i n t > 1 6 2 < / i n t > < / v a l u e > < / i t e m > < i t e m > < k e y > < s t r i n g > W e e k   D a y < / s t r i n g > < / k e y > < v a l u e > < i n t > 1 2 0 < / i n t > < / v a l u e > < / i t e m > < i t e m > < k e y > < s t r i n g > N e t   A m o u n t < / s t r i n g > < / k e y > < v a l u e > < i n t > 1 3 6 < / i n t > < / v a l u e > < / i t e m > < / C o l u m n W i d t h s > < C o l u m n D i s p l a y I n d e x > < i t e m > < k e y > < s t r i n g > D a t e < / s t r i n g > < / k e y > < v a l u e > < i n t > 0 < / i n t > < / v a l u e > < / i t e m > < i t e m > < k e y > < s t r i n g > D e s c r i p t i o n < / s t r i n g > < / k e y > < v a l u e > < i n t > 1 < / i n t > < / v a l u e > < / i t e m > < i t e m > < k e y > < s t r i n g > D e b i t < / s t r i n g > < / k e y > < v a l u e > < i n t > 2 < / i n t > < / v a l u e > < / i t e m > < i t e m > < k e y > < s t r i n g > C r e d i t < / s t r i n g > < / k e y > < v a l u e > < i n t > 3 < / i n t > < / v a l u e > < / i t e m > < i t e m > < k e y > < s t r i n g > S u b - c a t e g o r y < / s t r i n g > < / k e y > < v a l u e > < i n t > 4 < / i n t > < / v a l u e > < / i t e m > < i t e m > < k e y > < s t r i n g > C a t e g o r y < / s t r i n g > < / k e y > < v a l u e > < i n t > 5 < / i n t > < / v a l u e > < / i t e m > < i t e m > < k e y > < s t r i n g > C a t e g o r y   T y p e < / s t r i n g > < / k e y > < v a l u e > < i n t > 6 < / i n t > < / v a l u e > < / i t e m > < i t e m > < k e y > < s t r i n g > M o n t h   N a m e < / s t r i n g > < / k e y > < v a l u e > < i n t > 7 < / i n t > < / v a l u e > < / i t e m > < i t e m > < k e y > < s t r i n g > M o n t h   N u m b e r < / s t r i n g > < / k e y > < v a l u e > < i n t > 8 < / i n t > < / v a l u e > < / i t e m > < i t e m > < k e y > < s t r i n g > W e e k   D a y < / s t r i n g > < / k e y > < v a l u e > < i n t > 9 < / i n t > < / v a l u e > < / i t e m > < i t e m > < k e y > < s t r i n g > N e t   A m o u n t < / s t r i n g > < / k e y > < v a l u e > < i n t > 1 0 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K e y > < / D i a g r a m O b j e c t K e y > < D i a g r a m O b j e c t K e y > < K e y > M e a s u r e s \ S u m   o f   C r e d i t \ T a g I n f o \ F o r m u l a < / K e y > < / D i a g r a m O b j e c t K e y > < D i a g r a m O b j e c t K e y > < K e y > M e a s u r e s \ S u m   o f   C r e d i t \ T a g I n f o \ V a l u e < / K e y > < / D i a g r a m O b j e c t K e y > < D i a g r a m O b j e c t K e y > < K e y > M e a s u r e s \ S u m   o f   D e b i t   2 < / K e y > < / D i a g r a m O b j e c t K e y > < D i a g r a m O b j e c t K e y > < K e y > M e a s u r e s \ S u m   o f   D e b i t   2 \ T a g I n f o \ F o r m u l a < / K e y > < / D i a g r a m O b j e c t K e y > < D i a g r a m O b j e c t K e y > < K e y > M e a s u r e s \ S u m   o f   D e b i t   2 \ T a g I n f o \ V a l u e < / K e y > < / D i a g r a m O b j e c t K e y > < D i a g r a m O b j e c t K e y > < K e y > M e a s u r e s \ M a x   o f   D e b i t < / K e y > < / D i a g r a m O b j e c t K e y > < D i a g r a m O b j e c t K e y > < K e y > M e a s u r e s \ M a x   o f   D e b i t \ T a g I n f o \ F o r m u l a < / K e y > < / D i a g r a m O b j e c t K e y > < D i a g r a m O b j e c t K e y > < K e y > M e a s u r e s \ M a x   o f   D e b i t \ T a g I n f o \ V a l u e < / K e y > < / D i a g r a m O b j e c t K e y > < D i a g r a m O b j e c t K e y > < K e y > M e a s u r e s \ M a x   o f   C r e d i t < / K e y > < / D i a g r a m O b j e c t K e y > < D i a g r a m O b j e c t K e y > < K e y > M e a s u r e s \ M a x   o f   C r e d i t \ T a g I n f o \ F o r m u l a < / K e y > < / D i a g r a m O b j e c t K e y > < D i a g r a m O b j e c t K e y > < K e y > M e a s u r e s \ M a x   o f   C r e d i t \ T a g I n f o \ V a l u e < / K e y > < / D i a g r a m O b j e c t K e y > < D i a g r a m O b j e c t K e y > < K e y > M e a s u r e s \ S u m   o f   M o n t h   N u m b e r < / K e y > < / D i a g r a m O b j e c t K e y > < D i a g r a m O b j e c t K e y > < K e y > M e a s u r e s \ S u m   o f   M o n t h   N u m b e r \ T a g I n f o \ F o r m u l a < / K e y > < / D i a g r a m O b j e c t K e y > < D i a g r a m O b j e c t K e y > < K e y > M e a s u r e s \ S u m   o f   M o n t h   N u m b e r \ T a g I n f o \ V a l u e < / K e y > < / D i a g r a m O b j e c t K e y > < D i a g r a m O b j e c t K e y > < K e y > C o l u m n s \ D a t e < / K e y > < / D i a g r a m O b j e c t K e y > < D i a g r a m O b j e c t K e y > < K e y > C o l u m n s \ D e s c r i p t i o n < / K e y > < / D i a g r a m O b j e c t K e y > < D i a g r a m O b j e c t K e y > < K e y > C o l u m n s \ D e b i t < / K e y > < / D i a g r a m O b j e c t K e y > < D i a g r a m O b j e c t K e y > < K e y > C o l u m n s \ C r e d i t < / K e y > < / D i a g r a m O b j e c t K e y > < D i a g r a m O b j e c t K e y > < K e y > C o l u m n s \ S u b - c a t e g o r y < / K e y > < / D i a g r a m O b j e c t K e y > < D i a g r a m O b j e c t K e y > < K e y > C o l u m n s \ C a t e g o r y < / K e y > < / D i a g r a m O b j e c t K e y > < D i a g r a m O b j e c t K e y > < K e y > C o l u m n s \ C a t e g o r y   T y p e < / K e y > < / D i a g r a m O b j e c t K e y > < D i a g r a m O b j e c t K e y > < K e y > C o l u m n s \ M o n t h   N a m e < / K e y > < / D i a g r a m O b j e c t K e y > < D i a g r a m O b j e c t K e y > < K e y > C o l u m n s \ M o n t h   N u m b e r < / K e y > < / D i a g r a m O b j e c t K e y > < D i a g r a m O b j e c t K e y > < K e y > C o l u m n s \ W e e k   D a y < / K e y > < / D i a g r a m O b j e c t K e y > < D i a g r a m O b j e c t K e y > < K e y > C o l u m n s \ N e t   A m o u n t < / K e y > < / D i a g r a m O b j e c t K e y > < D i a g r a m O b j e c t K e y > < K e y > L i n k s \ & l t ; C o l u m n s \ S u m   o f   C r e d i t & g t ; - & l t ; M e a s u r e s \ C r e d i t & g t ; < / K e y > < / D i a g r a m O b j e c t K e y > < D i a g r a m O b j e c t K e y > < K e y > L i n k s \ & l t ; C o l u m n s \ S u m   o f   C r e d i t & g t ; - & l t ; M e a s u r e s \ C r e d i t & g t ; \ C O L U M N < / K e y > < / D i a g r a m O b j e c t K e y > < D i a g r a m O b j e c t K e y > < K e y > L i n k s \ & l t ; C o l u m n s \ S u m   o f   C r e d i t & g t ; - & l t ; M e a s u r e s \ C r e d i t & g t ; \ M E A S U R E < / K e y > < / D i a g r a m O b j e c t K e y > < D i a g r a m O b j e c t K e y > < K e y > L i n k s \ & l t ; C o l u m n s \ S u m   o f   D e b i t   2 & g t ; - & l t ; M e a s u r e s \ D e b i t & g t ; < / K e y > < / D i a g r a m O b j e c t K e y > < D i a g r a m O b j e c t K e y > < K e y > L i n k s \ & l t ; C o l u m n s \ S u m   o f   D e b i t   2 & g t ; - & l t ; M e a s u r e s \ D e b i t & g t ; \ C O L U M N < / K e y > < / D i a g r a m O b j e c t K e y > < D i a g r a m O b j e c t K e y > < K e y > L i n k s \ & l t ; C o l u m n s \ S u m   o f   D e b i t   2 & g t ; - & l t ; M e a s u r e s \ D e b i t & g t ; \ M E A S U R E < / K e y > < / D i a g r a m O b j e c t K e y > < D i a g r a m O b j e c t K e y > < K e y > L i n k s \ & l t ; C o l u m n s \ M a x   o f   D e b i t & g t ; - & l t ; M e a s u r e s \ D e b i t & g t ; < / K e y > < / D i a g r a m O b j e c t K e y > < D i a g r a m O b j e c t K e y > < K e y > L i n k s \ & l t ; C o l u m n s \ M a x   o f   D e b i t & g t ; - & l t ; M e a s u r e s \ D e b i t & g t ; \ C O L U M N < / K e y > < / D i a g r a m O b j e c t K e y > < D i a g r a m O b j e c t K e y > < K e y > L i n k s \ & l t ; C o l u m n s \ M a x   o f   D e b i t & g t ; - & l t ; M e a s u r e s \ D e b i t & g t ; \ M E A S U R E < / K e y > < / D i a g r a m O b j e c t K e y > < D i a g r a m O b j e c t K e y > < K e y > L i n k s \ & l t ; C o l u m n s \ M a x   o f   C r e d i t & g t ; - & l t ; M e a s u r e s \ C r e d i t & g t ; < / K e y > < / D i a g r a m O b j e c t K e y > < D i a g r a m O b j e c t K e y > < K e y > L i n k s \ & l t ; C o l u m n s \ M a x   o f   C r e d i t & g t ; - & l t ; M e a s u r e s \ C r e d i t & g t ; \ C O L U M N < / K e y > < / D i a g r a m O b j e c t K e y > < D i a g r a m O b j e c t K e y > < K e y > L i n k s \ & l t ; C o l u m n s \ M a x   o f   C r e d i t & g t ; - & l t ; M e a s u r e s \ C r e d i t & g t ; \ M E A S U R E < / K e y > < / D i a g r a m O b j e c t K e y > < D i a g r a m O b j e c t K e y > < K e y > L i n k s \ & l t ; C o l u m n s \ S u m   o f   M o n t h   N u m b e r & g t ; - & l t ; M e a s u r e s \ M o n t h   N u m b e r & g t ; < / K e y > < / D i a g r a m O b j e c t K e y > < D i a g r a m O b j e c t K e y > < K e y > L i n k s \ & l t ; C o l u m n s \ S u m   o f   M o n t h   N u m b e r & g t ; - & l t ; M e a s u r e s \ M o n t h   N u m b e r & g t ; \ C O L U M N < / K e y > < / D i a g r a m O b j e c t K e y > < D i a g r a m O b j e c t K e y > < K e y > L i n k s \ & l t ; C o l u m n s \ S u m   o f   M o n t h   N u m b e r & g t ; - & l t ; M e a s u r e s \ M o n t h   N u m b e r & g t ; \ M E A S U R E 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K e y > < / a : K e y > < a : V a l u e   i : t y p e = " M e a s u r e G r i d N o d e V i e w S t a t e " > < C o l u m n > 3 < / C o l u m n > < L a y e d O u t > t r u e < / L a y e d O u t > < W a s U I I n v i s i b l e > t r u e < / W a s U I I n v i s i b l e > < / a : V a l u e > < / a : K e y V a l u e O f D i a g r a m O b j e c t K e y a n y T y p e z b w N T n L X > < a : K e y V a l u e O f D i a g r a m O b j e c t K e y a n y T y p e z b w N T n L X > < a : K e y > < K e y > M e a s u r e s \ S u m   o f   C r e d i t \ T a g I n f o \ F o r m u l a < / K e y > < / a : K e y > < a : V a l u e   i : t y p e = " M e a s u r e G r i d V i e w S t a t e I D i a g r a m T a g A d d i t i o n a l I n f o " / > < / a : K e y V a l u e O f D i a g r a m O b j e c t K e y a n y T y p e z b w N T n L X > < a : K e y V a l u e O f D i a g r a m O b j e c t K e y a n y T y p e z b w N T n L X > < a : K e y > < K e y > M e a s u r e s \ S u m   o f   C r e d i t \ T a g I n f o \ V a l u e < / K e y > < / a : K e y > < a : V a l u e   i : t y p e = " M e a s u r e G r i d V i e w S t a t e I D i a g r a m T a g A d d i t i o n a l I n f o " / > < / a : K e y V a l u e O f D i a g r a m O b j e c t K e y a n y T y p e z b w N T n L X > < a : K e y V a l u e O f D i a g r a m O b j e c t K e y a n y T y p e z b w N T n L X > < a : K e y > < K e y > M e a s u r e s \ S u m   o f   D e b i t   2 < / K e y > < / a : K e y > < a : V a l u e   i : t y p e = " M e a s u r e G r i d N o d e V i e w S t a t e " > < C o l u m n > 2 < / C o l u m n > < L a y e d O u t > t r u e < / L a y e d O u t > < W a s U I I n v i s i b l e > t r u e < / W a s U I I n v i s i b l e > < / a : V a l u e > < / a : K e y V a l u e O f D i a g r a m O b j e c t K e y a n y T y p e z b w N T n L X > < a : K e y V a l u e O f D i a g r a m O b j e c t K e y a n y T y p e z b w N T n L X > < a : K e y > < K e y > M e a s u r e s \ S u m   o f   D e b i t   2 \ T a g I n f o \ F o r m u l a < / K e y > < / a : K e y > < a : V a l u e   i : t y p e = " M e a s u r e G r i d V i e w S t a t e I D i a g r a m T a g A d d i t i o n a l I n f o " / > < / a : K e y V a l u e O f D i a g r a m O b j e c t K e y a n y T y p e z b w N T n L X > < a : K e y V a l u e O f D i a g r a m O b j e c t K e y a n y T y p e z b w N T n L X > < a : K e y > < K e y > M e a s u r e s \ S u m   o f   D e b i t   2 \ T a g I n f o \ V a l u e < / K e y > < / a : K e y > < a : V a l u e   i : t y p e = " M e a s u r e G r i d V i e w S t a t e I D i a g r a m T a g A d d i t i o n a l I n f o " / > < / a : K e y V a l u e O f D i a g r a m O b j e c t K e y a n y T y p e z b w N T n L X > < a : K e y V a l u e O f D i a g r a m O b j e c t K e y a n y T y p e z b w N T n L X > < a : K e y > < K e y > M e a s u r e s \ M a x   o f   D e b i t < / K e y > < / a : K e y > < a : V a l u e   i : t y p e = " M e a s u r e G r i d N o d e V i e w S t a t e " > < C o l u m n > 2 < / C o l u m n > < L a y e d O u t > t r u e < / L a y e d O u t > < R o w > 1 < / R o w > < W a s U I I n v i s i b l e > t r u e < / W a s U I I n v i s i b l e > < / a : V a l u e > < / a : K e y V a l u e O f D i a g r a m O b j e c t K e y a n y T y p e z b w N T n L X > < a : K e y V a l u e O f D i a g r a m O b j e c t K e y a n y T y p e z b w N T n L X > < a : K e y > < K e y > M e a s u r e s \ M a x   o f   D e b i t \ T a g I n f o \ F o r m u l a < / K e y > < / a : K e y > < a : V a l u e   i : t y p e = " M e a s u r e G r i d V i e w S t a t e I D i a g r a m T a g A d d i t i o n a l I n f o " / > < / a : K e y V a l u e O f D i a g r a m O b j e c t K e y a n y T y p e z b w N T n L X > < a : K e y V a l u e O f D i a g r a m O b j e c t K e y a n y T y p e z b w N T n L X > < a : K e y > < K e y > M e a s u r e s \ M a x   o f   D e b i t \ T a g I n f o \ V a l u e < / K e y > < / a : K e y > < a : V a l u e   i : t y p e = " M e a s u r e G r i d V i e w S t a t e I D i a g r a m T a g A d d i t i o n a l I n f o " / > < / a : K e y V a l u e O f D i a g r a m O b j e c t K e y a n y T y p e z b w N T n L X > < a : K e y V a l u e O f D i a g r a m O b j e c t K e y a n y T y p e z b w N T n L X > < a : K e y > < K e y > M e a s u r e s \ M a x   o f   C r e d i t < / K e y > < / a : K e y > < a : V a l u e   i : t y p e = " M e a s u r e G r i d N o d e V i e w S t a t e " > < C o l u m n > 3 < / C o l u m n > < L a y e d O u t > t r u e < / L a y e d O u t > < W a s U I I n v i s i b l e > t r u e < / W a s U I I n v i s i b l e > < / a : V a l u e > < / a : K e y V a l u e O f D i a g r a m O b j e c t K e y a n y T y p e z b w N T n L X > < a : K e y V a l u e O f D i a g r a m O b j e c t K e y a n y T y p e z b w N T n L X > < a : K e y > < K e y > M e a s u r e s \ M a x   o f   C r e d i t \ T a g I n f o \ F o r m u l a < / K e y > < / a : K e y > < a : V a l u e   i : t y p e = " M e a s u r e G r i d V i e w S t a t e I D i a g r a m T a g A d d i t i o n a l I n f o " / > < / a : K e y V a l u e O f D i a g r a m O b j e c t K e y a n y T y p e z b w N T n L X > < a : K e y V a l u e O f D i a g r a m O b j e c t K e y a n y T y p e z b w N T n L X > < a : K e y > < K e y > M e a s u r e s \ M a x   o f   C r e d i t \ T a g I n f o \ V a l u e < / K e y > < / a : K e y > < a : V a l u e   i : t y p e = " M e a s u r e G r i d V i e w S t a t e I D i a g r a m T a g A d d i t i o n a l I n f o " / > < / a : K e y V a l u e O f D i a g r a m O b j e c t K e y a n y T y p e z b w N T n L X > < a : K e y V a l u e O f D i a g r a m O b j e c t K e y a n y T y p e z b w N T n L X > < a : K e y > < K e y > M e a s u r e s \ S u m   o f   M o n t h   N u m b e r < / K e y > < / a : K e y > < a : V a l u e   i : t y p e = " M e a s u r e G r i d N o d e V i e w S t a t e " > < C o l u m n > 8 < / C o l u m n > < L a y e d O u t > t r u e < / L a y e d O u t > < W a s U I I n v i s i b l e > t r u e < / W a s U I I n v i s i b l e > < / a : V a l u e > < / a : K e y V a l u e O f D i a g r a m O b j e c t K e y a n y T y p e z b w N T n L X > < a : K e y V a l u e O f D i a g r a m O b j e c t K e y a n y T y p e z b w N T n L X > < a : K e y > < K e y > M e a s u r e s \ S u m   o f   M o n t h   N u m b e r \ T a g I n f o \ F o r m u l a < / K e y > < / a : K e y > < a : V a l u e   i : t y p e = " M e a s u r e G r i d V i e w S t a t e I D i a g r a m T a g A d d i t i o n a l I n f o " / > < / a : K e y V a l u e O f D i a g r a m O b j e c t K e y a n y T y p e z b w N T n L X > < a : K e y V a l u e O f D i a g r a m O b j e c t K e y a n y T y p e z b w N T n L X > < a : K e y > < K e y > M e a s u r e s \ S u m   o f   M o n t h   N u m b e r \ T a g I n f o \ V a l u e 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 C o l u m n s \ D e b i t < / K e y > < / a : K e y > < a : V a l u e   i : t y p e = " M e a s u r e G r i d N o d e V i e w S t a t e " > < C o l u m n > 2 < / C o l u m n > < L a y e d O u t > t r u e < / L a y e d O u t > < / a : V a l u e > < / a : K e y V a l u e O f D i a g r a m O b j e c t K e y a n y T y p e z b w N T n L X > < a : K e y V a l u e O f D i a g r a m O b j e c t K e y a n y T y p e z b w N T n L X > < a : K e y > < K e y > C o l u m n s \ C r e d i t < / 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 C o l u m n s \ C a t e g o r y   T y p e < / 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 C o l u m n s \ M o n t h   N u m b e r < / K e y > < / a : K e y > < a : V a l u e   i : t y p e = " M e a s u r e G r i d N o d e V i e w S t a t e " > < C o l u m n > 8 < / C o l u m n > < L a y e d O u t > t r u e < / L a y e d O u t > < / a : V a l u e > < / a : K e y V a l u e O f D i a g r a m O b j e c t K e y a n y T y p e z b w N T n L X > < a : K e y V a l u e O f D i a g r a m O b j e c t K e y a n y T y p e z b w N T n L X > < a : K e y > < K e y > C o l u m n s \ W e e k   D a y < / K e y > < / a : K e y > < a : V a l u e   i : t y p e = " M e a s u r e G r i d N o d e V i e w S t a t e " > < C o l u m n > 9 < / C o l u m n > < L a y e d O u t > t r u e < / L a y e d O u t > < / a : V a l u e > < / a : K e y V a l u e O f D i a g r a m O b j e c t K e y a n y T y p e z b w N T n L X > < a : K e y V a l u e O f D i a g r a m O b j e c t K e y a n y T y p e z b w N T n L X > < a : K e y > < K e y > C o l u m n s \ N e t   A m o u n t < / K e y > < / a : K e y > < a : V a l u e   i : t y p e = " M e a s u r e G r i d N o d e V i e w S t a t e " > < C o l u m n > 1 0 < / C o l u m n > < L a y e d O u t > t r u e < / L a y e d O u t > < / a : V a l u e > < / a : K e y V a l u e O f D i a g r a m O b j e c t K e y a n y T y p e z b w N T n L X > < a : K e y V a l u e O f D i a g r a m O b j e c t K e y a n y T y p e z b w N T n L X > < a : K e y > < K e y > L i n k s \ & l t ; C o l u m n s \ S u m   o f   C r e d i t & g t ; - & l t ; M e a s u r e s \ C r e d i t & g t ; < / K e y > < / a : K e y > < a : V a l u e   i : t y p e = " M e a s u r e G r i d V i e w S t a t e I D i a g r a m L i n k " / > < / a : K e y V a l u e O f D i a g r a m O b j e c t K e y a n y T y p e z b w N T n L X > < a : K e y V a l u e O f D i a g r a m O b j e c t K e y a n y T y p e z b w N T n L X > < a : K e y > < K e y > L i n k s \ & l t ; C o l u m n s \ S u m   o f   C r e d i t & g t ; - & l t ; M e a s u r e s \ C r e d i t & g t ; \ C O L U M N < / K e y > < / a : K e y > < a : V a l u e   i : t y p e = " M e a s u r e G r i d V i e w S t a t e I D i a g r a m L i n k E n d p o i n t " / > < / a : K e y V a l u e O f D i a g r a m O b j e c t K e y a n y T y p e z b w N T n L X > < a : K e y V a l u e O f D i a g r a m O b j e c t K e y a n y T y p e z b w N T n L X > < a : K e y > < K e y > L i n k s \ & l t ; C o l u m n s \ S u m   o f   C r e d i t & g t ; - & l t ; M e a s u r e s \ C r e d i t & g t ; \ M E A S U R E < / K e y > < / a : K e y > < a : V a l u e   i : t y p e = " M e a s u r e G r i d V i e w S t a t e I D i a g r a m L i n k E n d p o i n t " / > < / a : K e y V a l u e O f D i a g r a m O b j e c t K e y a n y T y p e z b w N T n L X > < a : K e y V a l u e O f D i a g r a m O b j e c t K e y a n y T y p e z b w N T n L X > < a : K e y > < K e y > L i n k s \ & l t ; C o l u m n s \ S u m   o f   D e b i t   2 & g t ; - & l t ; M e a s u r e s \ D e b i t & g t ; < / K e y > < / a : K e y > < a : V a l u e   i : t y p e = " M e a s u r e G r i d V i e w S t a t e I D i a g r a m L i n k " / > < / a : K e y V a l u e O f D i a g r a m O b j e c t K e y a n y T y p e z b w N T n L X > < a : K e y V a l u e O f D i a g r a m O b j e c t K e y a n y T y p e z b w N T n L X > < a : K e y > < K e y > L i n k s \ & l t ; C o l u m n s \ S u m   o f   D e b i t   2 & g t ; - & l t ; M e a s u r e s \ D e b i t & g t ; \ C O L U M N < / K e y > < / a : K e y > < a : V a l u e   i : t y p e = " M e a s u r e G r i d V i e w S t a t e I D i a g r a m L i n k E n d p o i n t " / > < / a : K e y V a l u e O f D i a g r a m O b j e c t K e y a n y T y p e z b w N T n L X > < a : K e y V a l u e O f D i a g r a m O b j e c t K e y a n y T y p e z b w N T n L X > < a : K e y > < K e y > L i n k s \ & l t ; C o l u m n s \ S u m   o f   D e b i t   2 & g t ; - & l t ; M e a s u r e s \ D e b i t & g t ; \ M E A S U R E < / K e y > < / a : K e y > < a : V a l u e   i : t y p e = " M e a s u r e G r i d V i e w S t a t e I D i a g r a m L i n k E n d p o i n t " / > < / a : K e y V a l u e O f D i a g r a m O b j e c t K e y a n y T y p e z b w N T n L X > < a : K e y V a l u e O f D i a g r a m O b j e c t K e y a n y T y p e z b w N T n L X > < a : K e y > < K e y > L i n k s \ & l t ; C o l u m n s \ M a x   o f   D e b i t & g t ; - & l t ; M e a s u r e s \ D e b i t & g t ; < / K e y > < / a : K e y > < a : V a l u e   i : t y p e = " M e a s u r e G r i d V i e w S t a t e I D i a g r a m L i n k " / > < / a : K e y V a l u e O f D i a g r a m O b j e c t K e y a n y T y p e z b w N T n L X > < a : K e y V a l u e O f D i a g r a m O b j e c t K e y a n y T y p e z b w N T n L X > < a : K e y > < K e y > L i n k s \ & l t ; C o l u m n s \ M a x   o f   D e b i t & g t ; - & l t ; M e a s u r e s \ D e b i t & g t ; \ C O L U M N < / K e y > < / a : K e y > < a : V a l u e   i : t y p e = " M e a s u r e G r i d V i e w S t a t e I D i a g r a m L i n k E n d p o i n t " / > < / a : K e y V a l u e O f D i a g r a m O b j e c t K e y a n y T y p e z b w N T n L X > < a : K e y V a l u e O f D i a g r a m O b j e c t K e y a n y T y p e z b w N T n L X > < a : K e y > < K e y > L i n k s \ & l t ; C o l u m n s \ M a x   o f   D e b i t & g t ; - & l t ; M e a s u r e s \ D e b i t & g t ; \ M E A S U R E < / K e y > < / a : K e y > < a : V a l u e   i : t y p e = " M e a s u r e G r i d V i e w S t a t e I D i a g r a m L i n k E n d p o i n t " / > < / a : K e y V a l u e O f D i a g r a m O b j e c t K e y a n y T y p e z b w N T n L X > < a : K e y V a l u e O f D i a g r a m O b j e c t K e y a n y T y p e z b w N T n L X > < a : K e y > < K e y > L i n k s \ & l t ; C o l u m n s \ M a x   o f   C r e d i t & g t ; - & l t ; M e a s u r e s \ C r e d i t & g t ; < / K e y > < / a : K e y > < a : V a l u e   i : t y p e = " M e a s u r e G r i d V i e w S t a t e I D i a g r a m L i n k " / > < / a : K e y V a l u e O f D i a g r a m O b j e c t K e y a n y T y p e z b w N T n L X > < a : K e y V a l u e O f D i a g r a m O b j e c t K e y a n y T y p e z b w N T n L X > < a : K e y > < K e y > L i n k s \ & l t ; C o l u m n s \ M a x   o f   C r e d i t & g t ; - & l t ; M e a s u r e s \ C r e d i t & g t ; \ C O L U M N < / K e y > < / a : K e y > < a : V a l u e   i : t y p e = " M e a s u r e G r i d V i e w S t a t e I D i a g r a m L i n k E n d p o i n t " / > < / a : K e y V a l u e O f D i a g r a m O b j e c t K e y a n y T y p e z b w N T n L X > < a : K e y V a l u e O f D i a g r a m O b j e c t K e y a n y T y p e z b w N T n L X > < a : K e y > < K e y > L i n k s \ & l t ; C o l u m n s \ M a x   o f   C r e d i t & g t ; - & l t ; M e a s u r e s \ C r e d i t & g t ; \ M E A S U R E < / K e y > < / a : K e y > < a : V a l u e   i : t y p e = " M e a s u r e G r i d V i e w S t a t e I D i a g r a m L i n k E n d p o i n t " / > < / a : K e y V a l u e O f D i a g r a m O b j e c t K e y a n y T y p e z b w N T n L X > < a : K e y V a l u e O f D i a g r a m O b j e c t K e y a n y T y p e z b w N T n L X > < a : K e y > < K e y > L i n k s \ & l t ; C o l u m n s \ S u m   o f   M o n t h   N u m b e r & g t ; - & l t ; M e a s u r e s \ M o n t h   N u m b e r & g t ; < / K e y > < / a : K e y > < a : V a l u e   i : t y p e = " M e a s u r e G r i d V i e w S t a t e I D i a g r a m L i n k " / > < / a : K e y V a l u e O f D i a g r a m O b j e c t K e y a n y T y p e z b w N T n L X > < a : K e y V a l u e O f D i a g r a m O b j e c t K e y a n y T y p e z b w N T n L X > < a : K e y > < K e y > L i n k s \ & l t ; C o l u m n s \ S u m   o f   M o n t h   N u m b e r & g t ; - & l t ; M e a s u r e s \ M o n t h   N u m b e r & g t ; \ C O L U M N < / K e y > < / a : K e y > < a : V a l u e   i : t y p e = " M e a s u r e G r i d V i e w S t a t e I D i a g r a m L i n k E n d p o i n t " / > < / a : K e y V a l u e O f D i a g r a m O b j e c t K e y a n y T y p e z b w N T n L X > < a : K e y V a l u e O f D i a g r a m O b j e c t K e y a n y T y p e z b w N T n L X > < a : K e y > < K e y > L i n k s \ & l t ; C o l u m n s \ S u m   o f   M o n t h   N u m b e r & g t ; - & l t ; M e a s u r e s \ M o n t h   N u m b e r & g t ; \ M E A S U R E 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 T a g s \ T a b l e s \ & l t ; T a b l e s \ T a b l e 1   1 & g t ; < / K e y > < / D i a g r a m O b j e c t K e y > < D i a g r a m O b j e c t K e y > < K e y > T a b l e s \ T a b l e 1 < / K e y > < / D i a g r a m O b j e c t K e y > < D i a g r a m O b j e c t K e y > < K e y > T a b l e s \ T a b l e 1 \ C o l u m n s \ D a t e < / K e y > < / D i a g r a m O b j e c t K e y > < D i a g r a m O b j e c t K e y > < K e y > T a b l e s \ T a b l e 1 \ C o l u m n s \ D e s c r i p t i o n < / K e y > < / D i a g r a m O b j e c t K e y > < D i a g r a m O b j e c t K e y > < K e y > T a b l e s \ T a b l e 1 \ C o l u m n s \ D e b i t < / K e y > < / D i a g r a m O b j e c t K e y > < D i a g r a m O b j e c t K e y > < K e y > T a b l e s \ T a b l e 1 \ C o l u m n s \ C r e d i t < / K e y > < / D i a g r a m O b j e c t K e y > < D i a g r a m O b j e c t K e y > < K e y > T a b l e s \ T a b l e 1 \ C o l u m n s \ S u b - c a t e g o r y < / K e y > < / D i a g r a m O b j e c t K e y > < D i a g r a m O b j e c t K e y > < K e y > T a b l e s \ T a b l e 1 \ C o l u m n s \ C a t e g o r y < / K e y > < / D i a g r a m O b j e c t K e y > < D i a g r a m O b j e c t K e y > < K e y > T a b l e s \ T a b l e 1 \ C o l u m n s \ C a t e g o r y   T y p e < / K e y > < / D i a g r a m O b j e c t K e y > < D i a g r a m O b j e c t K e y > < K e y > T a b l e s \ T a b l e 1 \ C o l u m n s \ M o n t h   N a m e < / K e y > < / D i a g r a m O b j e c t K e y > < D i a g r a m O b j e c t K e y > < K e y > T a b l e s \ T a b l e 1 \ C o l u m n s \ M o n t h   N u m b e r < / K e y > < / D i a g r a m O b j e c t K e y > < D i a g r a m O b j e c t K e y > < K e y > T a b l e s \ T a b l e 1 \ C o l u m n s \ W e e k   D a y < / K e y > < / D i a g r a m O b j e c t K e y > < D i a g r a m O b j e c t K e y > < K e y > T a b l e s \ T a b l e 1 \ C o l u m n s \ N e t   A m o u n t < / K e y > < / D i a g r a m O b j e c t K e y > < D i a g r a m O b j e c t K e y > < K e y > T a b l e s \ T a b l e 1 \ M e a s u r e s \ S u m   o f   D e b i t < / K e y > < / D i a g r a m O b j e c t K e y > < D i a g r a m O b j e c t K e y > < K e y > T a b l e s \ T a b l e 1 \ S u m   o f   D e b i t \ A d d i t i o n a l   I n f o \ I m p l i c i t   M e a s u r e < / K e y > < / D i a g r a m O b j e c t K e y > < D i a g r a m O b j e c t K e y > < K e y > T a b l e s \ T a b l e 1   1 < / K e y > < / D i a g r a m O b j e c t K e y > < D i a g r a m O b j e c t K e y > < K e y > T a b l e s \ T a b l e 1   1 \ C o l u m n s \ D a t e < / K e y > < / D i a g r a m O b j e c t K e y > < D i a g r a m O b j e c t K e y > < K e y > T a b l e s \ T a b l e 1   1 \ C o l u m n s \ D e s c r i p t i o n < / K e y > < / D i a g r a m O b j e c t K e y > < D i a g r a m O b j e c t K e y > < K e y > T a b l e s \ T a b l e 1   1 \ C o l u m n s \ D e b i t < / K e y > < / D i a g r a m O b j e c t K e y > < D i a g r a m O b j e c t K e y > < K e y > T a b l e s \ T a b l e 1   1 \ C o l u m n s \ C r e d i t < / K e y > < / D i a g r a m O b j e c t K e y > < D i a g r a m O b j e c t K e y > < K e y > T a b l e s \ T a b l e 1   1 \ C o l u m n s \ S u b - c a t e g o r y < / K e y > < / D i a g r a m O b j e c t K e y > < D i a g r a m O b j e c t K e y > < K e y > T a b l e s \ T a b l e 1   1 \ C o l u m n s \ C a t e g o r y < / K e y > < / D i a g r a m O b j e c t K e y > < D i a g r a m O b j e c t K e y > < K e y > T a b l e s \ T a b l e 1   1 \ C o l u m n s \ C a t e g o r y   T y p e < / K e y > < / D i a g r a m O b j e c t K e y > < D i a g r a m O b j e c t K e y > < K e y > T a b l e s \ T a b l e 1   1 \ C o l u m n s \ M o n t h   N a m e < / K e y > < / D i a g r a m O b j e c t K e y > < D i a g r a m O b j e c t K e y > < K e y > T a b l e s \ T a b l e 1   1 \ C o l u m n s \ M o n t h   N u m b e r < / K e y > < / D i a g r a m O b j e c t K e y > < D i a g r a m O b j e c t K e y > < K e y > T a b l e s \ T a b l e 1   1 \ C o l u m n s \ W e e k   D a y < / K e y > < / D i a g r a m O b j e c t K e y > < D i a g r a m O b j e c t K e y > < K e y > T a b l e s \ T a b l e 1   1 \ C o l u m n s \ N e t   A m o u n t < / K e y > < / D i a g r a m O b j e c t K e y > < D i a g r a m O b j e c t K e y > < K e y > T a b l e s \ T a b l e 1   1 \ M e a s u r e s \ S u m   o f   C r e d i t < / K e y > < / D i a g r a m O b j e c t K e y > < D i a g r a m O b j e c t K e y > < K e y > T a b l e s \ T a b l e 1   1 \ S u m   o f   C r e d i t \ A d d i t i o n a l   I n f o \ I m p l i c i t   M e a s u r e < / K e y > < / D i a g r a m O b j e c t K e y > < D i a g r a m O b j e c t K e y > < K e y > T a b l e s \ T a b l e 1   1 \ M e a s u r e s \ S u m   o f   D e b i t   2 < / K e y > < / D i a g r a m O b j e c t K e y > < D i a g r a m O b j e c t K e y > < K e y > T a b l e s \ T a b l e 1   1 \ S u m   o f   D e b i t   2 \ A d d i t i o n a l   I n f o \ I m p l i c i t   M e a s u r e < / K e y > < / D i a g r a m O b j e c t K e y > < / A l l K e y s > < S e l e c t e d K e y s > < D i a g r a m O b j e c t K e y > < K e y > T a b l e s \ T a b l e 1 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 T a b l e s \ T a b l e 1 < / K e y > < / a : K e y > < a : V a l u e   i : t y p e = " D i a g r a m D i s p l a y N o d e V i e w S t a t e " > < H e i g h t > 1 5 0 < / H e i g h t > < I s E x p a n d e d > t r u e < / I s E x p a n d e d > < I s F o c u s e d > t r u e < / I s F o c u s e d > < L a y e d O u t > t r u e < / L a y e d O u t > < T o p > 6 3 . 4 0 0 0 0 0 0 0 0 0 0 0 0 0 6 < / T o p > < 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 T a b l e s \ T a b l e 1 \ C o l u m n s \ D e s c r i p t i o n < / K e y > < / a : K e y > < a : V a l u e   i : t y p e = " D i a g r a m D i s p l a y N o d e V i e w S t a t e " > < H e i g h t > 1 5 0 < / H e i g h t > < I s E x p a n d e d > t r u e < / I s E x p a n d e d > < W i d t h > 2 0 0 < / W i d t h > < / a : V a l u e > < / a : K e y V a l u e O f D i a g r a m O b j e c t K e y a n y T y p e z b w N T n L X > < a : K e y V a l u e O f D i a g r a m O b j e c t K e y a n y T y p e z b w N T n L X > < a : K e y > < K e y > T a b l e s \ T a b l e 1 \ C o l u m n s \ D e b i t < / K e y > < / a : K e y > < a : V a l u e   i : t y p e = " D i a g r a m D i s p l a y N o d e V i e w S t a t e " > < H e i g h t > 1 5 0 < / H e i g h t > < I s E x p a n d e d > t r u e < / I s E x p a n d e d > < W i d t h > 2 0 0 < / W i d t h > < / a : V a l u e > < / a : K e y V a l u e O f D i a g r a m O b j e c t K e y a n y T y p e z b w N T n L X > < a : K e y V a l u e O f D i a g r a m O b j e c t K e y a n y T y p e z b w N T n L X > < a : K e y > < K e y > T a b l e s \ T a b l e 1 \ C o l u m n s \ C r e d i t < / K e y > < / a : K e y > < a : V a l u e   i : t y p e = " D i a g r a m D i s p l a y N o d e V i e w S t a t e " > < H e i g h t > 1 5 0 < / H e i g h t > < I s E x p a n d e d > t r u e < / I s E x p a n d e d > < W i d t h > 2 0 0 < / W i d t h > < / a : V a l u e > < / a : K e y V a l u e O f D i a g r a m O b j e c t K e y a n y T y p e z b w N T n L X > < a : K e y V a l u e O f D i a g r a m O b j e c t K e y a n y T y p e z b w N T n L X > < a : K e y > < K e y > T a b l e s \ T a b l e 1 \ C o l u m n s \ S u b - c a t e g o r y < / 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 T a b l e s \ T a b l e 1 \ C o l u m n s \ C a t e g o r y   T y p e < / K e y > < / a : K e y > < a : V a l u e   i : t y p e = " D i a g r a m D i s p l a y N o d e V i e w S t a t e " > < H e i g h t > 1 5 0 < / H e i g h t > < I s E x p a n d e d > t r u e < / I s E x p a n d e d > < W i d t h > 2 0 0 < / W i d t h > < / a : V a l u e > < / a : K e y V a l u e O f D i a g r a m O b j e c t K e y a n y T y p e z b w N T n L X > < a : K e y V a l u e O f D i a g r a m O b j e c t K e y a n y T y p e z b w N T n L X > < a : K e y > < K e y > T a b l e s \ T a b l e 1 \ C o l u m n s \ M o n t h   N a m e < / K e y > < / a : K e y > < a : V a l u e   i : t y p e = " D i a g r a m D i s p l a y N o d e V i e w S t a t e " > < H e i g h t > 1 5 0 < / H e i g h t > < I s E x p a n d e d > t r u e < / I s E x p a n d e d > < W i d t h > 2 0 0 < / W i d t h > < / a : V a l u e > < / a : K e y V a l u e O f D i a g r a m O b j e c t K e y a n y T y p e z b w N T n L X > < a : K e y V a l u e O f D i a g r a m O b j e c t K e y a n y T y p e z b w N T n L X > < a : K e y > < K e y > T a b l e s \ T a b l e 1 \ C o l u m n s \ M o n t h   N u m b e r < / K e y > < / a : K e y > < a : V a l u e   i : t y p e = " D i a g r a m D i s p l a y N o d e V i e w S t a t e " > < H e i g h t > 1 5 0 < / H e i g h t > < I s E x p a n d e d > t r u e < / I s E x p a n d e d > < W i d t h > 2 0 0 < / W i d t h > < / a : V a l u e > < / a : K e y V a l u e O f D i a g r a m O b j e c t K e y a n y T y p e z b w N T n L X > < a : K e y V a l u e O f D i a g r a m O b j e c t K e y a n y T y p e z b w N T n L X > < a : K e y > < K e y > T a b l e s \ T a b l e 1 \ C o l u m n s \ W e e k   D a y < / K e y > < / a : K e y > < a : V a l u e   i : t y p e = " D i a g r a m D i s p l a y N o d e V i e w S t a t e " > < H e i g h t > 1 5 0 < / H e i g h t > < I s E x p a n d e d > t r u e < / I s E x p a n d e d > < W i d t h > 2 0 0 < / W i d t h > < / a : V a l u e > < / a : K e y V a l u e O f D i a g r a m O b j e c t K e y a n y T y p e z b w N T n L X > < a : K e y V a l u e O f D i a g r a m O b j e c t K e y a n y T y p e z b w N T n L X > < a : K e y > < K e y > T a b l e s \ T a b l e 1 \ C o l u m n s \ N e t   A m o u n t < / K e y > < / a : K e y > < a : V a l u e   i : t y p e = " D i a g r a m D i s p l a y N o d e V i e w S t a t e " > < H e i g h t > 1 5 0 < / H e i g h t > < I s E x p a n d e d > t r u e < / I s E x p a n d e d > < W i d t h > 2 0 0 < / W i d t h > < / a : V a l u e > < / a : K e y V a l u e O f D i a g r a m O b j e c t K e y a n y T y p e z b w N T n L X > < a : K e y V a l u e O f D i a g r a m O b j e c t K e y a n y T y p e z b w N T n L X > < a : K e y > < K e y > T a b l e s \ T a b l e 1 \ M e a s u r e s \ S u m   o f   D e b i t < / K e y > < / a : K e y > < a : V a l u e   i : t y p e = " D i a g r a m D i s p l a y N o d e V i e w S t a t e " > < H e i g h t > 1 5 0 < / H e i g h t > < I s E x p a n d e d > t r u e < / I s E x p a n d e d > < W i d t h > 2 0 0 < / W i d t h > < / a : V a l u e > < / a : K e y V a l u e O f D i a g r a m O b j e c t K e y a n y T y p e z b w N T n L X > < a : K e y V a l u e O f D i a g r a m O b j e c t K e y a n y T y p e z b w N T n L X > < a : K e y > < K e y > T a b l e s \ T a b l e 1 \ S u m   o f   D e b i t \ A d d i t i o n a l   I n f o \ I m p l i c i t   M e a s u r e < / K e y > < / a : K e y > < a : V a l u e   i : t y p e = " D i a g r a m D i s p l a y V i e w S t a t e I D i a g r a m T a g A d d i t i o n a l I n f o " / > < / a : K e y V a l u e O f D i a g r a m O b j e c t K e y a n y T y p e z b w N T n L X > < a : K e y V a l u e O f D i a g r a m O b j e c t K e y a n y T y p e z b w N T n L X > < a : K e y > < K e y > T a b l e s \ T a b l e 1   1 < / K e y > < / a : K e y > < a : V a l u e   i : t y p e = " D i a g r a m D i s p l a y N o d e V i e w S t a t e " > < H e i g h t > 1 5 0 < / H e i g h t > < I s E x p a n d e d > t r u e < / I s E x p a n d e d > < L a y e d O u t > t r u e < / L a y e d O u t > < L e f t > 2 4 0 < / L e f t > < T a b I n d e x > 1 < / T a b I n d e x > < W i d t h > 2 0 0 < / W i d t h > < / a : V a l u e > < / a : K e y V a l u e O f D i a g r a m O b j e c t K e y a n y T y p e z b w N T n L X > < a : K e y V a l u e O f D i a g r a m O b j e c t K e y a n y T y p e z b w N T n L X > < a : K e y > < K e y > T a b l e s \ T a b l e 1   1 \ C o l u m n s \ D a t e < / K e y > < / a : K e y > < a : V a l u e   i : t y p e = " D i a g r a m D i s p l a y N o d e V i e w S t a t e " > < H e i g h t > 1 5 0 < / H e i g h t > < I s E x p a n d e d > t r u e < / I s E x p a n d e d > < W i d t h > 2 0 0 < / W i d t h > < / a : V a l u e > < / a : K e y V a l u e O f D i a g r a m O b j e c t K e y a n y T y p e z b w N T n L X > < a : K e y V a l u e O f D i a g r a m O b j e c t K e y a n y T y p e z b w N T n L X > < a : K e y > < K e y > T a b l e s \ T a b l e 1   1 \ C o l u m n s \ D e s c r i p t i o n < / K e y > < / a : K e y > < a : V a l u e   i : t y p e = " D i a g r a m D i s p l a y N o d e V i e w S t a t e " > < H e i g h t > 1 5 0 < / H e i g h t > < I s E x p a n d e d > t r u e < / I s E x p a n d e d > < W i d t h > 2 0 0 < / W i d t h > < / a : V a l u e > < / a : K e y V a l u e O f D i a g r a m O b j e c t K e y a n y T y p e z b w N T n L X > < a : K e y V a l u e O f D i a g r a m O b j e c t K e y a n y T y p e z b w N T n L X > < a : K e y > < K e y > T a b l e s \ T a b l e 1   1 \ C o l u m n s \ D e b i t < / K e y > < / a : K e y > < a : V a l u e   i : t y p e = " D i a g r a m D i s p l a y N o d e V i e w S t a t e " > < H e i g h t > 1 5 0 < / H e i g h t > < I s E x p a n d e d > t r u e < / I s E x p a n d e d > < W i d t h > 2 0 0 < / W i d t h > < / a : V a l u e > < / a : K e y V a l u e O f D i a g r a m O b j e c t K e y a n y T y p e z b w N T n L X > < a : K e y V a l u e O f D i a g r a m O b j e c t K e y a n y T y p e z b w N T n L X > < a : K e y > < K e y > T a b l e s \ T a b l e 1   1 \ C o l u m n s \ C r e d i t < / K e y > < / a : K e y > < a : V a l u e   i : t y p e = " D i a g r a m D i s p l a y N o d e V i e w S t a t e " > < H e i g h t > 1 5 0 < / H e i g h t > < I s E x p a n d e d > t r u e < / I s E x p a n d e d > < W i d t h > 2 0 0 < / W i d t h > < / a : V a l u e > < / a : K e y V a l u e O f D i a g r a m O b j e c t K e y a n y T y p e z b w N T n L X > < a : K e y V a l u e O f D i a g r a m O b j e c t K e y a n y T y p e z b w N T n L X > < a : K e y > < K e y > T a b l e s \ T a b l e 1   1 \ C o l u m n s \ S u b - c a t e g o r y < / K e y > < / a : K e y > < a : V a l u e   i : t y p e = " D i a g r a m D i s p l a y N o d e V i e w S t a t e " > < H e i g h t > 1 5 0 < / H e i g h t > < I s E x p a n d e d > t r u e < / I s E x p a n d e d > < W i d t h > 2 0 0 < / W i d t h > < / a : V a l u e > < / a : K e y V a l u e O f D i a g r a m O b j e c t K e y a n y T y p e z b w N T n L X > < a : K e y V a l u e O f D i a g r a m O b j e c t K e y a n y T y p e z b w N T n L X > < a : K e y > < K e y > T a b l e s \ T a b l e 1   1 \ C o l u m n s \ C a t e g o r y < / K e y > < / a : K e y > < a : V a l u e   i : t y p e = " D i a g r a m D i s p l a y N o d e V i e w S t a t e " > < H e i g h t > 1 5 0 < / H e i g h t > < I s E x p a n d e d > t r u e < / I s E x p a n d e d > < W i d t h > 2 0 0 < / W i d t h > < / a : V a l u e > < / a : K e y V a l u e O f D i a g r a m O b j e c t K e y a n y T y p e z b w N T n L X > < a : K e y V a l u e O f D i a g r a m O b j e c t K e y a n y T y p e z b w N T n L X > < a : K e y > < K e y > T a b l e s \ T a b l e 1   1 \ C o l u m n s \ C a t e g o r y   T y p e < / K e y > < / a : K e y > < a : V a l u e   i : t y p e = " D i a g r a m D i s p l a y N o d e V i e w S t a t e " > < H e i g h t > 1 5 0 < / H e i g h t > < I s E x p a n d e d > t r u e < / I s E x p a n d e d > < W i d t h > 2 0 0 < / W i d t h > < / a : V a l u e > < / a : K e y V a l u e O f D i a g r a m O b j e c t K e y a n y T y p e z b w N T n L X > < a : K e y V a l u e O f D i a g r a m O b j e c t K e y a n y T y p e z b w N T n L X > < a : K e y > < K e y > T a b l e s \ T a b l e 1   1 \ C o l u m n s \ M o n t h   N a m e < / K e y > < / a : K e y > < a : V a l u e   i : t y p e = " D i a g r a m D i s p l a y N o d e V i e w S t a t e " > < H e i g h t > 1 5 0 < / H e i g h t > < I s E x p a n d e d > t r u e < / I s E x p a n d e d > < W i d t h > 2 0 0 < / W i d t h > < / a : V a l u e > < / a : K e y V a l u e O f D i a g r a m O b j e c t K e y a n y T y p e z b w N T n L X > < a : K e y V a l u e O f D i a g r a m O b j e c t K e y a n y T y p e z b w N T n L X > < a : K e y > < K e y > T a b l e s \ T a b l e 1   1 \ C o l u m n s \ M o n t h   N u m b e r < / K e y > < / a : K e y > < a : V a l u e   i : t y p e = " D i a g r a m D i s p l a y N o d e V i e w S t a t e " > < H e i g h t > 1 5 0 < / H e i g h t > < I s E x p a n d e d > t r u e < / I s E x p a n d e d > < W i d t h > 2 0 0 < / W i d t h > < / a : V a l u e > < / a : K e y V a l u e O f D i a g r a m O b j e c t K e y a n y T y p e z b w N T n L X > < a : K e y V a l u e O f D i a g r a m O b j e c t K e y a n y T y p e z b w N T n L X > < a : K e y > < K e y > T a b l e s \ T a b l e 1   1 \ C o l u m n s \ W e e k   D a y < / K e y > < / a : K e y > < a : V a l u e   i : t y p e = " D i a g r a m D i s p l a y N o d e V i e w S t a t e " > < H e i g h t > 1 5 0 < / H e i g h t > < I s E x p a n d e d > t r u e < / I s E x p a n d e d > < W i d t h > 2 0 0 < / W i d t h > < / a : V a l u e > < / a : K e y V a l u e O f D i a g r a m O b j e c t K e y a n y T y p e z b w N T n L X > < a : K e y V a l u e O f D i a g r a m O b j e c t K e y a n y T y p e z b w N T n L X > < a : K e y > < K e y > T a b l e s \ T a b l e 1   1 \ C o l u m n s \ N e t   A m o u n t < / K e y > < / a : K e y > < a : V a l u e   i : t y p e = " D i a g r a m D i s p l a y N o d e V i e w S t a t e " > < H e i g h t > 1 5 0 < / H e i g h t > < I s E x p a n d e d > t r u e < / I s E x p a n d e d > < W i d t h > 2 0 0 < / W i d t h > < / a : V a l u e > < / a : K e y V a l u e O f D i a g r a m O b j e c t K e y a n y T y p e z b w N T n L X > < a : K e y V a l u e O f D i a g r a m O b j e c t K e y a n y T y p e z b w N T n L X > < a : K e y > < K e y > T a b l e s \ T a b l e 1   1 \ M e a s u r e s \ S u m   o f   C r e d i t < / K e y > < / a : K e y > < a : V a l u e   i : t y p e = " D i a g r a m D i s p l a y N o d e V i e w S t a t e " > < H e i g h t > 1 5 0 < / H e i g h t > < I s E x p a n d e d > t r u e < / I s E x p a n d e d > < W i d t h > 2 0 0 < / W i d t h > < / a : V a l u e > < / a : K e y V a l u e O f D i a g r a m O b j e c t K e y a n y T y p e z b w N T n L X > < a : K e y V a l u e O f D i a g r a m O b j e c t K e y a n y T y p e z b w N T n L X > < a : K e y > < K e y > T a b l e s \ T a b l e 1   1 \ S u m   o f   C r e d i t \ A d d i t i o n a l   I n f o \ I m p l i c i t   M e a s u r e < / K e y > < / a : K e y > < a : V a l u e   i : t y p e = " D i a g r a m D i s p l a y V i e w S t a t e I D i a g r a m T a g A d d i t i o n a l I n f o " / > < / a : K e y V a l u e O f D i a g r a m O b j e c t K e y a n y T y p e z b w N T n L X > < a : K e y V a l u e O f D i a g r a m O b j e c t K e y a n y T y p e z b w N T n L X > < a : K e y > < K e y > T a b l e s \ T a b l e 1   1 \ M e a s u r e s \ S u m   o f   D e b i t   2 < / K e y > < / a : K e y > < a : V a l u e   i : t y p e = " D i a g r a m D i s p l a y N o d e V i e w S t a t e " > < H e i g h t > 1 5 0 < / H e i g h t > < I s E x p a n d e d > t r u e < / I s E x p a n d e d > < W i d t h > 2 0 0 < / W i d t h > < / a : V a l u e > < / a : K e y V a l u e O f D i a g r a m O b j e c t K e y a n y T y p e z b w N T n L X > < a : K e y V a l u e O f D i a g r a m O b j e c t K e y a n y T y p e z b w N T n L X > < a : K e y > < K e y > T a b l e s \ T a b l e 1   1 \ S u m   o f   D e b i t   2 \ A d d i t i o n a l   I n f o \ I m p l i c i t   M e a s u r e < / K e y > < / a : K e y > < a : V a l u e   i : t y p e = " D i a g r a m D i s p l a y V i e w S t a t e I D i a g r a m T a g A d d i t i o n a l I n f o " / > < / 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 D e b i t < / K e y > < / D i a g r a m O b j e c t K e y > < D i a g r a m O b j e c t K e y > < K e y > M e a s u r e s \ C o u n t   o f   D e b i t \ T a g I n f o \ F o r m u l a < / K e y > < / D i a g r a m O b j e c t K e y > < D i a g r a m O b j e c t K e y > < K e y > M e a s u r e s \ C o u n t   o f   D e b i t \ T a g I n f o \ V a l u e < / K e y > < / D i a g r a m O b j e c t K e y > < D i a g r a m O b j e c t K e y > < K e y > M e a s u r e s \ C o u n t   o f   C r e d i t < / K e y > < / D i a g r a m O b j e c t K e y > < D i a g r a m O b j e c t K e y > < K e y > M e a s u r e s \ C o u n t   o f   C r e d i t \ T a g I n f o \ F o r m u l a < / K e y > < / D i a g r a m O b j e c t K e y > < D i a g r a m O b j e c t K e y > < K e y > M e a s u r e s \ C o u n t   o f   C r e d i t \ T a g I n f o \ V a l u e < / K e y > < / D i a g r a m O b j e c t K e y > < D i a g r a m O b j e c t K e y > < K e y > C o l u m n s \ D a t e < / K e y > < / D i a g r a m O b j e c t K e y > < D i a g r a m O b j e c t K e y > < K e y > C o l u m n s \ D e s c r i p t i o n < / K e y > < / D i a g r a m O b j e c t K e y > < D i a g r a m O b j e c t K e y > < K e y > C o l u m n s \ D e b i t < / K e y > < / D i a g r a m O b j e c t K e y > < D i a g r a m O b j e c t K e y > < K e y > C o l u m n s \ C r e d i t < / K e y > < / D i a g r a m O b j e c t K e y > < D i a g r a m O b j e c t K e y > < K e y > C o l u m n s \ S u b - c a t e g o r y < / K e y > < / D i a g r a m O b j e c t K e y > < D i a g r a m O b j e c t K e y > < K e y > C o l u m n s \ C a t e g o r y < / K e y > < / D i a g r a m O b j e c t K e y > < D i a g r a m O b j e c t K e y > < K e y > C o l u m n s \ C a t e g o r y   T y p e < / K e y > < / D i a g r a m O b j e c t K e y > < D i a g r a m O b j e c t K e y > < K e y > C o l u m n s \ M o n t h   N a m e < / K e y > < / D i a g r a m O b j e c t K e y > < D i a g r a m O b j e c t K e y > < K e y > C o l u m n s \ M o n t h   N u m b e r < / K e y > < / D i a g r a m O b j e c t K e y > < D i a g r a m O b j e c t K e y > < K e y > C o l u m n s \ W e e k   D a y < / K e y > < / D i a g r a m O b j e c t K e y > < D i a g r a m O b j e c t K e y > < K e y > C o l u m n s \ N e t   A m o u n t < / K e y > < / D i a g r a m O b j e c t K e y > < D i a g r a m O b j e c t K e y > < K e y > L i n k s \ & l t ; C o l u m n s \ C o u n t   o f   D e b i t & g t ; - & l t ; M e a s u r e s \ D e b i t & g t ; < / K e y > < / D i a g r a m O b j e c t K e y > < D i a g r a m O b j e c t K e y > < K e y > L i n k s \ & l t ; C o l u m n s \ C o u n t   o f   D e b i t & g t ; - & l t ; M e a s u r e s \ D e b i t & g t ; \ C O L U M N < / K e y > < / D i a g r a m O b j e c t K e y > < D i a g r a m O b j e c t K e y > < K e y > L i n k s \ & l t ; C o l u m n s \ C o u n t   o f   D e b i t & g t ; - & l t ; M e a s u r e s \ D e b i t & g t ; \ M E A S U R E < / K e y > < / D i a g r a m O b j e c t K e y > < D i a g r a m O b j e c t K e y > < K e y > L i n k s \ & l t ; C o l u m n s \ C o u n t   o f   C r e d i t & g t ; - & l t ; M e a s u r e s \ C r e d i t & g t ; < / K e y > < / D i a g r a m O b j e c t K e y > < D i a g r a m O b j e c t K e y > < K e y > L i n k s \ & l t ; C o l u m n s \ C o u n t   o f   C r e d i t & g t ; - & l t ; M e a s u r e s \ C r e d i t & g t ; \ C O L U M N < / K e y > < / D i a g r a m O b j e c t K e y > < D i a g r a m O b j e c t K e y > < K e y > L i n k s \ & l t ; C o l u m n s \ C o u n t   o f   C r e d i t & g t ; - & l t ; M e a s u r e s \ C r e d i t & g t ; \ M E A S U R E 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 D e b i t < / K e y > < / a : K e y > < a : V a l u e   i : t y p e = " M e a s u r e G r i d N o d e V i e w S t a t e " > < C o l u m n > 2 < / C o l u m n > < L a y e d O u t > t r u e < / L a y e d O u t > < W a s U I I n v i s i b l e > t r u e < / W a s U I I n v i s i b l e > < / a : V a l u e > < / a : K e y V a l u e O f D i a g r a m O b j e c t K e y a n y T y p e z b w N T n L X > < a : K e y V a l u e O f D i a g r a m O b j e c t K e y a n y T y p e z b w N T n L X > < a : K e y > < K e y > M e a s u r e s \ C o u n t   o f   D e b i t \ T a g I n f o \ F o r m u l a < / K e y > < / a : K e y > < a : V a l u e   i : t y p e = " M e a s u r e G r i d V i e w S t a t e I D i a g r a m T a g A d d i t i o n a l I n f o " / > < / a : K e y V a l u e O f D i a g r a m O b j e c t K e y a n y T y p e z b w N T n L X > < a : K e y V a l u e O f D i a g r a m O b j e c t K e y a n y T y p e z b w N T n L X > < a : K e y > < K e y > M e a s u r e s \ C o u n t   o f   D e b i t \ T a g I n f o \ V a l u e < / K e y > < / a : K e y > < a : V a l u e   i : t y p e = " M e a s u r e G r i d V i e w S t a t e I D i a g r a m T a g A d d i t i o n a l I n f o " / > < / a : K e y V a l u e O f D i a g r a m O b j e c t K e y a n y T y p e z b w N T n L X > < a : K e y V a l u e O f D i a g r a m O b j e c t K e y a n y T y p e z b w N T n L X > < a : K e y > < K e y > M e a s u r e s \ C o u n t   o f   C r e d i t < / K e y > < / a : K e y > < a : V a l u e   i : t y p e = " M e a s u r e G r i d N o d e V i e w S t a t e " > < C o l u m n > 3 < / C o l u m n > < L a y e d O u t > t r u e < / L a y e d O u t > < W a s U I I n v i s i b l e > t r u e < / W a s U I I n v i s i b l e > < / a : V a l u e > < / a : K e y V a l u e O f D i a g r a m O b j e c t K e y a n y T y p e z b w N T n L X > < a : K e y V a l u e O f D i a g r a m O b j e c t K e y a n y T y p e z b w N T n L X > < a : K e y > < K e y > M e a s u r e s \ C o u n t   o f   C r e d i t \ T a g I n f o \ F o r m u l a < / K e y > < / a : K e y > < a : V a l u e   i : t y p e = " M e a s u r e G r i d V i e w S t a t e I D i a g r a m T a g A d d i t i o n a l I n f o " / > < / a : K e y V a l u e O f D i a g r a m O b j e c t K e y a n y T y p e z b w N T n L X > < a : K e y V a l u e O f D i a g r a m O b j e c t K e y a n y T y p e z b w N T n L X > < a : K e y > < K e y > M e a s u r e s \ C o u n t   o f   C r e d i t \ T a g I n f o \ V a l u e 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 C o l u m n s \ D e b i t < / K e y > < / a : K e y > < a : V a l u e   i : t y p e = " M e a s u r e G r i d N o d e V i e w S t a t e " > < C o l u m n > 2 < / C o l u m n > < L a y e d O u t > t r u e < / L a y e d O u t > < / a : V a l u e > < / a : K e y V a l u e O f D i a g r a m O b j e c t K e y a n y T y p e z b w N T n L X > < a : K e y V a l u e O f D i a g r a m O b j e c t K e y a n y T y p e z b w N T n L X > < a : K e y > < K e y > C o l u m n s \ C r e d i t < / 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 C o l u m n s \ C a t e g o r y   T y p e < / 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 C o l u m n s \ M o n t h   N u m b e r < / K e y > < / a : K e y > < a : V a l u e   i : t y p e = " M e a s u r e G r i d N o d e V i e w S t a t e " > < C o l u m n > 8 < / C o l u m n > < L a y e d O u t > t r u e < / L a y e d O u t > < / a : V a l u e > < / a : K e y V a l u e O f D i a g r a m O b j e c t K e y a n y T y p e z b w N T n L X > < a : K e y V a l u e O f D i a g r a m O b j e c t K e y a n y T y p e z b w N T n L X > < a : K e y > < K e y > C o l u m n s \ W e e k   D a y < / K e y > < / a : K e y > < a : V a l u e   i : t y p e = " M e a s u r e G r i d N o d e V i e w S t a t e " > < C o l u m n > 9 < / C o l u m n > < L a y e d O u t > t r u e < / L a y e d O u t > < / a : V a l u e > < / a : K e y V a l u e O f D i a g r a m O b j e c t K e y a n y T y p e z b w N T n L X > < a : K e y V a l u e O f D i a g r a m O b j e c t K e y a n y T y p e z b w N T n L X > < a : K e y > < K e y > C o l u m n s \ N e t   A m o u n t < / K e y > < / a : K e y > < a : V a l u e   i : t y p e = " M e a s u r e G r i d N o d e V i e w S t a t e " > < C o l u m n > 1 0 < / C o l u m n > < L a y e d O u t > t r u e < / L a y e d O u t > < / a : V a l u e > < / a : K e y V a l u e O f D i a g r a m O b j e c t K e y a n y T y p e z b w N T n L X > < a : K e y V a l u e O f D i a g r a m O b j e c t K e y a n y T y p e z b w N T n L X > < a : K e y > < K e y > L i n k s \ & l t ; C o l u m n s \ C o u n t   o f   D e b i t & g t ; - & l t ; M e a s u r e s \ D e b i t & g t ; < / K e y > < / a : K e y > < a : V a l u e   i : t y p e = " M e a s u r e G r i d V i e w S t a t e I D i a g r a m L i n k " / > < / a : K e y V a l u e O f D i a g r a m O b j e c t K e y a n y T y p e z b w N T n L X > < a : K e y V a l u e O f D i a g r a m O b j e c t K e y a n y T y p e z b w N T n L X > < a : K e y > < K e y > L i n k s \ & l t ; C o l u m n s \ C o u n t   o f   D e b i t & g t ; - & l t ; M e a s u r e s \ D e b i t & g t ; \ C O L U M N < / K e y > < / a : K e y > < a : V a l u e   i : t y p e = " M e a s u r e G r i d V i e w S t a t e I D i a g r a m L i n k E n d p o i n t " / > < / a : K e y V a l u e O f D i a g r a m O b j e c t K e y a n y T y p e z b w N T n L X > < a : K e y V a l u e O f D i a g r a m O b j e c t K e y a n y T y p e z b w N T n L X > < a : K e y > < K e y > L i n k s \ & l t ; C o l u m n s \ C o u n t   o f   D e b i t & g t ; - & l t ; M e a s u r e s \ D e b i t & g t ; \ M E A S U R E < / K e y > < / a : K e y > < a : V a l u e   i : t y p e = " M e a s u r e G r i d V i e w S t a t e I D i a g r a m L i n k E n d p o i n t " / > < / a : K e y V a l u e O f D i a g r a m O b j e c t K e y a n y T y p e z b w N T n L X > < a : K e y V a l u e O f D i a g r a m O b j e c t K e y a n y T y p e z b w N T n L X > < a : K e y > < K e y > L i n k s \ & l t ; C o l u m n s \ C o u n t   o f   C r e d i t & g t ; - & l t ; M e a s u r e s \ C r e d i t & g t ; < / K e y > < / a : K e y > < a : V a l u e   i : t y p e = " M e a s u r e G r i d V i e w S t a t e I D i a g r a m L i n k " / > < / a : K e y V a l u e O f D i a g r a m O b j e c t K e y a n y T y p e z b w N T n L X > < a : K e y V a l u e O f D i a g r a m O b j e c t K e y a n y T y p e z b w N T n L X > < a : K e y > < K e y > L i n k s \ & l t ; C o l u m n s \ C o u n t   o f   C r e d i t & g t ; - & l t ; M e a s u r e s \ C r e d i t & g t ; \ C O L U M N < / K e y > < / a : K e y > < a : V a l u e   i : t y p e = " M e a s u r e G r i d V i e w S t a t e I D i a g r a m L i n k E n d p o i n t " / > < / a : K e y V a l u e O f D i a g r a m O b j e c t K e y a n y T y p e z b w N T n L X > < a : K e y V a l u e O f D i a g r a m O b j e c t K e y a n y T y p e z b w N T n L X > < a : K e y > < K e y > L i n k s \ & l t ; C o l u m n s \ C o u n t   o f   C r e d i t & g t ; - & l t ; M e a s u r e s \ C r e d i t & g t ; \ M E A S U R E 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 C o l u m n s \ D e b i t < / K e y > < / a : K e y > < a : V a l u e   i : t y p e = " T a b l e W i d g e t B a s e V i e w S t a t e " / > < / a : K e y V a l u e O f D i a g r a m O b j e c t K e y a n y T y p e z b w N T n L X > < a : K e y V a l u e O f D i a g r a m O b j e c t K e y a n y T y p e z b w N T n L X > < a : K e y > < K e y > C o l u m n s \ C r e d i t < / 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 T y p e 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 C o l u m n s \ D e b i t < / K e y > < / a : K e y > < a : V a l u e   i : t y p e = " T a b l e W i d g e t B a s e V i e w S t a t e " / > < / a : K e y V a l u e O f D i a g r a m O b j e c t K e y a n y T y p e z b w N T n L X > < a : K e y V a l u e O f D i a g r a m O b j e c t K e y a n y T y p e z b w N T n L X > < a : K e y > < K e y > C o l u m n s \ C r e d i t < / 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 T y p e 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T a b l e 1 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 M o n t h   N a m e < / s t r i n g > < / k e y > < v a l u e > < i n t > 1 4 4 < / i n t > < / v a l u e > < / i t e m > < i t e m > < k e y > < s t r i n g > M o n t h   N u m b e r < / s t r i n g > < / k e y > < v a l u e > < i n t > 1 6 2 < / i n t > < / v a l u e > < / i t e m > < i t e m > < k e y > < s t r i n g > W e e k   D a y < / s t r i n g > < / k e y > < v a l u e > < i n t > 1 2 0 < / i n t > < / v a l u e > < / i t e m > < i t e m > < k e y > < s t r i n g > N e t   A m o u n t < / s t r i n g > < / k e y > < v a l u e > < i n t > 1 3 6 < / i n t > < / v a l u e > < / i t e m > < / C o l u m n W i d t h s > < C o l u m n D i s p l a y I n d e x > < i t e m > < k e y > < s t r i n g > D a t e < / s t r i n g > < / k e y > < v a l u e > < i n t > 0 < / i n t > < / v a l u e > < / i t e m > < i t e m > < k e y > < s t r i n g > D e s c r i p t i o n < / s t r i n g > < / k e y > < v a l u e > < i n t > 1 < / i n t > < / v a l u e > < / i t e m > < i t e m > < k e y > < s t r i n g > D e b i t < / s t r i n g > < / k e y > < v a l u e > < i n t > 2 < / i n t > < / v a l u e > < / i t e m > < i t e m > < k e y > < s t r i n g > C r e d i t < / s t r i n g > < / k e y > < v a l u e > < i n t > 3 < / i n t > < / v a l u e > < / i t e m > < i t e m > < k e y > < s t r i n g > S u b - c a t e g o r y < / s t r i n g > < / k e y > < v a l u e > < i n t > 4 < / i n t > < / v a l u e > < / i t e m > < i t e m > < k e y > < s t r i n g > C a t e g o r y < / s t r i n g > < / k e y > < v a l u e > < i n t > 5 < / i n t > < / v a l u e > < / i t e m > < i t e m > < k e y > < s t r i n g > C a t e g o r y   T y p e < / s t r i n g > < / k e y > < v a l u e > < i n t > 6 < / i n t > < / v a l u e > < / i t e m > < i t e m > < k e y > < s t r i n g > M o n t h   N a m e < / s t r i n g > < / k e y > < v a l u e > < i n t > 7 < / i n t > < / v a l u e > < / i t e m > < i t e m > < k e y > < s t r i n g > M o n t h   N u m b e r < / s t r i n g > < / k e y > < v a l u e > < i n t > 8 < / i n t > < / v a l u e > < / i t e m > < i t e m > < k e y > < s t r i n g > W e e k   D a y < / s t r i n g > < / k e y > < v a l u e > < i n t > 9 < / i n t > < / v a l u e > < / i t e m > < i t e m > < k e y > < s t r i n g > N e t   A m o u n t < / 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D a t a M a s h u p   s q m i d = " b 3 9 a 6 1 5 6 - 3 1 3 8 - 4 5 1 b - 9 f 3 2 - 3 e 9 d 7 d e c f a 6 e "   x m l n s = " h t t p : / / s c h e m a s . m i c r o s o f t . c o m / D a t a M a s h u p " > A A A A A D g E A A B Q S w M E F A A C A A g A 4 q K N 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O K i j 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o o 1 a k 1 p c p j E B A A D L A g A A E w A c A E Z v c m 1 1 b G F z L 1 N l Y 3 R p b 2 4 x L m 0 g o h g A K K A U A A A A A A A A A A A A A A A A A A A A A A A A A A A A n V L B a s J A F L w H 8 g + P 7 U V h k Q q l F / F Q U g 8 F G 0 F t C y 0 e N v G 1 E T e 7 s n l L L c F / 7 0 t i r b Z q o X t J e D O Z m b z Z A l N a W A O T 5 t n t h U E Y F J l y O I e p S j R 2 o Q 8 a K Q y A z 8 R 6 l y J P B u s U d S f y z q G h J + u W i b X L V r t 8 i V W O f d F 8 K W a b l 8 g a Y s p M N g I X I s q U e a v E P 1 Y o W K m m d q Z O m e L V u j y y 2 u e m A o t W 4 y b L U k Q c Z 0 F C w p 2 h 6 6 t O B W 8 k l O I W k 2 P j e z b N I P Z 5 g u 4 Q 3 b R 3 Q c a 4 0 i r l J I 9 K e 4 T 4 Y T i E 6 Q i e B + P R d 6 4 t q a a 0 f o S X x m s t L + W W 4 w 7 I c h f 6 p G X 3 p M 2 5 a H + 5 N i v Z M 9 3 P D A Y J V G 6 9 I U j r T Q N Z e M + s Z q h Z 1 / l K f v 9 D V U / M q j e 1 6 p G K F P G q g C r 3 O b / v F 8 R 3 5 Q s i X B O 3 E w Y L 8 8 / g v U 9 Q S w E C L Q A U A A I A C A D i o o 1 a 2 o + n C 6 U A A A D 2 A A A A E g A A A A A A A A A A A A A A A A A A A A A A Q 2 9 u Z m l n L 1 B h Y 2 t h Z 2 U u e G 1 s U E s B A i 0 A F A A C A A g A 4 q K N W g / K 6 a u k A A A A 6 Q A A A B M A A A A A A A A A A A A A A A A A 8 Q A A A F t D b 2 5 0 Z W 5 0 X 1 R 5 c G V z X S 5 4 b W x Q S w E C L Q A U A A I A C A D i o o 1 a k 1 p c p j E B A A D L A g 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E A A A A A A A A I A 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F R v R G F 0 Y U 1 v Z G V s R W 5 h Y m x l Z C I g V m F s d W U 9 I m w x I i A v P j x F b n R y e S B U e X B l P S J R d W V y e U l E I i B W Y W x 1 Z T 0 i c z c 1 N m I 5 M D J i L T g 2 N T U t N D A 1 Z i 0 5 Z G Z m L T c 2 Z m J m Z m E 0 M D U w 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E Y X R l J n F 1 b 3 Q 7 L C Z x d W 9 0 O 0 R l c 2 N y a X B 0 a W 9 u J n F 1 b 3 Q 7 L C Z x d W 9 0 O 0 R l Y m l 0 J n F 1 b 3 Q 7 L C Z x d W 9 0 O 0 N y Z W R p d C Z x d W 9 0 O y w m c X V v d D t T d W I t Y 2 F 0 Z W d v c n k m c X V v d D s s J n F 1 b 3 Q 7 Q 2 F 0 Z W d v c n k m c X V v d D s s J n F 1 b 3 Q 7 Q 2 F 0 Z W d v c n k g V H l w Z S Z x d W 9 0 O y w m c X V v d D t N b 2 5 0 a C B O Y W 1 l J n F 1 b 3 Q 7 L C Z x d W 9 0 O 0 1 v b n R o I E 5 1 b W J l c i Z x d W 9 0 O y w m c X V v d D t X Z W V r I E R h e S Z x d W 9 0 O y w m c X V v d D t O Z X Q g Q W 1 v d W 5 0 J n F 1 b 3 Q 7 X S I g L z 4 8 R W 5 0 c n k g V H l w Z T 0 i R m l s b E N v b H V t b l R 5 c G V z I i B W Y W x 1 Z T 0 i c 0 N R Q U Z C U U F B Q U F Z R E F B T T 0 i I C 8 + P E V u d H J 5 I F R 5 c G U 9 I k Z p b G x M Y X N 0 V X B k Y X R l Z C I g V m F s d W U 9 I m Q y M D I 1 L T A 0 L T E z V D E 0 O j U z O j A z L j g x M D c 3 M z N a I i A v P j x F b n R y e S B U e X B l P S J G a W x s R X J y b 3 J D b 3 V u d C I g V m F s d W U 9 I m w w I i A v P j x F b n R y e S B U e X B l P S J G a W x s Q 2 9 1 b n Q i I F Z h b H V l P S J s N D g 2 I i A v P j x F b n R y e S B U e X B l P S J S Z W N v d m V y e V R h c m d l d E N v b H V t b i I g V m F s d W U 9 I m w x I i A v P j x F b n R y e S B U e X B l P S J S Z W N v d m V y e V R h c m d l d F J v d y I g V m F s d W U 9 I m w x I i A v P j x F b n R y e S B U e X B l P S J G a W x s R X J y b 3 J D b 2 R l I i B W Y W x 1 Z T 0 i c 1 V u a 2 5 v d 2 4 i I C 8 + P E V u d H J 5 I F R 5 c G U 9 I l J l Y 2 9 2 Z X J 5 V G F y Z 2 V 0 U 2 h l Z X Q i I F Z h b H V l P S J z V G F i b G U x I i A v P j x F b n R y e S B U e X B l P S J S Z W x h d G l v b n N o a X B J b m Z v Q 2 9 u d G F p b m V y I i B W Y W x 1 Z T 0 i c 3 s m c X V v d D t j b 2 x 1 b W 5 D b 3 V u d C Z x d W 9 0 O z o x M S w m c X V v d D t r Z X l D b 2 x 1 b W 5 O Y W 1 l c y Z x d W 9 0 O z p b X S w m c X V v d D t x d W V y e V J l b G F 0 a W 9 u c 2 h p c H M m c X V v d D s 6 W 1 0 s J n F 1 b 3 Q 7 Y 2 9 s d W 1 u S W R l b n R p d G l l c y Z x d W 9 0 O z p b J n F 1 b 3 Q 7 U 2 V j d G l v b j E v V G F i b G U x L 0 N o Y W 5 n Z W Q g V H l w Z S B u Z X Q g Y W 1 v d W 5 0 I G N v b H V t b i B 0 b y B 3 a G 9 s Z S B u d W 1 i Z X I u e 0 R h d G U s M H 0 m c X V v d D s s J n F 1 b 3 Q 7 U 2 V j d G l v b j E v V G F i b G U x L 1 N v d X J j Z S 5 7 R G V z Y 3 J p c H R p b 2 4 s M X 0 m c X V v d D s s J n F 1 b 3 Q 7 U 2 V j d G l v b j E v V G F i b G U x L 1 J l c G x h Y 2 V k I F Z h b H V l M S 5 7 R G V i a X Q s M n 0 m c X V v d D s s J n F 1 b 3 Q 7 U 2 V j d G l v b j E v V G F i b G U x L 1 J l c G x h Y 2 V k I F Z h b H V l I E 5 V T E w g V E 8 g W k V S T y 5 7 Q 3 J l Z G l 0 L D N 9 J n F 1 b 3 Q 7 L C Z x d W 9 0 O 1 N l Y 3 R p b 2 4 x L 1 R h Y m x l M S 9 T b 3 V y Y 2 U u e 1 N 1 Y i 1 j Y X R l Z 2 9 y e S w 0 f S Z x d W 9 0 O y w m c X V v d D t T Z W N 0 a W 9 u M S 9 U Y W J s Z T E v U 2 9 1 c m N l L n t D Y X R l Z 2 9 y e S w 1 f S Z x d W 9 0 O y w m c X V v d D t T Z W N 0 a W 9 u M S 9 U Y W J s Z T E v U 2 9 1 c m N l L n t D Y X R l Z 2 9 y e S B U e X B l L D Z 9 J n F 1 b 3 Q 7 L C Z x d W 9 0 O 1 N l Y 3 R p b 2 4 x L 1 R h Y m x l M S 9 D a G F u Z 2 V k I F R 5 c G U g b m V 0 I G F t b 3 V u d C B j b 2 x 1 b W 4 g d G 8 g d 2 h v b G U g b n V t Y m V y L n t N b 2 5 0 a C B O Y W 1 l L D d 9 J n F 1 b 3 Q 7 L C Z x d W 9 0 O 1 N l Y 3 R p b 2 4 x L 1 R h Y m x l M S 9 D a G F u Z 2 V k I F R 5 c G U u e 0 1 v b n R o I E 5 1 b W J l c i w 4 f S Z x d W 9 0 O y w m c X V v d D t T Z W N 0 a W 9 u M S 9 U Y W J s Z T E v U 2 9 1 c m N l L n t X Z W V r I E R h e S w 5 f S Z x d W 9 0 O y w m c X V v d D t T Z W N 0 a W 9 u M S 9 U Y W J s Z T E v Q 2 h h b m d l Z C B U e X B l I G 5 l d C B h b W 9 1 b n Q g Y 2 9 s d W 1 u I H R v I H d o b 2 x l I G 5 1 b W J l c i 5 7 T m V 0 I E F t b 3 V u d C w x M H 0 m c X V v d D t d L C Z x d W 9 0 O 0 N v b H V t b k N v d W 5 0 J n F 1 b 3 Q 7 O j E x L C Z x d W 9 0 O 0 t l e U N v b H V t b k 5 h b W V z J n F 1 b 3 Q 7 O l t d L C Z x d W 9 0 O 0 N v b H V t b k l k Z W 5 0 a X R p Z X M m c X V v d D s 6 W y Z x d W 9 0 O 1 N l Y 3 R p b 2 4 x L 1 R h Y m x l M S 9 D a G F u Z 2 V k I F R 5 c G U g b m V 0 I G F t b 3 V u d C B j b 2 x 1 b W 4 g d G 8 g d 2 h v b G U g b n V t Y m V y L n t E Y X R l L D B 9 J n F 1 b 3 Q 7 L C Z x d W 9 0 O 1 N l Y 3 R p b 2 4 x L 1 R h Y m x l M S 9 T b 3 V y Y 2 U u e 0 R l c 2 N y a X B 0 a W 9 u L D F 9 J n F 1 b 3 Q 7 L C Z x d W 9 0 O 1 N l Y 3 R p b 2 4 x L 1 R h Y m x l M S 9 S Z X B s Y W N l Z C B W Y W x 1 Z T E u e 0 R l Y m l 0 L D J 9 J n F 1 b 3 Q 7 L C Z x d W 9 0 O 1 N l Y 3 R p b 2 4 x L 1 R h Y m x l M S 9 S Z X B s Y W N l Z C B W Y W x 1 Z S B O V U x M I F R P I F p F U k 8 u e 0 N y Z W R p d C w z f S Z x d W 9 0 O y w m c X V v d D t T Z W N 0 a W 9 u M S 9 U Y W J s Z T E v U 2 9 1 c m N l L n t T d W I t Y 2 F 0 Z W d v c n k s N H 0 m c X V v d D s s J n F 1 b 3 Q 7 U 2 V j d G l v b j E v V G F i b G U x L 1 N v d X J j Z S 5 7 Q 2 F 0 Z W d v c n k s N X 0 m c X V v d D s s J n F 1 b 3 Q 7 U 2 V j d G l v b j E v V G F i b G U x L 1 N v d X J j Z S 5 7 Q 2 F 0 Z W d v c n k g V H l w Z S w 2 f S Z x d W 9 0 O y w m c X V v d D t T Z W N 0 a W 9 u M S 9 U Y W J s Z T E v Q 2 h h b m d l Z C B U e X B l I G 5 l d C B h b W 9 1 b n Q g Y 2 9 s d W 1 u I H R v I H d o b 2 x l I G 5 1 b W J l c i 5 7 T W 9 u d G g g T m F t Z S w 3 f S Z x d W 9 0 O y w m c X V v d D t T Z W N 0 a W 9 u M S 9 U Y W J s Z T E v Q 2 h h b m d l Z C B U e X B l L n t N b 2 5 0 a C B O d W 1 i Z X I s O H 0 m c X V v d D s s J n F 1 b 3 Q 7 U 2 V j d G l v b j E v V G F i b G U x L 1 N v d X J j Z S 5 7 V 2 V l a y B E Y X k s O X 0 m c X V v d D s s J n F 1 b 3 Q 7 U 2 V j d G l v b j E v V G F i b G U x L 0 N o Y W 5 n Z W Q g V H l w Z S B u Z X Q g Y W 1 v d W 5 0 I G N v b H V t b i B 0 b y B 3 a G 9 s Z S B u d W 1 i Z X I u e 0 5 l d C B B b W 9 1 b n Q s M T B 9 J n F 1 b 3 Q 7 X S w m c X V v d D t S Z W x h d G l v b n N o a X B J b m Z v J n F 1 b 3 Q 7 O l t d f S I g L z 4 8 R W 5 0 c n k g V H l w Z T 0 i R m l s b E 9 i a m V j d F R 5 c G U i I F Z h b H V l P S J z Q 2 9 u b m V j d G l v b k 9 u b H k i I C 8 + P E V u d H J 5 I F R 5 c G U 9 I k F k Z G V k V G 9 E Y X R h T W 9 k Z W w 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l M j B O V U x M J T I w V E 8 l M j B a R V J P P C 9 J d G V t U G F 0 a D 4 8 L 0 l 0 Z W 1 M b 2 N h d G l v b j 4 8 U 3 R h Y m x l R W 5 0 c m l l c y A v P j w v S X R l b T 4 8 S X R l b T 4 8 S X R l b U x v Y 2 F 0 a W 9 u P j x J d G V t V H l w Z T 5 G b 3 J t d W x h P C 9 J d G V t V H l w Z T 4 8 S X R l b V B h d G g + U 2 V j d G l v b j E v V G F i b G U x L 0 N o Y W 5 n Z W Q l M j B U e X B l J T I w b m V 0 J T I w Y W 1 v d W 5 0 J T I w Y 2 9 s d W 1 u J T I w d G 8 l M j B 3 a G 9 s Z S U y M G 5 1 b W J l c j w v S X R l b V B h d G g + P C 9 J d G V t T G 9 j Y X R p b 2 4 + P F N 0 Y W J s Z U V u d H J p Z X M g L z 4 8 L 0 l 0 Z W 0 + P C 9 J d G V t c z 4 8 L 0 x v Y 2 F s U G F j a 2 F n Z U 1 l d G F k Y X R h R m l s Z T 4 W A A A A U E s F B g A A A A A A A A A A A A A A A A A A A A A A A C Y B A A A B A A A A 0 I y d 3 w E V 0 R G M e g D A T 8 K X 6 w E A A A A Y L q + K B 5 2 J S J T I U E / T O L q G A A A A A A I A A A A A A B B m A A A A A Q A A I A A A A L r e X q t T y p J R + R s 4 X 0 D D C i V J 3 r e F 6 I l m x i + N h o i B l h m 9 A A A A A A 6 A A A A A A g A A I A A A A B T N M P 1 8 D 6 o b A z s 6 E h X G s g g B J K h B L v B l t 2 N 2 N x A z 0 3 V l U A A A A G d 4 s N K i w U M 3 F w q 8 E f E M O I + f 2 T o 1 c B E W I E p C q L H 9 E M c K l 4 K 9 p j B k R x 8 o K s S O 0 l 0 S K L W v u d a 8 A 3 9 W 7 d E r J y k O X 9 H q 8 m 5 P 5 C / V 6 R Q H r 7 q n N M + r Q A A A A H T r T n 4 N X q d P R K 6 Z h a S p l l A V + 9 x k I H 7 y o W 4 L 4 o F R F N 9 2 P t j A E F J T H z 6 q 2 j Z u 8 D k a J 1 4 l V Z a i 4 A L 8 1 I l 8 p G X s n l A = < / D a t a M a s h u p > 
</file>

<file path=customXml/item2.xml>��< ? x m l   v e r s i o n = " 1 . 0 "   e n c o d i n g = " U T F - 1 6 " ? > < G e m i n i   x m l n s = " h t t p : / / g e m i n i / p i v o t c u s t o m i z a t i o n / S h o w H i d d e n " > < 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T a b l e 1 _ 6 5 d 9 6 7 a 4 - 9 7 4 7 - 4 2 8 7 - 9 e c d - 1 1 6 2 f b d b c e 5 6 ] ] > < / C u s t o m C o n t e n t > < / G e m i n i > 
</file>

<file path=customXml/item7.xml>��< ? x m l   v e r s i o n = " 1 . 0 "   e n c o d i n g = " U T F - 1 6 " ? > < G e m i n i   x m l n s = " h t t p : / / g e m i n i / p i v o t c u s t o m i z a t i o n / T a b l e X M L _ T a b l e 1 _ 6 5 d 9 6 7 a 4 - 9 7 4 7 - 4 2 8 7 - 9 e c d - 1 1 6 2 f b d b c e 5 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 M o n t h   N a m e < / s t r i n g > < / k e y > < v a l u e > < i n t > 1 4 4 < / i n t > < / v a l u e > < / i t e m > < i t e m > < k e y > < s t r i n g > M o n t h   N u m b e r < / s t r i n g > < / k e y > < v a l u e > < i n t > 1 6 2 < / i n t > < / v a l u e > < / i t e m > < i t e m > < k e y > < s t r i n g > W e e k   D a y < / s t r i n g > < / k e y > < v a l u e > < i n t > 1 2 0 < / i n t > < / v a l u e > < / i t e m > < i t e m > < k e y > < s t r i n g > N e t   A m o u n t < / s t r i n g > < / k e y > < v a l u e > < i n t > 1 3 6 < / i n t > < / v a l u e > < / i t e m > < / C o l u m n W i d t h s > < C o l u m n D i s p l a y I n d e x > < i t e m > < k e y > < s t r i n g > D a t e < / s t r i n g > < / k e y > < v a l u e > < i n t > 0 < / i n t > < / v a l u e > < / i t e m > < i t e m > < k e y > < s t r i n g > D e s c r i p t i o n < / s t r i n g > < / k e y > < v a l u e > < i n t > 1 < / i n t > < / v a l u e > < / i t e m > < i t e m > < k e y > < s t r i n g > D e b i t < / s t r i n g > < / k e y > < v a l u e > < i n t > 2 < / i n t > < / v a l u e > < / i t e m > < i t e m > < k e y > < s t r i n g > C r e d i t < / s t r i n g > < / k e y > < v a l u e > < i n t > 3 < / i n t > < / v a l u e > < / i t e m > < i t e m > < k e y > < s t r i n g > S u b - c a t e g o r y < / s t r i n g > < / k e y > < v a l u e > < i n t > 4 < / i n t > < / v a l u e > < / i t e m > < i t e m > < k e y > < s t r i n g > C a t e g o r y < / s t r i n g > < / k e y > < v a l u e > < i n t > 5 < / i n t > < / v a l u e > < / i t e m > < i t e m > < k e y > < s t r i n g > C a t e g o r y   T y p e < / s t r i n g > < / k e y > < v a l u e > < i n t > 6 < / i n t > < / v a l u e > < / i t e m > < i t e m > < k e y > < s t r i n g > M o n t h   N a m e < / s t r i n g > < / k e y > < v a l u e > < i n t > 7 < / i n t > < / v a l u e > < / i t e m > < i t e m > < k e y > < s t r i n g > M o n t h   N u m b e r < / s t r i n g > < / k e y > < v a l u e > < i n t > 8 < / i n t > < / v a l u e > < / i t e m > < i t e m > < k e y > < s t r i n g > W e e k   D a y < / s t r i n g > < / k e y > < v a l u e > < i n t > 9 < / i n t > < / v a l u e > < / i t e m > < i t e m > < k e y > < s t r i n g > N e t   A m o u n t < / s t r i n g > < / k e y > < v a l u e > < i n t > 1 0 < / i n t > < / v a l u e > < / i t e m > < / C o l u m n D i s p l a y I n d e x > < C o l u m n F r o z e n   / > < C o l u m n C h e c k e d   / > < C o l u m n F i l t e r   / > < S e l e c t i o n F i l t e r   / > < F i l t e r P a r a m e t e r s   / > < S o r t B y C o l u m n > N e t   A m o u n t < / S o r t B y C o l u m n > < I s S o r t D e s c e n d i n g > t r u e 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 2 0 2 5 - 0 4 - 1 3 T 1 7 : 4 1 : 1 5 . 7 0 2 1 1 2 + 0 5 : 3 0 < / L a s t P r o c e s s e d T i m e > < / D a t a M o d e l i n g S a n d b o x . S e r i a l i z e d S a n d b o x E r r o r C a c h 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7FA1ADA-D4FA-4092-9D35-135A2D40728C}">
  <ds:schemaRefs/>
</ds:datastoreItem>
</file>

<file path=customXml/itemProps10.xml><?xml version="1.0" encoding="utf-8"?>
<ds:datastoreItem xmlns:ds="http://schemas.openxmlformats.org/officeDocument/2006/customXml" ds:itemID="{9EDFAC3E-DE29-4366-B7A6-17BDD3AFCF80}">
  <ds:schemaRefs/>
</ds:datastoreItem>
</file>

<file path=customXml/itemProps11.xml><?xml version="1.0" encoding="utf-8"?>
<ds:datastoreItem xmlns:ds="http://schemas.openxmlformats.org/officeDocument/2006/customXml" ds:itemID="{78D1F4CE-9501-4F9E-9179-6861F5E520DA}">
  <ds:schemaRefs/>
</ds:datastoreItem>
</file>

<file path=customXml/itemProps12.xml><?xml version="1.0" encoding="utf-8"?>
<ds:datastoreItem xmlns:ds="http://schemas.openxmlformats.org/officeDocument/2006/customXml" ds:itemID="{6FA0419B-054B-4F48-81EC-CA48567154CA}">
  <ds:schemaRefs/>
</ds:datastoreItem>
</file>

<file path=customXml/itemProps13.xml><?xml version="1.0" encoding="utf-8"?>
<ds:datastoreItem xmlns:ds="http://schemas.openxmlformats.org/officeDocument/2006/customXml" ds:itemID="{18234C07-2ACE-4B4F-8201-2DA15A12E824}">
  <ds:schemaRefs/>
</ds:datastoreItem>
</file>

<file path=customXml/itemProps14.xml><?xml version="1.0" encoding="utf-8"?>
<ds:datastoreItem xmlns:ds="http://schemas.openxmlformats.org/officeDocument/2006/customXml" ds:itemID="{30AB1788-0D17-40E3-B45D-2A820035D08F}">
  <ds:schemaRefs/>
</ds:datastoreItem>
</file>

<file path=customXml/itemProps15.xml><?xml version="1.0" encoding="utf-8"?>
<ds:datastoreItem xmlns:ds="http://schemas.openxmlformats.org/officeDocument/2006/customXml" ds:itemID="{C7BABC31-FBCD-4B81-AEDC-243E5FACCCBA}">
  <ds:schemaRefs/>
</ds:datastoreItem>
</file>

<file path=customXml/itemProps16.xml><?xml version="1.0" encoding="utf-8"?>
<ds:datastoreItem xmlns:ds="http://schemas.openxmlformats.org/officeDocument/2006/customXml" ds:itemID="{23B5502F-2E9B-438A-8C7A-8FC934C6D1B7}">
  <ds:schemaRefs/>
</ds:datastoreItem>
</file>

<file path=customXml/itemProps17.xml><?xml version="1.0" encoding="utf-8"?>
<ds:datastoreItem xmlns:ds="http://schemas.openxmlformats.org/officeDocument/2006/customXml" ds:itemID="{735EC914-1257-4FEF-BEC1-8F91A5AC3ADA}">
  <ds:schemaRefs/>
</ds:datastoreItem>
</file>

<file path=customXml/itemProps18.xml><?xml version="1.0" encoding="utf-8"?>
<ds:datastoreItem xmlns:ds="http://schemas.openxmlformats.org/officeDocument/2006/customXml" ds:itemID="{A2DE7D2B-8237-4EB0-955D-1FDC8248CD57}">
  <ds:schemaRefs/>
</ds:datastoreItem>
</file>

<file path=customXml/itemProps19.xml><?xml version="1.0" encoding="utf-8"?>
<ds:datastoreItem xmlns:ds="http://schemas.openxmlformats.org/officeDocument/2006/customXml" ds:itemID="{C07E4E7A-DDBD-4613-B684-DE46F971205F}">
  <ds:schemaRefs>
    <ds:schemaRef ds:uri="http://schemas.microsoft.com/DataMashup"/>
  </ds:schemaRefs>
</ds:datastoreItem>
</file>

<file path=customXml/itemProps2.xml><?xml version="1.0" encoding="utf-8"?>
<ds:datastoreItem xmlns:ds="http://schemas.openxmlformats.org/officeDocument/2006/customXml" ds:itemID="{B1A9EA87-B339-47AC-9F0E-FFC079C7B73D}">
  <ds:schemaRefs/>
</ds:datastoreItem>
</file>

<file path=customXml/itemProps3.xml><?xml version="1.0" encoding="utf-8"?>
<ds:datastoreItem xmlns:ds="http://schemas.openxmlformats.org/officeDocument/2006/customXml" ds:itemID="{A4235E64-874D-4FEE-A201-1B9891B4D154}">
  <ds:schemaRefs/>
</ds:datastoreItem>
</file>

<file path=customXml/itemProps4.xml><?xml version="1.0" encoding="utf-8"?>
<ds:datastoreItem xmlns:ds="http://schemas.openxmlformats.org/officeDocument/2006/customXml" ds:itemID="{EC70BBD4-C8ED-46E4-84C3-57E25C35D789}">
  <ds:schemaRefs/>
</ds:datastoreItem>
</file>

<file path=customXml/itemProps5.xml><?xml version="1.0" encoding="utf-8"?>
<ds:datastoreItem xmlns:ds="http://schemas.openxmlformats.org/officeDocument/2006/customXml" ds:itemID="{347B9002-C96A-4CE5-979B-C8AD69F21B43}">
  <ds:schemaRefs/>
</ds:datastoreItem>
</file>

<file path=customXml/itemProps6.xml><?xml version="1.0" encoding="utf-8"?>
<ds:datastoreItem xmlns:ds="http://schemas.openxmlformats.org/officeDocument/2006/customXml" ds:itemID="{7C83769A-DBC3-4FA7-853A-0CA3BEF6AD0C}">
  <ds:schemaRefs/>
</ds:datastoreItem>
</file>

<file path=customXml/itemProps7.xml><?xml version="1.0" encoding="utf-8"?>
<ds:datastoreItem xmlns:ds="http://schemas.openxmlformats.org/officeDocument/2006/customXml" ds:itemID="{6E845404-CA20-4881-BC3A-108567890C97}">
  <ds:schemaRefs/>
</ds:datastoreItem>
</file>

<file path=customXml/itemProps8.xml><?xml version="1.0" encoding="utf-8"?>
<ds:datastoreItem xmlns:ds="http://schemas.openxmlformats.org/officeDocument/2006/customXml" ds:itemID="{CBE5582B-7B46-48C0-A377-AA5BB3934097}">
  <ds:schemaRefs/>
</ds:datastoreItem>
</file>

<file path=customXml/itemProps9.xml><?xml version="1.0" encoding="utf-8"?>
<ds:datastoreItem xmlns:ds="http://schemas.openxmlformats.org/officeDocument/2006/customXml" ds:itemID="{90944722-B271-4C13-8EBC-1194A34B89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vt:i4>
      </vt:variant>
    </vt:vector>
  </HeadingPairs>
  <TitlesOfParts>
    <vt:vector size="20" baseType="lpstr">
      <vt:lpstr>DATASET</vt:lpstr>
      <vt:lpstr>ICONS &amp; COLOURS </vt:lpstr>
      <vt:lpstr>CALCULATIONS </vt:lpstr>
      <vt:lpstr>DASHBOARD</vt:lpstr>
      <vt:lpstr>BALANCE</vt:lpstr>
      <vt:lpstr>CARDN</vt:lpstr>
      <vt:lpstr>CH</vt:lpstr>
      <vt:lpstr>CLOTHES</vt:lpstr>
      <vt:lpstr>DWD</vt:lpstr>
      <vt:lpstr>ENTERTAINMENT</vt:lpstr>
      <vt:lpstr>GROCERIES</vt:lpstr>
      <vt:lpstr>INCOME</vt:lpstr>
      <vt:lpstr>LOAN</vt:lpstr>
      <vt:lpstr>MAXINCOME</vt:lpstr>
      <vt:lpstr>MAXSPENDING</vt:lpstr>
      <vt:lpstr>RENT</vt:lpstr>
      <vt:lpstr>SPENDING</vt:lpstr>
      <vt:lpstr>TEACHABLE</vt:lpstr>
      <vt:lpstr>VALIDITY</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Shivam Singh</cp:lastModifiedBy>
  <dcterms:created xsi:type="dcterms:W3CDTF">2025-03-17T09:41:14Z</dcterms:created>
  <dcterms:modified xsi:type="dcterms:W3CDTF">2025-04-13T18:20:33Z</dcterms:modified>
</cp:coreProperties>
</file>