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13_ncr:1_{A6A5D557-5F7F-4FC3-931A-CF13F773F7DD}" xr6:coauthVersionLast="45" xr6:coauthVersionMax="45" xr10:uidLastSave="{00000000-0000-0000-0000-000000000000}"/>
  <bookViews>
    <workbookView xWindow="2265" yWindow="6630" windowWidth="33960" windowHeight="23655" xr2:uid="{00000000-000D-0000-FFFF-FFFF00000000}"/>
  </bookViews>
  <sheets>
    <sheet name="Intro" sheetId="19" r:id="rId1"/>
    <sheet name="Biological Material Properties" sheetId="17" r:id="rId2"/>
    <sheet name="Security System Effectiveness" sheetId="18" r:id="rId3"/>
    <sheet name="Results" sheetId="5" r:id="rId4"/>
    <sheet name="Security System Calculations" sheetId="7" state="hidden" r:id="rId5"/>
    <sheet name="Agent Calculations" sheetId="4" state="hidden" r:id="rId6"/>
    <sheet name="US Select Agents-Scores" sheetId="11" r:id="rId7"/>
  </sheets>
  <definedNames>
    <definedName name="_Hlk81484814" localSheetId="0">Intro!$A$6</definedName>
    <definedName name="_Ref80692411" localSheetId="0">Intro!$A$11</definedName>
    <definedName name="_Toc80870637" localSheetId="1">'Biological Material Properties'!$A$43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K25" i="17"/>
  <c r="I25" i="17"/>
  <c r="K28" i="17"/>
  <c r="I4" i="17"/>
  <c r="N37" i="7"/>
  <c r="N38" i="7"/>
  <c r="N39" i="7"/>
  <c r="N40" i="7"/>
  <c r="N41" i="7"/>
  <c r="L41" i="7"/>
  <c r="L40" i="7"/>
  <c r="L39" i="7"/>
  <c r="L38" i="7"/>
  <c r="L37" i="7"/>
  <c r="M10" i="7"/>
  <c r="M9" i="7"/>
  <c r="M8" i="7"/>
  <c r="M7" i="7"/>
  <c r="M6" i="7"/>
  <c r="M5" i="7"/>
  <c r="L5" i="7"/>
  <c r="L6" i="7"/>
  <c r="L7" i="7"/>
  <c r="L8" i="7"/>
  <c r="L9" i="7"/>
  <c r="L10" i="7"/>
  <c r="K10" i="7"/>
  <c r="K9" i="7"/>
  <c r="K8" i="7"/>
  <c r="K7" i="7"/>
  <c r="K6" i="7"/>
  <c r="K5" i="7"/>
  <c r="P11" i="4"/>
  <c r="P12" i="4"/>
  <c r="P13" i="4"/>
  <c r="O13" i="4"/>
  <c r="O12" i="4"/>
  <c r="O11" i="4"/>
  <c r="Q33" i="4"/>
  <c r="Q34" i="4"/>
  <c r="Q35" i="4"/>
  <c r="Q36" i="4"/>
  <c r="P36" i="4"/>
  <c r="P35" i="4"/>
  <c r="P34" i="4"/>
  <c r="P33" i="4"/>
  <c r="K5" i="18"/>
  <c r="K6" i="18"/>
  <c r="K2" i="18" s="1"/>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K4" i="18"/>
  <c r="I4" i="18"/>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 i="7"/>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35" i="4"/>
  <c r="I6" i="4"/>
  <c r="I7" i="4"/>
  <c r="I8" i="4"/>
  <c r="I9" i="4"/>
  <c r="I10" i="4"/>
  <c r="I11" i="4"/>
  <c r="I12" i="4"/>
  <c r="I13" i="4"/>
  <c r="I14" i="4"/>
  <c r="I15" i="4"/>
  <c r="I16" i="4"/>
  <c r="I17" i="4"/>
  <c r="I18" i="4"/>
  <c r="I19" i="4"/>
  <c r="I20" i="4"/>
  <c r="I21" i="4"/>
  <c r="I22" i="4"/>
  <c r="I23" i="4"/>
  <c r="I24" i="4"/>
  <c r="I5" i="4"/>
  <c r="I62" i="17"/>
  <c r="I59" i="17"/>
  <c r="I55" i="17"/>
  <c r="I50" i="17"/>
  <c r="I47" i="17"/>
  <c r="I44" i="17"/>
  <c r="I40" i="17"/>
  <c r="I36" i="17"/>
  <c r="I31" i="17"/>
  <c r="I28" i="17"/>
  <c r="K29" i="17"/>
  <c r="K30" i="17"/>
  <c r="K31" i="17"/>
  <c r="K33" i="17"/>
  <c r="K35" i="17"/>
  <c r="K36" i="17"/>
  <c r="K37" i="17"/>
  <c r="K39" i="17"/>
  <c r="K40" i="17"/>
  <c r="K41" i="17"/>
  <c r="K42" i="17"/>
  <c r="K44" i="17"/>
  <c r="K45" i="17"/>
  <c r="K46" i="17"/>
  <c r="K47" i="17"/>
  <c r="K48" i="17"/>
  <c r="K49" i="17"/>
  <c r="K50" i="17"/>
  <c r="K53" i="17"/>
  <c r="K54" i="17"/>
  <c r="K55" i="17"/>
  <c r="K56" i="17"/>
  <c r="K58" i="17"/>
  <c r="K59" i="17"/>
  <c r="K60" i="17"/>
  <c r="K61" i="17"/>
  <c r="K62" i="17"/>
  <c r="K63" i="17"/>
  <c r="K64" i="17"/>
  <c r="I29" i="17"/>
  <c r="I30" i="17"/>
  <c r="I33" i="17"/>
  <c r="I35" i="17"/>
  <c r="I37" i="17"/>
  <c r="I39" i="17"/>
  <c r="I41" i="17"/>
  <c r="I42" i="17"/>
  <c r="I45" i="17"/>
  <c r="I46" i="17"/>
  <c r="I48" i="17"/>
  <c r="I49" i="17"/>
  <c r="I53" i="17"/>
  <c r="I54" i="17"/>
  <c r="I56" i="17"/>
  <c r="I58" i="17"/>
  <c r="I60" i="17"/>
  <c r="I61" i="17"/>
  <c r="I63" i="17"/>
  <c r="I64" i="17"/>
  <c r="I5" i="17"/>
  <c r="I6" i="17"/>
  <c r="I8" i="17"/>
  <c r="I9" i="17"/>
  <c r="I10" i="17"/>
  <c r="I12" i="17"/>
  <c r="I13" i="17"/>
  <c r="I14" i="17"/>
  <c r="I15" i="17"/>
  <c r="I16" i="17"/>
  <c r="I17" i="17"/>
  <c r="I18" i="17"/>
  <c r="I19" i="17"/>
  <c r="I20" i="17"/>
  <c r="I21" i="17"/>
  <c r="I22" i="17"/>
  <c r="I23" i="17"/>
  <c r="I2" i="18" l="1"/>
  <c r="I2" i="17"/>
  <c r="J5" i="4"/>
  <c r="D35" i="4" l="1"/>
  <c r="D33" i="4"/>
  <c r="F35" i="4" l="1"/>
  <c r="K35" i="4"/>
  <c r="J35" i="4"/>
  <c r="M53" i="4" l="1"/>
  <c r="F5" i="4"/>
  <c r="D5" i="4"/>
  <c r="D6" i="4"/>
  <c r="F24" i="4" l="1"/>
  <c r="F23" i="4"/>
  <c r="F22" i="4"/>
  <c r="F21" i="4"/>
  <c r="F20" i="4"/>
  <c r="F19" i="4"/>
  <c r="F18" i="4"/>
  <c r="F17" i="4"/>
  <c r="F16" i="4"/>
  <c r="F15" i="4"/>
  <c r="F14" i="4"/>
  <c r="F13" i="4"/>
  <c r="D14" i="4"/>
  <c r="D15" i="4"/>
  <c r="D16" i="4"/>
  <c r="D17" i="4"/>
  <c r="D18" i="4"/>
  <c r="D19" i="4"/>
  <c r="D20" i="4"/>
  <c r="D21" i="4"/>
  <c r="D22" i="4"/>
  <c r="D23" i="4"/>
  <c r="D24" i="4"/>
  <c r="D13" i="4"/>
  <c r="F11" i="4" l="1"/>
  <c r="F10" i="4"/>
  <c r="F9" i="4"/>
  <c r="D11" i="4"/>
  <c r="D10" i="4"/>
  <c r="D9" i="4"/>
  <c r="F7" i="4"/>
  <c r="F6" i="4"/>
  <c r="D7" i="4"/>
  <c r="J11" i="4" l="1"/>
  <c r="J10" i="4"/>
  <c r="J9" i="4"/>
  <c r="I44" i="7" l="1"/>
  <c r="I42" i="7"/>
  <c r="H37" i="7"/>
  <c r="I34" i="7"/>
  <c r="H29" i="7"/>
  <c r="I27" i="7"/>
  <c r="H26" i="7"/>
  <c r="I18" i="7"/>
  <c r="I16" i="7"/>
  <c r="H8" i="7"/>
  <c r="E47" i="7"/>
  <c r="E48" i="7"/>
  <c r="E49" i="7"/>
  <c r="E50" i="7"/>
  <c r="E51" i="7"/>
  <c r="E46" i="7"/>
  <c r="E41" i="7"/>
  <c r="E42" i="7"/>
  <c r="E43" i="7"/>
  <c r="E44" i="7"/>
  <c r="E40" i="7"/>
  <c r="E33" i="7"/>
  <c r="E34" i="7"/>
  <c r="E35" i="7"/>
  <c r="E36" i="7"/>
  <c r="E37" i="7"/>
  <c r="E38" i="7"/>
  <c r="E32" i="7"/>
  <c r="E23" i="7"/>
  <c r="E24" i="7"/>
  <c r="E25" i="7"/>
  <c r="E26" i="7"/>
  <c r="E27" i="7"/>
  <c r="E28" i="7"/>
  <c r="E29" i="7"/>
  <c r="E30" i="7"/>
  <c r="E22" i="7"/>
  <c r="E12" i="7"/>
  <c r="E13" i="7"/>
  <c r="E14" i="7"/>
  <c r="E15" i="7"/>
  <c r="E16" i="7"/>
  <c r="E17" i="7"/>
  <c r="E18" i="7"/>
  <c r="E19" i="7"/>
  <c r="E20" i="7"/>
  <c r="E11" i="7"/>
  <c r="E6" i="7"/>
  <c r="E7" i="7"/>
  <c r="E8" i="7"/>
  <c r="E9" i="7"/>
  <c r="E5" i="7"/>
  <c r="C47" i="7"/>
  <c r="C48" i="7"/>
  <c r="C49" i="7"/>
  <c r="C50" i="7"/>
  <c r="C51" i="7"/>
  <c r="C46" i="7"/>
  <c r="C41" i="7"/>
  <c r="C42" i="7"/>
  <c r="C43" i="7"/>
  <c r="C44" i="7"/>
  <c r="C40" i="7"/>
  <c r="C33" i="7"/>
  <c r="C34" i="7"/>
  <c r="C35" i="7"/>
  <c r="C36" i="7"/>
  <c r="C37" i="7"/>
  <c r="C38" i="7"/>
  <c r="C32" i="7"/>
  <c r="C23" i="7"/>
  <c r="C24" i="7"/>
  <c r="C25" i="7"/>
  <c r="C26" i="7"/>
  <c r="C27" i="7"/>
  <c r="C28" i="7"/>
  <c r="C29" i="7"/>
  <c r="C30" i="7"/>
  <c r="C22" i="7"/>
  <c r="C12" i="7"/>
  <c r="C13" i="7"/>
  <c r="C14" i="7"/>
  <c r="C15" i="7"/>
  <c r="C16" i="7"/>
  <c r="C17" i="7"/>
  <c r="C18" i="7"/>
  <c r="C19" i="7"/>
  <c r="C20" i="7"/>
  <c r="C11" i="7"/>
  <c r="C6" i="7"/>
  <c r="C7" i="7"/>
  <c r="C8" i="7"/>
  <c r="C9" i="7"/>
  <c r="C5" i="7"/>
  <c r="K60" i="4"/>
  <c r="K55" i="4"/>
  <c r="K49" i="4"/>
  <c r="K48" i="4"/>
  <c r="K46" i="4"/>
  <c r="J43" i="4"/>
  <c r="J42" i="4"/>
  <c r="J40" i="4"/>
  <c r="J7" i="4"/>
  <c r="J6" i="4"/>
  <c r="F47" i="4"/>
  <c r="F48" i="4"/>
  <c r="F49" i="4"/>
  <c r="F42" i="4"/>
  <c r="F46" i="4"/>
  <c r="F55" i="4"/>
  <c r="F56" i="4"/>
  <c r="F57" i="4"/>
  <c r="F54" i="4"/>
  <c r="F66" i="4"/>
  <c r="F67" i="4"/>
  <c r="F68" i="4"/>
  <c r="F69" i="4"/>
  <c r="F70" i="4"/>
  <c r="F71" i="4"/>
  <c r="F65" i="4"/>
  <c r="F61" i="4"/>
  <c r="F62" i="4"/>
  <c r="F63" i="4"/>
  <c r="F60" i="4"/>
  <c r="F43" i="4"/>
  <c r="F44" i="4"/>
  <c r="F53" i="4"/>
  <c r="F52" i="4"/>
  <c r="F51" i="4"/>
  <c r="F40" i="4"/>
  <c r="F38" i="4"/>
  <c r="F37" i="4"/>
  <c r="F36" i="4"/>
  <c r="D66" i="4"/>
  <c r="D67" i="4"/>
  <c r="D68" i="4"/>
  <c r="D69" i="4"/>
  <c r="D70" i="4"/>
  <c r="D71" i="4"/>
  <c r="D65" i="4"/>
  <c r="D61" i="4"/>
  <c r="D62" i="4"/>
  <c r="D63" i="4"/>
  <c r="D60" i="4"/>
  <c r="D52" i="4"/>
  <c r="D53" i="4"/>
  <c r="D54" i="4"/>
  <c r="D55" i="4"/>
  <c r="D56" i="4"/>
  <c r="D57" i="4"/>
  <c r="D51" i="4"/>
  <c r="D47" i="4"/>
  <c r="D48" i="4"/>
  <c r="D49" i="4"/>
  <c r="D46" i="4"/>
  <c r="D40" i="4"/>
  <c r="D36" i="4"/>
  <c r="D37" i="4"/>
  <c r="D38" i="4"/>
  <c r="H34" i="7" l="1"/>
  <c r="I17" i="7"/>
  <c r="H14" i="7"/>
  <c r="K51" i="4"/>
  <c r="J36" i="4"/>
  <c r="J37" i="4"/>
  <c r="H6" i="7"/>
  <c r="I9" i="7"/>
  <c r="H13" i="7"/>
  <c r="H36" i="7"/>
  <c r="K38" i="4"/>
  <c r="K54" i="4"/>
  <c r="K62" i="4"/>
  <c r="K66" i="4"/>
  <c r="K69" i="4"/>
  <c r="H18" i="7"/>
  <c r="H7" i="7"/>
  <c r="H38" i="7"/>
  <c r="H46" i="7"/>
  <c r="H25" i="7"/>
  <c r="H28" i="7"/>
  <c r="H35" i="7"/>
  <c r="J63" i="4"/>
  <c r="I5" i="7"/>
  <c r="I32" i="7"/>
  <c r="I30" i="7"/>
  <c r="K65" i="4"/>
  <c r="H33" i="7"/>
  <c r="H40" i="7"/>
  <c r="I14" i="7"/>
  <c r="K44" i="4"/>
  <c r="H15" i="7"/>
  <c r="H43" i="7"/>
  <c r="H12" i="7"/>
  <c r="K70" i="4"/>
  <c r="H42" i="7"/>
  <c r="K42" i="4"/>
  <c r="H16" i="7"/>
  <c r="H17" i="7"/>
  <c r="I47" i="7"/>
  <c r="H41" i="7"/>
  <c r="K40" i="4"/>
  <c r="H19" i="7"/>
  <c r="I48" i="7"/>
  <c r="K71" i="4"/>
  <c r="H20" i="7"/>
  <c r="H49" i="7"/>
  <c r="H11" i="7"/>
  <c r="K52" i="4"/>
  <c r="H22" i="7"/>
  <c r="H50" i="7"/>
  <c r="J53" i="4"/>
  <c r="H23" i="7"/>
  <c r="I51" i="7"/>
  <c r="I24" i="7"/>
  <c r="I40" i="7"/>
  <c r="I37" i="7"/>
  <c r="H27" i="7"/>
  <c r="K37" i="4"/>
  <c r="K68" i="4"/>
  <c r="J66" i="4"/>
  <c r="K61" i="4"/>
  <c r="J60" i="4"/>
  <c r="K57" i="4"/>
  <c r="I50" i="7"/>
  <c r="I49" i="7"/>
  <c r="I36" i="7"/>
  <c r="I33" i="7"/>
  <c r="I29" i="7"/>
  <c r="I26" i="7"/>
  <c r="I12" i="7"/>
  <c r="I46" i="7"/>
  <c r="H47" i="7"/>
  <c r="H48" i="7"/>
  <c r="H51" i="7"/>
  <c r="H44" i="7"/>
  <c r="I41" i="7"/>
  <c r="I43" i="7"/>
  <c r="I38" i="7"/>
  <c r="H32" i="7"/>
  <c r="I35" i="7"/>
  <c r="I25" i="7"/>
  <c r="I22" i="7"/>
  <c r="I23" i="7"/>
  <c r="H24" i="7"/>
  <c r="I28" i="7"/>
  <c r="H30" i="7"/>
  <c r="I11" i="7"/>
  <c r="I13" i="7"/>
  <c r="I15" i="7"/>
  <c r="I19" i="7"/>
  <c r="I20" i="7"/>
  <c r="I8" i="7"/>
  <c r="H9" i="7"/>
  <c r="I7" i="7"/>
  <c r="I6" i="7"/>
  <c r="H5" i="7"/>
  <c r="J55" i="4"/>
  <c r="J47" i="4"/>
  <c r="J56" i="4"/>
  <c r="J67" i="4"/>
  <c r="J54" i="4"/>
  <c r="J48" i="4"/>
  <c r="J57" i="4"/>
  <c r="J68" i="4"/>
  <c r="J46" i="4"/>
  <c r="K67" i="4"/>
  <c r="K56" i="4"/>
  <c r="K47" i="4"/>
  <c r="K36" i="4"/>
  <c r="J65" i="4"/>
  <c r="J44" i="4"/>
  <c r="J49" i="4"/>
  <c r="J51" i="4"/>
  <c r="J61" i="4"/>
  <c r="J71" i="4"/>
  <c r="J38" i="4"/>
  <c r="J69" i="4"/>
  <c r="J52" i="4"/>
  <c r="J62" i="4"/>
  <c r="J70" i="4"/>
  <c r="K63" i="4"/>
  <c r="K53" i="4"/>
  <c r="K43" i="4"/>
  <c r="F33" i="4"/>
  <c r="J72" i="4" l="1"/>
  <c r="B6" i="5" s="1"/>
  <c r="H53" i="7"/>
  <c r="B9" i="5" s="1"/>
  <c r="I53" i="7"/>
  <c r="C9" i="5" s="1"/>
  <c r="K72" i="4"/>
  <c r="C6" i="5" s="1"/>
  <c r="J19" i="4" l="1"/>
  <c r="J22" i="4"/>
  <c r="J15" i="4"/>
  <c r="J17" i="4"/>
  <c r="J14" i="4"/>
  <c r="J24" i="4"/>
  <c r="J20" i="4"/>
  <c r="J18" i="4"/>
  <c r="J23" i="4"/>
  <c r="J16" i="4"/>
  <c r="J21" i="4"/>
  <c r="J13" i="4"/>
  <c r="J25" i="4" l="1"/>
  <c r="C5" i="5" l="1"/>
  <c r="B5" i="5"/>
  <c r="C14" i="5" l="1"/>
  <c r="B14" i="5"/>
  <c r="B15" i="5"/>
  <c r="C15" i="5"/>
</calcChain>
</file>

<file path=xl/sharedStrings.xml><?xml version="1.0" encoding="utf-8"?>
<sst xmlns="http://schemas.openxmlformats.org/spreadsheetml/2006/main" count="780" uniqueCount="540">
  <si>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</si>
  <si>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</si>
  <si>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</si>
  <si>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</si>
  <si>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</si>
  <si>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</si>
  <si>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</si>
  <si>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</si>
  <si>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</si>
  <si>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</si>
  <si>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</si>
  <si>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</si>
  <si>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</si>
  <si>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</si>
  <si>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</si>
  <si>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</si>
  <si>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</si>
  <si>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</si>
  <si>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</si>
  <si>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</si>
  <si>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</si>
  <si>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</si>
  <si>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</si>
  <si>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</si>
  <si>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</si>
  <si>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</si>
  <si>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</si>
  <si>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</si>
  <si>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</si>
  <si>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</si>
  <si>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</si>
  <si>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</si>
  <si>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</si>
  <si>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</si>
  <si>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</si>
  <si>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</si>
  <si>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</si>
  <si>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</si>
  <si>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</si>
  <si>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</si>
  <si>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</si>
  <si>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</si>
  <si>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</si>
  <si>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</si>
  <si>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</si>
  <si>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</si>
  <si>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</si>
  <si>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</si>
  <si>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</si>
  <si>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</si>
  <si>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</si>
  <si>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</si>
  <si>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</si>
  <si>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</si>
  <si>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</si>
  <si>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</si>
  <si>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</si>
  <si>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</si>
  <si>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</si>
  <si>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</si>
  <si>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</si>
  <si>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</si>
  <si>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</si>
  <si>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</si>
  <si>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</si>
  <si>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</si>
  <si>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</si>
  <si>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</si>
  <si>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</si>
  <si>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</si>
  <si>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</si>
  <si>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</si>
  <si>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</si>
  <si>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</si>
  <si>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</si>
  <si>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</si>
  <si>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</si>
  <si>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</si>
  <si>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</si>
  <si>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</si>
  <si>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</si>
  <si>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</si>
  <si>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</si>
  <si>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</si>
  <si>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</si>
  <si>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</si>
  <si>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</si>
  <si>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</si>
  <si>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</si>
  <si>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</si>
  <si>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</si>
  <si>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</si>
  <si>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</si>
  <si>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</si>
  <si>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</si>
  <si>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</si>
  <si>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</si>
  <si>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</si>
  <si>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</si>
  <si>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</si>
  <si>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</si>
  <si>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</si>
  <si>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</si>
  <si>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</si>
  <si>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</si>
  <si>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</si>
  <si>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</si>
  <si>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</si>
  <si>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</si>
  <si>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</si>
  <si>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</si>
  <si>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</si>
  <si>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</si>
  <si>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</si>
  <si>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</si>
  <si>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</si>
  <si>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</si>
  <si>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</si>
  <si>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</si>
  <si>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</si>
  <si>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</si>
  <si>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</si>
  <si>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</si>
  <si>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</si>
  <si>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</si>
  <si>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</si>
  <si>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</si>
  <si>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</si>
  <si>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</si>
  <si>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</si>
  <si>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</si>
  <si>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</si>
  <si>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</si>
  <si>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</si>
  <si>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</si>
  <si>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</si>
  <si>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</si>
  <si>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</si>
  <si>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</si>
  <si>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</si>
  <si>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</si>
  <si>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</si>
  <si>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</si>
  <si>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</si>
  <si>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</si>
  <si>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</si>
  <si>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</si>
  <si>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</si>
  <si>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</si>
  <si>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</si>
  <si>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</si>
  <si>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</si>
  <si>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</si>
  <si>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</si>
  <si>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</si>
  <si>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</si>
  <si>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</si>
  <si>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</si>
  <si>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</si>
  <si>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</si>
  <si>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</si>
  <si>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</si>
  <si>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</si>
  <si>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</si>
  <si>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</si>
  <si>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</si>
  <si>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</si>
  <si>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</si>
  <si>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</si>
  <si>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</si>
  <si>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</si>
  <si>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</si>
  <si>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</si>
  <si>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</si>
  <si>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</si>
  <si>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</si>
  <si>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</si>
  <si>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</si>
  <si>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</si>
  <si>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</si>
  <si>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</si>
  <si>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</si>
  <si>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</si>
  <si>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</si>
  <si>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</si>
  <si>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</si>
  <si>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</si>
  <si>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</si>
  <si>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</si>
  <si>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</si>
  <si>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</si>
  <si>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</si>
  <si>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</si>
  <si>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</si>
  <si>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</si>
  <si>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</si>
  <si>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</si>
  <si>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</si>
  <si>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</si>
  <si>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</si>
  <si>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</si>
  <si>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</si>
  <si>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</si>
  <si>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</si>
  <si>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</si>
  <si>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</si>
  <si>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</si>
  <si>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</si>
  <si>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</si>
  <si>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</si>
  <si>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</si>
  <si>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</si>
  <si>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</si>
  <si>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</si>
  <si>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</si>
  <si>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</si>
  <si>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</si>
  <si>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</si>
  <si>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</si>
  <si>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</si>
  <si>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</si>
  <si>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</si>
  <si>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</si>
  <si>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</si>
  <si>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</si>
  <si>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</si>
  <si>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</si>
  <si>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</si>
  <si>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</si>
  <si>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</si>
  <si>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</si>
  <si>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</si>
  <si>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</si>
  <si>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</si>
  <si>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</si>
  <si>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</si>
  <si>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</si>
  <si>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</si>
  <si>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</si>
  <si>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</si>
  <si>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</si>
  <si>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</si>
  <si>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</si>
  <si>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</si>
  <si>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</si>
  <si>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</si>
  <si>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</si>
  <si>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</si>
  <si>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</si>
  <si>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</si>
  <si>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</si>
  <si>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</si>
  <si>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</si>
  <si>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</si>
  <si>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</si>
  <si>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</si>
  <si>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</si>
  <si>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</si>
  <si>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</si>
  <si>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</si>
  <si>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</si>
  <si>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</si>
  <si>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</si>
  <si>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</si>
  <si>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</si>
  <si>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</si>
  <si>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</si>
  <si>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</si>
  <si>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</si>
  <si>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</si>
  <si>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</si>
  <si>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</si>
  <si>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</si>
  <si>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</si>
  <si>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</si>
  <si>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</si>
  <si>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</si>
  <si>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</si>
  <si>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</si>
  <si>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</si>
  <si>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</si>
  <si>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</si>
  <si>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</si>
  <si>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</si>
  <si>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</si>
  <si>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</si>
  <si>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</si>
  <si>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</si>
  <si>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</si>
  <si>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Risk of Malicious Use on Humans</t>
  </si>
  <si>
    <t>Risk of Malicious Use on Animals</t>
  </si>
  <si>
    <t>Abrin</t>
  </si>
  <si>
    <t xml:space="preserve">African Horse Sickness </t>
  </si>
  <si>
    <t>African swine fever virus</t>
  </si>
  <si>
    <t>Akabane virus</t>
  </si>
  <si>
    <t>Alastrim (Variola Minor Virus)</t>
  </si>
  <si>
    <t>Avian influenza virus (highly pathogenic)</t>
  </si>
  <si>
    <t>Bacillus anthracis</t>
  </si>
  <si>
    <t>Bluetongue virus (exotic)</t>
  </si>
  <si>
    <t>Botulinum Neurotoxins</t>
  </si>
  <si>
    <t>Bovine spongiform encephalopathy agent</t>
  </si>
  <si>
    <t>Brucella abortus</t>
  </si>
  <si>
    <t>Brucella melitensis</t>
  </si>
  <si>
    <t>Brucella suis</t>
  </si>
  <si>
    <t>Burkholderia pseudomallei</t>
  </si>
  <si>
    <t>Burkholderia mallei</t>
  </si>
  <si>
    <t>Camel pox virus</t>
  </si>
  <si>
    <t>Central European Tickborne encephalitis</t>
  </si>
  <si>
    <t>Cercopithecine herpesvirus 1 (Herpes B virus)</t>
  </si>
  <si>
    <t>Classical swine fever virus</t>
  </si>
  <si>
    <t>Clostridium perfringens epsilon toxin</t>
  </si>
  <si>
    <t>Coccidioides posadasii/ Coccidiodes immitis</t>
  </si>
  <si>
    <t>Conotoxins</t>
  </si>
  <si>
    <t>Coxiella burnetii</t>
  </si>
  <si>
    <t>Crimean Congo haemorrhagic fever virus</t>
  </si>
  <si>
    <t>Diacetoxyscirpenol</t>
  </si>
  <si>
    <t>Eastern Equine Encphalitis virus</t>
  </si>
  <si>
    <t>Ebola Virus</t>
  </si>
  <si>
    <t>Ehrlichia ruminantium (Heartwater)</t>
  </si>
  <si>
    <t>Far Eastern Tick-borne encephalitis</t>
  </si>
  <si>
    <t>Foot-and-mouth disease virus</t>
  </si>
  <si>
    <t>Francisella tularensis</t>
  </si>
  <si>
    <t>Goat pox virus</t>
  </si>
  <si>
    <t>Hendra virus</t>
  </si>
  <si>
    <t>Japanese encephalitis virus</t>
  </si>
  <si>
    <t>Kyasanur Forest Disease</t>
  </si>
  <si>
    <t>Lassa fever virus</t>
  </si>
  <si>
    <t>Lumpy skin disease virus</t>
  </si>
  <si>
    <t>Malignant catarrhal fever virus</t>
  </si>
  <si>
    <t>Marburg virus</t>
  </si>
  <si>
    <t>Menangle virus</t>
  </si>
  <si>
    <t>Monkeypox virus</t>
  </si>
  <si>
    <t>Mycoplasma capricolum subspecies capripneumoniae</t>
  </si>
  <si>
    <t>Mycoplasma mycoides subspecies mycoides</t>
  </si>
  <si>
    <t>Nipah virus</t>
  </si>
  <si>
    <t>Omsk Hemorrhagic Fever</t>
  </si>
  <si>
    <t>Peronosclerospora philippinensis</t>
  </si>
  <si>
    <t>Peste des petits ruminants virus</t>
  </si>
  <si>
    <t>Phoma glycinicola</t>
  </si>
  <si>
    <t>Ralstonia solanacearum race 3 biovar 2</t>
  </si>
  <si>
    <t>Rathayibacter toxicus</t>
  </si>
  <si>
    <t>Reconstruction of the 1918 flu</t>
  </si>
  <si>
    <t>Ricin</t>
  </si>
  <si>
    <t>Rickettsia prowazekii</t>
  </si>
  <si>
    <t>Rickettsia rickettsii</t>
  </si>
  <si>
    <t>Rift Valley fever virus</t>
  </si>
  <si>
    <t>Rinderpest virus</t>
  </si>
  <si>
    <t>Russian Spring and Summer encephalitis</t>
  </si>
  <si>
    <t>Saxitoxin</t>
  </si>
  <si>
    <t>Sclerophthora rayssiae var zeae</t>
  </si>
  <si>
    <t>Sheep pox virus</t>
  </si>
  <si>
    <t>Shigalike ribosome inactivating proteins</t>
  </si>
  <si>
    <t>Shigatoxin</t>
  </si>
  <si>
    <t>Smallpox virus (Variola Major Virus)</t>
  </si>
  <si>
    <t>South American Haemorrhagic Fever Viruses:Flexal</t>
  </si>
  <si>
    <t>South American Haemorrhagic Fever Viruses:Guanarito</t>
  </si>
  <si>
    <t>South American Haemorrhagic Fever Viruses:Junin</t>
  </si>
  <si>
    <t>South American Haemorrhagic Fever Viruses:Machupo</t>
  </si>
  <si>
    <t>South American Haemorrhagic Fever Viruses:Sabia</t>
  </si>
  <si>
    <t>Staphylococcal enterotoxins</t>
  </si>
  <si>
    <t>Swine vesicular disease virus</t>
  </si>
  <si>
    <t>Synchytrium Endobioticum</t>
  </si>
  <si>
    <t>T-2 toxin</t>
  </si>
  <si>
    <t>Tetrodotoxin</t>
  </si>
  <si>
    <t>Venezuelan Equine Encephalitis virus</t>
  </si>
  <si>
    <t>Virulent Newcastle disease virus</t>
  </si>
  <si>
    <t>VSV (IN2, IN3 subtypes)</t>
  </si>
  <si>
    <t>Xanthomonas Oryzae</t>
  </si>
  <si>
    <t>Xylella Fastidiosa</t>
  </si>
  <si>
    <t>Yersinia pestis</t>
  </si>
  <si>
    <t xml:space="preserve">Botulinum Neurotoxin producing species of Clostridium </t>
  </si>
  <si>
    <t>Dissemination options</t>
  </si>
  <si>
    <t>L1.  what 'form' is the material in?</t>
  </si>
  <si>
    <r>
      <t>Access C</t>
    </r>
    <r>
      <rPr>
        <sz val="12"/>
        <color rgb="FF000000"/>
        <rFont val="Garamond"/>
        <family val="1"/>
      </rPr>
      <t>ontrol of Room Housing Biological Material Value</t>
    </r>
  </si>
  <si>
    <t>No Access Control</t>
  </si>
  <si>
    <t>Only procedural access controls</t>
  </si>
  <si>
    <t>Manual access controls (keys and locks)</t>
  </si>
  <si>
    <t>Electronic access controls based on something single authentication system (e.g. swipe card or biometric)</t>
  </si>
  <si>
    <t>Electronic access controls based upon multiple factors for authentication (e.g. PIN and/or swipe card and/or biometrics</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</si>
  <si>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</si>
  <si>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</si>
  <si>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</si>
  <si>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</si>
  <si>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</si>
  <si>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</si>
  <si>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</si>
  <si>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</si>
  <si>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</si>
  <si>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</si>
  <si>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</si>
  <si>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</si>
  <si>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</si>
  <si>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</si>
  <si>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</si>
  <si>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</si>
  <si>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</si>
  <si>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</si>
  <si>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</si>
  <si>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</si>
  <si>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</si>
  <si>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</si>
  <si>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</si>
  <si>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</si>
  <si>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</si>
  <si>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</si>
  <si>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</si>
  <si>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</si>
  <si>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</si>
  <si>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</si>
  <si>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</si>
  <si>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</si>
  <si>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</si>
  <si>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Consequences</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</si>
  <si>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</si>
  <si>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</si>
  <si>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</si>
  <si>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</si>
  <si>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</si>
  <si>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</si>
  <si>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</si>
  <si>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</si>
  <si>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</si>
  <si>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</si>
  <si>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</si>
  <si>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</si>
  <si>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</si>
  <si>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</si>
  <si>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</si>
  <si>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</si>
  <si>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</si>
  <si>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</si>
  <si>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</si>
  <si>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</si>
  <si>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</si>
  <si>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</si>
  <si>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</si>
  <si>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</si>
  <si>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</si>
  <si>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</si>
  <si>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</si>
  <si>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</si>
  <si>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</si>
  <si>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</si>
  <si>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</si>
  <si>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</si>
  <si>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</si>
  <si>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</si>
  <si>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</si>
  <si>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</si>
  <si>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</si>
  <si>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</si>
  <si>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</si>
  <si>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</si>
  <si>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</si>
  <si>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</si>
  <si>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</si>
  <si>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</si>
  <si>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</si>
  <si>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</si>
  <si>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</si>
  <si>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</si>
  <si>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</si>
  <si>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</si>
  <si>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</si>
  <si>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</si>
  <si>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</si>
  <si>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</si>
  <si>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</si>
  <si>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Consequences of malicious use</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</si>
  <si>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</si>
  <si>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</si>
  <si>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</si>
  <si>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</si>
  <si>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</si>
  <si>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</si>
  <si>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</si>
  <si>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</si>
  <si>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</si>
  <si>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</si>
  <si>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</si>
  <si>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</si>
  <si>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</si>
  <si>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</si>
  <si>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</si>
  <si>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</si>
  <si>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</si>
  <si>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</si>
  <si>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</si>
  <si>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</si>
  <si>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</si>
  <si>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</si>
  <si>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</si>
  <si>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</si>
  <si>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</si>
  <si>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</si>
  <si>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</si>
  <si>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</si>
  <si>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</si>
  <si>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</si>
  <si>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</si>
  <si>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</si>
  <si>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</si>
  <si>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</si>
  <si>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</si>
  <si>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</si>
  <si>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</si>
  <si>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</si>
  <si>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</si>
  <si>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</si>
  <si>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</si>
  <si>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</si>
  <si>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</si>
  <si>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</si>
  <si>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</si>
  <si>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</si>
  <si>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</si>
  <si>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</si>
  <si>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</si>
  <si>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</si>
  <si>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</si>
  <si>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</si>
  <si>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</si>
  <si>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</si>
  <si>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</si>
  <si>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</si>
  <si>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</si>
  <si>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Access Control</t>
  </si>
  <si>
    <t>Detection</t>
  </si>
  <si>
    <t>Assssment</t>
  </si>
  <si>
    <t>Response</t>
  </si>
  <si>
    <t>Delay / Barriers</t>
  </si>
  <si>
    <t>Biological Materials Questions</t>
  </si>
  <si>
    <t>L1 Defined by USER</t>
  </si>
  <si>
    <t>On the Biological Materials worksheet - put the numeric value (between 0 and 1) in the white box (col xx).  Use the defined discrete scales to help define the values you use</t>
  </si>
  <si>
    <t>Review the results on the results tab</t>
  </si>
  <si>
    <t>Name of the laboratory/facility:</t>
  </si>
  <si>
    <t>If you are using one of the provided Agent Scores, use the values defined in that work sheet  - modify as needed</t>
  </si>
  <si>
    <t>Name of the biological materials:</t>
  </si>
  <si>
    <t>On the Security Systems Effectiveness worksheet - put the numeric value (between 0 and 1) in the white box (col xx).  Use the defined discrete scales to help define the values you use</t>
  </si>
  <si>
    <t>Morbidity of Disease in a 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</si>
</sst>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
  </numFmts>
  <fonts count="3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9"/>
      <name val="Calibri"/>
      <family val="2"/>
      <scheme val="minor"/>
    </font>
    <font>
      <sz val="10"/>
      <color rgb="FFFF0000"/>
      <name val="Calibri"/>
      <family val="2"/>
      <scheme val="minor"/>
    </font>
    <font>
      <sz val="10"/>
      <color theme="9" tint="-0.499984740745262"/>
      <name val="Calibri"/>
      <family val="2"/>
      <scheme val="minor"/>
    </font>
    <font>
      <sz val="11"/>
      <color theme="0"/>
      <name val="Calibri"/>
      <family val="2"/>
      <scheme val="minor"/>
    </font>
    <font>
      <sz val="12"/>
      <color theme="1"/>
      <name val="Garamond"/>
      <family val="1"/>
    </font>
    <font>
      <sz val="12"/>
      <color rgb="FF000000"/>
      <name val="Garamond"/>
      <family val="1"/>
    </font>
    <font>
      <sz val="10"/>
      <color theme="0"/>
      <name val="Calibri"/>
      <family val="2"/>
      <scheme val="minor"/>
    </font>
    <font>
      <b/>
      <sz val="11"/>
      <color rgb="FFC00000"/>
      <name val="Calibri"/>
      <family val="2"/>
      <scheme val="minor"/>
    </font>
    <font>
      <b/>
      <sz val="10"/>
      <color rgb="FFC00000"/>
      <name val="Calibri"/>
      <family val="2"/>
      <scheme val="minor"/>
    </font>
  </fonts>
  <fills count="3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patternFill patternType="solid">
        <fgColor theme="3" tint="0.39997558519241921"/>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3" tint="0.59999389629810485"/>
        <bgColor indexed="64"/>
      </patternFill>
    </fill>
    <fill>
      <patternFill patternType="solid">
        <fgColor theme="9" tint="0.79998168889431442"/>
        <bgColor indexed="64"/>
      </patternFill>
    </fill>
    <fill>
      <patternFill patternType="solid">
        <fgColor rgb="FFA2D5C7"/>
        <bgColor indexed="64"/>
      </patternFill>
    </fill>
    <fill>
      <patternFill patternType="solid">
        <fgColor theme="0" tint="-0.14999847407452621"/>
        <bgColor indexed="64"/>
      </patternFill>
    </fill>
    <fill>
      <patternFill patternType="solid">
        <fgColor theme="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s>
  <cellStyleXfs count="2">
    <xf numFmtId="0" fontId="0" fillId="0" borderId="0"/>
    <xf numFmtId="9" fontId="1" fillId="0" borderId="0" applyFont="0" applyFill="0" applyBorder="0" applyAlignment="0" applyProtection="0"/>
  </cellStyleXfs>
  <cellXfs count="262">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0" fontId="22" fillId="0" borderId="0" xfId="0" applyFont="1" applyAlignment="1">
      <alignment wrapText="1"/>
    </xf>
    <xf numFmtId="0" fontId="7" fillId="0" borderId="0" xfId="0" applyFont="1" applyAlignment="1">
      <alignment wrapText="1"/>
    </xf>
    <xf numFmtId="0" fontId="22" fillId="20" borderId="0" xfId="0" applyFont="1" applyFill="1" applyAlignment="1">
      <alignment wrapText="1"/>
    </xf>
    <xf numFmtId="0" fontId="22" fillId="18" borderId="0" xfId="0" applyFont="1" applyFill="1" applyAlignment="1">
      <alignment wrapText="1"/>
    </xf>
    <xf numFmtId="0" fontId="8" fillId="0" borderId="0" xfId="0" applyFont="1" applyBorder="1" applyAlignment="1">
      <alignment horizontal="center" vertical="center" wrapText="1"/>
    </xf>
    <xf numFmtId="0" fontId="8" fillId="0" borderId="0" xfId="0" applyFont="1" applyBorder="1"/>
    <xf numFmtId="0" fontId="0" fillId="0" borderId="0" xfId="0" applyAlignment="1">
      <alignment horizontal="center" vertical="center" wrapText="1"/>
    </xf>
    <xf numFmtId="0" fontId="8" fillId="0" borderId="0" xfId="0" applyFont="1" applyFill="1" applyBorder="1"/>
    <xf numFmtId="1" fontId="8" fillId="0" borderId="0" xfId="0" applyNumberFormat="1" applyFont="1" applyBorder="1"/>
    <xf numFmtId="1" fontId="8" fillId="0" borderId="0" xfId="0" applyNumberFormat="1" applyFont="1" applyFill="1" applyBorder="1"/>
    <xf numFmtId="1" fontId="23" fillId="0" borderId="0" xfId="0" applyNumberFormat="1" applyFont="1" applyBorder="1"/>
    <xf numFmtId="0" fontId="9" fillId="7" borderId="0" xfId="0" applyFont="1" applyFill="1" applyBorder="1" applyAlignment="1">
      <alignment horizontal="center" vertical="center"/>
    </xf>
    <xf numFmtId="0" fontId="8" fillId="0" borderId="0" xfId="0" applyFont="1" applyBorder="1" applyAlignment="1">
      <alignment horizontal="left" vertical="center"/>
    </xf>
    <xf numFmtId="0" fontId="9" fillId="9" borderId="0" xfId="0" applyFont="1" applyFill="1" applyBorder="1" applyAlignment="1">
      <alignment horizontal="center"/>
    </xf>
    <xf numFmtId="0" fontId="9" fillId="2" borderId="0" xfId="0" applyFont="1" applyFill="1" applyBorder="1" applyAlignment="1">
      <alignment horizontal="center"/>
    </xf>
    <xf numFmtId="0" fontId="9" fillId="2" borderId="0" xfId="0" applyFont="1" applyFill="1" applyBorder="1" applyAlignment="1">
      <alignment horizontal="center" vertical="center"/>
    </xf>
    <xf numFmtId="0" fontId="9" fillId="9" borderId="0" xfId="0" applyFont="1" applyFill="1" applyBorder="1" applyAlignment="1">
      <alignment horizontal="center" vertical="center"/>
    </xf>
    <xf numFmtId="0" fontId="11" fillId="0" borderId="0" xfId="0" applyFont="1" applyBorder="1" applyAlignment="1">
      <alignment horizontal="left" vertical="center"/>
    </xf>
    <xf numFmtId="0" fontId="13" fillId="2" borderId="0" xfId="0" applyFont="1" applyFill="1" applyBorder="1" applyAlignment="1">
      <alignment horizontal="center" vertical="center"/>
    </xf>
    <xf numFmtId="0" fontId="9" fillId="12" borderId="0" xfId="0" applyFont="1" applyFill="1" applyBorder="1" applyAlignment="1">
      <alignment horizontal="center" vertical="center"/>
    </xf>
    <xf numFmtId="0" fontId="8" fillId="14" borderId="0" xfId="0" applyFont="1" applyFill="1" applyBorder="1" applyAlignment="1">
      <alignment horizontal="left" vertical="center"/>
    </xf>
    <xf numFmtId="0" fontId="11" fillId="14" borderId="0" xfId="0" applyFont="1" applyFill="1" applyBorder="1" applyAlignment="1">
      <alignment horizontal="left" vertical="center"/>
    </xf>
    <xf numFmtId="0" fontId="13" fillId="16" borderId="0" xfId="0" applyFont="1" applyFill="1" applyBorder="1" applyAlignment="1">
      <alignment horizontal="center" vertical="center"/>
    </xf>
    <xf numFmtId="0" fontId="13" fillId="3" borderId="0" xfId="0" applyFont="1" applyFill="1" applyBorder="1" applyAlignment="1">
      <alignment horizontal="center" vertical="center"/>
    </xf>
    <xf numFmtId="0" fontId="8"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9" fillId="0" borderId="0" xfId="0" applyFont="1" applyBorder="1" applyAlignment="1">
      <alignment horizontal="center" vertical="center"/>
    </xf>
    <xf numFmtId="1" fontId="15" fillId="0" borderId="0" xfId="0" applyNumberFormat="1" applyFont="1" applyBorder="1"/>
    <xf numFmtId="0" fontId="24" fillId="0" borderId="0" xfId="0" applyFont="1" applyBorder="1" applyAlignment="1">
      <alignment wrapText="1"/>
    </xf>
    <xf numFmtId="164" fontId="8" fillId="0" borderId="0" xfId="1" applyNumberFormat="1" applyFont="1" applyAlignment="1"/>
    <xf numFmtId="10" fontId="8" fillId="0" borderId="0" xfId="1" applyNumberFormat="1" applyFont="1" applyAlignment="1"/>
    <xf numFmtId="0" fontId="22" fillId="29" borderId="0" xfId="0" applyFont="1" applyFill="1" applyAlignment="1">
      <alignment wrapText="1"/>
    </xf>
    <xf numFmtId="0" fontId="22" fillId="30" borderId="0" xfId="0" applyFont="1" applyFill="1" applyAlignment="1">
      <alignment wrapText="1"/>
    </xf>
    <xf numFmtId="165" fontId="8" fillId="0" borderId="0" xfId="1" applyNumberFormat="1" applyFont="1"/>
    <xf numFmtId="166" fontId="8" fillId="0" borderId="0" xfId="1" applyNumberFormat="1" applyFont="1" applyAlignment="1"/>
    <xf numFmtId="9" fontId="8" fillId="0" borderId="0" xfId="1" applyFont="1" applyFill="1" applyAlignment="1"/>
    <xf numFmtId="0" fontId="19" fillId="0" borderId="0" xfId="0" applyFont="1" applyBorder="1" applyAlignment="1">
      <alignment horizontal="center" vertical="center"/>
    </xf>
    <xf numFmtId="0" fontId="17" fillId="19" borderId="0" xfId="0" applyFont="1" applyFill="1" applyBorder="1" applyAlignment="1">
      <alignment horizontal="center" vertical="center"/>
    </xf>
    <xf numFmtId="0" fontId="8" fillId="0" borderId="0" xfId="0" applyFont="1" applyFill="1" applyAlignment="1">
      <alignment horizontal="left" vertical="center"/>
    </xf>
    <xf numFmtId="2" fontId="22" fillId="29" borderId="0" xfId="0" applyNumberFormat="1" applyFont="1" applyFill="1" applyAlignment="1">
      <alignment wrapText="1"/>
    </xf>
    <xf numFmtId="2" fontId="22" fillId="30" borderId="0" xfId="0" applyNumberFormat="1" applyFont="1" applyFill="1" applyAlignment="1">
      <alignment wrapText="1"/>
    </xf>
    <xf numFmtId="2" fontId="22" fillId="0" borderId="0" xfId="0" applyNumberFormat="1" applyFont="1" applyAlignment="1">
      <alignment wrapText="1"/>
    </xf>
    <xf numFmtId="2" fontId="22" fillId="20" borderId="0" xfId="0" applyNumberFormat="1" applyFont="1" applyFill="1" applyAlignment="1">
      <alignment wrapText="1"/>
    </xf>
    <xf numFmtId="2" fontId="22" fillId="18" borderId="0" xfId="0" applyNumberFormat="1" applyFont="1" applyFill="1" applyAlignment="1">
      <alignment wrapText="1"/>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1" fontId="2" fillId="17" borderId="0" xfId="0" applyNumberFormat="1" applyFont="1" applyFill="1"/>
    <xf numFmtId="0" fontId="26" fillId="31" borderId="1" xfId="0" applyFont="1" applyFill="1" applyBorder="1" applyAlignment="1">
      <alignment horizontal="center" vertical="center"/>
    </xf>
    <xf numFmtId="0" fontId="26" fillId="0" borderId="2" xfId="0" applyFont="1" applyBorder="1" applyAlignment="1">
      <alignment vertical="center"/>
    </xf>
    <xf numFmtId="0" fontId="14" fillId="0" borderId="0" xfId="0" applyFont="1" applyAlignment="1">
      <alignment horizontal="center" vertical="center" wrapText="1"/>
    </xf>
    <xf numFmtId="0" fontId="21" fillId="20" borderId="0" xfId="0" applyFont="1" applyFill="1" applyAlignment="1">
      <alignment horizontal="center"/>
    </xf>
    <xf numFmtId="0" fontId="21" fillId="18" borderId="0" xfId="0" applyFont="1" applyFill="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14" fillId="10" borderId="0" xfId="0" applyFont="1" applyFill="1" applyAlignment="1">
      <alignment horizontal="center" wrapText="1"/>
    </xf>
    <xf numFmtId="0" fontId="4" fillId="0" borderId="0" xfId="0" applyFont="1" applyBorder="1" applyAlignment="1">
      <alignment horizontal="center" vertical="center" wrapText="1"/>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Fill="1" applyBorder="1"/>
    <xf numFmtId="0" fontId="8" fillId="0" borderId="0" xfId="0" applyFont="1" applyFill="1" applyBorder="1" applyAlignment="1">
      <alignment vertical="top" wrapText="1"/>
    </xf>
    <xf numFmtId="0" fontId="14" fillId="0" borderId="0" xfId="0" applyFont="1" applyAlignment="1">
      <alignment horizontal="center" wrapText="1"/>
    </xf>
    <xf numFmtId="0" fontId="26" fillId="0" borderId="0" xfId="0" applyFont="1"/>
    <xf numFmtId="0" fontId="0" fillId="0" borderId="3" xfId="0" applyBorder="1"/>
    <xf numFmtId="0" fontId="0" fillId="0" borderId="5" xfId="0" applyBorder="1"/>
    <xf numFmtId="0" fontId="0" fillId="0" borderId="0" xfId="0" applyAlignment="1">
      <alignment horizontal="right" vertical="center"/>
    </xf>
    <xf numFmtId="0" fontId="14" fillId="0" borderId="0" xfId="0" applyFont="1" applyAlignment="1">
      <alignment horizontal="center" vertical="center"/>
    </xf>
    <xf numFmtId="0" fontId="14" fillId="0" borderId="0" xfId="0" applyFont="1" applyAlignment="1">
      <alignment horizontal="center"/>
    </xf>
    <xf numFmtId="0" fontId="0" fillId="33" borderId="3" xfId="0" applyFill="1" applyBorder="1"/>
    <xf numFmtId="2" fontId="8" fillId="13" borderId="0" xfId="0" applyNumberFormat="1" applyFont="1" applyFill="1" applyAlignment="1"/>
    <xf numFmtId="0" fontId="8" fillId="32" borderId="0" xfId="0" applyFont="1" applyFill="1" applyAlignment="1">
      <alignment wrapText="1"/>
    </xf>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0" fontId="8" fillId="0" borderId="3" xfId="0" applyFont="1" applyBorder="1" applyAlignment="1">
      <alignment wrapText="1"/>
    </xf>
    <xf numFmtId="0" fontId="8" fillId="0" borderId="5" xfId="0" applyFont="1" applyBorder="1" applyAlignment="1">
      <alignment wrapText="1"/>
    </xf>
    <xf numFmtId="0" fontId="8" fillId="32" borderId="3" xfId="0" applyFont="1" applyFill="1" applyBorder="1" applyAlignment="1">
      <alignment vertical="center" wrapText="1"/>
    </xf>
    <xf numFmtId="0" fontId="22" fillId="0" borderId="1" xfId="0" applyFont="1" applyBorder="1" applyAlignment="1">
      <alignment wrapText="1"/>
    </xf>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2" fontId="8" fillId="0" borderId="0" xfId="0" applyNumberFormat="1" applyFont="1" applyFill="1" applyBorder="1"/>
    <xf numFmtId="0" fontId="24" fillId="0" borderId="0" xfId="0" applyFont="1" applyFill="1" applyBorder="1" applyAlignment="1">
      <alignment wrapText="1"/>
    </xf>
    <xf numFmtId="2" fontId="8"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xf>
    <xf numFmtId="0" fontId="0" fillId="0" borderId="3" xfId="0" applyFont="1" applyBorder="1"/>
    <xf numFmtId="0" fontId="8" fillId="32" borderId="0" xfId="0" applyFont="1" applyFill="1" applyAlignment="1">
      <alignment horizontal="center" wrapText="1"/>
    </xf>
    <xf numFmtId="0" fontId="0" fillId="32" borderId="0" xfId="0" applyFill="1"/>
    <xf numFmtId="0" fontId="8" fillId="32" borderId="4" xfId="0" applyFont="1" applyFill="1" applyBorder="1" applyAlignment="1">
      <alignment horizontal="center" wrapText="1"/>
    </xf>
    <xf numFmtId="0" fontId="8" fillId="24" borderId="8"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6" borderId="3" xfId="0" applyFont="1" applyFill="1" applyBorder="1" applyAlignment="1">
      <alignment horizontal="center" vertical="top" wrapText="1"/>
    </xf>
    <xf numFmtId="0" fontId="8" fillId="27" borderId="10" xfId="0" applyFont="1" applyFill="1" applyBorder="1" applyAlignment="1">
      <alignment horizontal="center" vertical="top" wrapText="1"/>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29" fillId="32" borderId="13" xfId="0" applyFont="1" applyFill="1" applyBorder="1"/>
    <xf numFmtId="0" fontId="8" fillId="0" borderId="8" xfId="0" applyFont="1" applyBorder="1" applyAlignment="1">
      <alignment vertical="center" wrapText="1"/>
    </xf>
    <xf numFmtId="0" fontId="0" fillId="33" borderId="10" xfId="0" applyFill="1" applyBorder="1"/>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5"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15" xfId="0" applyBorder="1"/>
    <xf numFmtId="0" fontId="0" fillId="33" borderId="16" xfId="0" applyFill="1" applyBorder="1"/>
    <xf numFmtId="0" fontId="8" fillId="24" borderId="11"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6" borderId="12" xfId="0" applyFont="1" applyFill="1" applyBorder="1" applyAlignment="1">
      <alignment horizontal="center" vertical="top" wrapText="1"/>
    </xf>
    <xf numFmtId="0" fontId="8" fillId="27" borderId="13" xfId="0" applyFont="1" applyFill="1" applyBorder="1" applyAlignment="1">
      <alignment horizontal="center" vertical="top" wrapText="1"/>
    </xf>
    <xf numFmtId="0" fontId="8" fillId="24" borderId="14" xfId="0" applyFont="1" applyFill="1" applyBorder="1" applyAlignment="1">
      <alignment horizontal="center" vertical="top" wrapText="1"/>
    </xf>
    <xf numFmtId="0" fontId="8" fillId="27" borderId="16" xfId="0" applyFont="1" applyFill="1" applyBorder="1" applyAlignment="1">
      <alignment horizontal="center" vertical="top" wrapText="1"/>
    </xf>
    <xf numFmtId="0" fontId="8" fillId="13" borderId="9" xfId="0" applyFont="1" applyFill="1" applyBorder="1" applyAlignment="1">
      <alignment horizontal="right" vertical="center"/>
    </xf>
    <xf numFmtId="0" fontId="8" fillId="13" borderId="6" xfId="0" applyFont="1" applyFill="1" applyBorder="1" applyAlignment="1">
      <alignment horizontal="right" vertical="center"/>
    </xf>
    <xf numFmtId="0" fontId="8" fillId="13" borderId="7" xfId="0" applyFont="1" applyFill="1" applyBorder="1" applyAlignment="1">
      <alignment horizontal="right" vertical="center"/>
    </xf>
    <xf numFmtId="0" fontId="26" fillId="8" borderId="8" xfId="0" applyFont="1" applyFill="1" applyBorder="1" applyAlignment="1">
      <alignment horizontal="center"/>
    </xf>
    <xf numFmtId="0" fontId="26" fillId="8" borderId="17" xfId="0" applyFont="1" applyFill="1" applyBorder="1" applyAlignment="1">
      <alignment horizontal="center"/>
    </xf>
    <xf numFmtId="0" fontId="26" fillId="8" borderId="4" xfId="0" applyFont="1" applyFill="1" applyBorder="1" applyAlignment="1">
      <alignment horizontal="center"/>
    </xf>
    <xf numFmtId="0" fontId="26" fillId="8" borderId="18" xfId="0" applyFont="1" applyFill="1" applyBorder="1" applyAlignment="1">
      <alignment horizontal="center"/>
    </xf>
    <xf numFmtId="0" fontId="26" fillId="8" borderId="3" xfId="0" applyFont="1" applyFill="1" applyBorder="1" applyAlignment="1">
      <alignment horizontal="center"/>
    </xf>
    <xf numFmtId="0" fontId="26" fillId="8" borderId="10" xfId="0" applyFont="1" applyFill="1" applyBorder="1" applyAlignment="1">
      <alignment horizontal="center"/>
    </xf>
    <xf numFmtId="0" fontId="17" fillId="19" borderId="12" xfId="0" applyFont="1" applyFill="1" applyBorder="1" applyAlignment="1">
      <alignment vertical="center"/>
    </xf>
    <xf numFmtId="0" fontId="29" fillId="32" borderId="12" xfId="0" applyFont="1" applyFill="1" applyBorder="1"/>
    <xf numFmtId="0" fontId="25" fillId="19" borderId="12" xfId="0" applyFont="1" applyFill="1" applyBorder="1"/>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0" fillId="33" borderId="15" xfId="0" applyFill="1" applyBorder="1"/>
    <xf numFmtId="0" fontId="8" fillId="13" borderId="9" xfId="0" applyFont="1" applyFill="1" applyBorder="1" applyAlignment="1"/>
    <xf numFmtId="0" fontId="8" fillId="13" borderId="6" xfId="0" applyFont="1" applyFill="1" applyBorder="1" applyAlignment="1"/>
    <xf numFmtId="0" fontId="8" fillId="13" borderId="7" xfId="0" applyFont="1" applyFill="1" applyBorder="1" applyAlignment="1"/>
    <xf numFmtId="2" fontId="8" fillId="13" borderId="9" xfId="0" applyNumberFormat="1" applyFont="1" applyFill="1" applyBorder="1" applyAlignment="1"/>
    <xf numFmtId="2" fontId="8" fillId="13" borderId="6" xfId="0" applyNumberFormat="1" applyFont="1" applyFill="1" applyBorder="1" applyAlignment="1"/>
    <xf numFmtId="2" fontId="8" fillId="13" borderId="7" xfId="0" applyNumberFormat="1" applyFont="1" applyFill="1" applyBorder="1" applyAlignment="1"/>
    <xf numFmtId="0" fontId="8" fillId="11" borderId="3" xfId="0" applyFont="1" applyFill="1" applyBorder="1" applyAlignment="1">
      <alignment vertical="top" wrapText="1"/>
    </xf>
    <xf numFmtId="0" fontId="8" fillId="22" borderId="3" xfId="0" applyFont="1" applyFill="1" applyBorder="1" applyAlignment="1">
      <alignment vertical="top" wrapText="1"/>
    </xf>
    <xf numFmtId="0" fontId="8" fillId="23" borderId="3" xfId="0" applyFont="1" applyFill="1" applyBorder="1" applyAlignment="1">
      <alignment vertical="top" wrapText="1"/>
    </xf>
    <xf numFmtId="0" fontId="17" fillId="19" borderId="11" xfId="0" applyFont="1" applyFill="1" applyBorder="1" applyAlignment="1">
      <alignment wrapText="1"/>
    </xf>
    <xf numFmtId="0" fontId="8" fillId="19" borderId="12" xfId="0" applyFont="1" applyFill="1" applyBorder="1" applyAlignment="1">
      <alignment wrapText="1"/>
    </xf>
    <xf numFmtId="0" fontId="28" fillId="19" borderId="12" xfId="0" applyFont="1" applyFill="1" applyBorder="1" applyAlignment="1">
      <alignment horizontal="center" wrapText="1"/>
    </xf>
    <xf numFmtId="0" fontId="30" fillId="32" borderId="12" xfId="0" applyFont="1" applyFill="1" applyBorder="1" applyAlignment="1">
      <alignment wrapText="1"/>
    </xf>
    <xf numFmtId="0" fontId="30" fillId="33" borderId="13" xfId="0" applyFont="1" applyFill="1" applyBorder="1" applyAlignment="1">
      <alignment wrapText="1"/>
    </xf>
    <xf numFmtId="0" fontId="8" fillId="17" borderId="10" xfId="0" applyFont="1" applyFill="1" applyBorder="1" applyAlignment="1">
      <alignment wrapText="1"/>
    </xf>
    <xf numFmtId="0" fontId="8" fillId="32" borderId="10" xfId="0" applyFont="1" applyFill="1" applyBorder="1" applyAlignment="1">
      <alignment vertical="center" wrapText="1"/>
    </xf>
    <xf numFmtId="0" fontId="8" fillId="0" borderId="14" xfId="0" applyFont="1" applyBorder="1" applyAlignment="1">
      <alignment vertical="center" wrapText="1"/>
    </xf>
    <xf numFmtId="0" fontId="8" fillId="11" borderId="15" xfId="0" applyFont="1" applyFill="1" applyBorder="1" applyAlignment="1">
      <alignment vertical="top" wrapText="1"/>
    </xf>
    <xf numFmtId="0" fontId="8" fillId="22" borderId="15" xfId="0" applyFont="1" applyFill="1" applyBorder="1" applyAlignment="1">
      <alignment vertical="top" wrapText="1"/>
    </xf>
    <xf numFmtId="0" fontId="8" fillId="23" borderId="15" xfId="0" applyFont="1" applyFill="1" applyBorder="1" applyAlignment="1">
      <alignment vertical="top" wrapText="1"/>
    </xf>
    <xf numFmtId="0" fontId="8" fillId="0" borderId="15" xfId="0" applyFont="1" applyBorder="1" applyAlignment="1">
      <alignment wrapText="1"/>
    </xf>
    <xf numFmtId="0" fontId="8" fillId="32" borderId="15" xfId="0" applyFont="1" applyFill="1" applyBorder="1" applyAlignment="1">
      <alignment vertical="center" wrapText="1"/>
    </xf>
    <xf numFmtId="0" fontId="8" fillId="32" borderId="16" xfId="0" applyFont="1" applyFill="1" applyBorder="1" applyAlignment="1">
      <alignment vertical="center" wrapText="1"/>
    </xf>
    <xf numFmtId="2" fontId="15" fillId="5" borderId="9" xfId="0" applyNumberFormat="1" applyFont="1" applyFill="1" applyBorder="1" applyAlignment="1">
      <alignment vertical="center"/>
    </xf>
    <xf numFmtId="2" fontId="15" fillId="5" borderId="6" xfId="0" applyNumberFormat="1" applyFont="1" applyFill="1" applyBorder="1" applyAlignment="1">
      <alignment vertical="center"/>
    </xf>
    <xf numFmtId="2" fontId="15" fillId="5" borderId="7" xfId="0" applyNumberFormat="1" applyFont="1" applyFill="1" applyBorder="1" applyAlignment="1">
      <alignment vertical="center"/>
    </xf>
    <xf numFmtId="0" fontId="8" fillId="21" borderId="8" xfId="0" applyFont="1" applyFill="1" applyBorder="1" applyAlignment="1">
      <alignment vertical="top" wrapText="1"/>
    </xf>
    <xf numFmtId="0" fontId="8" fillId="28" borderId="10" xfId="0" applyFont="1" applyFill="1" applyBorder="1" applyAlignment="1">
      <alignment horizontal="right" vertical="top" wrapText="1"/>
    </xf>
    <xf numFmtId="0" fontId="8" fillId="21" borderId="14" xfId="0" applyFont="1" applyFill="1" applyBorder="1" applyAlignment="1">
      <alignment vertical="top" wrapText="1"/>
    </xf>
    <xf numFmtId="0" fontId="8" fillId="28" borderId="16" xfId="0" applyFont="1" applyFill="1" applyBorder="1" applyAlignment="1">
      <alignment horizontal="right" vertical="top" wrapText="1"/>
    </xf>
    <xf numFmtId="0" fontId="14" fillId="21" borderId="11" xfId="0" applyFont="1" applyFill="1" applyBorder="1" applyAlignment="1">
      <alignment vertical="top" wrapText="1"/>
    </xf>
    <xf numFmtId="0" fontId="14" fillId="11" borderId="12" xfId="0" applyFont="1" applyFill="1" applyBorder="1" applyAlignment="1">
      <alignment vertical="top" wrapText="1"/>
    </xf>
    <xf numFmtId="0" fontId="14" fillId="22" borderId="12" xfId="0" applyFont="1" applyFill="1" applyBorder="1" applyAlignment="1">
      <alignment vertical="top" wrapText="1"/>
    </xf>
    <xf numFmtId="0" fontId="14" fillId="23" borderId="12" xfId="0" applyFont="1" applyFill="1" applyBorder="1" applyAlignment="1">
      <alignment vertical="top" wrapText="1"/>
    </xf>
    <xf numFmtId="0" fontId="14" fillId="28" borderId="13" xfId="0" applyFont="1" applyFill="1" applyBorder="1" applyAlignment="1">
      <alignment horizontal="right" vertical="top" wrapText="1"/>
    </xf>
    <xf numFmtId="0" fontId="28" fillId="17" borderId="17" xfId="0" applyFont="1" applyFill="1" applyBorder="1" applyAlignment="1">
      <alignment horizontal="center" wrapText="1"/>
    </xf>
    <xf numFmtId="0" fontId="28" fillId="17" borderId="4" xfId="0" applyFont="1" applyFill="1" applyBorder="1" applyAlignment="1">
      <alignment horizontal="center" wrapText="1"/>
    </xf>
    <xf numFmtId="0" fontId="28" fillId="17" borderId="8" xfId="0" applyFont="1" applyFill="1" applyBorder="1" applyAlignment="1">
      <alignment horizontal="center" vertical="center" wrapText="1"/>
    </xf>
    <xf numFmtId="0" fontId="28" fillId="17" borderId="3" xfId="0" applyFont="1" applyFill="1" applyBorder="1" applyAlignment="1">
      <alignment horizontal="center" vertical="center" wrapText="1"/>
    </xf>
    <xf numFmtId="0" fontId="28" fillId="17" borderId="1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 </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Results!$B$13</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Pt>
            <c:idx val="0"/>
            <c:marker>
              <c:symbol val="circle"/>
              <c:size val="6"/>
              <c:spPr>
                <a:noFill/>
                <a:ln w="34925" cap="flat" cmpd="dbl" algn="ctr">
                  <a:solidFill>
                    <a:schemeClr val="accent1">
                      <a:lumMod val="75000"/>
                      <a:alpha val="70000"/>
                    </a:schemeClr>
                  </a:solidFill>
                  <a:round/>
                </a:ln>
                <a:effectLst/>
              </c:spPr>
            </c:marker>
            <c:bubble3D val="0"/>
            <c:extLst>
              <c:ext xmlns:c16="http://schemas.microsoft.com/office/drawing/2014/chart" uri="{C3380CC4-5D6E-409C-BE32-E72D297353CC}">
                <c16:uniqueId val="{00000000-FA60-4403-A3C6-222463055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Results!$B$6</c:f>
              <c:numCache>
                <c:formatCode>0.00</c:formatCode>
                <c:ptCount val="1"/>
                <c:pt idx="0">
                  <c:v>0</c:v>
                </c:pt>
              </c:numCache>
            </c:numRef>
          </c:xVal>
          <c:yVal>
            <c:numRef>
              <c:f>Results!$B$14</c:f>
              <c:numCache>
                <c:formatCode>0.00</c:formatCode>
                <c:ptCount val="1"/>
                <c:pt idx="0">
                  <c:v>0</c:v>
                </c:pt>
              </c:numCache>
            </c:numRef>
          </c:yVal>
          <c:smooth val="0"/>
          <c:extLst>
            <c:ext xmlns:c16="http://schemas.microsoft.com/office/drawing/2014/chart" uri="{C3380CC4-5D6E-409C-BE32-E72D297353CC}">
              <c16:uniqueId val="{00000000-9603-4784-BB9B-30455518A8B8}"/>
            </c:ext>
          </c:extLst>
        </c:ser>
        <c:ser>
          <c:idx val="1"/>
          <c:order val="1"/>
          <c:tx>
            <c:strRef>
              <c:f>Results!$C$13</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9603-4784-BB9B-30455518A8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Results!$B$6</c:f>
              <c:numCache>
                <c:formatCode>0.00</c:formatCode>
                <c:ptCount val="1"/>
                <c:pt idx="0">
                  <c:v>0</c:v>
                </c:pt>
              </c:numCache>
            </c:numRef>
          </c:xVal>
          <c:yVal>
            <c:numRef>
              <c:f>Results!$C$14</c:f>
              <c:numCache>
                <c:formatCode>0.00</c:formatCode>
                <c:ptCount val="1"/>
                <c:pt idx="0">
                  <c:v>0</c:v>
                </c:pt>
              </c:numCache>
            </c:numRef>
          </c:yVal>
          <c:smooth val="0"/>
          <c:extLst>
            <c:ext xmlns:c16="http://schemas.microsoft.com/office/drawing/2014/chart" uri="{C3380CC4-5D6E-409C-BE32-E72D297353CC}">
              <c16:uniqueId val="{00000001-9603-4784-BB9B-30455518A8B8}"/>
            </c:ext>
          </c:extLst>
        </c:ser>
        <c:dLbls>
          <c:showLegendKey val="0"/>
          <c:showVal val="0"/>
          <c:showCatName val="0"/>
          <c:showSerName val="0"/>
          <c:showPercent val="0"/>
          <c:showBubbleSize val="0"/>
        </c:dLbls>
        <c:axId val="675670624"/>
        <c:axId val="668380504"/>
      </c:scatterChart>
      <c:valAx>
        <c:axId val="675670624"/>
        <c:scaling>
          <c:orientation val="minMax"/>
          <c:max val="1"/>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valAx>
      <c:valAx>
        <c:axId val="668380504"/>
        <c:scaling>
          <c:orientation val="minMax"/>
          <c:max val="1"/>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0.2"/>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 </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Results!$B$13</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Results!$C$6</c:f>
              <c:numCache>
                <c:formatCode>0.00</c:formatCode>
                <c:ptCount val="1"/>
                <c:pt idx="0">
                  <c:v>0</c:v>
                </c:pt>
              </c:numCache>
            </c:numRef>
          </c:xVal>
          <c:yVal>
            <c:numRef>
              <c:f>Results!$B$15</c:f>
              <c:numCache>
                <c:formatCode>0.00</c:formatCode>
                <c:ptCount val="1"/>
                <c:pt idx="0">
                  <c:v>0</c:v>
                </c:pt>
              </c:numCache>
            </c:numRef>
          </c:yVal>
          <c:smooth val="0"/>
          <c:extLst>
            <c:ext xmlns:c16="http://schemas.microsoft.com/office/drawing/2014/chart" uri="{C3380CC4-5D6E-409C-BE32-E72D297353CC}">
              <c16:uniqueId val="{00000001-5E0B-478E-AF5A-0BF3BF7AE385}"/>
            </c:ext>
          </c:extLst>
        </c:ser>
        <c:ser>
          <c:idx val="1"/>
          <c:order val="1"/>
          <c:tx>
            <c:strRef>
              <c:f>Results!$C$13</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E0B-478E-AF5A-0BF3BF7AE3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Results!$C$6</c:f>
              <c:numCache>
                <c:formatCode>0.00</c:formatCode>
                <c:ptCount val="1"/>
                <c:pt idx="0">
                  <c:v>0</c:v>
                </c:pt>
              </c:numCache>
            </c:numRef>
          </c:xVal>
          <c:yVal>
            <c:numRef>
              <c:f>Results!$C$15</c:f>
              <c:numCache>
                <c:formatCode>0.00</c:formatCode>
                <c:ptCount val="1"/>
                <c:pt idx="0">
                  <c:v>0</c:v>
                </c:pt>
              </c:numCache>
            </c:numRef>
          </c:yVal>
          <c:smooth val="0"/>
          <c:extLst>
            <c:ext xmlns:c16="http://schemas.microsoft.com/office/drawing/2014/chart" uri="{C3380CC4-5D6E-409C-BE32-E72D297353CC}">
              <c16:uniqueId val="{00000003-5E0B-478E-AF5A-0BF3BF7AE385}"/>
            </c:ext>
          </c:extLst>
        </c:ser>
        <c:dLbls>
          <c:showLegendKey val="0"/>
          <c:showVal val="0"/>
          <c:showCatName val="0"/>
          <c:showSerName val="0"/>
          <c:showPercent val="0"/>
          <c:showBubbleSize val="0"/>
        </c:dLbls>
        <c:axId val="675670624"/>
        <c:axId val="668380504"/>
      </c:scatterChart>
      <c:valAx>
        <c:axId val="675670624"/>
        <c:scaling>
          <c:orientation val="minMax"/>
          <c:max val="1"/>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valAx>
      <c:valAx>
        <c:axId val="668380504"/>
        <c:scaling>
          <c:orientation val="minMax"/>
          <c:max val="1"/>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0.2"/>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Security System Effectiveness Insider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A1D-4E2A-A855-4EA644946CE9}"/>
              </c:ext>
            </c:extLst>
          </c:dPt>
          <c:dPt>
            <c:idx val="1"/>
            <c:bubble3D val="0"/>
            <c:spPr>
              <a:solidFill>
                <a:schemeClr val="accent1">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2A1D-4E2A-A855-4EA644946CE9}"/>
              </c:ext>
            </c:extLst>
          </c:dPt>
          <c:dPt>
            <c:idx val="2"/>
            <c:bubble3D val="0"/>
            <c:spPr>
              <a:solidFill>
                <a:schemeClr val="accent1">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BBE-4301-9BDA-DE4274967D05}"/>
              </c:ext>
            </c:extLst>
          </c:dPt>
          <c:dPt>
            <c:idx val="3"/>
            <c:bubble3D val="0"/>
            <c:spPr>
              <a:solidFill>
                <a:schemeClr val="accent1">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2A1D-4E2A-A855-4EA644946CE9}"/>
              </c:ext>
            </c:extLst>
          </c:dPt>
          <c:dPt>
            <c:idx val="4"/>
            <c:bubble3D val="0"/>
            <c:spPr>
              <a:solidFill>
                <a:schemeClr val="accent1">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A1D-4E2A-A855-4EA644946CE9}"/>
              </c:ext>
            </c:extLst>
          </c:dPt>
          <c:dPt>
            <c:idx val="5"/>
            <c:bubble3D val="0"/>
            <c:spPr>
              <a:solidFill>
                <a:schemeClr val="accent1">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2A1D-4E2A-A855-4EA644946C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'Security System Calculations'!$K$5:$K$10</c:f>
              <c:strCache>
                <c:ptCount val="6"/>
                <c:pt idx="0">
                  <c:v>Security Culture</c:v>
                </c:pt>
                <c:pt idx="1">
                  <c:v>Physical security</c:v>
                </c:pt>
                <c:pt idx="2">
                  <c:v>Personnel Reliability</c:v>
                </c:pt>
                <c:pt idx="3">
                  <c:v>Transport Security</c:v>
                </c:pt>
                <c:pt idx="4">
                  <c:v>Material Control and Accountability</c:v>
                </c:pt>
                <c:pt idx="5">
                  <c:v>Information Security</c:v>
                </c:pt>
              </c:strCache>
            </c:strRef>
          </c:cat>
          <c:val>
            <c:numRef>
              <c:f>'Security System Calculations'!$L$5:$L$10</c:f>
              <c:numCache>
                <c:formatCode>General</c:formatCode>
                <c:ptCount val="6"/>
                <c:pt idx="0">
                  <c:v>0.2</c:v>
                </c:pt>
                <c:pt idx="1">
                  <c:v>0.1</c:v>
                </c:pt>
                <c:pt idx="2">
                  <c:v>0.45</c:v>
                </c:pt>
                <c:pt idx="3">
                  <c:v>0.1</c:v>
                </c:pt>
                <c:pt idx="4">
                  <c:v>0.1</c:v>
                </c:pt>
                <c:pt idx="5">
                  <c:v>0.05</c:v>
                </c:pt>
              </c:numCache>
            </c:numRef>
          </c:val>
          <c:extLst>
            <c:ext xmlns:c16="http://schemas.microsoft.com/office/drawing/2014/chart" uri="{C3380CC4-5D6E-409C-BE32-E72D297353CC}">
              <c16:uniqueId val="{00000000-2A1D-4E2A-A855-4EA644946CE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'Security System Calculations'!$P$59</c:f>
              <c:strCache>
                <c:ptCount val="1"/>
                <c:pt idx="0">
                  <c:v>Access Control of Room Housing Biological Material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'Security System Calculations'!$R$60:$R$64</c:f>
              <c:numCache>
                <c:formatCode>General</c:formatCode>
                <c:ptCount val="5"/>
                <c:pt idx="0">
                  <c:v>0</c:v>
                </c:pt>
                <c:pt idx="1">
                  <c:v>1</c:v>
                </c:pt>
                <c:pt idx="2">
                  <c:v>2</c:v>
                </c:pt>
                <c:pt idx="3">
                  <c:v>3</c:v>
                </c:pt>
                <c:pt idx="4">
                  <c:v>4</c:v>
                </c:pt>
              </c:numCache>
            </c:numRef>
          </c:xVal>
          <c:yVal>
            <c:numRef>
              <c:f>'Security System Calculations'!$Q$60:$Q$64</c:f>
              <c:numCache>
                <c:formatCode>General</c:formatCode>
                <c:ptCount val="5"/>
                <c:pt idx="0">
                  <c:v>0</c:v>
                </c:pt>
                <c:pt idx="1">
                  <c:v>0.05</c:v>
                </c:pt>
                <c:pt idx="2">
                  <c:v>0.7</c:v>
                </c:pt>
                <c:pt idx="3">
                  <c:v>0.9</c:v>
                </c:pt>
                <c:pt idx="4">
                  <c:v>1</c:v>
                </c:pt>
              </c:numCache>
            </c:numRef>
          </c:yVal>
          <c:smooth val="0"/>
          <c:extLst>
            <c:ext xmlns:c16="http://schemas.microsoft.com/office/drawing/2014/chart" uri="{C3380CC4-5D6E-409C-BE32-E72D297353CC}">
              <c16:uniqueId val="{00000000-FAF9-4FB6-9535-B099B6E1B1BA}"/>
            </c:ext>
          </c:extLst>
        </c:ser>
        <c:dLbls>
          <c:showLegendKey val="0"/>
          <c:showVal val="0"/>
          <c:showCatName val="0"/>
          <c:showSerName val="0"/>
          <c:showPercent val="0"/>
          <c:showBubbleSize val="0"/>
        </c:dLbls>
        <c:axId val="691425192"/>
        <c:axId val="691435360"/>
      </c:scatterChart>
      <c:valAx>
        <c:axId val="691425192"/>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Answer</a:t>
                </a:r>
                <a:r>
                  <a:rPr lang="en-US" baseline="0"/>
                  <a:t> Options (x)</a:t>
                </a:r>
                <a:endParaRPr lang="en-US"/>
              </a:p>
            </c:rich>
          </c:tx>
          <c:layout>
            <c:manualLayout>
              <c:xMode val="edge"/>
              <c:yMode val="edge"/>
              <c:x val="0.38790857392825889"/>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435360"/>
        <c:crosses val="autoZero"/>
        <c:crossBetween val="midCat"/>
        <c:majorUnit val="1"/>
      </c:valAx>
      <c:valAx>
        <c:axId val="6914353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425192"/>
        <c:crosses val="autoZero"/>
        <c:crossBetween val="midCat"/>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Security System Effectiveness OUTsider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ADA-4535-947B-9D70F1B27BC1}"/>
              </c:ext>
            </c:extLst>
          </c:dPt>
          <c:dPt>
            <c:idx val="1"/>
            <c:bubble3D val="0"/>
            <c:spPr>
              <a:solidFill>
                <a:schemeClr val="accent1">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ADA-4535-947B-9D70F1B27BC1}"/>
              </c:ext>
            </c:extLst>
          </c:dPt>
          <c:dPt>
            <c:idx val="2"/>
            <c:bubble3D val="0"/>
            <c:spPr>
              <a:solidFill>
                <a:schemeClr val="accent1">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ADA-4535-947B-9D70F1B27BC1}"/>
              </c:ext>
            </c:extLst>
          </c:dPt>
          <c:dPt>
            <c:idx val="3"/>
            <c:bubble3D val="0"/>
            <c:spPr>
              <a:solidFill>
                <a:schemeClr val="accent1">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ADA-4535-947B-9D70F1B27BC1}"/>
              </c:ext>
            </c:extLst>
          </c:dPt>
          <c:dPt>
            <c:idx val="4"/>
            <c:bubble3D val="0"/>
            <c:spPr>
              <a:solidFill>
                <a:schemeClr val="accent1">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ADA-4535-947B-9D70F1B27BC1}"/>
              </c:ext>
            </c:extLst>
          </c:dPt>
          <c:dPt>
            <c:idx val="5"/>
            <c:bubble3D val="0"/>
            <c:spPr>
              <a:solidFill>
                <a:schemeClr val="accent1">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ADA-4535-947B-9D70F1B27B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'Security System Calculations'!$K$5:$K$10</c:f>
              <c:strCache>
                <c:ptCount val="6"/>
                <c:pt idx="0">
                  <c:v>Security Culture</c:v>
                </c:pt>
                <c:pt idx="1">
                  <c:v>Physical security</c:v>
                </c:pt>
                <c:pt idx="2">
                  <c:v>Personnel Reliability</c:v>
                </c:pt>
                <c:pt idx="3">
                  <c:v>Transport Security</c:v>
                </c:pt>
                <c:pt idx="4">
                  <c:v>Material Control and Accountability</c:v>
                </c:pt>
                <c:pt idx="5">
                  <c:v>Information Security</c:v>
                </c:pt>
              </c:strCache>
            </c:strRef>
          </c:cat>
          <c:val>
            <c:numRef>
              <c:f>'Security System Calculations'!$M$5:$M$10</c:f>
              <c:numCache>
                <c:formatCode>0.00</c:formatCode>
                <c:ptCount val="6"/>
                <c:pt idx="0">
                  <c:v>0.16</c:v>
                </c:pt>
                <c:pt idx="1">
                  <c:v>0.6</c:v>
                </c:pt>
                <c:pt idx="2">
                  <c:v>0.08</c:v>
                </c:pt>
                <c:pt idx="3">
                  <c:v>0.1</c:v>
                </c:pt>
                <c:pt idx="4">
                  <c:v>0.04</c:v>
                </c:pt>
                <c:pt idx="5">
                  <c:v>0.02</c:v>
                </c:pt>
              </c:numCache>
            </c:numRef>
          </c:val>
          <c:extLst>
            <c:ext xmlns:c16="http://schemas.microsoft.com/office/drawing/2014/chart" uri="{C3380CC4-5D6E-409C-BE32-E72D297353CC}">
              <c16:uniqueId val="{0000000C-9ADA-4535-947B-9D70F1B27BC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Physical Security System Insider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E546-4EB4-87CF-E90C15D1C041}"/>
              </c:ext>
            </c:extLst>
          </c:dPt>
          <c:dPt>
            <c:idx val="1"/>
            <c:bubble3D val="0"/>
            <c:spPr>
              <a:solidFill>
                <a:schemeClr val="accent2">
                  <a:shade val="76000"/>
                </a:schemeClr>
              </a:solidFill>
              <a:ln>
                <a:noFill/>
              </a:ln>
              <a:effectLst>
                <a:outerShdw blurRad="317500" algn="ctr" rotWithShape="0">
                  <a:prstClr val="black">
                    <a:alpha val="25000"/>
                  </a:prstClr>
                </a:outerShdw>
              </a:effectLst>
            </c:spPr>
          </c:dPt>
          <c:dPt>
            <c:idx val="2"/>
            <c:bubble3D val="0"/>
            <c:spPr>
              <a:solidFill>
                <a:schemeClr val="accent2"/>
              </a:solidFill>
              <a:ln>
                <a:noFill/>
              </a:ln>
              <a:effectLst>
                <a:outerShdw blurRad="317500" algn="ctr" rotWithShape="0">
                  <a:prstClr val="black">
                    <a:alpha val="25000"/>
                  </a:prstClr>
                </a:outerShdw>
              </a:effectLst>
            </c:spPr>
          </c:dPt>
          <c:dPt>
            <c:idx val="3"/>
            <c:bubble3D val="0"/>
            <c:spPr>
              <a:solidFill>
                <a:schemeClr val="accent2">
                  <a:tint val="77000"/>
                </a:schemeClr>
              </a:solidFill>
              <a:ln>
                <a:noFill/>
              </a:ln>
              <a:effectLst>
                <a:outerShdw blurRad="317500" algn="ctr" rotWithShape="0">
                  <a:prstClr val="black">
                    <a:alpha val="25000"/>
                  </a:prstClr>
                </a:outerShdw>
              </a:effectLst>
            </c:spPr>
          </c:dPt>
          <c:dPt>
            <c:idx val="4"/>
            <c:bubble3D val="0"/>
            <c:spPr>
              <a:solidFill>
                <a:schemeClr val="accent2">
                  <a:tint val="54000"/>
                </a:schemeClr>
              </a:solidFill>
              <a:ln>
                <a:noFill/>
              </a:ln>
              <a:effectLst>
                <a:outerShdw blurRad="317500" algn="ctr" rotWithShape="0">
                  <a:prstClr val="black">
                    <a:alpha val="25000"/>
                  </a:prstClr>
                </a:outerShdw>
              </a:effectLst>
            </c:spPr>
          </c:dPt>
          <c:dLbls>
            <c:dLbl>
              <c:idx val="0"/>
              <c:layout>
                <c:manualLayout>
                  <c:x val="8.6609686609686612E-2"/>
                  <c:y val="0.1245251112541095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546-4EB4-87CF-E90C15D1C0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'Security System Calculations'!$K$37:$K$41</c:f>
              <c:strCache>
                <c:ptCount val="5"/>
                <c:pt idx="0">
                  <c:v>Delay / Barriers</c:v>
                </c:pt>
                <c:pt idx="1">
                  <c:v>Access Control</c:v>
                </c:pt>
                <c:pt idx="2">
                  <c:v>Detection</c:v>
                </c:pt>
                <c:pt idx="3">
                  <c:v>Assssment</c:v>
                </c:pt>
                <c:pt idx="4">
                  <c:v>Response</c:v>
                </c:pt>
              </c:strCache>
            </c:strRef>
          </c:cat>
          <c:val>
            <c:numRef>
              <c:f>'Security System Calculations'!$L$37:$L$41</c:f>
              <c:numCache>
                <c:formatCode>0.00</c:formatCode>
                <c:ptCount val="5"/>
                <c:pt idx="0">
                  <c:v>0</c:v>
                </c:pt>
                <c:pt idx="1">
                  <c:v>5.7999999999999996E-2</c:v>
                </c:pt>
                <c:pt idx="2">
                  <c:v>0.03</c:v>
                </c:pt>
                <c:pt idx="3">
                  <c:v>6.0000000000000001E-3</c:v>
                </c:pt>
                <c:pt idx="4">
                  <c:v>6.0000000000000001E-3</c:v>
                </c:pt>
              </c:numCache>
            </c:numRef>
          </c:val>
          <c:extLst>
            <c:ext xmlns:c16="http://schemas.microsoft.com/office/drawing/2014/chart" uri="{C3380CC4-5D6E-409C-BE32-E72D297353CC}">
              <c16:uniqueId val="{00000000-E546-4EB4-87CF-E90C15D1C04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Physical Security System Outsider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37-4BD2-A605-92E45112F843}"/>
              </c:ext>
            </c:extLst>
          </c:dPt>
          <c:dPt>
            <c:idx val="1"/>
            <c:bubble3D val="0"/>
            <c:spPr>
              <a:solidFill>
                <a:schemeClr val="accent2">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37-4BD2-A605-92E45112F843}"/>
              </c:ext>
            </c:extLst>
          </c:dPt>
          <c:dPt>
            <c:idx val="2"/>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37-4BD2-A605-92E45112F843}"/>
              </c:ext>
            </c:extLst>
          </c:dPt>
          <c:dPt>
            <c:idx val="3"/>
            <c:bubble3D val="0"/>
            <c:spPr>
              <a:solidFill>
                <a:schemeClr val="accent2">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E37-4BD2-A605-92E45112F843}"/>
              </c:ext>
            </c:extLst>
          </c:dPt>
          <c:dPt>
            <c:idx val="4"/>
            <c:bubble3D val="0"/>
            <c:spPr>
              <a:solidFill>
                <a:schemeClr val="accent2">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E37-4BD2-A605-92E45112F8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'Security System Calculations'!$K$37:$K$41</c:f>
              <c:strCache>
                <c:ptCount val="5"/>
                <c:pt idx="0">
                  <c:v>Delay / Barriers</c:v>
                </c:pt>
                <c:pt idx="1">
                  <c:v>Access Control</c:v>
                </c:pt>
                <c:pt idx="2">
                  <c:v>Detection</c:v>
                </c:pt>
                <c:pt idx="3">
                  <c:v>Assssment</c:v>
                </c:pt>
                <c:pt idx="4">
                  <c:v>Response</c:v>
                </c:pt>
              </c:strCache>
            </c:strRef>
          </c:cat>
          <c:val>
            <c:numRef>
              <c:f>'Security System Calculations'!$N$37:$N$41</c:f>
              <c:numCache>
                <c:formatCode>0.00</c:formatCode>
                <c:ptCount val="5"/>
                <c:pt idx="0">
                  <c:v>0.10199999999999999</c:v>
                </c:pt>
                <c:pt idx="1">
                  <c:v>0.318</c:v>
                </c:pt>
                <c:pt idx="2">
                  <c:v>0.108</c:v>
                </c:pt>
                <c:pt idx="3">
                  <c:v>3.5999999999999997E-2</c:v>
                </c:pt>
                <c:pt idx="4">
                  <c:v>3.5999999999999997E-2</c:v>
                </c:pt>
              </c:numCache>
            </c:numRef>
          </c:val>
          <c:extLst>
            <c:ext xmlns:c16="http://schemas.microsoft.com/office/drawing/2014/chart" uri="{C3380CC4-5D6E-409C-BE32-E72D297353CC}">
              <c16:uniqueId val="{0000000A-DE37-4BD2-A605-92E45112F84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Consequences</a:t>
            </a:r>
            <a:r>
              <a:rPr lang="en-US" baseline="0"/>
              <a:t> of Malicious Use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'Agent Calculations'!$P$33:$P$36</c:f>
              <c:strCache>
                <c:ptCount val="4"/>
                <c:pt idx="0">
                  <c:v>Health Impact</c:v>
                </c:pt>
                <c:pt idx="1">
                  <c:v>Socioeconomic</c:v>
                </c:pt>
                <c:pt idx="2">
                  <c:v>Mitigation Measures</c:v>
                </c:pt>
                <c:pt idx="3">
                  <c:v>Secondary Transmission</c:v>
                </c:pt>
              </c:strCache>
            </c:strRef>
          </c:cat>
          <c:val>
            <c:numRef>
              <c:f>'Agent Calculations'!$Q$33:$Q$36</c:f>
              <c:numCache>
                <c:formatCode>General</c:formatCode>
                <c:ptCount val="4"/>
                <c:pt idx="0">
                  <c:v>0.45</c:v>
                </c:pt>
                <c:pt idx="1">
                  <c:v>0.2</c:v>
                </c:pt>
                <c:pt idx="2">
                  <c:v>0.2</c:v>
                </c:pt>
                <c:pt idx="3">
                  <c:v>0.15</c:v>
                </c:pt>
              </c:numCache>
            </c:numRef>
          </c:val>
          <c:extLst>
            <c:ext xmlns:c16="http://schemas.microsoft.com/office/drawing/2014/chart" uri="{C3380CC4-5D6E-409C-BE32-E72D297353CC}">
              <c16:uniqueId val="{00000000-9630-4624-9E09-ED8E5EEA59F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Attractiveness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2-8600-4372-B596-CA12E1C44578}"/>
              </c:ext>
            </c:extLst>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Lbls>
            <c:dLbl>
              <c:idx val="0"/>
              <c:layout>
                <c:manualLayout>
                  <c:x val="-0.19088228902234322"/>
                  <c:y val="0.193475568978535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600-4372-B596-CA12E1C445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'Agent Calculations'!$O$11:$O$13</c:f>
              <c:strCache>
                <c:ptCount val="3"/>
                <c:pt idx="0">
                  <c:v>Utility of the material for misuse</c:v>
                </c:pt>
                <c:pt idx="1">
                  <c:v>Production</c:v>
                </c:pt>
                <c:pt idx="2">
                  <c:v>Dissemination</c:v>
                </c:pt>
              </c:strCache>
            </c:strRef>
          </c:cat>
          <c:val>
            <c:numRef>
              <c:f>'Agent Calculations'!$P$11:$P$13</c:f>
              <c:numCache>
                <c:formatCode>General</c:formatCode>
                <c:ptCount val="3"/>
                <c:pt idx="0">
                  <c:v>0.2</c:v>
                </c:pt>
                <c:pt idx="1">
                  <c:v>0.2</c:v>
                </c:pt>
                <c:pt idx="2">
                  <c:v>0.6</c:v>
                </c:pt>
              </c:numCache>
            </c:numRef>
          </c:val>
          <c:extLst>
            <c:ext xmlns:c16="http://schemas.microsoft.com/office/drawing/2014/chart" uri="{C3380CC4-5D6E-409C-BE32-E72D297353CC}">
              <c16:uniqueId val="{00000000-8600-4372-B596-CA12E1C44578}"/>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9525</xdr:rowOff>
    </xdr:from>
    <xdr:to>
      <xdr:col>11</xdr:col>
      <xdr:colOff>314325</xdr:colOff>
      <xdr:row>18</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3</xdr:row>
      <xdr:rowOff>0</xdr:rowOff>
    </xdr:from>
    <xdr:to>
      <xdr:col>19</xdr:col>
      <xdr:colOff>314325</xdr:colOff>
      <xdr:row>18</xdr:row>
      <xdr:rowOff>123825</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65485</xdr:colOff>
      <xdr:row>3</xdr:row>
      <xdr:rowOff>51196</xdr:rowOff>
    </xdr:from>
    <xdr:to>
      <xdr:col>23</xdr:col>
      <xdr:colOff>119063</xdr:colOff>
      <xdr:row>34</xdr:row>
      <xdr:rowOff>119063</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535782</xdr:colOff>
      <xdr:row>61</xdr:row>
      <xdr:rowOff>116681</xdr:rowOff>
    </xdr:from>
    <xdr:to>
      <xdr:col>13</xdr:col>
      <xdr:colOff>250032</xdr:colOff>
      <xdr:row>75</xdr:row>
      <xdr:rowOff>121443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119062</xdr:colOff>
      <xdr:row>3</xdr:row>
      <xdr:rowOff>71438</xdr:rowOff>
    </xdr:from>
    <xdr:to>
      <xdr:col>33</xdr:col>
      <xdr:colOff>172641</xdr:colOff>
      <xdr:row>34</xdr:row>
      <xdr:rowOff>139305</xdr:rowOff>
    </xdr:to>
    <xdr:graphicFrame macro="">
      <xdr:nvGraphicFramePr>
        <xdr:cNvPr id="4" name="Chart 3">
          <a:extLst>
            <a:ext uri="{FF2B5EF4-FFF2-40B4-BE49-F238E27FC236}">
              <a16:creationId xmlns:a16="http://schemas.microsoft.com/office/drawing/2014/main" id="{1D152FE7-353F-4493-AB71-85EBA6B9E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107155</xdr:colOff>
      <xdr:row>37</xdr:row>
      <xdr:rowOff>45243</xdr:rowOff>
    </xdr:from>
    <xdr:to>
      <xdr:col>24</xdr:col>
      <xdr:colOff>214311</xdr:colOff>
      <xdr:row>63</xdr:row>
      <xdr:rowOff>59530</xdr:rowOff>
    </xdr:to>
    <xdr:graphicFrame macro="">
      <xdr:nvGraphicFramePr>
        <xdr:cNvPr id="5" name="Chart 4">
          <a:extLst>
            <a:ext uri="{FF2B5EF4-FFF2-40B4-BE49-F238E27FC236}">
              <a16:creationId xmlns:a16="http://schemas.microsoft.com/office/drawing/2014/main" id="{04AD2497-D393-4776-920B-D9A608059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178595</xdr:colOff>
      <xdr:row>38</xdr:row>
      <xdr:rowOff>59531</xdr:rowOff>
    </xdr:from>
    <xdr:to>
      <xdr:col>34</xdr:col>
      <xdr:colOff>285751</xdr:colOff>
      <xdr:row>64</xdr:row>
      <xdr:rowOff>50005</xdr:rowOff>
    </xdr:to>
    <xdr:graphicFrame macro="">
      <xdr:nvGraphicFramePr>
        <xdr:cNvPr id="6" name="Chart 5">
          <a:extLst>
            <a:ext uri="{FF2B5EF4-FFF2-40B4-BE49-F238E27FC236}">
              <a16:creationId xmlns:a16="http://schemas.microsoft.com/office/drawing/2014/main" id="{511056B4-7320-4040-B45F-E3AECF2DD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528637</xdr:colOff>
      <xdr:row>15</xdr:row>
      <xdr:rowOff>76199</xdr:rowOff>
    </xdr:from>
    <xdr:to>
      <xdr:col>27</xdr:col>
      <xdr:colOff>514350</xdr:colOff>
      <xdr:row>39</xdr:row>
      <xdr:rowOff>114299</xdr:rowOff>
    </xdr:to>
    <xdr:graphicFrame macro="">
      <xdr:nvGraphicFramePr>
        <xdr:cNvPr id="3" name="Chart 2">
          <a:extLst>
            <a:ext uri="{FF2B5EF4-FFF2-40B4-BE49-F238E27FC236}">
              <a16:creationId xmlns:a16="http://schemas.microsoft.com/office/drawing/2014/main" id="{DF9830E6-6268-4080-8284-9651B7F8C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595312</xdr:colOff>
      <xdr:row>0</xdr:row>
      <xdr:rowOff>514349</xdr:rowOff>
    </xdr:from>
    <xdr:to>
      <xdr:col>26</xdr:col>
      <xdr:colOff>409575</xdr:colOff>
      <xdr:row>17</xdr:row>
      <xdr:rowOff>114299</xdr:rowOff>
    </xdr:to>
    <xdr:graphicFrame macro="">
      <xdr:nvGraphicFramePr>
        <xdr:cNvPr id="4" name="Chart 3">
          <a:extLst>
            <a:ext uri="{FF2B5EF4-FFF2-40B4-BE49-F238E27FC236}">
              <a16:creationId xmlns:a16="http://schemas.microsoft.com/office/drawing/2014/main" id="{86E56B41-237F-4F54-A81D-19942288D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2:B14"/>
  <sheetViews>
    <sheetView tabSelected="1" workbookViewId="0">
      <selection activeCell="A52" sqref="A52"/>
    </sheetView>
  </sheetViews>
  <sheetFormatPr defaultRowHeight="15" x14ac:dyDescent="0.25"/>
  <cols>
    <col min="1" max="1" width="63.7109375" style="6" customWidth="1"/>
  </cols>
  <sheetData>
    <row r="2" spans="1:2" x14ac:dyDescent="0.25">
      <c r="A2" s="150" t="s">
        <v>535</v>
      </c>
      <c r="B2" s="134"/>
    </row>
    <row r="3" spans="1:2" x14ac:dyDescent="0.25">
      <c r="A3" s="149" t="s">
        <v>537</v>
      </c>
      <c r="B3" s="177"/>
    </row>
    <row r="4" spans="1:2" ht="26.25" customHeight="1" x14ac:dyDescent="0.25">
      <c r="A4" s="180" t="s">
        <v>533</v>
      </c>
      <c r="B4" s="180"/>
    </row>
    <row r="5" spans="1:2" ht="15" customHeight="1" x14ac:dyDescent="0.25">
      <c r="A5" s="178"/>
      <c r="B5" s="178"/>
    </row>
    <row r="6" spans="1:2" x14ac:dyDescent="0.25">
      <c r="A6" s="178" t="s">
        <v>536</v>
      </c>
      <c r="B6" s="178"/>
    </row>
    <row r="7" spans="1:2" x14ac:dyDescent="0.25">
      <c r="A7" s="178"/>
      <c r="B7" s="178"/>
    </row>
    <row r="8" spans="1:2" x14ac:dyDescent="0.25">
      <c r="A8" s="140"/>
      <c r="B8" s="179"/>
    </row>
    <row r="11" spans="1:2" x14ac:dyDescent="0.25">
      <c r="A11" s="178" t="s">
        <v>538</v>
      </c>
      <c r="B11" s="178"/>
    </row>
    <row r="12" spans="1:2" ht="15" customHeight="1" x14ac:dyDescent="0.25">
      <c r="A12" s="178"/>
      <c r="B12" s="178"/>
    </row>
    <row r="14" spans="1:2" x14ac:dyDescent="0.25">
      <c r="A14" s="178" t="s">
        <v>534</v>
      </c>
      <c r="B14" s="178"/>
    </row>
  </sheetData>
  <mergeCells count="4">
    <mergeCell ref="A6:B7"/>
    <mergeCell ref="A14:B14"/>
    <mergeCell ref="A4:B5"/>
    <mergeCell ref="A11: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K64"/>
  <sheetViews>
    <sheetView zoomScale="51" zoomScaleNormal="51" workbookViewId="0">
      <selection activeCell="K2" sqref="K2:P6"/>
    </sheetView>
  </sheetViews>
  <sheetFormatPr defaultRowHeight="15" x14ac:dyDescent="0.25"/>
  <cols>
    <col min="1" max="1" width="48.28515625" bestFit="1" customWidth="1"/>
    <col min="2" max="5" width="18.140625" style="6" customWidth="1"/>
    <col min="6" max="6" width="17.42578125" style="6" customWidth="1"/>
    <col min="8" max="8" width="9.140625" style="135"/>
    <col min="9" max="9" width="12.7109375" customWidth="1"/>
  </cols>
  <sheetData>
    <row r="1" spans="1:11" ht="15.75" thickBot="1" x14ac:dyDescent="0.3">
      <c r="A1" s="136" t="s">
        <v>531</v>
      </c>
      <c r="B1" s="118" t="s">
        <v>411</v>
      </c>
      <c r="C1" s="118"/>
      <c r="D1" s="118"/>
      <c r="E1" s="118"/>
      <c r="F1" s="118"/>
      <c r="G1" s="136" t="s">
        <v>410</v>
      </c>
      <c r="H1" s="136" t="s">
        <v>461</v>
      </c>
      <c r="I1" s="113" t="s">
        <v>462</v>
      </c>
    </row>
    <row r="2" spans="1:11" x14ac:dyDescent="0.25">
      <c r="A2" s="186" t="s">
        <v>6</v>
      </c>
      <c r="B2" s="187"/>
      <c r="C2" s="187"/>
      <c r="D2" s="187"/>
      <c r="E2" s="187"/>
      <c r="F2" s="187"/>
      <c r="G2" s="187"/>
      <c r="H2" s="187"/>
      <c r="I2" s="188">
        <f>SUM(I4:I23)</f>
        <v>0</v>
      </c>
    </row>
    <row r="3" spans="1:11" ht="16.5" thickBot="1" x14ac:dyDescent="0.3">
      <c r="A3" s="209" t="s">
        <v>464</v>
      </c>
      <c r="B3" s="210"/>
      <c r="C3" s="210"/>
      <c r="D3" s="210"/>
      <c r="E3" s="210"/>
      <c r="F3" s="210"/>
      <c r="G3" s="210"/>
      <c r="H3" s="210"/>
      <c r="I3" s="211"/>
    </row>
    <row r="4" spans="1:11" ht="51" x14ac:dyDescent="0.25">
      <c r="A4" s="189" t="s">
        <v>474</v>
      </c>
      <c r="B4" s="198" t="s">
        <v>380</v>
      </c>
      <c r="C4" s="199" t="s">
        <v>381</v>
      </c>
      <c r="D4" s="200"/>
      <c r="E4" s="201"/>
      <c r="F4" s="202" t="s">
        <v>382</v>
      </c>
      <c r="G4" s="133"/>
      <c r="H4" s="205">
        <v>8.0000000000000016E-2</v>
      </c>
      <c r="I4" s="190">
        <f>G4*H4</f>
        <v>0</v>
      </c>
    </row>
    <row r="5" spans="1:11" ht="89.25" x14ac:dyDescent="0.25">
      <c r="A5" s="191" t="s">
        <v>13</v>
      </c>
      <c r="B5" s="181" t="s">
        <v>383</v>
      </c>
      <c r="C5" s="182"/>
      <c r="D5" s="183"/>
      <c r="E5" s="184" t="s">
        <v>384</v>
      </c>
      <c r="F5" s="185" t="s">
        <v>385</v>
      </c>
      <c r="G5" s="133"/>
      <c r="H5" s="206">
        <v>0.1</v>
      </c>
      <c r="I5" s="190">
        <f>G5*H5</f>
        <v>0</v>
      </c>
    </row>
    <row r="6" spans="1:11" ht="63.75" x14ac:dyDescent="0.25">
      <c r="A6" s="191" t="s">
        <v>14</v>
      </c>
      <c r="B6" s="181" t="s">
        <v>397</v>
      </c>
      <c r="C6" s="182"/>
      <c r="D6" s="183" t="s">
        <v>386</v>
      </c>
      <c r="E6" s="184"/>
      <c r="F6" s="185" t="s">
        <v>387</v>
      </c>
      <c r="G6" s="133"/>
      <c r="H6" s="206">
        <v>0.06</v>
      </c>
      <c r="I6" s="190">
        <f>G6*H6</f>
        <v>0</v>
      </c>
    </row>
    <row r="7" spans="1:11" ht="15.75" x14ac:dyDescent="0.25">
      <c r="A7" s="208" t="s">
        <v>465</v>
      </c>
      <c r="B7" s="212"/>
      <c r="C7" s="212"/>
      <c r="D7" s="212"/>
      <c r="E7" s="212"/>
      <c r="F7" s="212"/>
      <c r="G7" s="212"/>
      <c r="H7" s="212"/>
      <c r="I7" s="213"/>
      <c r="K7" s="6"/>
    </row>
    <row r="8" spans="1:11" ht="102" x14ac:dyDescent="0.25">
      <c r="A8" s="191" t="s">
        <v>15</v>
      </c>
      <c r="B8" s="181" t="s">
        <v>398</v>
      </c>
      <c r="C8" s="182" t="s">
        <v>388</v>
      </c>
      <c r="D8" s="183"/>
      <c r="E8" s="184" t="s">
        <v>389</v>
      </c>
      <c r="F8" s="185" t="s">
        <v>390</v>
      </c>
      <c r="G8" s="133"/>
      <c r="H8" s="206">
        <v>0.1</v>
      </c>
      <c r="I8" s="190">
        <f>G8*H8</f>
        <v>0</v>
      </c>
      <c r="K8" s="6"/>
    </row>
    <row r="9" spans="1:11" s="2" customFormat="1" ht="89.25" x14ac:dyDescent="0.25">
      <c r="A9" s="191" t="s">
        <v>16</v>
      </c>
      <c r="B9" s="181" t="s">
        <v>391</v>
      </c>
      <c r="C9" s="182"/>
      <c r="D9" s="183" t="s">
        <v>392</v>
      </c>
      <c r="E9" s="184"/>
      <c r="F9" s="185" t="s">
        <v>393</v>
      </c>
      <c r="G9" s="133"/>
      <c r="H9" s="206">
        <v>0.05</v>
      </c>
      <c r="I9" s="190">
        <f>G9*H9</f>
        <v>0</v>
      </c>
      <c r="K9" s="6"/>
    </row>
    <row r="10" spans="1:11" ht="51" x14ac:dyDescent="0.25">
      <c r="A10" s="191" t="s">
        <v>17</v>
      </c>
      <c r="B10" s="181" t="s">
        <v>399</v>
      </c>
      <c r="C10" s="182"/>
      <c r="D10" s="183" t="s">
        <v>396</v>
      </c>
      <c r="E10" s="184" t="s">
        <v>395</v>
      </c>
      <c r="F10" s="185" t="s">
        <v>394</v>
      </c>
      <c r="G10" s="133"/>
      <c r="H10" s="206">
        <v>0.05</v>
      </c>
      <c r="I10" s="190">
        <f>G10*H10</f>
        <v>0</v>
      </c>
    </row>
    <row r="11" spans="1:11" ht="15.75" x14ac:dyDescent="0.25">
      <c r="A11" s="208" t="s">
        <v>371</v>
      </c>
      <c r="B11" s="212"/>
      <c r="C11" s="212"/>
      <c r="D11" s="212"/>
      <c r="E11" s="212"/>
      <c r="F11" s="212"/>
      <c r="G11" s="212"/>
      <c r="H11" s="212"/>
      <c r="I11" s="213"/>
    </row>
    <row r="12" spans="1:11" ht="51" x14ac:dyDescent="0.25">
      <c r="A12" s="191" t="s">
        <v>18</v>
      </c>
      <c r="B12" s="181" t="s">
        <v>401</v>
      </c>
      <c r="C12" s="182" t="s">
        <v>400</v>
      </c>
      <c r="D12" s="183"/>
      <c r="E12" s="184" t="s">
        <v>402</v>
      </c>
      <c r="F12" s="185" t="s">
        <v>403</v>
      </c>
      <c r="G12" s="133"/>
      <c r="H12" s="206">
        <v>0.108</v>
      </c>
      <c r="I12" s="190">
        <f>G12*H12</f>
        <v>0</v>
      </c>
    </row>
    <row r="13" spans="1:11" ht="25.5" x14ac:dyDescent="0.25">
      <c r="A13" s="191" t="s">
        <v>19</v>
      </c>
      <c r="B13" s="181" t="s">
        <v>404</v>
      </c>
      <c r="C13" s="182"/>
      <c r="D13" s="183"/>
      <c r="E13" s="184"/>
      <c r="F13" s="185" t="s">
        <v>405</v>
      </c>
      <c r="G13" s="133"/>
      <c r="H13" s="206">
        <v>0.03</v>
      </c>
      <c r="I13" s="190">
        <f>G13*H13</f>
        <v>0</v>
      </c>
    </row>
    <row r="14" spans="1:11" ht="51" x14ac:dyDescent="0.25">
      <c r="A14" s="191" t="s">
        <v>20</v>
      </c>
      <c r="B14" s="181" t="s">
        <v>401</v>
      </c>
      <c r="C14" s="182" t="s">
        <v>400</v>
      </c>
      <c r="D14" s="183"/>
      <c r="E14" s="184" t="s">
        <v>402</v>
      </c>
      <c r="F14" s="185" t="s">
        <v>403</v>
      </c>
      <c r="G14" s="133"/>
      <c r="H14" s="206">
        <v>1.7999999999999999E-2</v>
      </c>
      <c r="I14" s="190">
        <f>G14*H14</f>
        <v>0</v>
      </c>
    </row>
    <row r="15" spans="1:11" ht="25.5" x14ac:dyDescent="0.25">
      <c r="A15" s="191" t="s">
        <v>21</v>
      </c>
      <c r="B15" s="181" t="s">
        <v>404</v>
      </c>
      <c r="C15" s="182"/>
      <c r="D15" s="183"/>
      <c r="E15" s="184"/>
      <c r="F15" s="185" t="s">
        <v>405</v>
      </c>
      <c r="G15" s="133"/>
      <c r="H15" s="206">
        <v>0.03</v>
      </c>
      <c r="I15" s="190">
        <f>G15*H15</f>
        <v>0</v>
      </c>
    </row>
    <row r="16" spans="1:11" ht="38.25" x14ac:dyDescent="0.25">
      <c r="A16" s="191" t="s">
        <v>22</v>
      </c>
      <c r="B16" s="181" t="s">
        <v>401</v>
      </c>
      <c r="C16" s="182" t="s">
        <v>400</v>
      </c>
      <c r="D16" s="183"/>
      <c r="E16" s="184" t="s">
        <v>402</v>
      </c>
      <c r="F16" s="185" t="s">
        <v>403</v>
      </c>
      <c r="G16" s="133"/>
      <c r="H16" s="206">
        <v>0.10200000000000001</v>
      </c>
      <c r="I16" s="190">
        <f>G16*H16</f>
        <v>0</v>
      </c>
    </row>
    <row r="17" spans="1:11" ht="25.5" x14ac:dyDescent="0.25">
      <c r="A17" s="191" t="s">
        <v>23</v>
      </c>
      <c r="B17" s="181" t="s">
        <v>404</v>
      </c>
      <c r="C17" s="182"/>
      <c r="D17" s="183"/>
      <c r="E17" s="184"/>
      <c r="F17" s="185" t="s">
        <v>405</v>
      </c>
      <c r="G17" s="133"/>
      <c r="H17" s="206">
        <v>0.03</v>
      </c>
      <c r="I17" s="190">
        <f>G17*H17</f>
        <v>0</v>
      </c>
    </row>
    <row r="18" spans="1:11" ht="38.25" x14ac:dyDescent="0.25">
      <c r="A18" s="191" t="s">
        <v>24</v>
      </c>
      <c r="B18" s="181" t="s">
        <v>401</v>
      </c>
      <c r="C18" s="182" t="s">
        <v>400</v>
      </c>
      <c r="D18" s="183"/>
      <c r="E18" s="184" t="s">
        <v>402</v>
      </c>
      <c r="F18" s="185" t="s">
        <v>403</v>
      </c>
      <c r="G18" s="133"/>
      <c r="H18" s="206">
        <v>7.1999999999999995E-2</v>
      </c>
      <c r="I18" s="190">
        <f>G18*H18</f>
        <v>0</v>
      </c>
    </row>
    <row r="19" spans="1:11" ht="25.5" x14ac:dyDescent="0.25">
      <c r="A19" s="191" t="s">
        <v>25</v>
      </c>
      <c r="B19" s="181" t="s">
        <v>404</v>
      </c>
      <c r="C19" s="182"/>
      <c r="D19" s="183"/>
      <c r="E19" s="184"/>
      <c r="F19" s="185" t="s">
        <v>405</v>
      </c>
      <c r="G19" s="133"/>
      <c r="H19" s="206">
        <v>0.03</v>
      </c>
      <c r="I19" s="190">
        <f>G19*H19</f>
        <v>0</v>
      </c>
    </row>
    <row r="20" spans="1:11" ht="51" x14ac:dyDescent="0.25">
      <c r="A20" s="191" t="s">
        <v>26</v>
      </c>
      <c r="B20" s="181" t="s">
        <v>401</v>
      </c>
      <c r="C20" s="182" t="s">
        <v>400</v>
      </c>
      <c r="D20" s="183"/>
      <c r="E20" s="184" t="s">
        <v>402</v>
      </c>
      <c r="F20" s="185" t="s">
        <v>403</v>
      </c>
      <c r="G20" s="133"/>
      <c r="H20" s="206">
        <v>4.2000000000000003E-2</v>
      </c>
      <c r="I20" s="190">
        <f>G20*H20</f>
        <v>0</v>
      </c>
    </row>
    <row r="21" spans="1:11" ht="25.5" x14ac:dyDescent="0.25">
      <c r="A21" s="191" t="s">
        <v>27</v>
      </c>
      <c r="B21" s="181" t="s">
        <v>404</v>
      </c>
      <c r="C21" s="182"/>
      <c r="D21" s="183"/>
      <c r="E21" s="184"/>
      <c r="F21" s="185" t="s">
        <v>405</v>
      </c>
      <c r="G21" s="133"/>
      <c r="H21" s="206">
        <v>0.03</v>
      </c>
      <c r="I21" s="190">
        <f>G21*H21</f>
        <v>0</v>
      </c>
      <c r="J21" s="129"/>
    </row>
    <row r="22" spans="1:11" ht="38.25" x14ac:dyDescent="0.25">
      <c r="A22" s="191" t="s">
        <v>28</v>
      </c>
      <c r="B22" s="181" t="s">
        <v>463</v>
      </c>
      <c r="C22" s="182" t="s">
        <v>406</v>
      </c>
      <c r="D22" s="183"/>
      <c r="E22" s="184" t="s">
        <v>407</v>
      </c>
      <c r="F22" s="185" t="s">
        <v>408</v>
      </c>
      <c r="G22" s="133"/>
      <c r="H22" s="206">
        <v>4.8000000000000001E-2</v>
      </c>
      <c r="I22" s="190">
        <f>G22*H22</f>
        <v>0</v>
      </c>
      <c r="J22" s="130"/>
    </row>
    <row r="23" spans="1:11" ht="26.25" thickBot="1" x14ac:dyDescent="0.3">
      <c r="A23" s="192" t="s">
        <v>29</v>
      </c>
      <c r="B23" s="203" t="s">
        <v>404</v>
      </c>
      <c r="C23" s="193"/>
      <c r="D23" s="194"/>
      <c r="E23" s="195"/>
      <c r="F23" s="204" t="s">
        <v>409</v>
      </c>
      <c r="G23" s="196"/>
      <c r="H23" s="207">
        <v>0.06</v>
      </c>
      <c r="I23" s="197">
        <f>G23*H23</f>
        <v>0</v>
      </c>
    </row>
    <row r="24" spans="1:11" ht="15.75" thickBot="1" x14ac:dyDescent="0.3"/>
    <row r="25" spans="1:11" x14ac:dyDescent="0.25">
      <c r="A25" s="186" t="s">
        <v>468</v>
      </c>
      <c r="B25" s="187"/>
      <c r="C25" s="187"/>
      <c r="D25" s="187"/>
      <c r="E25" s="187"/>
      <c r="F25" s="187"/>
      <c r="G25" s="187"/>
      <c r="H25" s="214" t="s">
        <v>467</v>
      </c>
      <c r="I25" s="215">
        <f>SUM(I28:I64)</f>
        <v>0</v>
      </c>
      <c r="J25" s="216" t="s">
        <v>466</v>
      </c>
      <c r="K25" s="188">
        <f>SUM(K28:K64)</f>
        <v>0</v>
      </c>
    </row>
    <row r="26" spans="1:11" ht="15.75" x14ac:dyDescent="0.25">
      <c r="A26" s="208" t="s">
        <v>469</v>
      </c>
      <c r="B26" s="212"/>
      <c r="C26" s="212"/>
      <c r="D26" s="212"/>
      <c r="E26" s="212"/>
      <c r="F26" s="212"/>
      <c r="G26" s="212"/>
      <c r="H26" s="212"/>
      <c r="I26" s="212"/>
      <c r="J26" s="212"/>
      <c r="K26" s="213"/>
    </row>
    <row r="27" spans="1:11" ht="16.5" thickBot="1" x14ac:dyDescent="0.3">
      <c r="A27" s="209" t="s">
        <v>539</v>
      </c>
      <c r="B27" s="210"/>
      <c r="C27" s="210"/>
      <c r="D27" s="210"/>
      <c r="E27" s="210"/>
      <c r="F27" s="210"/>
      <c r="G27" s="210"/>
      <c r="H27" s="210"/>
      <c r="I27" s="210"/>
      <c r="J27" s="210"/>
      <c r="K27" s="211"/>
    </row>
    <row r="28" spans="1:11" ht="38.25" x14ac:dyDescent="0.25">
      <c r="A28" s="191" t="s">
        <v>423</v>
      </c>
      <c r="B28" s="198" t="s">
        <v>413</v>
      </c>
      <c r="C28" s="199" t="s">
        <v>414</v>
      </c>
      <c r="D28" s="200" t="s">
        <v>416</v>
      </c>
      <c r="E28" s="201" t="s">
        <v>415</v>
      </c>
      <c r="F28" s="202" t="s">
        <v>417</v>
      </c>
      <c r="G28" s="133"/>
      <c r="H28" s="225">
        <v>2.5875000000000002E-2</v>
      </c>
      <c r="I28" s="138">
        <f>G28*H28</f>
        <v>0</v>
      </c>
      <c r="J28" s="222">
        <v>0</v>
      </c>
      <c r="K28" s="190">
        <f>G28*J28</f>
        <v>0</v>
      </c>
    </row>
    <row r="29" spans="1:11" ht="89.25" x14ac:dyDescent="0.25">
      <c r="A29" s="191" t="s">
        <v>40</v>
      </c>
      <c r="B29" s="181" t="s">
        <v>418</v>
      </c>
      <c r="C29" s="182" t="s">
        <v>419</v>
      </c>
      <c r="D29" s="183" t="s">
        <v>420</v>
      </c>
      <c r="E29" s="184" t="s">
        <v>421</v>
      </c>
      <c r="F29" s="185" t="s">
        <v>422</v>
      </c>
      <c r="G29" s="133"/>
      <c r="H29" s="226">
        <v>4.8375000000000001E-2</v>
      </c>
      <c r="I29" s="138">
        <f>G29*H29</f>
        <v>0</v>
      </c>
      <c r="J29" s="223">
        <v>0</v>
      </c>
      <c r="K29" s="190">
        <f>G29*J29</f>
        <v>0</v>
      </c>
    </row>
    <row r="30" spans="1:11" ht="38.25" x14ac:dyDescent="0.25">
      <c r="A30" s="191" t="s">
        <v>424</v>
      </c>
      <c r="B30" s="181" t="s">
        <v>413</v>
      </c>
      <c r="C30" s="182" t="s">
        <v>414</v>
      </c>
      <c r="D30" s="183" t="s">
        <v>416</v>
      </c>
      <c r="E30" s="184" t="s">
        <v>415</v>
      </c>
      <c r="F30" s="185" t="s">
        <v>417</v>
      </c>
      <c r="G30" s="133"/>
      <c r="H30" s="226">
        <v>1.1250000000000001E-2</v>
      </c>
      <c r="I30" s="138">
        <f>G30*H30</f>
        <v>0</v>
      </c>
      <c r="J30" s="223">
        <v>0</v>
      </c>
      <c r="K30" s="190">
        <f>G30*J30</f>
        <v>0</v>
      </c>
    </row>
    <row r="31" spans="1:11" ht="63.75" x14ac:dyDescent="0.25">
      <c r="A31" s="191" t="s">
        <v>42</v>
      </c>
      <c r="B31" s="181" t="s">
        <v>425</v>
      </c>
      <c r="C31" s="182" t="s">
        <v>426</v>
      </c>
      <c r="D31" s="183" t="s">
        <v>427</v>
      </c>
      <c r="E31" s="184"/>
      <c r="F31" s="185" t="s">
        <v>428</v>
      </c>
      <c r="G31" s="133"/>
      <c r="H31" s="226">
        <v>2.7E-2</v>
      </c>
      <c r="I31" s="138">
        <f>G31*H31</f>
        <v>0</v>
      </c>
      <c r="J31" s="223">
        <v>0</v>
      </c>
      <c r="K31" s="190">
        <f>G31*J31</f>
        <v>0</v>
      </c>
    </row>
    <row r="32" spans="1:11" ht="15.75" x14ac:dyDescent="0.25">
      <c r="A32" s="208" t="s">
        <v>470</v>
      </c>
      <c r="B32" s="212"/>
      <c r="C32" s="212"/>
      <c r="D32" s="212"/>
      <c r="E32" s="212"/>
      <c r="F32" s="212"/>
      <c r="G32" s="212"/>
      <c r="H32" s="212"/>
      <c r="I32" s="212"/>
      <c r="J32" s="212"/>
      <c r="K32" s="213"/>
    </row>
    <row r="33" spans="1:11" ht="25.5" x14ac:dyDescent="0.25">
      <c r="A33" s="191" t="s">
        <v>43</v>
      </c>
      <c r="B33" s="181" t="s">
        <v>429</v>
      </c>
      <c r="C33" s="182" t="s">
        <v>430</v>
      </c>
      <c r="D33" s="183"/>
      <c r="E33" s="184" t="s">
        <v>431</v>
      </c>
      <c r="F33" s="185" t="s">
        <v>432</v>
      </c>
      <c r="G33" s="133"/>
      <c r="H33" s="226">
        <v>0.33750000000000002</v>
      </c>
      <c r="I33" s="138">
        <f>G33*H33</f>
        <v>0</v>
      </c>
      <c r="J33" s="223">
        <v>0</v>
      </c>
      <c r="K33" s="190">
        <f>G33*J33</f>
        <v>0</v>
      </c>
    </row>
    <row r="34" spans="1:11" ht="15.75" x14ac:dyDescent="0.25">
      <c r="A34" s="208" t="s">
        <v>471</v>
      </c>
      <c r="B34" s="212"/>
      <c r="C34" s="212"/>
      <c r="D34" s="212"/>
      <c r="E34" s="212"/>
      <c r="F34" s="212"/>
      <c r="G34" s="212"/>
      <c r="H34" s="212"/>
      <c r="I34" s="212"/>
      <c r="J34" s="212"/>
      <c r="K34" s="213"/>
    </row>
    <row r="35" spans="1:11" ht="38.25" x14ac:dyDescent="0.25">
      <c r="A35" s="217" t="s">
        <v>44</v>
      </c>
      <c r="B35" s="181" t="s">
        <v>429</v>
      </c>
      <c r="C35" s="182" t="s">
        <v>430</v>
      </c>
      <c r="D35" s="183"/>
      <c r="E35" s="184" t="s">
        <v>431</v>
      </c>
      <c r="F35" s="185" t="s">
        <v>432</v>
      </c>
      <c r="G35" s="133"/>
      <c r="H35" s="226">
        <v>0</v>
      </c>
      <c r="I35" s="138">
        <f>G35*H35</f>
        <v>0</v>
      </c>
      <c r="J35" s="223">
        <v>0.1125</v>
      </c>
      <c r="K35" s="190">
        <f>G35*J35</f>
        <v>0</v>
      </c>
    </row>
    <row r="36" spans="1:11" ht="114.75" x14ac:dyDescent="0.25">
      <c r="A36" s="217" t="s">
        <v>45</v>
      </c>
      <c r="B36" s="181" t="s">
        <v>433</v>
      </c>
      <c r="C36" s="182"/>
      <c r="D36" s="183" t="s">
        <v>434</v>
      </c>
      <c r="E36" s="184" t="s">
        <v>435</v>
      </c>
      <c r="F36" s="185" t="s">
        <v>436</v>
      </c>
      <c r="G36" s="133"/>
      <c r="H36" s="226">
        <v>0</v>
      </c>
      <c r="I36" s="138">
        <f>G36*H36</f>
        <v>0</v>
      </c>
      <c r="J36" s="223">
        <v>0.24300000000000002</v>
      </c>
      <c r="K36" s="190">
        <f>G36*J36</f>
        <v>0</v>
      </c>
    </row>
    <row r="37" spans="1:11" ht="102" x14ac:dyDescent="0.25">
      <c r="A37" s="217" t="s">
        <v>46</v>
      </c>
      <c r="B37" s="181" t="s">
        <v>437</v>
      </c>
      <c r="C37" s="182"/>
      <c r="D37" s="183" t="s">
        <v>438</v>
      </c>
      <c r="E37" s="184"/>
      <c r="F37" s="185" t="s">
        <v>439</v>
      </c>
      <c r="G37" s="133"/>
      <c r="H37" s="226">
        <v>0</v>
      </c>
      <c r="I37" s="138">
        <f>G37*H37</f>
        <v>0</v>
      </c>
      <c r="J37" s="223">
        <v>0.1125</v>
      </c>
      <c r="K37" s="190">
        <f>G37*J37</f>
        <v>0</v>
      </c>
    </row>
    <row r="38" spans="1:11" ht="15.75" x14ac:dyDescent="0.25">
      <c r="A38" s="208" t="s">
        <v>518</v>
      </c>
      <c r="B38" s="212"/>
      <c r="C38" s="212"/>
      <c r="D38" s="212"/>
      <c r="E38" s="212"/>
      <c r="F38" s="212"/>
      <c r="G38" s="212"/>
      <c r="H38" s="212"/>
      <c r="I38" s="212"/>
      <c r="J38" s="212"/>
      <c r="K38" s="213"/>
    </row>
    <row r="39" spans="1:11" ht="127.5" x14ac:dyDescent="0.25">
      <c r="A39" s="191" t="s">
        <v>68</v>
      </c>
      <c r="B39" s="181" t="s">
        <v>440</v>
      </c>
      <c r="C39" s="182"/>
      <c r="D39" s="183" t="s">
        <v>441</v>
      </c>
      <c r="E39" s="184"/>
      <c r="F39" s="185" t="s">
        <v>442</v>
      </c>
      <c r="G39" s="133"/>
      <c r="H39" s="226">
        <v>8.0000000000000016E-2</v>
      </c>
      <c r="I39" s="138">
        <f>G39*H39</f>
        <v>0</v>
      </c>
      <c r="J39" s="223">
        <v>6.4000000000000001E-2</v>
      </c>
      <c r="K39" s="190">
        <f>G39*J39</f>
        <v>0</v>
      </c>
    </row>
    <row r="40" spans="1:11" ht="63.75" x14ac:dyDescent="0.25">
      <c r="A40" s="191" t="s">
        <v>47</v>
      </c>
      <c r="B40" s="181" t="s">
        <v>443</v>
      </c>
      <c r="C40" s="182"/>
      <c r="D40" s="183"/>
      <c r="E40" s="184" t="s">
        <v>444</v>
      </c>
      <c r="F40" s="185" t="s">
        <v>445</v>
      </c>
      <c r="G40" s="133"/>
      <c r="H40" s="226">
        <v>4.0000000000000008E-2</v>
      </c>
      <c r="I40" s="138">
        <f>G40*H40</f>
        <v>0</v>
      </c>
      <c r="J40" s="223">
        <v>4.0000000000000008E-2</v>
      </c>
      <c r="K40" s="190">
        <f>G40*J40</f>
        <v>0</v>
      </c>
    </row>
    <row r="41" spans="1:11" ht="51" x14ac:dyDescent="0.25">
      <c r="A41" s="191" t="s">
        <v>48</v>
      </c>
      <c r="B41" s="181" t="s">
        <v>446</v>
      </c>
      <c r="C41" s="182"/>
      <c r="D41" s="183" t="s">
        <v>447</v>
      </c>
      <c r="E41" s="184" t="s">
        <v>448</v>
      </c>
      <c r="F41" s="185" t="s">
        <v>449</v>
      </c>
      <c r="G41" s="133"/>
      <c r="H41" s="226">
        <v>2.0000000000000004E-2</v>
      </c>
      <c r="I41" s="138">
        <f>G41*H41</f>
        <v>0</v>
      </c>
      <c r="J41" s="223">
        <v>2.0000000000000004E-2</v>
      </c>
      <c r="K41" s="190">
        <f>G41*J41</f>
        <v>0</v>
      </c>
    </row>
    <row r="42" spans="1:11" ht="38.25" x14ac:dyDescent="0.25">
      <c r="A42" s="191" t="s">
        <v>49</v>
      </c>
      <c r="B42" s="181" t="s">
        <v>450</v>
      </c>
      <c r="C42" s="182"/>
      <c r="D42" s="183"/>
      <c r="E42" s="184"/>
      <c r="F42" s="185" t="s">
        <v>451</v>
      </c>
      <c r="G42" s="133"/>
      <c r="H42" s="226">
        <v>0.06</v>
      </c>
      <c r="I42" s="138">
        <f>G42*H42</f>
        <v>0</v>
      </c>
      <c r="J42" s="223">
        <v>6.1400000000000003E-2</v>
      </c>
      <c r="K42" s="190">
        <f>G42*J42</f>
        <v>0</v>
      </c>
    </row>
    <row r="43" spans="1:11" ht="15.75" x14ac:dyDescent="0.25">
      <c r="A43" s="208" t="s">
        <v>35</v>
      </c>
      <c r="B43" s="212"/>
      <c r="C43" s="212"/>
      <c r="D43" s="212"/>
      <c r="E43" s="212"/>
      <c r="F43" s="212"/>
      <c r="G43" s="212"/>
      <c r="H43" s="212"/>
      <c r="I43" s="212"/>
      <c r="J43" s="212"/>
      <c r="K43" s="213"/>
    </row>
    <row r="44" spans="1:11" ht="63.75" x14ac:dyDescent="0.25">
      <c r="A44" s="218" t="s">
        <v>50</v>
      </c>
      <c r="B44" s="181" t="s">
        <v>452</v>
      </c>
      <c r="C44" s="182"/>
      <c r="D44" s="183" t="s">
        <v>453</v>
      </c>
      <c r="E44" s="184"/>
      <c r="F44" s="185" t="s">
        <v>454</v>
      </c>
      <c r="G44" s="133"/>
      <c r="H44" s="226">
        <v>5.4000000000000006E-2</v>
      </c>
      <c r="I44" s="138">
        <f>G44*H44</f>
        <v>0</v>
      </c>
      <c r="J44" s="223">
        <v>0</v>
      </c>
      <c r="K44" s="190">
        <f>G44*J44</f>
        <v>0</v>
      </c>
    </row>
    <row r="45" spans="1:11" ht="63.75" x14ac:dyDescent="0.25">
      <c r="A45" s="218" t="s">
        <v>51</v>
      </c>
      <c r="B45" s="181" t="s">
        <v>452</v>
      </c>
      <c r="C45" s="182"/>
      <c r="D45" s="183" t="s">
        <v>453</v>
      </c>
      <c r="E45" s="184"/>
      <c r="F45" s="185" t="s">
        <v>454</v>
      </c>
      <c r="G45" s="133"/>
      <c r="H45" s="226">
        <v>9.2000000000000012E-2</v>
      </c>
      <c r="I45" s="138">
        <f>G45*H45</f>
        <v>0</v>
      </c>
      <c r="J45" s="223">
        <v>0</v>
      </c>
      <c r="K45" s="190">
        <f>G45*J45</f>
        <v>0</v>
      </c>
    </row>
    <row r="46" spans="1:11" ht="63.75" x14ac:dyDescent="0.25">
      <c r="A46" s="218" t="s">
        <v>52</v>
      </c>
      <c r="B46" s="181" t="s">
        <v>452</v>
      </c>
      <c r="C46" s="182"/>
      <c r="D46" s="183" t="s">
        <v>453</v>
      </c>
      <c r="E46" s="184"/>
      <c r="F46" s="185" t="s">
        <v>454</v>
      </c>
      <c r="G46" s="133"/>
      <c r="H46" s="226">
        <v>5.4000000000000006E-2</v>
      </c>
      <c r="I46" s="138">
        <f>G46*H46</f>
        <v>0</v>
      </c>
      <c r="J46" s="223">
        <v>0</v>
      </c>
      <c r="K46" s="190">
        <f>G46*J46</f>
        <v>0</v>
      </c>
    </row>
    <row r="47" spans="1:11" ht="63.75" x14ac:dyDescent="0.25">
      <c r="A47" s="219" t="s">
        <v>53</v>
      </c>
      <c r="B47" s="181" t="s">
        <v>452</v>
      </c>
      <c r="C47" s="182"/>
      <c r="D47" s="183" t="s">
        <v>453</v>
      </c>
      <c r="E47" s="184"/>
      <c r="F47" s="185" t="s">
        <v>454</v>
      </c>
      <c r="G47" s="133"/>
      <c r="H47" s="226">
        <v>0</v>
      </c>
      <c r="I47" s="138">
        <f>G47*H47</f>
        <v>0</v>
      </c>
      <c r="J47" s="223">
        <v>5.2000000000000005E-2</v>
      </c>
      <c r="K47" s="190">
        <f>G47*J47</f>
        <v>0</v>
      </c>
    </row>
    <row r="48" spans="1:11" ht="63.75" x14ac:dyDescent="0.25">
      <c r="A48" s="219" t="s">
        <v>54</v>
      </c>
      <c r="B48" s="181" t="s">
        <v>452</v>
      </c>
      <c r="C48" s="182"/>
      <c r="D48" s="183" t="s">
        <v>453</v>
      </c>
      <c r="E48" s="184"/>
      <c r="F48" s="185" t="s">
        <v>454</v>
      </c>
      <c r="G48" s="133"/>
      <c r="H48" s="226">
        <v>0</v>
      </c>
      <c r="I48" s="138">
        <f>G48*H48</f>
        <v>0</v>
      </c>
      <c r="J48" s="223">
        <v>9.0000000000000011E-2</v>
      </c>
      <c r="K48" s="190">
        <f>G48*J48</f>
        <v>0</v>
      </c>
    </row>
    <row r="49" spans="1:11" ht="63.75" x14ac:dyDescent="0.25">
      <c r="A49" s="219" t="s">
        <v>55</v>
      </c>
      <c r="B49" s="181" t="s">
        <v>452</v>
      </c>
      <c r="C49" s="182"/>
      <c r="D49" s="183" t="s">
        <v>453</v>
      </c>
      <c r="E49" s="184"/>
      <c r="F49" s="185" t="s">
        <v>454</v>
      </c>
      <c r="G49" s="133"/>
      <c r="H49" s="226">
        <v>0</v>
      </c>
      <c r="I49" s="138">
        <f>G49*H49</f>
        <v>0</v>
      </c>
      <c r="J49" s="223">
        <v>5.2000000000000005E-2</v>
      </c>
      <c r="K49" s="190">
        <f>G49*J49</f>
        <v>0</v>
      </c>
    </row>
    <row r="50" spans="1:11" ht="51" x14ac:dyDescent="0.25">
      <c r="A50" s="219" t="s">
        <v>56</v>
      </c>
      <c r="B50" s="181"/>
      <c r="C50" s="182" t="s">
        <v>455</v>
      </c>
      <c r="D50" s="183"/>
      <c r="E50" s="184"/>
      <c r="F50" s="185" t="s">
        <v>456</v>
      </c>
      <c r="G50" s="133"/>
      <c r="H50" s="226">
        <v>0</v>
      </c>
      <c r="I50" s="138">
        <f>G50*H50</f>
        <v>0</v>
      </c>
      <c r="J50" s="223">
        <v>6.0000000000000001E-3</v>
      </c>
      <c r="K50" s="190">
        <f>G50*J50</f>
        <v>0</v>
      </c>
    </row>
    <row r="51" spans="1:11" ht="15.75" x14ac:dyDescent="0.25">
      <c r="A51" s="208" t="s">
        <v>36</v>
      </c>
      <c r="B51" s="212"/>
      <c r="C51" s="212"/>
      <c r="D51" s="212"/>
      <c r="E51" s="212"/>
      <c r="F51" s="212"/>
      <c r="G51" s="212"/>
      <c r="H51" s="212"/>
      <c r="I51" s="212"/>
      <c r="J51" s="212"/>
      <c r="K51" s="213"/>
    </row>
    <row r="52" spans="1:11" ht="15.75" x14ac:dyDescent="0.25">
      <c r="A52" s="208" t="s">
        <v>472</v>
      </c>
      <c r="B52" s="212"/>
      <c r="C52" s="212"/>
      <c r="D52" s="212"/>
      <c r="E52" s="212"/>
      <c r="F52" s="212"/>
      <c r="G52" s="212"/>
      <c r="H52" s="212"/>
      <c r="I52" s="212"/>
      <c r="J52" s="212"/>
      <c r="K52" s="213"/>
    </row>
    <row r="53" spans="1:11" ht="51" x14ac:dyDescent="0.25">
      <c r="A53" s="218" t="s">
        <v>57</v>
      </c>
      <c r="B53" s="181" t="s">
        <v>457</v>
      </c>
      <c r="C53" s="182"/>
      <c r="D53" s="183" t="s">
        <v>458</v>
      </c>
      <c r="E53" s="184" t="s">
        <v>459</v>
      </c>
      <c r="F53" s="185" t="s">
        <v>460</v>
      </c>
      <c r="G53" s="133"/>
      <c r="H53" s="226">
        <v>6.8879999999999997E-2</v>
      </c>
      <c r="I53" s="138">
        <f>G53*H53</f>
        <v>0</v>
      </c>
      <c r="J53" s="223">
        <v>6.8879999999999997E-2</v>
      </c>
      <c r="K53" s="190">
        <f>G53*J53</f>
        <v>0</v>
      </c>
    </row>
    <row r="54" spans="1:11" ht="51" x14ac:dyDescent="0.25">
      <c r="A54" s="218" t="s">
        <v>58</v>
      </c>
      <c r="B54" s="181" t="s">
        <v>457</v>
      </c>
      <c r="C54" s="182"/>
      <c r="D54" s="183" t="s">
        <v>458</v>
      </c>
      <c r="E54" s="184" t="s">
        <v>459</v>
      </c>
      <c r="F54" s="185" t="s">
        <v>460</v>
      </c>
      <c r="G54" s="133"/>
      <c r="H54" s="226">
        <v>2.8560000000000002E-2</v>
      </c>
      <c r="I54" s="138">
        <f>G54*H54</f>
        <v>0</v>
      </c>
      <c r="J54" s="223">
        <v>2.8560000000000002E-2</v>
      </c>
      <c r="K54" s="190">
        <f>G54*J54</f>
        <v>0</v>
      </c>
    </row>
    <row r="55" spans="1:11" ht="51" x14ac:dyDescent="0.25">
      <c r="A55" s="218" t="s">
        <v>59</v>
      </c>
      <c r="B55" s="181" t="s">
        <v>457</v>
      </c>
      <c r="C55" s="182"/>
      <c r="D55" s="183" t="s">
        <v>458</v>
      </c>
      <c r="E55" s="184" t="s">
        <v>459</v>
      </c>
      <c r="F55" s="185" t="s">
        <v>460</v>
      </c>
      <c r="G55" s="133"/>
      <c r="H55" s="226">
        <v>7.0799999999999995E-3</v>
      </c>
      <c r="I55" s="138">
        <f>G55*H55</f>
        <v>0</v>
      </c>
      <c r="J55" s="223">
        <v>7.0799999999999995E-3</v>
      </c>
      <c r="K55" s="190">
        <f>G55*J55</f>
        <v>0</v>
      </c>
    </row>
    <row r="56" spans="1:11" ht="51" x14ac:dyDescent="0.25">
      <c r="A56" s="219" t="s">
        <v>60</v>
      </c>
      <c r="B56" s="181" t="s">
        <v>457</v>
      </c>
      <c r="C56" s="182"/>
      <c r="D56" s="183" t="s">
        <v>458</v>
      </c>
      <c r="E56" s="184" t="s">
        <v>459</v>
      </c>
      <c r="F56" s="185" t="s">
        <v>460</v>
      </c>
      <c r="G56" s="133"/>
      <c r="H56" s="226">
        <v>1.5480000000000001E-2</v>
      </c>
      <c r="I56" s="138">
        <f>G56*H56</f>
        <v>0</v>
      </c>
      <c r="J56" s="223">
        <v>1.5480000000000001E-2</v>
      </c>
      <c r="K56" s="190">
        <f>G56*J56</f>
        <v>0</v>
      </c>
    </row>
    <row r="57" spans="1:11" ht="15.75" x14ac:dyDescent="0.25">
      <c r="A57" s="208" t="s">
        <v>473</v>
      </c>
      <c r="B57" s="212"/>
      <c r="C57" s="212"/>
      <c r="D57" s="212"/>
      <c r="E57" s="212"/>
      <c r="F57" s="212"/>
      <c r="G57" s="212"/>
      <c r="H57" s="212"/>
      <c r="I57" s="212"/>
      <c r="J57" s="212"/>
      <c r="K57" s="213"/>
    </row>
    <row r="58" spans="1:11" ht="61.5" customHeight="1" x14ac:dyDescent="0.25">
      <c r="A58" s="218" t="s">
        <v>61</v>
      </c>
      <c r="B58" s="181" t="s">
        <v>401</v>
      </c>
      <c r="C58" s="182" t="s">
        <v>400</v>
      </c>
      <c r="D58" s="183"/>
      <c r="E58" s="184" t="s">
        <v>402</v>
      </c>
      <c r="F58" s="185" t="s">
        <v>403</v>
      </c>
      <c r="G58" s="133"/>
      <c r="H58" s="226">
        <v>1.2000000000000002E-2</v>
      </c>
      <c r="I58" s="138">
        <f>G58*H58</f>
        <v>0</v>
      </c>
      <c r="J58" s="223">
        <v>1.1700000000000002E-2</v>
      </c>
      <c r="K58" s="190">
        <f>G58*J58</f>
        <v>0</v>
      </c>
    </row>
    <row r="59" spans="1:11" ht="69" customHeight="1" x14ac:dyDescent="0.25">
      <c r="A59" s="218" t="s">
        <v>62</v>
      </c>
      <c r="B59" s="181" t="s">
        <v>401</v>
      </c>
      <c r="C59" s="182" t="s">
        <v>400</v>
      </c>
      <c r="D59" s="183"/>
      <c r="E59" s="184" t="s">
        <v>402</v>
      </c>
      <c r="F59" s="185" t="s">
        <v>403</v>
      </c>
      <c r="G59" s="133"/>
      <c r="H59" s="226">
        <v>1.5000000000000002E-3</v>
      </c>
      <c r="I59" s="138">
        <f>G59*H59</f>
        <v>0</v>
      </c>
      <c r="J59" s="223">
        <v>1.5000000000000002E-3</v>
      </c>
      <c r="K59" s="190">
        <f>G59*J59</f>
        <v>0</v>
      </c>
    </row>
    <row r="60" spans="1:11" ht="48.75" customHeight="1" x14ac:dyDescent="0.25">
      <c r="A60" s="218" t="s">
        <v>63</v>
      </c>
      <c r="B60" s="181" t="s">
        <v>401</v>
      </c>
      <c r="C60" s="182" t="s">
        <v>400</v>
      </c>
      <c r="D60" s="183"/>
      <c r="E60" s="184" t="s">
        <v>402</v>
      </c>
      <c r="F60" s="185" t="s">
        <v>403</v>
      </c>
      <c r="G60" s="133"/>
      <c r="H60" s="226">
        <v>7.4999999999999997E-3</v>
      </c>
      <c r="I60" s="138">
        <f>G60*H60</f>
        <v>0</v>
      </c>
      <c r="J60" s="223">
        <v>6.6000000000000008E-3</v>
      </c>
      <c r="K60" s="190">
        <f>G60*J60</f>
        <v>0</v>
      </c>
    </row>
    <row r="61" spans="1:11" ht="45.75" customHeight="1" x14ac:dyDescent="0.25">
      <c r="A61" s="218" t="s">
        <v>64</v>
      </c>
      <c r="B61" s="181" t="s">
        <v>401</v>
      </c>
      <c r="C61" s="182" t="s">
        <v>400</v>
      </c>
      <c r="D61" s="183"/>
      <c r="E61" s="184" t="s">
        <v>402</v>
      </c>
      <c r="F61" s="185" t="s">
        <v>403</v>
      </c>
      <c r="G61" s="133"/>
      <c r="H61" s="226">
        <v>5.1000000000000004E-3</v>
      </c>
      <c r="I61" s="138">
        <f>G61*H61</f>
        <v>0</v>
      </c>
      <c r="J61" s="223">
        <v>5.1000000000000004E-3</v>
      </c>
      <c r="K61" s="190">
        <f>G61*J61</f>
        <v>0</v>
      </c>
    </row>
    <row r="62" spans="1:11" ht="64.5" customHeight="1" x14ac:dyDescent="0.25">
      <c r="A62" s="218" t="s">
        <v>65</v>
      </c>
      <c r="B62" s="181" t="s">
        <v>401</v>
      </c>
      <c r="C62" s="182" t="s">
        <v>400</v>
      </c>
      <c r="D62" s="183"/>
      <c r="E62" s="184" t="s">
        <v>402</v>
      </c>
      <c r="F62" s="185" t="s">
        <v>403</v>
      </c>
      <c r="G62" s="133"/>
      <c r="H62" s="226">
        <v>2.3999999999999998E-3</v>
      </c>
      <c r="I62" s="138">
        <f>G62*H62</f>
        <v>0</v>
      </c>
      <c r="J62" s="223">
        <v>2.3999999999999998E-3</v>
      </c>
      <c r="K62" s="190">
        <f>G62*J62</f>
        <v>0</v>
      </c>
    </row>
    <row r="63" spans="1:11" ht="50.25" customHeight="1" x14ac:dyDescent="0.25">
      <c r="A63" s="218" t="s">
        <v>66</v>
      </c>
      <c r="B63" s="181" t="s">
        <v>401</v>
      </c>
      <c r="C63" s="182" t="s">
        <v>400</v>
      </c>
      <c r="D63" s="183"/>
      <c r="E63" s="184" t="s">
        <v>402</v>
      </c>
      <c r="F63" s="185" t="s">
        <v>403</v>
      </c>
      <c r="G63" s="133"/>
      <c r="H63" s="226">
        <v>8.9999999999999998E-4</v>
      </c>
      <c r="I63" s="138">
        <f>G63*H63</f>
        <v>0</v>
      </c>
      <c r="J63" s="223">
        <v>8.9999999999999998E-4</v>
      </c>
      <c r="K63" s="190">
        <f>G63*J63</f>
        <v>0</v>
      </c>
    </row>
    <row r="64" spans="1:11" ht="57" customHeight="1" thickBot="1" x14ac:dyDescent="0.3">
      <c r="A64" s="220" t="s">
        <v>67</v>
      </c>
      <c r="B64" s="203" t="s">
        <v>401</v>
      </c>
      <c r="C64" s="193" t="s">
        <v>400</v>
      </c>
      <c r="D64" s="194"/>
      <c r="E64" s="195" t="s">
        <v>402</v>
      </c>
      <c r="F64" s="204" t="s">
        <v>403</v>
      </c>
      <c r="G64" s="196"/>
      <c r="H64" s="227">
        <v>1.8E-3</v>
      </c>
      <c r="I64" s="221">
        <f>G64*H64</f>
        <v>0</v>
      </c>
      <c r="J64" s="224">
        <v>1.8E-3</v>
      </c>
      <c r="K64" s="197">
        <f>G64*J64</f>
        <v>0</v>
      </c>
    </row>
  </sheetData>
  <mergeCells count="15">
    <mergeCell ref="A52:K52"/>
    <mergeCell ref="A57:K57"/>
    <mergeCell ref="A27:K27"/>
    <mergeCell ref="A32:K32"/>
    <mergeCell ref="A34:K34"/>
    <mergeCell ref="A38:K38"/>
    <mergeCell ref="A43:K43"/>
    <mergeCell ref="A51:K51"/>
    <mergeCell ref="A25:G25"/>
    <mergeCell ref="A3:I3"/>
    <mergeCell ref="A7:I7"/>
    <mergeCell ref="A11:I11"/>
    <mergeCell ref="A26:K26"/>
    <mergeCell ref="B1:F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K50"/>
  <sheetViews>
    <sheetView zoomScale="75" zoomScaleNormal="75" workbookViewId="0">
      <selection activeCell="O37" sqref="O37"/>
    </sheetView>
  </sheetViews>
  <sheetFormatPr defaultRowHeight="15" x14ac:dyDescent="0.25"/>
  <cols>
    <col min="1" max="6" width="39.85546875" style="6" customWidth="1"/>
    <col min="7" max="7" width="19" style="6" customWidth="1"/>
    <col min="8" max="8" width="12.5703125" style="6" customWidth="1"/>
    <col min="9" max="9" width="14.85546875" style="6" customWidth="1"/>
    <col min="10" max="10" width="12.28515625" style="6" customWidth="1"/>
  </cols>
  <sheetData>
    <row r="1" spans="1:11" ht="15.75" thickBot="1" x14ac:dyDescent="0.3">
      <c r="A1" s="137" t="s">
        <v>379</v>
      </c>
      <c r="B1" s="131" t="s">
        <v>411</v>
      </c>
      <c r="C1" s="131"/>
      <c r="D1" s="131"/>
      <c r="E1" s="131"/>
      <c r="F1" s="131"/>
      <c r="G1" s="137" t="s">
        <v>410</v>
      </c>
      <c r="H1" s="136" t="s">
        <v>461</v>
      </c>
      <c r="I1" s="6" t="s">
        <v>462</v>
      </c>
      <c r="J1" s="136" t="s">
        <v>461</v>
      </c>
      <c r="K1" t="s">
        <v>462</v>
      </c>
    </row>
    <row r="2" spans="1:11" x14ac:dyDescent="0.25">
      <c r="A2" s="231" t="s">
        <v>76</v>
      </c>
      <c r="B2" s="252" t="s">
        <v>519</v>
      </c>
      <c r="C2" s="253" t="s">
        <v>520</v>
      </c>
      <c r="D2" s="254" t="s">
        <v>521</v>
      </c>
      <c r="E2" s="255" t="s">
        <v>522</v>
      </c>
      <c r="F2" s="256" t="s">
        <v>523</v>
      </c>
      <c r="G2" s="232"/>
      <c r="H2" s="233" t="s">
        <v>4</v>
      </c>
      <c r="I2" s="234">
        <f>SUM(I4:I50)</f>
        <v>0</v>
      </c>
      <c r="J2" s="233" t="s">
        <v>5</v>
      </c>
      <c r="K2" s="235">
        <f>SUM(K4:K50)</f>
        <v>0</v>
      </c>
    </row>
    <row r="3" spans="1:11" ht="15.75" thickBot="1" x14ac:dyDescent="0.3">
      <c r="A3" s="257" t="s">
        <v>77</v>
      </c>
      <c r="B3" s="258"/>
      <c r="C3" s="258"/>
      <c r="D3" s="258"/>
      <c r="E3" s="258"/>
      <c r="F3" s="258"/>
      <c r="G3" s="258"/>
      <c r="H3" s="258"/>
      <c r="I3" s="258"/>
      <c r="J3" s="258"/>
      <c r="K3" s="236"/>
    </row>
    <row r="4" spans="1:11" ht="38.25" x14ac:dyDescent="0.25">
      <c r="A4" s="189" t="s">
        <v>475</v>
      </c>
      <c r="B4" s="248" t="s">
        <v>78</v>
      </c>
      <c r="C4" s="228" t="s">
        <v>79</v>
      </c>
      <c r="D4" s="229" t="s">
        <v>80</v>
      </c>
      <c r="E4" s="230"/>
      <c r="F4" s="249" t="s">
        <v>81</v>
      </c>
      <c r="G4" s="149"/>
      <c r="H4" s="245">
        <v>5.4000000000000006E-2</v>
      </c>
      <c r="I4" s="151">
        <f>G4*H4</f>
        <v>0</v>
      </c>
      <c r="J4" s="245">
        <v>4.3200000000000002E-2</v>
      </c>
      <c r="K4" s="237">
        <f>G4*J4</f>
        <v>0</v>
      </c>
    </row>
    <row r="5" spans="1:11" ht="102" x14ac:dyDescent="0.25">
      <c r="A5" s="189" t="s">
        <v>476</v>
      </c>
      <c r="B5" s="248" t="s">
        <v>82</v>
      </c>
      <c r="C5" s="228" t="s">
        <v>83</v>
      </c>
      <c r="D5" s="229" t="s">
        <v>84</v>
      </c>
      <c r="E5" s="230" t="s">
        <v>85</v>
      </c>
      <c r="F5" s="249" t="s">
        <v>86</v>
      </c>
      <c r="G5" s="149"/>
      <c r="H5" s="246">
        <v>7.8000000000000014E-2</v>
      </c>
      <c r="I5" s="151">
        <f>G5*H5</f>
        <v>0</v>
      </c>
      <c r="J5" s="246">
        <v>6.2400000000000004E-2</v>
      </c>
      <c r="K5" s="237">
        <f>G5*J5</f>
        <v>0</v>
      </c>
    </row>
    <row r="6" spans="1:11" ht="38.25" x14ac:dyDescent="0.25">
      <c r="A6" s="189" t="s">
        <v>477</v>
      </c>
      <c r="B6" s="248" t="s">
        <v>87</v>
      </c>
      <c r="C6" s="228" t="s">
        <v>88</v>
      </c>
      <c r="D6" s="229" t="s">
        <v>89</v>
      </c>
      <c r="E6" s="230" t="s">
        <v>90</v>
      </c>
      <c r="F6" s="249" t="s">
        <v>91</v>
      </c>
      <c r="G6" s="149"/>
      <c r="H6" s="246">
        <v>2.0000000000000004E-2</v>
      </c>
      <c r="I6" s="151">
        <f>G6*H6</f>
        <v>0</v>
      </c>
      <c r="J6" s="246">
        <v>1.6E-2</v>
      </c>
      <c r="K6" s="237">
        <f>G6*J6</f>
        <v>0</v>
      </c>
    </row>
    <row r="7" spans="1:11" ht="25.5" x14ac:dyDescent="0.25">
      <c r="A7" s="189" t="s">
        <v>478</v>
      </c>
      <c r="B7" s="248" t="s">
        <v>92</v>
      </c>
      <c r="C7" s="228"/>
      <c r="D7" s="229" t="s">
        <v>93</v>
      </c>
      <c r="E7" s="230" t="s">
        <v>94</v>
      </c>
      <c r="F7" s="249" t="s">
        <v>95</v>
      </c>
      <c r="G7" s="149"/>
      <c r="H7" s="246">
        <v>2.0000000000000004E-2</v>
      </c>
      <c r="I7" s="151">
        <f>G7*H7</f>
        <v>0</v>
      </c>
      <c r="J7" s="246">
        <v>1.6E-2</v>
      </c>
      <c r="K7" s="237">
        <f>G7*J7</f>
        <v>0</v>
      </c>
    </row>
    <row r="8" spans="1:11" ht="89.25" x14ac:dyDescent="0.25">
      <c r="A8" s="189" t="s">
        <v>479</v>
      </c>
      <c r="B8" s="248" t="s">
        <v>96</v>
      </c>
      <c r="C8" s="228" t="s">
        <v>97</v>
      </c>
      <c r="D8" s="229"/>
      <c r="E8" s="230" t="s">
        <v>98</v>
      </c>
      <c r="F8" s="249" t="s">
        <v>99</v>
      </c>
      <c r="G8" s="149"/>
      <c r="H8" s="246">
        <v>2.8000000000000004E-2</v>
      </c>
      <c r="I8" s="151">
        <f>G8*H8</f>
        <v>0</v>
      </c>
      <c r="J8" s="246">
        <v>2.2400000000000003E-2</v>
      </c>
      <c r="K8" s="237">
        <f>G8*J8</f>
        <v>0</v>
      </c>
    </row>
    <row r="9" spans="1:11" x14ac:dyDescent="0.25">
      <c r="A9" s="259" t="s">
        <v>100</v>
      </c>
      <c r="B9" s="260"/>
      <c r="C9" s="260"/>
      <c r="D9" s="260"/>
      <c r="E9" s="260"/>
      <c r="F9" s="260"/>
      <c r="G9" s="260"/>
      <c r="H9" s="260"/>
      <c r="I9" s="260"/>
      <c r="J9" s="260"/>
      <c r="K9" s="261"/>
    </row>
    <row r="10" spans="1:11" ht="25.5" x14ac:dyDescent="0.25">
      <c r="A10" s="189" t="s">
        <v>480</v>
      </c>
      <c r="B10" s="248" t="s">
        <v>101</v>
      </c>
      <c r="C10" s="228" t="s">
        <v>102</v>
      </c>
      <c r="D10" s="229"/>
      <c r="E10" s="230" t="s">
        <v>103</v>
      </c>
      <c r="F10" s="249"/>
      <c r="G10" s="149"/>
      <c r="H10" s="246">
        <v>0</v>
      </c>
      <c r="I10" s="151">
        <f>G10*H10</f>
        <v>0</v>
      </c>
      <c r="J10" s="246">
        <v>0.03</v>
      </c>
      <c r="K10" s="237">
        <f>G10*J10</f>
        <v>0</v>
      </c>
    </row>
    <row r="11" spans="1:11" ht="38.25" x14ac:dyDescent="0.25">
      <c r="A11" s="189" t="s">
        <v>481</v>
      </c>
      <c r="B11" s="248" t="s">
        <v>104</v>
      </c>
      <c r="C11" s="228"/>
      <c r="D11" s="229"/>
      <c r="E11" s="230"/>
      <c r="F11" s="249" t="s">
        <v>105</v>
      </c>
      <c r="G11" s="149"/>
      <c r="H11" s="246">
        <v>0</v>
      </c>
      <c r="I11" s="151">
        <f>G11*H11</f>
        <v>0</v>
      </c>
      <c r="J11" s="246">
        <v>7.1999999999999995E-2</v>
      </c>
      <c r="K11" s="237">
        <f>G11*J11</f>
        <v>0</v>
      </c>
    </row>
    <row r="12" spans="1:11" ht="51" x14ac:dyDescent="0.25">
      <c r="A12" s="189" t="s">
        <v>482</v>
      </c>
      <c r="B12" s="248" t="s">
        <v>106</v>
      </c>
      <c r="C12" s="228" t="s">
        <v>107</v>
      </c>
      <c r="D12" s="229" t="s">
        <v>108</v>
      </c>
      <c r="E12" s="230" t="s">
        <v>109</v>
      </c>
      <c r="F12" s="249" t="s">
        <v>110</v>
      </c>
      <c r="G12" s="149"/>
      <c r="H12" s="246">
        <v>0</v>
      </c>
      <c r="I12" s="151">
        <f>G12*H12</f>
        <v>0</v>
      </c>
      <c r="J12" s="246">
        <v>0.108</v>
      </c>
      <c r="K12" s="237">
        <f>G12*J12</f>
        <v>0</v>
      </c>
    </row>
    <row r="13" spans="1:11" ht="38.25" x14ac:dyDescent="0.25">
      <c r="A13" s="189" t="s">
        <v>483</v>
      </c>
      <c r="B13" s="248" t="s">
        <v>111</v>
      </c>
      <c r="C13" s="228" t="s">
        <v>112</v>
      </c>
      <c r="D13" s="229" t="s">
        <v>113</v>
      </c>
      <c r="E13" s="230" t="s">
        <v>114</v>
      </c>
      <c r="F13" s="249" t="s">
        <v>115</v>
      </c>
      <c r="G13" s="149"/>
      <c r="H13" s="246">
        <v>0.03</v>
      </c>
      <c r="I13" s="151">
        <f>G13*H13</f>
        <v>0</v>
      </c>
      <c r="J13" s="246">
        <v>0.108</v>
      </c>
      <c r="K13" s="237">
        <f>G13*J13</f>
        <v>0</v>
      </c>
    </row>
    <row r="14" spans="1:11" ht="38.25" x14ac:dyDescent="0.25">
      <c r="A14" s="189" t="s">
        <v>484</v>
      </c>
      <c r="B14" s="248" t="s">
        <v>116</v>
      </c>
      <c r="C14" s="228" t="s">
        <v>117</v>
      </c>
      <c r="D14" s="229" t="s">
        <v>118</v>
      </c>
      <c r="E14" s="230" t="s">
        <v>119</v>
      </c>
      <c r="F14" s="249" t="s">
        <v>120</v>
      </c>
      <c r="G14" s="149"/>
      <c r="H14" s="246">
        <v>1.6E-2</v>
      </c>
      <c r="I14" s="151">
        <f>G14*H14</f>
        <v>0</v>
      </c>
      <c r="J14" s="246">
        <v>0.06</v>
      </c>
      <c r="K14" s="237">
        <f>G14*J14</f>
        <v>0</v>
      </c>
    </row>
    <row r="15" spans="1:11" ht="51" x14ac:dyDescent="0.25">
      <c r="A15" s="189" t="s">
        <v>485</v>
      </c>
      <c r="B15" s="248" t="s">
        <v>121</v>
      </c>
      <c r="C15" s="228" t="s">
        <v>122</v>
      </c>
      <c r="D15" s="229" t="s">
        <v>123</v>
      </c>
      <c r="E15" s="230"/>
      <c r="F15" s="249" t="s">
        <v>124</v>
      </c>
      <c r="G15" s="149"/>
      <c r="H15" s="246">
        <v>1.2E-2</v>
      </c>
      <c r="I15" s="151">
        <f>G15*H15</f>
        <v>0</v>
      </c>
      <c r="J15" s="246">
        <v>4.2000000000000003E-2</v>
      </c>
      <c r="K15" s="237">
        <f>G15*J15</f>
        <v>0</v>
      </c>
    </row>
    <row r="16" spans="1:11" ht="38.25" x14ac:dyDescent="0.25">
      <c r="A16" s="189" t="s">
        <v>486</v>
      </c>
      <c r="B16" s="248" t="s">
        <v>125</v>
      </c>
      <c r="C16" s="228" t="s">
        <v>126</v>
      </c>
      <c r="D16" s="229" t="s">
        <v>127</v>
      </c>
      <c r="E16" s="230" t="s">
        <v>128</v>
      </c>
      <c r="F16" s="249" t="s">
        <v>129</v>
      </c>
      <c r="G16" s="149"/>
      <c r="H16" s="246">
        <v>1.4999999999999999E-2</v>
      </c>
      <c r="I16" s="151">
        <f>G16*H16</f>
        <v>0</v>
      </c>
      <c r="J16" s="246">
        <v>5.3999999999999999E-2</v>
      </c>
      <c r="K16" s="237">
        <f>G16*J16</f>
        <v>0</v>
      </c>
    </row>
    <row r="17" spans="1:11" ht="38.25" x14ac:dyDescent="0.25">
      <c r="A17" s="189" t="s">
        <v>487</v>
      </c>
      <c r="B17" s="248" t="s">
        <v>283</v>
      </c>
      <c r="C17" s="228"/>
      <c r="D17" s="229"/>
      <c r="E17" s="230" t="s">
        <v>130</v>
      </c>
      <c r="F17" s="249" t="s">
        <v>131</v>
      </c>
      <c r="G17" s="149"/>
      <c r="H17" s="246">
        <v>1.4999999999999999E-2</v>
      </c>
      <c r="I17" s="151">
        <f>G17*H17</f>
        <v>0</v>
      </c>
      <c r="J17" s="246">
        <v>5.3999999999999999E-2</v>
      </c>
      <c r="K17" s="237">
        <f>G17*J17</f>
        <v>0</v>
      </c>
    </row>
    <row r="18" spans="1:11" ht="25.5" x14ac:dyDescent="0.25">
      <c r="A18" s="189" t="s">
        <v>488</v>
      </c>
      <c r="B18" s="248" t="s">
        <v>132</v>
      </c>
      <c r="C18" s="228" t="s">
        <v>133</v>
      </c>
      <c r="D18" s="229" t="s">
        <v>134</v>
      </c>
      <c r="E18" s="230" t="s">
        <v>135</v>
      </c>
      <c r="F18" s="249" t="s">
        <v>136</v>
      </c>
      <c r="G18" s="149"/>
      <c r="H18" s="246">
        <v>6.0000000000000001E-3</v>
      </c>
      <c r="I18" s="151">
        <f>G18*H18</f>
        <v>0</v>
      </c>
      <c r="J18" s="246">
        <v>3.5999999999999997E-2</v>
      </c>
      <c r="K18" s="237">
        <f>G18*J18</f>
        <v>0</v>
      </c>
    </row>
    <row r="19" spans="1:11" ht="38.25" x14ac:dyDescent="0.25">
      <c r="A19" s="189" t="s">
        <v>489</v>
      </c>
      <c r="B19" s="248" t="s">
        <v>137</v>
      </c>
      <c r="C19" s="228"/>
      <c r="D19" s="229" t="s">
        <v>138</v>
      </c>
      <c r="E19" s="230" t="s">
        <v>139</v>
      </c>
      <c r="F19" s="249" t="s">
        <v>140</v>
      </c>
      <c r="G19" s="149"/>
      <c r="H19" s="246">
        <v>6.0000000000000001E-3</v>
      </c>
      <c r="I19" s="151">
        <f>G19*H19</f>
        <v>0</v>
      </c>
      <c r="J19" s="246">
        <v>3.5999999999999997E-2</v>
      </c>
      <c r="K19" s="237">
        <f>G19*J19</f>
        <v>0</v>
      </c>
    </row>
    <row r="20" spans="1:11" x14ac:dyDescent="0.25">
      <c r="A20" s="259" t="s">
        <v>141</v>
      </c>
      <c r="B20" s="260"/>
      <c r="C20" s="260"/>
      <c r="D20" s="260"/>
      <c r="E20" s="260"/>
      <c r="F20" s="260"/>
      <c r="G20" s="260"/>
      <c r="H20" s="260"/>
      <c r="I20" s="260"/>
      <c r="J20" s="260"/>
      <c r="K20" s="261"/>
    </row>
    <row r="21" spans="1:11" ht="76.5" x14ac:dyDescent="0.25">
      <c r="A21" s="189" t="s">
        <v>490</v>
      </c>
      <c r="B21" s="248" t="s">
        <v>142</v>
      </c>
      <c r="C21" s="228" t="s">
        <v>143</v>
      </c>
      <c r="D21" s="229" t="s">
        <v>144</v>
      </c>
      <c r="E21" s="230" t="s">
        <v>145</v>
      </c>
      <c r="F21" s="249" t="s">
        <v>146</v>
      </c>
      <c r="G21" s="149"/>
      <c r="H21" s="246">
        <v>0.13500000000000001</v>
      </c>
      <c r="I21" s="151">
        <f>G21*H21</f>
        <v>0</v>
      </c>
      <c r="J21" s="246">
        <v>0</v>
      </c>
      <c r="K21" s="237">
        <f>G21*J21</f>
        <v>0</v>
      </c>
    </row>
    <row r="22" spans="1:11" ht="76.5" x14ac:dyDescent="0.25">
      <c r="A22" s="189" t="s">
        <v>491</v>
      </c>
      <c r="B22" s="248" t="s">
        <v>142</v>
      </c>
      <c r="C22" s="228" t="s">
        <v>143</v>
      </c>
      <c r="D22" s="229" t="s">
        <v>144</v>
      </c>
      <c r="E22" s="230" t="s">
        <v>145</v>
      </c>
      <c r="F22" s="249" t="s">
        <v>146</v>
      </c>
      <c r="G22" s="149"/>
      <c r="H22" s="246">
        <v>4.5000000000000005E-2</v>
      </c>
      <c r="I22" s="151">
        <f>G22*H22</f>
        <v>0</v>
      </c>
      <c r="J22" s="246">
        <v>0</v>
      </c>
      <c r="K22" s="237">
        <f>G22*J22</f>
        <v>0</v>
      </c>
    </row>
    <row r="23" spans="1:11" ht="51" x14ac:dyDescent="0.25">
      <c r="A23" s="189" t="s">
        <v>492</v>
      </c>
      <c r="B23" s="248" t="s">
        <v>147</v>
      </c>
      <c r="C23" s="228" t="s">
        <v>148</v>
      </c>
      <c r="D23" s="229" t="s">
        <v>149</v>
      </c>
      <c r="E23" s="230" t="s">
        <v>150</v>
      </c>
      <c r="F23" s="249" t="s">
        <v>151</v>
      </c>
      <c r="G23" s="149"/>
      <c r="H23" s="246">
        <v>6.7500000000000004E-2</v>
      </c>
      <c r="I23" s="151">
        <f>G23*H23</f>
        <v>0</v>
      </c>
      <c r="J23" s="246">
        <v>0</v>
      </c>
      <c r="K23" s="237">
        <f>G23*J23</f>
        <v>0</v>
      </c>
    </row>
    <row r="24" spans="1:11" x14ac:dyDescent="0.25">
      <c r="A24" s="189" t="s">
        <v>493</v>
      </c>
      <c r="B24" s="248" t="s">
        <v>516</v>
      </c>
      <c r="C24" s="228"/>
      <c r="D24" s="229"/>
      <c r="E24" s="230"/>
      <c r="F24" s="249" t="s">
        <v>517</v>
      </c>
      <c r="G24" s="149"/>
      <c r="H24" s="246">
        <v>2.2500000000000003E-2</v>
      </c>
      <c r="I24" s="151">
        <f>G24*H24</f>
        <v>0</v>
      </c>
      <c r="J24" s="246">
        <v>0.08</v>
      </c>
      <c r="K24" s="237">
        <f>G24*J24</f>
        <v>0</v>
      </c>
    </row>
    <row r="25" spans="1:11" ht="38.25" x14ac:dyDescent="0.25">
      <c r="A25" s="189" t="s">
        <v>494</v>
      </c>
      <c r="B25" s="248" t="s">
        <v>152</v>
      </c>
      <c r="C25" s="228" t="s">
        <v>1</v>
      </c>
      <c r="D25" s="229"/>
      <c r="E25" s="230"/>
      <c r="F25" s="249" t="s">
        <v>153</v>
      </c>
      <c r="G25" s="149"/>
      <c r="H25" s="246">
        <v>2.2500000000000003E-2</v>
      </c>
      <c r="I25" s="151">
        <f>G25*H25</f>
        <v>0</v>
      </c>
      <c r="J25" s="246">
        <v>0</v>
      </c>
      <c r="K25" s="237">
        <f>G25*J25</f>
        <v>0</v>
      </c>
    </row>
    <row r="26" spans="1:11" ht="38.25" x14ac:dyDescent="0.25">
      <c r="A26" s="189" t="s">
        <v>495</v>
      </c>
      <c r="B26" s="248" t="s">
        <v>154</v>
      </c>
      <c r="C26" s="228" t="s">
        <v>155</v>
      </c>
      <c r="D26" s="229" t="s">
        <v>156</v>
      </c>
      <c r="E26" s="230" t="s">
        <v>157</v>
      </c>
      <c r="F26" s="249" t="s">
        <v>158</v>
      </c>
      <c r="G26" s="149"/>
      <c r="H26" s="246">
        <v>3.6000000000000004E-2</v>
      </c>
      <c r="I26" s="151">
        <f>G26*H26</f>
        <v>0</v>
      </c>
      <c r="J26" s="246">
        <v>0</v>
      </c>
      <c r="K26" s="237">
        <f>G26*J26</f>
        <v>0</v>
      </c>
    </row>
    <row r="27" spans="1:11" ht="38.25" x14ac:dyDescent="0.25">
      <c r="A27" s="189" t="s">
        <v>496</v>
      </c>
      <c r="B27" s="248" t="s">
        <v>230</v>
      </c>
      <c r="C27" s="228"/>
      <c r="D27" s="229"/>
      <c r="E27" s="230"/>
      <c r="F27" s="249" t="s">
        <v>159</v>
      </c>
      <c r="G27" s="149"/>
      <c r="H27" s="246">
        <v>3.6000000000000004E-2</v>
      </c>
      <c r="I27" s="151">
        <f>G27*H27</f>
        <v>0</v>
      </c>
      <c r="J27" s="246">
        <v>0</v>
      </c>
      <c r="K27" s="237">
        <f>G27*J27</f>
        <v>0</v>
      </c>
    </row>
    <row r="28" spans="1:11" ht="25.5" x14ac:dyDescent="0.25">
      <c r="A28" s="189" t="s">
        <v>497</v>
      </c>
      <c r="B28" s="248" t="s">
        <v>160</v>
      </c>
      <c r="C28" s="228"/>
      <c r="D28" s="229" t="s">
        <v>161</v>
      </c>
      <c r="E28" s="230" t="s">
        <v>162</v>
      </c>
      <c r="F28" s="249" t="s">
        <v>163</v>
      </c>
      <c r="G28" s="149"/>
      <c r="H28" s="246">
        <v>6.7500000000000004E-2</v>
      </c>
      <c r="I28" s="151">
        <f>G28*H28</f>
        <v>0</v>
      </c>
      <c r="J28" s="246">
        <v>0</v>
      </c>
      <c r="K28" s="237">
        <f>G28*J28</f>
        <v>0</v>
      </c>
    </row>
    <row r="29" spans="1:11" ht="76.5" x14ac:dyDescent="0.25">
      <c r="A29" s="189" t="s">
        <v>498</v>
      </c>
      <c r="B29" s="248" t="s">
        <v>164</v>
      </c>
      <c r="C29" s="228" t="s">
        <v>165</v>
      </c>
      <c r="D29" s="229" t="s">
        <v>166</v>
      </c>
      <c r="E29" s="230" t="s">
        <v>167</v>
      </c>
      <c r="F29" s="249" t="s">
        <v>168</v>
      </c>
      <c r="G29" s="149"/>
      <c r="H29" s="246">
        <v>1.8000000000000002E-2</v>
      </c>
      <c r="I29" s="151">
        <f>G29*H29</f>
        <v>0</v>
      </c>
      <c r="J29" s="246">
        <v>0</v>
      </c>
      <c r="K29" s="237">
        <f>G29*J29</f>
        <v>0</v>
      </c>
    </row>
    <row r="30" spans="1:11" x14ac:dyDescent="0.25">
      <c r="A30" s="259" t="s">
        <v>169</v>
      </c>
      <c r="B30" s="260"/>
      <c r="C30" s="260"/>
      <c r="D30" s="260"/>
      <c r="E30" s="260"/>
      <c r="F30" s="260"/>
      <c r="G30" s="260"/>
      <c r="H30" s="260"/>
      <c r="I30" s="260"/>
      <c r="J30" s="260"/>
      <c r="K30" s="261"/>
    </row>
    <row r="31" spans="1:11" ht="51" x14ac:dyDescent="0.25">
      <c r="A31" s="189" t="s">
        <v>499</v>
      </c>
      <c r="B31" s="248" t="s">
        <v>170</v>
      </c>
      <c r="C31" s="228" t="s">
        <v>171</v>
      </c>
      <c r="D31" s="229"/>
      <c r="E31" s="230" t="s">
        <v>172</v>
      </c>
      <c r="F31" s="249" t="s">
        <v>173</v>
      </c>
      <c r="G31" s="149"/>
      <c r="H31" s="246">
        <v>1.4999999999999999E-2</v>
      </c>
      <c r="I31" s="151">
        <f>G31*H31</f>
        <v>0</v>
      </c>
      <c r="J31" s="246">
        <v>0</v>
      </c>
      <c r="K31" s="237">
        <f>G31*J31</f>
        <v>0</v>
      </c>
    </row>
    <row r="32" spans="1:11" ht="51" x14ac:dyDescent="0.25">
      <c r="A32" s="189" t="s">
        <v>500</v>
      </c>
      <c r="B32" s="248" t="s">
        <v>174</v>
      </c>
      <c r="C32" s="228"/>
      <c r="D32" s="229" t="s">
        <v>175</v>
      </c>
      <c r="E32" s="230"/>
      <c r="F32" s="249" t="s">
        <v>176</v>
      </c>
      <c r="G32" s="149"/>
      <c r="H32" s="246">
        <v>2.0000000000000004E-2</v>
      </c>
      <c r="I32" s="151">
        <f>G32*H32</f>
        <v>0</v>
      </c>
      <c r="J32" s="246">
        <v>0</v>
      </c>
      <c r="K32" s="237">
        <f>G32*J32</f>
        <v>0</v>
      </c>
    </row>
    <row r="33" spans="1:11" ht="38.25" x14ac:dyDescent="0.25">
      <c r="A33" s="189" t="s">
        <v>501</v>
      </c>
      <c r="B33" s="248" t="s">
        <v>177</v>
      </c>
      <c r="C33" s="228"/>
      <c r="D33" s="229" t="s">
        <v>178</v>
      </c>
      <c r="E33" s="230"/>
      <c r="F33" s="249" t="s">
        <v>179</v>
      </c>
      <c r="G33" s="149"/>
      <c r="H33" s="246">
        <v>7.000000000000001E-3</v>
      </c>
      <c r="I33" s="151">
        <f>G33*H33</f>
        <v>0</v>
      </c>
      <c r="J33" s="246">
        <v>0</v>
      </c>
      <c r="K33" s="237">
        <f>G33*J33</f>
        <v>0</v>
      </c>
    </row>
    <row r="34" spans="1:11" ht="51" x14ac:dyDescent="0.25">
      <c r="A34" s="189" t="s">
        <v>502</v>
      </c>
      <c r="B34" s="248" t="s">
        <v>180</v>
      </c>
      <c r="C34" s="228" t="s">
        <v>181</v>
      </c>
      <c r="D34" s="229"/>
      <c r="E34" s="230" t="s">
        <v>182</v>
      </c>
      <c r="F34" s="249" t="s">
        <v>183</v>
      </c>
      <c r="G34" s="149"/>
      <c r="H34" s="246">
        <v>1.4000000000000002E-2</v>
      </c>
      <c r="I34" s="151">
        <f>G34*H34</f>
        <v>0</v>
      </c>
      <c r="J34" s="246">
        <v>2.5000000000000001E-2</v>
      </c>
      <c r="K34" s="237">
        <f>G34*J34</f>
        <v>0</v>
      </c>
    </row>
    <row r="35" spans="1:11" ht="38.25" x14ac:dyDescent="0.25">
      <c r="A35" s="189" t="s">
        <v>503</v>
      </c>
      <c r="B35" s="248" t="s">
        <v>184</v>
      </c>
      <c r="C35" s="228"/>
      <c r="D35" s="229" t="s">
        <v>185</v>
      </c>
      <c r="E35" s="230" t="s">
        <v>186</v>
      </c>
      <c r="F35" s="249" t="s">
        <v>187</v>
      </c>
      <c r="G35" s="149"/>
      <c r="H35" s="246">
        <v>1.6E-2</v>
      </c>
      <c r="I35" s="151">
        <f>G35*H35</f>
        <v>0</v>
      </c>
      <c r="J35" s="246">
        <v>2.8000000000000004E-2</v>
      </c>
      <c r="K35" s="237">
        <f>G35*J35</f>
        <v>0</v>
      </c>
    </row>
    <row r="36" spans="1:11" ht="38.25" x14ac:dyDescent="0.25">
      <c r="A36" s="189" t="s">
        <v>504</v>
      </c>
      <c r="B36" s="248" t="s">
        <v>188</v>
      </c>
      <c r="C36" s="228"/>
      <c r="D36" s="229"/>
      <c r="E36" s="230"/>
      <c r="F36" s="249" t="s">
        <v>189</v>
      </c>
      <c r="G36" s="149"/>
      <c r="H36" s="246">
        <v>1.2E-2</v>
      </c>
      <c r="I36" s="151">
        <f>G36*H36</f>
        <v>0</v>
      </c>
      <c r="J36" s="246">
        <v>2.1000000000000001E-2</v>
      </c>
      <c r="K36" s="237">
        <f>G36*J36</f>
        <v>0</v>
      </c>
    </row>
    <row r="37" spans="1:11" ht="76.5" x14ac:dyDescent="0.25">
      <c r="A37" s="189" t="s">
        <v>505</v>
      </c>
      <c r="B37" s="248" t="s">
        <v>190</v>
      </c>
      <c r="C37" s="228"/>
      <c r="D37" s="229" t="s">
        <v>191</v>
      </c>
      <c r="E37" s="230"/>
      <c r="F37" s="249" t="s">
        <v>192</v>
      </c>
      <c r="G37" s="149"/>
      <c r="H37" s="246">
        <v>1.4999999999999999E-2</v>
      </c>
      <c r="I37" s="151">
        <f>G37*H37</f>
        <v>0</v>
      </c>
      <c r="J37" s="246">
        <v>2.6000000000000002E-2</v>
      </c>
      <c r="K37" s="237">
        <f>G37*J37</f>
        <v>0</v>
      </c>
    </row>
    <row r="38" spans="1:11" x14ac:dyDescent="0.25">
      <c r="A38" s="259" t="s">
        <v>193</v>
      </c>
      <c r="B38" s="260"/>
      <c r="C38" s="260"/>
      <c r="D38" s="260"/>
      <c r="E38" s="260"/>
      <c r="F38" s="260"/>
      <c r="G38" s="260"/>
      <c r="H38" s="260"/>
      <c r="I38" s="260"/>
      <c r="J38" s="260"/>
      <c r="K38" s="261"/>
    </row>
    <row r="39" spans="1:11" ht="102" x14ac:dyDescent="0.25">
      <c r="A39" s="189" t="s">
        <v>506</v>
      </c>
      <c r="B39" s="248" t="s">
        <v>194</v>
      </c>
      <c r="C39" s="228" t="s">
        <v>195</v>
      </c>
      <c r="D39" s="229" t="s">
        <v>196</v>
      </c>
      <c r="E39" s="230" t="s">
        <v>197</v>
      </c>
      <c r="F39" s="249" t="s">
        <v>198</v>
      </c>
      <c r="G39" s="149"/>
      <c r="H39" s="246">
        <v>2.0000000000000004E-2</v>
      </c>
      <c r="I39" s="151">
        <f>G39*H39</f>
        <v>0</v>
      </c>
      <c r="J39" s="246">
        <v>8.0000000000000002E-3</v>
      </c>
      <c r="K39" s="237">
        <f>G39*J39</f>
        <v>0</v>
      </c>
    </row>
    <row r="40" spans="1:11" ht="63.75" x14ac:dyDescent="0.25">
      <c r="A40" s="189" t="s">
        <v>507</v>
      </c>
      <c r="B40" s="248" t="s">
        <v>199</v>
      </c>
      <c r="C40" s="228" t="s">
        <v>200</v>
      </c>
      <c r="D40" s="229" t="s">
        <v>201</v>
      </c>
      <c r="E40" s="230" t="s">
        <v>202</v>
      </c>
      <c r="F40" s="249" t="s">
        <v>203</v>
      </c>
      <c r="G40" s="149"/>
      <c r="H40" s="246">
        <v>1.4999999999999999E-2</v>
      </c>
      <c r="I40" s="151">
        <f>G40*H40</f>
        <v>0</v>
      </c>
      <c r="J40" s="246">
        <v>6.0000000000000001E-3</v>
      </c>
      <c r="K40" s="237">
        <f>G40*J40</f>
        <v>0</v>
      </c>
    </row>
    <row r="41" spans="1:11" ht="63.75" x14ac:dyDescent="0.25">
      <c r="A41" s="189" t="s">
        <v>508</v>
      </c>
      <c r="B41" s="248" t="s">
        <v>204</v>
      </c>
      <c r="C41" s="228"/>
      <c r="D41" s="229" t="s">
        <v>205</v>
      </c>
      <c r="E41" s="230"/>
      <c r="F41" s="249" t="s">
        <v>206</v>
      </c>
      <c r="G41" s="149"/>
      <c r="H41" s="246">
        <v>3.4999999999999996E-2</v>
      </c>
      <c r="I41" s="151">
        <f>G41*H41</f>
        <v>0</v>
      </c>
      <c r="J41" s="246">
        <v>1.3999999999999999E-2</v>
      </c>
      <c r="K41" s="237">
        <f>G41*J41</f>
        <v>0</v>
      </c>
    </row>
    <row r="42" spans="1:11" ht="38.25" x14ac:dyDescent="0.25">
      <c r="A42" s="189" t="s">
        <v>509</v>
      </c>
      <c r="B42" s="248" t="s">
        <v>207</v>
      </c>
      <c r="C42" s="228"/>
      <c r="D42" s="229" t="s">
        <v>208</v>
      </c>
      <c r="E42" s="230" t="s">
        <v>209</v>
      </c>
      <c r="F42" s="249" t="s">
        <v>210</v>
      </c>
      <c r="G42" s="149"/>
      <c r="H42" s="246">
        <v>1.0000000000000002E-2</v>
      </c>
      <c r="I42" s="151">
        <f>G42*H42</f>
        <v>0</v>
      </c>
      <c r="J42" s="246">
        <v>4.0000000000000001E-3</v>
      </c>
      <c r="K42" s="237">
        <f>G42*J42</f>
        <v>0</v>
      </c>
    </row>
    <row r="43" spans="1:11" ht="51" x14ac:dyDescent="0.25">
      <c r="A43" s="189" t="s">
        <v>510</v>
      </c>
      <c r="B43" s="248" t="s">
        <v>211</v>
      </c>
      <c r="C43" s="228"/>
      <c r="D43" s="229" t="s">
        <v>212</v>
      </c>
      <c r="E43" s="230"/>
      <c r="F43" s="249" t="s">
        <v>213</v>
      </c>
      <c r="G43" s="149"/>
      <c r="H43" s="246">
        <v>2.0000000000000004E-2</v>
      </c>
      <c r="I43" s="151">
        <f>G43*H43</f>
        <v>0</v>
      </c>
      <c r="J43" s="246">
        <v>8.0000000000000002E-3</v>
      </c>
      <c r="K43" s="237">
        <f>G43*J43</f>
        <v>0</v>
      </c>
    </row>
    <row r="44" spans="1:11" x14ac:dyDescent="0.25">
      <c r="A44" s="259" t="s">
        <v>214</v>
      </c>
      <c r="B44" s="260"/>
      <c r="C44" s="260"/>
      <c r="D44" s="260"/>
      <c r="E44" s="260"/>
      <c r="F44" s="260"/>
      <c r="G44" s="260"/>
      <c r="H44" s="260"/>
      <c r="I44" s="260"/>
      <c r="J44" s="260"/>
      <c r="K44" s="261"/>
    </row>
    <row r="45" spans="1:11" ht="51" x14ac:dyDescent="0.25">
      <c r="A45" s="189" t="s">
        <v>511</v>
      </c>
      <c r="B45" s="248" t="s">
        <v>215</v>
      </c>
      <c r="C45" s="228" t="s">
        <v>216</v>
      </c>
      <c r="D45" s="229"/>
      <c r="E45" s="230"/>
      <c r="F45" s="249" t="s">
        <v>217</v>
      </c>
      <c r="G45" s="149"/>
      <c r="H45" s="246">
        <v>8.5000000000000006E-3</v>
      </c>
      <c r="I45" s="151">
        <f>G45*H45</f>
        <v>0</v>
      </c>
      <c r="J45" s="246">
        <v>3.4000000000000002E-3</v>
      </c>
      <c r="K45" s="237">
        <f>G45*J45</f>
        <v>0</v>
      </c>
    </row>
    <row r="46" spans="1:11" ht="102" x14ac:dyDescent="0.25">
      <c r="A46" s="189" t="s">
        <v>512</v>
      </c>
      <c r="B46" s="248" t="s">
        <v>218</v>
      </c>
      <c r="C46" s="228"/>
      <c r="D46" s="229" t="s">
        <v>219</v>
      </c>
      <c r="E46" s="230"/>
      <c r="F46" s="249" t="s">
        <v>220</v>
      </c>
      <c r="G46" s="149"/>
      <c r="H46" s="246">
        <v>1.4000000000000002E-2</v>
      </c>
      <c r="I46" s="151">
        <f>G46*H46</f>
        <v>0</v>
      </c>
      <c r="J46" s="246">
        <v>5.4000000000000003E-3</v>
      </c>
      <c r="K46" s="237">
        <f>G46*J46</f>
        <v>0</v>
      </c>
    </row>
    <row r="47" spans="1:11" ht="51" x14ac:dyDescent="0.25">
      <c r="A47" s="189" t="s">
        <v>513</v>
      </c>
      <c r="B47" s="248" t="s">
        <v>221</v>
      </c>
      <c r="C47" s="228"/>
      <c r="D47" s="229" t="s">
        <v>222</v>
      </c>
      <c r="E47" s="230"/>
      <c r="F47" s="249" t="s">
        <v>223</v>
      </c>
      <c r="G47" s="149"/>
      <c r="H47" s="246">
        <v>5.000000000000001E-3</v>
      </c>
      <c r="I47" s="151">
        <f>G47*H47</f>
        <v>0</v>
      </c>
      <c r="J47" s="246">
        <v>2E-3</v>
      </c>
      <c r="K47" s="237">
        <f>G47*J47</f>
        <v>0</v>
      </c>
    </row>
    <row r="48" spans="1:11" ht="63.75" x14ac:dyDescent="0.25">
      <c r="A48" s="189" t="s">
        <v>514</v>
      </c>
      <c r="B48" s="248" t="s">
        <v>224</v>
      </c>
      <c r="C48" s="228"/>
      <c r="D48" s="229" t="s">
        <v>225</v>
      </c>
      <c r="E48" s="230"/>
      <c r="F48" s="249" t="s">
        <v>226</v>
      </c>
      <c r="G48" s="149"/>
      <c r="H48" s="246">
        <v>1.0500000000000001E-2</v>
      </c>
      <c r="I48" s="151">
        <f>G48*H48</f>
        <v>0</v>
      </c>
      <c r="J48" s="246">
        <v>4.0000000000000001E-3</v>
      </c>
      <c r="K48" s="237">
        <f>G48*J48</f>
        <v>0</v>
      </c>
    </row>
    <row r="49" spans="1:11" ht="63.75" x14ac:dyDescent="0.25">
      <c r="A49" s="189" t="s">
        <v>515</v>
      </c>
      <c r="B49" s="248" t="s">
        <v>227</v>
      </c>
      <c r="C49" s="228"/>
      <c r="D49" s="229" t="s">
        <v>228</v>
      </c>
      <c r="E49" s="230"/>
      <c r="F49" s="249" t="s">
        <v>229</v>
      </c>
      <c r="G49" s="149"/>
      <c r="H49" s="246">
        <v>8.0000000000000002E-3</v>
      </c>
      <c r="I49" s="151">
        <f>G49*H49</f>
        <v>0</v>
      </c>
      <c r="J49" s="246">
        <v>3.2000000000000002E-3</v>
      </c>
      <c r="K49" s="237">
        <f>G49*J49</f>
        <v>0</v>
      </c>
    </row>
    <row r="50" spans="1:11" ht="51.75" thickBot="1" x14ac:dyDescent="0.3">
      <c r="A50" s="238" t="s">
        <v>278</v>
      </c>
      <c r="B50" s="250" t="s">
        <v>274</v>
      </c>
      <c r="C50" s="239" t="s">
        <v>275</v>
      </c>
      <c r="D50" s="240"/>
      <c r="E50" s="241"/>
      <c r="F50" s="251" t="s">
        <v>276</v>
      </c>
      <c r="G50" s="242"/>
      <c r="H50" s="247">
        <v>5.000000000000001E-3</v>
      </c>
      <c r="I50" s="243">
        <f>G50*H50</f>
        <v>0</v>
      </c>
      <c r="J50" s="247">
        <v>2E-3</v>
      </c>
      <c r="K50" s="244">
        <f>G50*J50</f>
        <v>0</v>
      </c>
    </row>
  </sheetData>
  <mergeCells count="7">
    <mergeCell ref="A44:K44"/>
    <mergeCell ref="B1:F1"/>
    <mergeCell ref="A3:J3"/>
    <mergeCell ref="A9:K9"/>
    <mergeCell ref="A20:K20"/>
    <mergeCell ref="A30:K30"/>
    <mergeCell ref="A38:K3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8"/>
  <sheetViews>
    <sheetView workbookViewId="0">
      <selection activeCell="C20" sqref="C20"/>
    </sheetView>
  </sheetViews>
  <sheetFormatPr defaultRowHeight="15" x14ac:dyDescent="0.25"/>
  <cols>
    <col min="1" max="1" width="18.7109375" style="6" customWidth="1"/>
    <col min="2" max="3" width="10.42578125" style="6" bestFit="1" customWidth="1"/>
    <col min="4" max="4" width="9.140625" style="6"/>
  </cols>
  <sheetData>
    <row r="1" spans="1:18" ht="27" thickBot="1" x14ac:dyDescent="0.3">
      <c r="A1" s="6" t="s">
        <v>524</v>
      </c>
    </row>
    <row r="2" spans="1:18" ht="15.75" thickBot="1" x14ac:dyDescent="0.3">
      <c r="A2" s="152" t="str">
        <f>Intro!B2 &amp; " " &amp; Intro!B3</f>
        <v xml:space="preserve"> </v>
      </c>
      <c r="B2" s="69"/>
      <c r="C2" s="69"/>
      <c r="D2" s="70"/>
    </row>
    <row r="3" spans="1:18" ht="15.75" x14ac:dyDescent="0.25">
      <c r="A3" s="69"/>
      <c r="B3" s="69"/>
      <c r="C3" s="69"/>
      <c r="D3" s="70"/>
      <c r="F3" s="119" t="s">
        <v>289</v>
      </c>
      <c r="G3" s="119"/>
      <c r="H3" s="119"/>
      <c r="I3" s="119"/>
      <c r="J3" s="119"/>
      <c r="N3" s="120" t="s">
        <v>290</v>
      </c>
      <c r="O3" s="120"/>
      <c r="P3" s="120"/>
      <c r="Q3" s="120"/>
      <c r="R3" s="120"/>
    </row>
    <row r="4" spans="1:18" x14ac:dyDescent="0.25">
      <c r="A4" s="69"/>
      <c r="B4" s="100" t="s">
        <v>73</v>
      </c>
      <c r="C4" s="101" t="s">
        <v>74</v>
      </c>
      <c r="D4" s="70"/>
    </row>
    <row r="5" spans="1:18" ht="24.75" x14ac:dyDescent="0.25">
      <c r="A5" s="69" t="s">
        <v>75</v>
      </c>
      <c r="B5" s="108">
        <f>'Agent Calculations'!J25</f>
        <v>0</v>
      </c>
      <c r="C5" s="109">
        <f>'Agent Calculations'!J25</f>
        <v>0</v>
      </c>
      <c r="D5" s="70"/>
    </row>
    <row r="6" spans="1:18" ht="24.75" x14ac:dyDescent="0.25">
      <c r="A6" s="69" t="s">
        <v>71</v>
      </c>
      <c r="B6" s="108">
        <f>'Agent Calculations'!J72</f>
        <v>0</v>
      </c>
      <c r="C6" s="109">
        <f>'Agent Calculations'!K72</f>
        <v>0</v>
      </c>
      <c r="D6" s="70"/>
    </row>
    <row r="7" spans="1:18" x14ac:dyDescent="0.25">
      <c r="A7" s="69"/>
      <c r="B7" s="110"/>
      <c r="C7" s="110"/>
      <c r="D7" s="70"/>
    </row>
    <row r="8" spans="1:18" x14ac:dyDescent="0.25">
      <c r="A8" s="69"/>
      <c r="B8" s="110" t="s">
        <v>4</v>
      </c>
      <c r="C8" s="110" t="s">
        <v>285</v>
      </c>
      <c r="D8" s="70"/>
    </row>
    <row r="9" spans="1:18" ht="24.75" x14ac:dyDescent="0.25">
      <c r="A9" s="69" t="s">
        <v>286</v>
      </c>
      <c r="B9" s="110">
        <f>'Security System Calculations'!H53/100</f>
        <v>0</v>
      </c>
      <c r="C9" s="110">
        <f>'Security System Calculations'!I53/100</f>
        <v>0</v>
      </c>
      <c r="D9" s="70"/>
    </row>
    <row r="10" spans="1:18" x14ac:dyDescent="0.25">
      <c r="A10" s="69"/>
      <c r="B10" s="110"/>
      <c r="C10" s="110"/>
      <c r="D10" s="70"/>
    </row>
    <row r="11" spans="1:18" x14ac:dyDescent="0.25">
      <c r="A11" s="69"/>
      <c r="B11" s="110"/>
      <c r="C11" s="110"/>
      <c r="D11" s="70"/>
    </row>
    <row r="12" spans="1:18" x14ac:dyDescent="0.25">
      <c r="A12" s="69"/>
      <c r="B12" s="110"/>
      <c r="C12" s="110"/>
      <c r="D12" s="70"/>
    </row>
    <row r="13" spans="1:18" x14ac:dyDescent="0.25">
      <c r="A13" s="69"/>
      <c r="B13" s="110" t="s">
        <v>4</v>
      </c>
      <c r="C13" s="110" t="s">
        <v>5</v>
      </c>
      <c r="D13" s="70"/>
    </row>
    <row r="14" spans="1:18" ht="48.75" x14ac:dyDescent="0.25">
      <c r="A14" s="71" t="s">
        <v>287</v>
      </c>
      <c r="B14" s="111">
        <f>B5*(1.02-B9)</f>
        <v>0</v>
      </c>
      <c r="C14" s="111">
        <f>B5*(1.02-C9)</f>
        <v>0</v>
      </c>
      <c r="D14" s="70"/>
    </row>
    <row r="15" spans="1:18" ht="48.75" x14ac:dyDescent="0.25">
      <c r="A15" s="72" t="s">
        <v>288</v>
      </c>
      <c r="B15" s="112">
        <f>C5*(1.02-B9)</f>
        <v>0</v>
      </c>
      <c r="C15" s="112">
        <f>C5*(1.02-C9)</f>
        <v>0</v>
      </c>
      <c r="D15" s="70"/>
    </row>
    <row r="16" spans="1:18" x14ac:dyDescent="0.25">
      <c r="A16" s="70"/>
      <c r="B16" s="70"/>
      <c r="C16" s="70"/>
      <c r="D16" s="70"/>
    </row>
    <row r="17" spans="1:4" x14ac:dyDescent="0.25">
      <c r="A17" s="70"/>
      <c r="B17" s="70"/>
      <c r="C17" s="70"/>
      <c r="D17" s="70"/>
    </row>
    <row r="18" spans="1:4" x14ac:dyDescent="0.25">
      <c r="A18" s="70"/>
      <c r="B18" s="70"/>
      <c r="C18" s="70"/>
      <c r="D18" s="70"/>
    </row>
  </sheetData>
  <sheetProtection selectLockedCells="1"/>
  <mergeCells count="2">
    <mergeCell ref="F3:J3"/>
    <mergeCell ref="N3:R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9"/>
  <sheetViews>
    <sheetView topLeftCell="A85" zoomScale="80" zoomScaleNormal="80" workbookViewId="0">
      <selection activeCell="A91" sqref="A91:J140"/>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122" t="s">
        <v>3</v>
      </c>
      <c r="H1" s="121" t="s">
        <v>281</v>
      </c>
      <c r="I1" s="123" t="s">
        <v>282</v>
      </c>
    </row>
    <row r="2" spans="1:13" x14ac:dyDescent="0.25">
      <c r="A2" s="49"/>
      <c r="B2" s="61" t="s">
        <v>4</v>
      </c>
      <c r="C2" s="62" t="s">
        <v>4</v>
      </c>
      <c r="D2" s="63" t="s">
        <v>5</v>
      </c>
      <c r="E2" s="64" t="s">
        <v>5</v>
      </c>
      <c r="G2" s="122"/>
      <c r="H2" s="121"/>
      <c r="I2" s="123"/>
    </row>
    <row r="3" spans="1:13" ht="18" x14ac:dyDescent="0.25">
      <c r="A3" s="124" t="s">
        <v>76</v>
      </c>
      <c r="B3" s="124"/>
      <c r="C3" s="124"/>
      <c r="D3" s="124"/>
      <c r="E3" s="124"/>
      <c r="F3" s="124"/>
      <c r="G3" s="124"/>
      <c r="H3" s="124"/>
      <c r="I3" s="124"/>
    </row>
    <row r="4" spans="1:13" ht="16.5" x14ac:dyDescent="0.25">
      <c r="A4" s="60" t="s">
        <v>77</v>
      </c>
      <c r="B4" s="141">
        <v>0.2</v>
      </c>
      <c r="C4" s="141"/>
      <c r="D4" s="141">
        <v>0.16</v>
      </c>
      <c r="E4" s="141"/>
      <c r="F4" s="60"/>
      <c r="G4" s="60"/>
      <c r="H4" s="65"/>
      <c r="I4" s="65"/>
      <c r="L4" t="s">
        <v>4</v>
      </c>
      <c r="M4" t="s">
        <v>5</v>
      </c>
    </row>
    <row r="5" spans="1:13" x14ac:dyDescent="0.25">
      <c r="A5" s="55" t="s">
        <v>231</v>
      </c>
      <c r="B5" s="142">
        <v>0.27</v>
      </c>
      <c r="C5" s="143">
        <f>B5*$B$4</f>
        <v>5.4000000000000006E-2</v>
      </c>
      <c r="D5" s="144">
        <v>0.27</v>
      </c>
      <c r="E5" s="145">
        <f>D5*$D$4</f>
        <v>4.3200000000000002E-2</v>
      </c>
      <c r="G5" s="14">
        <f>'Security System Effectiveness'!G4</f>
        <v>0</v>
      </c>
      <c r="H5" s="13">
        <f>G5*C5</f>
        <v>0</v>
      </c>
      <c r="I5" s="11">
        <f>G5*E5</f>
        <v>0</v>
      </c>
      <c r="K5" t="str">
        <f>A4</f>
        <v>Security Culture</v>
      </c>
      <c r="L5">
        <f t="shared" ref="L5:M5" si="0">B4</f>
        <v>0.2</v>
      </c>
      <c r="M5" s="153">
        <f>D4</f>
        <v>0.16</v>
      </c>
    </row>
    <row r="6" spans="1:13" x14ac:dyDescent="0.25">
      <c r="A6" s="55" t="s">
        <v>232</v>
      </c>
      <c r="B6" s="142">
        <v>0.39</v>
      </c>
      <c r="C6" s="143">
        <f t="shared" ref="C6:C9" si="1">B6*$B$4</f>
        <v>7.8000000000000014E-2</v>
      </c>
      <c r="D6" s="144">
        <v>0.39</v>
      </c>
      <c r="E6" s="145">
        <f t="shared" ref="E6:E9" si="2">D6*$D$4</f>
        <v>6.2400000000000004E-2</v>
      </c>
      <c r="G6" s="14">
        <f>'Security System Effectiveness'!G5</f>
        <v>0</v>
      </c>
      <c r="H6" s="13">
        <f t="shared" ref="H6:H51" si="3">G6*C6</f>
        <v>0</v>
      </c>
      <c r="I6" s="11">
        <f t="shared" ref="I6:I51" si="4">G6*E6</f>
        <v>0</v>
      </c>
      <c r="K6" t="str">
        <f>A10</f>
        <v>Physical security</v>
      </c>
      <c r="L6">
        <f t="shared" ref="L6:M6" si="5">B10</f>
        <v>0.1</v>
      </c>
      <c r="M6" s="153">
        <f>D10</f>
        <v>0.6</v>
      </c>
    </row>
    <row r="7" spans="1:13" x14ac:dyDescent="0.25">
      <c r="A7" s="55" t="s">
        <v>233</v>
      </c>
      <c r="B7" s="142">
        <v>0.1</v>
      </c>
      <c r="C7" s="143">
        <f t="shared" si="1"/>
        <v>2.0000000000000004E-2</v>
      </c>
      <c r="D7" s="144">
        <v>0.1</v>
      </c>
      <c r="E7" s="145">
        <f t="shared" si="2"/>
        <v>1.6E-2</v>
      </c>
      <c r="G7" s="14">
        <f>'Security System Effectiveness'!G6</f>
        <v>0</v>
      </c>
      <c r="H7" s="13">
        <f t="shared" si="3"/>
        <v>0</v>
      </c>
      <c r="I7" s="11">
        <f t="shared" si="4"/>
        <v>0</v>
      </c>
      <c r="K7" t="str">
        <f>A21</f>
        <v>Personnel Reliability</v>
      </c>
      <c r="L7">
        <f t="shared" ref="L7:M7" si="6">B21</f>
        <v>0.45</v>
      </c>
      <c r="M7" s="153">
        <f>D21</f>
        <v>0.08</v>
      </c>
    </row>
    <row r="8" spans="1:13" x14ac:dyDescent="0.25">
      <c r="A8" s="55" t="s">
        <v>234</v>
      </c>
      <c r="B8" s="142">
        <v>0.1</v>
      </c>
      <c r="C8" s="143">
        <f t="shared" si="1"/>
        <v>2.0000000000000004E-2</v>
      </c>
      <c r="D8" s="144">
        <v>0.1</v>
      </c>
      <c r="E8" s="145">
        <f t="shared" si="2"/>
        <v>1.6E-2</v>
      </c>
      <c r="G8" s="14">
        <f>'Security System Effectiveness'!G7</f>
        <v>0</v>
      </c>
      <c r="H8" s="13">
        <f t="shared" si="3"/>
        <v>0</v>
      </c>
      <c r="I8" s="11">
        <f t="shared" si="4"/>
        <v>0</v>
      </c>
      <c r="K8" t="str">
        <f>A31</f>
        <v>Transport Security</v>
      </c>
      <c r="L8">
        <f t="shared" ref="L8:M8" si="7">B31</f>
        <v>0.1</v>
      </c>
      <c r="M8" s="153">
        <f>D31</f>
        <v>0.1</v>
      </c>
    </row>
    <row r="9" spans="1:13" x14ac:dyDescent="0.25">
      <c r="A9" s="55" t="s">
        <v>235</v>
      </c>
      <c r="B9" s="142">
        <v>0.14000000000000001</v>
      </c>
      <c r="C9" s="143">
        <f t="shared" si="1"/>
        <v>2.8000000000000004E-2</v>
      </c>
      <c r="D9" s="144">
        <v>0.14000000000000001</v>
      </c>
      <c r="E9" s="145">
        <f t="shared" si="2"/>
        <v>2.2400000000000003E-2</v>
      </c>
      <c r="G9" s="14">
        <f>'Security System Effectiveness'!G8</f>
        <v>0</v>
      </c>
      <c r="H9" s="13">
        <f t="shared" si="3"/>
        <v>0</v>
      </c>
      <c r="I9" s="11">
        <f t="shared" si="4"/>
        <v>0</v>
      </c>
      <c r="K9" t="str">
        <f>A39</f>
        <v>Material Control and Accountability</v>
      </c>
      <c r="L9">
        <f t="shared" ref="L9:M9" si="8">B39</f>
        <v>0.1</v>
      </c>
      <c r="M9" s="153">
        <f>D39</f>
        <v>0.04</v>
      </c>
    </row>
    <row r="10" spans="1:13" ht="16.5" x14ac:dyDescent="0.25">
      <c r="A10" s="60" t="s">
        <v>100</v>
      </c>
      <c r="B10" s="146">
        <v>0.1</v>
      </c>
      <c r="C10" s="147"/>
      <c r="D10" s="146">
        <v>0.6</v>
      </c>
      <c r="E10" s="147"/>
      <c r="F10" s="60"/>
      <c r="G10" s="14">
        <f>'Security System Effectiveness'!G9</f>
        <v>0</v>
      </c>
      <c r="H10" s="65"/>
      <c r="I10" s="65"/>
      <c r="K10" t="str">
        <f>A45</f>
        <v>Information Security</v>
      </c>
      <c r="L10">
        <f t="shared" ref="L10:M10" si="9">B45</f>
        <v>0.05</v>
      </c>
      <c r="M10" s="153">
        <f>D45</f>
        <v>0.02</v>
      </c>
    </row>
    <row r="11" spans="1:13" x14ac:dyDescent="0.25">
      <c r="A11" s="55" t="s">
        <v>236</v>
      </c>
      <c r="B11" s="142"/>
      <c r="C11" s="143">
        <f>B11*$B$10</f>
        <v>0</v>
      </c>
      <c r="D11" s="144">
        <v>0.05</v>
      </c>
      <c r="E11" s="145">
        <f>D11*$D$10</f>
        <v>0.03</v>
      </c>
      <c r="G11" s="14">
        <f>'Security System Effectiveness'!G10</f>
        <v>0</v>
      </c>
      <c r="H11" s="13">
        <f t="shared" si="3"/>
        <v>0</v>
      </c>
      <c r="I11" s="11">
        <f t="shared" si="4"/>
        <v>0</v>
      </c>
    </row>
    <row r="12" spans="1:13" x14ac:dyDescent="0.25">
      <c r="A12" s="55" t="s">
        <v>237</v>
      </c>
      <c r="B12" s="142"/>
      <c r="C12" s="143">
        <f t="shared" ref="C12:C20" si="10">B12*$B$10</f>
        <v>0</v>
      </c>
      <c r="D12" s="144">
        <v>0.12</v>
      </c>
      <c r="E12" s="145">
        <f t="shared" ref="E12:E20" si="11">D12*$D$10</f>
        <v>7.1999999999999995E-2</v>
      </c>
      <c r="G12" s="14">
        <f>'Security System Effectiveness'!G11</f>
        <v>0</v>
      </c>
      <c r="H12" s="13">
        <f t="shared" si="3"/>
        <v>0</v>
      </c>
      <c r="I12" s="11">
        <f t="shared" si="4"/>
        <v>0</v>
      </c>
    </row>
    <row r="13" spans="1:13" x14ac:dyDescent="0.25">
      <c r="A13" s="55" t="s">
        <v>238</v>
      </c>
      <c r="B13" s="142"/>
      <c r="C13" s="143">
        <f t="shared" si="10"/>
        <v>0</v>
      </c>
      <c r="D13" s="144">
        <v>0.18</v>
      </c>
      <c r="E13" s="145">
        <f t="shared" si="11"/>
        <v>0.108</v>
      </c>
      <c r="G13" s="14">
        <f>'Security System Effectiveness'!G12</f>
        <v>0</v>
      </c>
      <c r="H13" s="13">
        <f t="shared" si="3"/>
        <v>0</v>
      </c>
      <c r="I13" s="11">
        <f t="shared" si="4"/>
        <v>0</v>
      </c>
    </row>
    <row r="14" spans="1:13" x14ac:dyDescent="0.25">
      <c r="A14" s="55" t="s">
        <v>239</v>
      </c>
      <c r="B14" s="142">
        <v>0.3</v>
      </c>
      <c r="C14" s="143">
        <f t="shared" si="10"/>
        <v>0.03</v>
      </c>
      <c r="D14" s="144">
        <v>0.18</v>
      </c>
      <c r="E14" s="145">
        <f t="shared" si="11"/>
        <v>0.108</v>
      </c>
      <c r="G14" s="14">
        <f>'Security System Effectiveness'!G13</f>
        <v>0</v>
      </c>
      <c r="H14" s="13">
        <f t="shared" si="3"/>
        <v>0</v>
      </c>
      <c r="I14" s="11">
        <f t="shared" si="4"/>
        <v>0</v>
      </c>
    </row>
    <row r="15" spans="1:13" x14ac:dyDescent="0.25">
      <c r="A15" s="55" t="s">
        <v>240</v>
      </c>
      <c r="B15" s="142">
        <v>0.16</v>
      </c>
      <c r="C15" s="143">
        <f t="shared" si="10"/>
        <v>1.6E-2</v>
      </c>
      <c r="D15" s="144">
        <v>0.1</v>
      </c>
      <c r="E15" s="145">
        <f t="shared" si="11"/>
        <v>0.06</v>
      </c>
      <c r="G15" s="14">
        <f>'Security System Effectiveness'!G14</f>
        <v>0</v>
      </c>
      <c r="H15" s="13">
        <f t="shared" si="3"/>
        <v>0</v>
      </c>
      <c r="I15" s="11">
        <f t="shared" si="4"/>
        <v>0</v>
      </c>
    </row>
    <row r="16" spans="1:13" x14ac:dyDescent="0.25">
      <c r="A16" s="55" t="s">
        <v>241</v>
      </c>
      <c r="B16" s="142">
        <v>0.12</v>
      </c>
      <c r="C16" s="143">
        <f t="shared" si="10"/>
        <v>1.2E-2</v>
      </c>
      <c r="D16" s="144">
        <v>7.0000000000000007E-2</v>
      </c>
      <c r="E16" s="145">
        <f t="shared" si="11"/>
        <v>4.2000000000000003E-2</v>
      </c>
      <c r="G16" s="14">
        <f>'Security System Effectiveness'!G15</f>
        <v>0</v>
      </c>
      <c r="H16" s="13">
        <f t="shared" si="3"/>
        <v>0</v>
      </c>
      <c r="I16" s="11">
        <f t="shared" si="4"/>
        <v>0</v>
      </c>
    </row>
    <row r="17" spans="1:9" x14ac:dyDescent="0.25">
      <c r="A17" s="55" t="s">
        <v>242</v>
      </c>
      <c r="B17" s="142">
        <v>0.15</v>
      </c>
      <c r="C17" s="143">
        <f t="shared" si="10"/>
        <v>1.4999999999999999E-2</v>
      </c>
      <c r="D17" s="144">
        <v>0.09</v>
      </c>
      <c r="E17" s="145">
        <f t="shared" si="11"/>
        <v>5.3999999999999999E-2</v>
      </c>
      <c r="G17" s="14">
        <f>'Security System Effectiveness'!G16</f>
        <v>0</v>
      </c>
      <c r="H17" s="13">
        <f t="shared" si="3"/>
        <v>0</v>
      </c>
      <c r="I17" s="11">
        <f t="shared" si="4"/>
        <v>0</v>
      </c>
    </row>
    <row r="18" spans="1:9" x14ac:dyDescent="0.25">
      <c r="A18" s="55" t="s">
        <v>243</v>
      </c>
      <c r="B18" s="142">
        <v>0.15</v>
      </c>
      <c r="C18" s="143">
        <f t="shared" si="10"/>
        <v>1.4999999999999999E-2</v>
      </c>
      <c r="D18" s="144">
        <v>0.09</v>
      </c>
      <c r="E18" s="145">
        <f t="shared" si="11"/>
        <v>5.3999999999999999E-2</v>
      </c>
      <c r="G18" s="14">
        <f>'Security System Effectiveness'!G17</f>
        <v>0</v>
      </c>
      <c r="H18" s="13">
        <f t="shared" si="3"/>
        <v>0</v>
      </c>
      <c r="I18" s="11">
        <f t="shared" si="4"/>
        <v>0</v>
      </c>
    </row>
    <row r="19" spans="1:9" x14ac:dyDescent="0.25">
      <c r="A19" s="55" t="s">
        <v>244</v>
      </c>
      <c r="B19" s="142">
        <v>0.06</v>
      </c>
      <c r="C19" s="143">
        <f t="shared" si="10"/>
        <v>6.0000000000000001E-3</v>
      </c>
      <c r="D19" s="144">
        <v>0.06</v>
      </c>
      <c r="E19" s="145">
        <f t="shared" si="11"/>
        <v>3.5999999999999997E-2</v>
      </c>
      <c r="G19" s="14">
        <f>'Security System Effectiveness'!G18</f>
        <v>0</v>
      </c>
      <c r="H19" s="13">
        <f t="shared" si="3"/>
        <v>0</v>
      </c>
      <c r="I19" s="11">
        <f t="shared" si="4"/>
        <v>0</v>
      </c>
    </row>
    <row r="20" spans="1:9" x14ac:dyDescent="0.25">
      <c r="A20" s="55" t="s">
        <v>245</v>
      </c>
      <c r="B20" s="142">
        <v>0.06</v>
      </c>
      <c r="C20" s="143">
        <f t="shared" si="10"/>
        <v>6.0000000000000001E-3</v>
      </c>
      <c r="D20" s="144">
        <v>0.06</v>
      </c>
      <c r="E20" s="145">
        <f t="shared" si="11"/>
        <v>3.5999999999999997E-2</v>
      </c>
      <c r="G20" s="14">
        <f>'Security System Effectiveness'!G19</f>
        <v>0</v>
      </c>
      <c r="H20" s="13">
        <f t="shared" si="3"/>
        <v>0</v>
      </c>
      <c r="I20" s="11">
        <f t="shared" si="4"/>
        <v>0</v>
      </c>
    </row>
    <row r="21" spans="1:9" ht="16.5" x14ac:dyDescent="0.25">
      <c r="A21" s="60" t="s">
        <v>141</v>
      </c>
      <c r="B21" s="146">
        <v>0.45</v>
      </c>
      <c r="C21" s="147"/>
      <c r="D21" s="146">
        <v>0.08</v>
      </c>
      <c r="E21" s="147"/>
      <c r="F21" s="60"/>
      <c r="G21" s="14">
        <f>'Security System Effectiveness'!G20</f>
        <v>0</v>
      </c>
      <c r="H21" s="65"/>
      <c r="I21" s="65"/>
    </row>
    <row r="22" spans="1:9" x14ac:dyDescent="0.25">
      <c r="A22" s="55" t="s">
        <v>246</v>
      </c>
      <c r="B22" s="142">
        <v>0.3</v>
      </c>
      <c r="C22" s="143">
        <f>B22*$B$21</f>
        <v>0.13500000000000001</v>
      </c>
      <c r="D22" s="144"/>
      <c r="E22" s="145">
        <f>D22*$D$21</f>
        <v>0</v>
      </c>
      <c r="G22" s="14">
        <f>'Security System Effectiveness'!G21</f>
        <v>0</v>
      </c>
      <c r="H22" s="13">
        <f t="shared" si="3"/>
        <v>0</v>
      </c>
      <c r="I22" s="11">
        <f t="shared" si="4"/>
        <v>0</v>
      </c>
    </row>
    <row r="23" spans="1:9" x14ac:dyDescent="0.25">
      <c r="A23" s="55" t="s">
        <v>247</v>
      </c>
      <c r="B23" s="142">
        <v>0.1</v>
      </c>
      <c r="C23" s="143">
        <f t="shared" ref="C23:C30" si="12">B23*$B$21</f>
        <v>4.5000000000000005E-2</v>
      </c>
      <c r="D23" s="144"/>
      <c r="E23" s="145">
        <f t="shared" ref="E23:E30" si="13">D23*$D$21</f>
        <v>0</v>
      </c>
      <c r="G23" s="14">
        <f>'Security System Effectiveness'!G22</f>
        <v>0</v>
      </c>
      <c r="H23" s="13">
        <f t="shared" si="3"/>
        <v>0</v>
      </c>
      <c r="I23" s="11">
        <f t="shared" si="4"/>
        <v>0</v>
      </c>
    </row>
    <row r="24" spans="1:9" x14ac:dyDescent="0.25">
      <c r="A24" s="55" t="s">
        <v>248</v>
      </c>
      <c r="B24" s="142">
        <v>0.15</v>
      </c>
      <c r="C24" s="143">
        <f t="shared" si="12"/>
        <v>6.7500000000000004E-2</v>
      </c>
      <c r="D24" s="144"/>
      <c r="E24" s="145">
        <f t="shared" si="13"/>
        <v>0</v>
      </c>
      <c r="G24" s="14">
        <f>'Security System Effectiveness'!G23</f>
        <v>0</v>
      </c>
      <c r="H24" s="13">
        <f t="shared" si="3"/>
        <v>0</v>
      </c>
      <c r="I24" s="11">
        <f t="shared" si="4"/>
        <v>0</v>
      </c>
    </row>
    <row r="25" spans="1:9" x14ac:dyDescent="0.25">
      <c r="A25" s="55" t="s">
        <v>249</v>
      </c>
      <c r="B25" s="142">
        <v>0.05</v>
      </c>
      <c r="C25" s="143">
        <f t="shared" si="12"/>
        <v>2.2500000000000003E-2</v>
      </c>
      <c r="D25" s="144">
        <v>1</v>
      </c>
      <c r="E25" s="145">
        <f t="shared" si="13"/>
        <v>0.08</v>
      </c>
      <c r="G25" s="14">
        <f>'Security System Effectiveness'!G24</f>
        <v>0</v>
      </c>
      <c r="H25" s="13">
        <f t="shared" si="3"/>
        <v>0</v>
      </c>
      <c r="I25" s="11">
        <f t="shared" si="4"/>
        <v>0</v>
      </c>
    </row>
    <row r="26" spans="1:9" x14ac:dyDescent="0.25">
      <c r="A26" s="55" t="s">
        <v>250</v>
      </c>
      <c r="B26" s="142">
        <v>0.05</v>
      </c>
      <c r="C26" s="143">
        <f t="shared" si="12"/>
        <v>2.2500000000000003E-2</v>
      </c>
      <c r="D26" s="144"/>
      <c r="E26" s="145">
        <f t="shared" si="13"/>
        <v>0</v>
      </c>
      <c r="G26" s="14">
        <f>'Security System Effectiveness'!G25</f>
        <v>0</v>
      </c>
      <c r="H26" s="13">
        <f t="shared" si="3"/>
        <v>0</v>
      </c>
      <c r="I26" s="11">
        <f t="shared" si="4"/>
        <v>0</v>
      </c>
    </row>
    <row r="27" spans="1:9" x14ac:dyDescent="0.25">
      <c r="A27" s="55" t="s">
        <v>251</v>
      </c>
      <c r="B27" s="142">
        <v>0.08</v>
      </c>
      <c r="C27" s="143">
        <f t="shared" si="12"/>
        <v>3.6000000000000004E-2</v>
      </c>
      <c r="D27" s="144"/>
      <c r="E27" s="145">
        <f t="shared" si="13"/>
        <v>0</v>
      </c>
      <c r="G27" s="14">
        <f>'Security System Effectiveness'!G26</f>
        <v>0</v>
      </c>
      <c r="H27" s="13">
        <f t="shared" si="3"/>
        <v>0</v>
      </c>
      <c r="I27" s="11">
        <f t="shared" si="4"/>
        <v>0</v>
      </c>
    </row>
    <row r="28" spans="1:9" x14ac:dyDescent="0.25">
      <c r="A28" s="55" t="s">
        <v>252</v>
      </c>
      <c r="B28" s="142">
        <v>0.08</v>
      </c>
      <c r="C28" s="143">
        <f t="shared" si="12"/>
        <v>3.6000000000000004E-2</v>
      </c>
      <c r="D28" s="144"/>
      <c r="E28" s="145">
        <f t="shared" si="13"/>
        <v>0</v>
      </c>
      <c r="G28" s="14">
        <f>'Security System Effectiveness'!G27</f>
        <v>0</v>
      </c>
      <c r="H28" s="13">
        <f t="shared" si="3"/>
        <v>0</v>
      </c>
      <c r="I28" s="11">
        <f t="shared" si="4"/>
        <v>0</v>
      </c>
    </row>
    <row r="29" spans="1:9" x14ac:dyDescent="0.25">
      <c r="A29" s="55" t="s">
        <v>253</v>
      </c>
      <c r="B29" s="142">
        <v>0.15</v>
      </c>
      <c r="C29" s="143">
        <f t="shared" si="12"/>
        <v>6.7500000000000004E-2</v>
      </c>
      <c r="D29" s="144"/>
      <c r="E29" s="145">
        <f t="shared" si="13"/>
        <v>0</v>
      </c>
      <c r="G29" s="14">
        <f>'Security System Effectiveness'!G28</f>
        <v>0</v>
      </c>
      <c r="H29" s="13">
        <f t="shared" si="3"/>
        <v>0</v>
      </c>
      <c r="I29" s="11">
        <f t="shared" si="4"/>
        <v>0</v>
      </c>
    </row>
    <row r="30" spans="1:9" x14ac:dyDescent="0.25">
      <c r="A30" s="55" t="s">
        <v>254</v>
      </c>
      <c r="B30" s="142">
        <v>0.04</v>
      </c>
      <c r="C30" s="143">
        <f t="shared" si="12"/>
        <v>1.8000000000000002E-2</v>
      </c>
      <c r="D30" s="144"/>
      <c r="E30" s="145">
        <f t="shared" si="13"/>
        <v>0</v>
      </c>
      <c r="G30" s="14">
        <f>'Security System Effectiveness'!G29</f>
        <v>0</v>
      </c>
      <c r="H30" s="13">
        <f t="shared" si="3"/>
        <v>0</v>
      </c>
      <c r="I30" s="11">
        <f t="shared" si="4"/>
        <v>0</v>
      </c>
    </row>
    <row r="31" spans="1:9" ht="16.5" x14ac:dyDescent="0.25">
      <c r="A31" s="60" t="s">
        <v>169</v>
      </c>
      <c r="B31" s="146">
        <v>0.1</v>
      </c>
      <c r="C31" s="147"/>
      <c r="D31" s="146">
        <v>0.1</v>
      </c>
      <c r="E31" s="147"/>
      <c r="F31" s="60"/>
      <c r="G31" s="14">
        <f>'Security System Effectiveness'!G30</f>
        <v>0</v>
      </c>
      <c r="H31" s="65"/>
      <c r="I31" s="65"/>
    </row>
    <row r="32" spans="1:9" x14ac:dyDescent="0.25">
      <c r="A32" s="55" t="s">
        <v>255</v>
      </c>
      <c r="B32" s="142">
        <v>0.15</v>
      </c>
      <c r="C32" s="143">
        <f>B32*$B$31</f>
        <v>1.4999999999999999E-2</v>
      </c>
      <c r="D32" s="144"/>
      <c r="E32" s="145">
        <f>D32*$D$31</f>
        <v>0</v>
      </c>
      <c r="G32" s="14">
        <f>'Security System Effectiveness'!G31</f>
        <v>0</v>
      </c>
      <c r="H32" s="13">
        <f t="shared" si="3"/>
        <v>0</v>
      </c>
      <c r="I32" s="11">
        <f t="shared" si="4"/>
        <v>0</v>
      </c>
    </row>
    <row r="33" spans="1:14" x14ac:dyDescent="0.25">
      <c r="A33" s="55" t="s">
        <v>256</v>
      </c>
      <c r="B33" s="142">
        <v>0.2</v>
      </c>
      <c r="C33" s="143">
        <f t="shared" ref="C33:C38" si="14">B33*$B$31</f>
        <v>2.0000000000000004E-2</v>
      </c>
      <c r="D33" s="144"/>
      <c r="E33" s="145">
        <f t="shared" ref="E33:E38" si="15">D33*$D$31</f>
        <v>0</v>
      </c>
      <c r="G33" s="14">
        <f>'Security System Effectiveness'!G32</f>
        <v>0</v>
      </c>
      <c r="H33" s="13">
        <f t="shared" si="3"/>
        <v>0</v>
      </c>
      <c r="I33" s="11">
        <f t="shared" si="4"/>
        <v>0</v>
      </c>
    </row>
    <row r="34" spans="1:14" x14ac:dyDescent="0.25">
      <c r="A34" s="55" t="s">
        <v>257</v>
      </c>
      <c r="B34" s="142">
        <v>7.0000000000000007E-2</v>
      </c>
      <c r="C34" s="143">
        <f t="shared" si="14"/>
        <v>7.000000000000001E-3</v>
      </c>
      <c r="D34" s="144"/>
      <c r="E34" s="145">
        <f t="shared" si="15"/>
        <v>0</v>
      </c>
      <c r="G34" s="14">
        <f>'Security System Effectiveness'!G33</f>
        <v>0</v>
      </c>
      <c r="H34" s="13">
        <f t="shared" si="3"/>
        <v>0</v>
      </c>
      <c r="I34" s="11">
        <f t="shared" si="4"/>
        <v>0</v>
      </c>
    </row>
    <row r="35" spans="1:14" x14ac:dyDescent="0.25">
      <c r="A35" s="55" t="s">
        <v>258</v>
      </c>
      <c r="B35" s="142">
        <v>0.14000000000000001</v>
      </c>
      <c r="C35" s="143">
        <f t="shared" si="14"/>
        <v>1.4000000000000002E-2</v>
      </c>
      <c r="D35" s="144">
        <v>0.25</v>
      </c>
      <c r="E35" s="145">
        <f t="shared" si="15"/>
        <v>2.5000000000000001E-2</v>
      </c>
      <c r="G35" s="14">
        <f>'Security System Effectiveness'!G34</f>
        <v>0</v>
      </c>
      <c r="H35" s="13">
        <f t="shared" si="3"/>
        <v>0</v>
      </c>
      <c r="I35" s="11">
        <f t="shared" si="4"/>
        <v>0</v>
      </c>
    </row>
    <row r="36" spans="1:14" x14ac:dyDescent="0.25">
      <c r="A36" s="55" t="s">
        <v>259</v>
      </c>
      <c r="B36" s="142">
        <v>0.16</v>
      </c>
      <c r="C36" s="143">
        <f t="shared" si="14"/>
        <v>1.6E-2</v>
      </c>
      <c r="D36" s="144">
        <v>0.28000000000000003</v>
      </c>
      <c r="E36" s="145">
        <f t="shared" si="15"/>
        <v>2.8000000000000004E-2</v>
      </c>
      <c r="G36" s="14">
        <f>'Security System Effectiveness'!G35</f>
        <v>0</v>
      </c>
      <c r="H36" s="13">
        <f t="shared" si="3"/>
        <v>0</v>
      </c>
      <c r="I36" s="11">
        <f t="shared" si="4"/>
        <v>0</v>
      </c>
      <c r="L36" t="s">
        <v>4</v>
      </c>
      <c r="N36" t="s">
        <v>5</v>
      </c>
    </row>
    <row r="37" spans="1:14" x14ac:dyDescent="0.25">
      <c r="A37" s="55" t="s">
        <v>260</v>
      </c>
      <c r="B37" s="142">
        <v>0.12</v>
      </c>
      <c r="C37" s="143">
        <f t="shared" si="14"/>
        <v>1.2E-2</v>
      </c>
      <c r="D37" s="144">
        <v>0.21</v>
      </c>
      <c r="E37" s="145">
        <f t="shared" si="15"/>
        <v>2.1000000000000001E-2</v>
      </c>
      <c r="G37" s="14">
        <f>'Security System Effectiveness'!G36</f>
        <v>0</v>
      </c>
      <c r="H37" s="13">
        <f t="shared" si="3"/>
        <v>0</v>
      </c>
      <c r="I37" s="11">
        <f t="shared" si="4"/>
        <v>0</v>
      </c>
      <c r="K37" t="s">
        <v>530</v>
      </c>
      <c r="L37" s="153">
        <f>SUM(C11:C12)</f>
        <v>0</v>
      </c>
      <c r="M37" s="153"/>
      <c r="N37" s="153">
        <f>SUM(E11:E12)</f>
        <v>0.10199999999999999</v>
      </c>
    </row>
    <row r="38" spans="1:14" x14ac:dyDescent="0.25">
      <c r="A38" s="55" t="s">
        <v>261</v>
      </c>
      <c r="B38" s="142">
        <v>0.15</v>
      </c>
      <c r="C38" s="143">
        <f t="shared" si="14"/>
        <v>1.4999999999999999E-2</v>
      </c>
      <c r="D38" s="144">
        <v>0.26</v>
      </c>
      <c r="E38" s="145">
        <f t="shared" si="15"/>
        <v>2.6000000000000002E-2</v>
      </c>
      <c r="G38" s="14">
        <f>'Security System Effectiveness'!G37</f>
        <v>0</v>
      </c>
      <c r="H38" s="13">
        <f t="shared" si="3"/>
        <v>0</v>
      </c>
      <c r="I38" s="11">
        <f t="shared" si="4"/>
        <v>0</v>
      </c>
      <c r="K38" t="s">
        <v>526</v>
      </c>
      <c r="L38" s="153">
        <f>SUM(C13:C16)</f>
        <v>5.7999999999999996E-2</v>
      </c>
      <c r="M38" s="153"/>
      <c r="N38" s="153">
        <f t="shared" ref="M38:N38" si="16">SUM(E13:E16)</f>
        <v>0.318</v>
      </c>
    </row>
    <row r="39" spans="1:14" ht="16.5" x14ac:dyDescent="0.25">
      <c r="A39" s="60" t="s">
        <v>193</v>
      </c>
      <c r="B39" s="146">
        <v>0.1</v>
      </c>
      <c r="C39" s="147"/>
      <c r="D39" s="146">
        <v>0.04</v>
      </c>
      <c r="E39" s="147"/>
      <c r="F39" s="60"/>
      <c r="G39" s="14">
        <f>'Security System Effectiveness'!G38</f>
        <v>0</v>
      </c>
      <c r="H39" s="65"/>
      <c r="I39" s="65"/>
      <c r="K39" t="s">
        <v>527</v>
      </c>
      <c r="L39" s="153">
        <f>SUM(C17:C18)</f>
        <v>0.03</v>
      </c>
      <c r="M39" s="153"/>
      <c r="N39" s="153">
        <f t="shared" ref="M39:N39" si="17">SUM(E17:E18)</f>
        <v>0.108</v>
      </c>
    </row>
    <row r="40" spans="1:14" x14ac:dyDescent="0.25">
      <c r="A40" s="55" t="s">
        <v>262</v>
      </c>
      <c r="B40" s="142">
        <v>0.2</v>
      </c>
      <c r="C40" s="143">
        <f>B40*$B$39</f>
        <v>2.0000000000000004E-2</v>
      </c>
      <c r="D40" s="144">
        <v>0.2</v>
      </c>
      <c r="E40" s="145">
        <f>D40*$D$39</f>
        <v>8.0000000000000002E-3</v>
      </c>
      <c r="G40" s="14">
        <f>'Security System Effectiveness'!G39</f>
        <v>0</v>
      </c>
      <c r="H40" s="13">
        <f t="shared" si="3"/>
        <v>0</v>
      </c>
      <c r="I40" s="11">
        <f t="shared" si="4"/>
        <v>0</v>
      </c>
      <c r="K40" t="s">
        <v>528</v>
      </c>
      <c r="L40" s="153">
        <f>C19</f>
        <v>6.0000000000000001E-3</v>
      </c>
      <c r="M40" s="153"/>
      <c r="N40" s="153">
        <f t="shared" ref="M40:N40" si="18">E19</f>
        <v>3.5999999999999997E-2</v>
      </c>
    </row>
    <row r="41" spans="1:14" x14ac:dyDescent="0.25">
      <c r="A41" s="55" t="s">
        <v>263</v>
      </c>
      <c r="B41" s="142">
        <v>0.15</v>
      </c>
      <c r="C41" s="143">
        <f t="shared" ref="C41:C44" si="19">B41*$B$39</f>
        <v>1.4999999999999999E-2</v>
      </c>
      <c r="D41" s="144">
        <v>0.15</v>
      </c>
      <c r="E41" s="145">
        <f t="shared" ref="E41:E44" si="20">D41*$D$39</f>
        <v>6.0000000000000001E-3</v>
      </c>
      <c r="G41" s="14">
        <f>'Security System Effectiveness'!G40</f>
        <v>0</v>
      </c>
      <c r="H41" s="13">
        <f t="shared" si="3"/>
        <v>0</v>
      </c>
      <c r="I41" s="11">
        <f t="shared" si="4"/>
        <v>0</v>
      </c>
      <c r="K41" t="s">
        <v>529</v>
      </c>
      <c r="L41" s="153">
        <f>C20</f>
        <v>6.0000000000000001E-3</v>
      </c>
      <c r="M41" s="153"/>
      <c r="N41" s="153">
        <f t="shared" ref="M41:N41" si="21">E20</f>
        <v>3.5999999999999997E-2</v>
      </c>
    </row>
    <row r="42" spans="1:14" x14ac:dyDescent="0.25">
      <c r="A42" s="55" t="s">
        <v>264</v>
      </c>
      <c r="B42" s="142">
        <v>0.35</v>
      </c>
      <c r="C42" s="143">
        <f t="shared" si="19"/>
        <v>3.4999999999999996E-2</v>
      </c>
      <c r="D42" s="144">
        <v>0.35</v>
      </c>
      <c r="E42" s="145">
        <f t="shared" si="20"/>
        <v>1.3999999999999999E-2</v>
      </c>
      <c r="G42" s="14">
        <f>'Security System Effectiveness'!G41</f>
        <v>0</v>
      </c>
      <c r="H42" s="13">
        <f t="shared" si="3"/>
        <v>0</v>
      </c>
      <c r="I42" s="11">
        <f t="shared" si="4"/>
        <v>0</v>
      </c>
    </row>
    <row r="43" spans="1:14" x14ac:dyDescent="0.25">
      <c r="A43" s="55" t="s">
        <v>265</v>
      </c>
      <c r="B43" s="142">
        <v>0.1</v>
      </c>
      <c r="C43" s="143">
        <f t="shared" si="19"/>
        <v>1.0000000000000002E-2</v>
      </c>
      <c r="D43" s="144">
        <v>0.1</v>
      </c>
      <c r="E43" s="145">
        <f t="shared" si="20"/>
        <v>4.0000000000000001E-3</v>
      </c>
      <c r="G43" s="14">
        <f>'Security System Effectiveness'!G42</f>
        <v>0</v>
      </c>
      <c r="H43" s="13">
        <f t="shared" si="3"/>
        <v>0</v>
      </c>
      <c r="I43" s="11">
        <f t="shared" si="4"/>
        <v>0</v>
      </c>
    </row>
    <row r="44" spans="1:14" x14ac:dyDescent="0.25">
      <c r="A44" s="55" t="s">
        <v>266</v>
      </c>
      <c r="B44" s="142">
        <v>0.2</v>
      </c>
      <c r="C44" s="143">
        <f t="shared" si="19"/>
        <v>2.0000000000000004E-2</v>
      </c>
      <c r="D44" s="144">
        <v>0.2</v>
      </c>
      <c r="E44" s="145">
        <f t="shared" si="20"/>
        <v>8.0000000000000002E-3</v>
      </c>
      <c r="G44" s="14">
        <f>'Security System Effectiveness'!G43</f>
        <v>0</v>
      </c>
      <c r="H44" s="13">
        <f t="shared" si="3"/>
        <v>0</v>
      </c>
      <c r="I44" s="11">
        <f t="shared" si="4"/>
        <v>0</v>
      </c>
    </row>
    <row r="45" spans="1:14" ht="16.5" x14ac:dyDescent="0.25">
      <c r="A45" s="60" t="s">
        <v>214</v>
      </c>
      <c r="B45" s="146">
        <v>0.05</v>
      </c>
      <c r="C45" s="147"/>
      <c r="D45" s="146">
        <v>0.02</v>
      </c>
      <c r="E45" s="147"/>
      <c r="F45" s="60"/>
      <c r="G45" s="14">
        <f>'Security System Effectiveness'!G44</f>
        <v>0</v>
      </c>
      <c r="H45" s="65"/>
      <c r="I45" s="65"/>
    </row>
    <row r="46" spans="1:14" x14ac:dyDescent="0.25">
      <c r="A46" s="55" t="s">
        <v>267</v>
      </c>
      <c r="B46" s="142">
        <v>0.17</v>
      </c>
      <c r="C46" s="143">
        <f>B46*$B$45</f>
        <v>8.5000000000000006E-3</v>
      </c>
      <c r="D46" s="144">
        <v>0.17</v>
      </c>
      <c r="E46" s="145">
        <f>D46*$D$45</f>
        <v>3.4000000000000002E-3</v>
      </c>
      <c r="G46" s="14">
        <f>'Security System Effectiveness'!G45</f>
        <v>0</v>
      </c>
      <c r="H46" s="13">
        <f t="shared" si="3"/>
        <v>0</v>
      </c>
      <c r="I46" s="11">
        <f t="shared" si="4"/>
        <v>0</v>
      </c>
    </row>
    <row r="47" spans="1:14" x14ac:dyDescent="0.25">
      <c r="A47" s="55" t="s">
        <v>268</v>
      </c>
      <c r="B47" s="142">
        <v>0.28000000000000003</v>
      </c>
      <c r="C47" s="143">
        <f t="shared" ref="C47:C51" si="22">B47*$B$45</f>
        <v>1.4000000000000002E-2</v>
      </c>
      <c r="D47" s="144">
        <v>0.27</v>
      </c>
      <c r="E47" s="145">
        <f t="shared" ref="E47:E51" si="23">D47*$D$45</f>
        <v>5.4000000000000003E-3</v>
      </c>
      <c r="G47" s="14">
        <f>'Security System Effectiveness'!G46</f>
        <v>0</v>
      </c>
      <c r="H47" s="13">
        <f t="shared" si="3"/>
        <v>0</v>
      </c>
      <c r="I47" s="11">
        <f t="shared" si="4"/>
        <v>0</v>
      </c>
    </row>
    <row r="48" spans="1:14" x14ac:dyDescent="0.25">
      <c r="A48" s="55" t="s">
        <v>269</v>
      </c>
      <c r="B48" s="142">
        <v>0.1</v>
      </c>
      <c r="C48" s="143">
        <f t="shared" si="22"/>
        <v>5.000000000000001E-3</v>
      </c>
      <c r="D48" s="144">
        <v>0.1</v>
      </c>
      <c r="E48" s="145">
        <f t="shared" si="23"/>
        <v>2E-3</v>
      </c>
      <c r="G48" s="14">
        <f>'Security System Effectiveness'!G47</f>
        <v>0</v>
      </c>
      <c r="H48" s="13">
        <f t="shared" si="3"/>
        <v>0</v>
      </c>
      <c r="I48" s="11">
        <f t="shared" si="4"/>
        <v>0</v>
      </c>
    </row>
    <row r="49" spans="1:18" x14ac:dyDescent="0.25">
      <c r="A49" s="55" t="s">
        <v>270</v>
      </c>
      <c r="B49" s="142">
        <v>0.21</v>
      </c>
      <c r="C49" s="143">
        <f t="shared" si="22"/>
        <v>1.0500000000000001E-2</v>
      </c>
      <c r="D49" s="144">
        <v>0.2</v>
      </c>
      <c r="E49" s="145">
        <f t="shared" si="23"/>
        <v>4.0000000000000001E-3</v>
      </c>
      <c r="G49" s="14">
        <f>'Security System Effectiveness'!G48</f>
        <v>0</v>
      </c>
      <c r="H49" s="13">
        <f t="shared" si="3"/>
        <v>0</v>
      </c>
      <c r="I49" s="11">
        <f t="shared" si="4"/>
        <v>0</v>
      </c>
    </row>
    <row r="50" spans="1:18" x14ac:dyDescent="0.25">
      <c r="A50" s="55" t="s">
        <v>271</v>
      </c>
      <c r="B50" s="142">
        <v>0.16</v>
      </c>
      <c r="C50" s="143">
        <f t="shared" si="22"/>
        <v>8.0000000000000002E-3</v>
      </c>
      <c r="D50" s="144">
        <v>0.16</v>
      </c>
      <c r="E50" s="145">
        <f t="shared" si="23"/>
        <v>3.2000000000000002E-3</v>
      </c>
      <c r="G50" s="14">
        <f>'Security System Effectiveness'!G49</f>
        <v>0</v>
      </c>
      <c r="H50" s="13">
        <f t="shared" si="3"/>
        <v>0</v>
      </c>
      <c r="I50" s="11">
        <f t="shared" si="4"/>
        <v>0</v>
      </c>
    </row>
    <row r="51" spans="1:18" x14ac:dyDescent="0.25">
      <c r="A51" s="58" t="s">
        <v>277</v>
      </c>
      <c r="B51" s="142">
        <v>0.1</v>
      </c>
      <c r="C51" s="143">
        <f t="shared" si="22"/>
        <v>5.000000000000001E-3</v>
      </c>
      <c r="D51" s="144">
        <v>0.1</v>
      </c>
      <c r="E51" s="145">
        <f t="shared" si="23"/>
        <v>2E-3</v>
      </c>
      <c r="G51" s="14">
        <f>'Security System Effectiveness'!G50</f>
        <v>0</v>
      </c>
      <c r="H51" s="13">
        <f t="shared" si="3"/>
        <v>0</v>
      </c>
      <c r="I51" s="11">
        <f t="shared" si="4"/>
        <v>0</v>
      </c>
    </row>
    <row r="52" spans="1:18" x14ac:dyDescent="0.25">
      <c r="B52" s="142"/>
      <c r="C52" s="143"/>
      <c r="D52" s="144"/>
      <c r="E52" s="148"/>
    </row>
    <row r="53" spans="1:18" ht="15.75" x14ac:dyDescent="0.25">
      <c r="A53" s="68" t="s">
        <v>284</v>
      </c>
      <c r="B53" s="66"/>
      <c r="C53" s="66"/>
      <c r="D53" s="66"/>
      <c r="E53" s="67"/>
      <c r="F53" s="67"/>
      <c r="G53" s="67"/>
      <c r="H53" s="115">
        <f>SUM(H5:H51)</f>
        <v>0</v>
      </c>
      <c r="I53" s="115">
        <f>SUM(I5:I51)</f>
        <v>0</v>
      </c>
    </row>
    <row r="58" spans="1:18" ht="15.75" thickBot="1" x14ac:dyDescent="0.3"/>
    <row r="59" spans="1:18" ht="16.5" thickBot="1" x14ac:dyDescent="0.3">
      <c r="P59" s="116" t="s">
        <v>373</v>
      </c>
    </row>
    <row r="60" spans="1:18" ht="16.5" thickBot="1" x14ac:dyDescent="0.3">
      <c r="P60" s="117" t="s">
        <v>374</v>
      </c>
      <c r="Q60">
        <v>0</v>
      </c>
      <c r="R60">
        <v>0</v>
      </c>
    </row>
    <row r="61" spans="1:18" ht="16.5" thickBot="1" x14ac:dyDescent="0.3">
      <c r="P61" s="117" t="s">
        <v>375</v>
      </c>
      <c r="Q61">
        <v>0.05</v>
      </c>
      <c r="R61">
        <v>1</v>
      </c>
    </row>
    <row r="62" spans="1:18" ht="16.5" thickBot="1" x14ac:dyDescent="0.3">
      <c r="P62" s="117" t="s">
        <v>376</v>
      </c>
      <c r="Q62">
        <v>0.7</v>
      </c>
      <c r="R62">
        <v>2</v>
      </c>
    </row>
    <row r="63" spans="1:18" ht="16.5" thickBot="1" x14ac:dyDescent="0.3">
      <c r="P63" s="117" t="s">
        <v>377</v>
      </c>
      <c r="Q63">
        <v>0.9</v>
      </c>
      <c r="R63">
        <v>3</v>
      </c>
    </row>
    <row r="64" spans="1:18" ht="16.5" thickBot="1" x14ac:dyDescent="0.3">
      <c r="P64" s="117" t="s">
        <v>378</v>
      </c>
      <c r="Q64">
        <v>1</v>
      </c>
      <c r="R64">
        <v>4</v>
      </c>
    </row>
    <row r="89" spans="1:9" x14ac:dyDescent="0.25">
      <c r="B89" s="61" t="s">
        <v>273</v>
      </c>
      <c r="C89" s="62" t="s">
        <v>279</v>
      </c>
      <c r="D89" s="63" t="s">
        <v>272</v>
      </c>
      <c r="E89" s="64" t="s">
        <v>280</v>
      </c>
      <c r="G89" s="122" t="s">
        <v>3</v>
      </c>
      <c r="H89" s="121" t="s">
        <v>281</v>
      </c>
      <c r="I89" s="123" t="s">
        <v>282</v>
      </c>
    </row>
    <row r="90" spans="1:9" x14ac:dyDescent="0.25">
      <c r="A90" s="49"/>
      <c r="B90" s="61" t="s">
        <v>4</v>
      </c>
      <c r="C90" s="62" t="s">
        <v>4</v>
      </c>
      <c r="D90" s="63" t="s">
        <v>5</v>
      </c>
      <c r="E90" s="64" t="s">
        <v>5</v>
      </c>
      <c r="G90" s="122"/>
      <c r="H90" s="121"/>
      <c r="I90" s="123"/>
    </row>
    <row r="91" spans="1:9" ht="18" x14ac:dyDescent="0.25">
      <c r="A91" s="168"/>
      <c r="B91" s="168"/>
      <c r="C91" s="168"/>
      <c r="D91" s="168"/>
      <c r="E91" s="168"/>
      <c r="F91" s="168"/>
      <c r="G91" s="168"/>
      <c r="H91" s="168"/>
      <c r="I91" s="168"/>
    </row>
    <row r="92" spans="1:9" ht="16.5" x14ac:dyDescent="0.25">
      <c r="A92" s="60"/>
      <c r="B92" s="141"/>
      <c r="C92" s="141"/>
      <c r="D92" s="141"/>
      <c r="E92" s="141"/>
      <c r="F92" s="60"/>
      <c r="G92" s="60"/>
      <c r="H92" s="65"/>
      <c r="I92" s="65"/>
    </row>
    <row r="93" spans="1:9" x14ac:dyDescent="0.25">
      <c r="A93" s="55"/>
      <c r="B93" s="169"/>
      <c r="C93" s="170"/>
      <c r="D93" s="144"/>
      <c r="E93" s="145"/>
    </row>
    <row r="94" spans="1:9" x14ac:dyDescent="0.25">
      <c r="A94" s="55"/>
      <c r="B94" s="169"/>
      <c r="C94" s="170"/>
      <c r="D94" s="144"/>
      <c r="E94" s="145"/>
    </row>
    <row r="95" spans="1:9" x14ac:dyDescent="0.25">
      <c r="A95" s="55"/>
      <c r="B95" s="169"/>
      <c r="C95" s="170"/>
      <c r="D95" s="144"/>
      <c r="E95" s="145"/>
    </row>
    <row r="96" spans="1:9" x14ac:dyDescent="0.25">
      <c r="A96" s="55"/>
      <c r="B96" s="169"/>
      <c r="C96" s="170"/>
      <c r="D96" s="144"/>
      <c r="E96" s="145"/>
    </row>
    <row r="97" spans="1:9" x14ac:dyDescent="0.25">
      <c r="A97" s="55"/>
      <c r="B97" s="169"/>
      <c r="C97" s="170"/>
      <c r="D97" s="144"/>
      <c r="E97" s="145"/>
    </row>
    <row r="98" spans="1:9" ht="16.5" x14ac:dyDescent="0.25">
      <c r="A98" s="60"/>
      <c r="B98" s="171"/>
      <c r="C98" s="172"/>
      <c r="D98" s="146"/>
      <c r="E98" s="147"/>
      <c r="F98" s="60"/>
      <c r="H98" s="65"/>
      <c r="I98" s="65"/>
    </row>
    <row r="99" spans="1:9" x14ac:dyDescent="0.25">
      <c r="A99" s="55"/>
      <c r="B99" s="169"/>
      <c r="C99" s="170"/>
      <c r="D99" s="144"/>
      <c r="E99" s="145"/>
    </row>
    <row r="100" spans="1:9" x14ac:dyDescent="0.25">
      <c r="A100" s="55"/>
      <c r="B100" s="169"/>
      <c r="C100" s="170"/>
      <c r="D100" s="144"/>
      <c r="E100" s="145"/>
    </row>
    <row r="101" spans="1:9" x14ac:dyDescent="0.25">
      <c r="A101" s="55"/>
      <c r="B101" s="169"/>
      <c r="C101" s="170"/>
      <c r="D101" s="144"/>
      <c r="E101" s="145"/>
    </row>
    <row r="102" spans="1:9" x14ac:dyDescent="0.25">
      <c r="A102" s="55"/>
      <c r="B102" s="169"/>
      <c r="C102" s="170"/>
      <c r="D102" s="144"/>
      <c r="E102" s="145"/>
    </row>
    <row r="103" spans="1:9" x14ac:dyDescent="0.25">
      <c r="A103" s="55"/>
      <c r="B103" s="169"/>
      <c r="C103" s="170"/>
      <c r="D103" s="144"/>
      <c r="E103" s="145"/>
    </row>
    <row r="104" spans="1:9" x14ac:dyDescent="0.25">
      <c r="A104" s="55"/>
      <c r="B104" s="169"/>
      <c r="C104" s="170"/>
      <c r="D104" s="144"/>
      <c r="E104" s="145"/>
    </row>
    <row r="105" spans="1:9" x14ac:dyDescent="0.25">
      <c r="A105" s="55"/>
      <c r="B105" s="169"/>
      <c r="C105" s="170"/>
      <c r="D105" s="144"/>
      <c r="E105" s="145"/>
    </row>
    <row r="106" spans="1:9" x14ac:dyDescent="0.25">
      <c r="A106" s="55"/>
      <c r="B106" s="169"/>
      <c r="C106" s="170"/>
      <c r="D106" s="144"/>
      <c r="E106" s="145"/>
    </row>
    <row r="107" spans="1:9" x14ac:dyDescent="0.25">
      <c r="A107" s="55"/>
      <c r="B107" s="169"/>
      <c r="C107" s="170"/>
      <c r="D107" s="144"/>
      <c r="E107" s="145"/>
    </row>
    <row r="108" spans="1:9" x14ac:dyDescent="0.25">
      <c r="A108" s="55"/>
      <c r="B108" s="169"/>
      <c r="C108" s="170"/>
      <c r="D108" s="144"/>
      <c r="E108" s="145"/>
    </row>
    <row r="109" spans="1:9" ht="16.5" x14ac:dyDescent="0.25">
      <c r="A109" s="60"/>
      <c r="B109" s="171"/>
      <c r="C109" s="172"/>
      <c r="D109" s="146"/>
      <c r="E109" s="147"/>
      <c r="F109" s="60"/>
      <c r="H109" s="65"/>
      <c r="I109" s="65"/>
    </row>
    <row r="110" spans="1:9" x14ac:dyDescent="0.25">
      <c r="A110" s="55"/>
      <c r="B110" s="169"/>
      <c r="C110" s="170"/>
      <c r="D110" s="144"/>
      <c r="E110" s="145"/>
    </row>
    <row r="111" spans="1:9" x14ac:dyDescent="0.25">
      <c r="A111" s="55"/>
      <c r="B111" s="169"/>
      <c r="C111" s="170"/>
      <c r="D111" s="144"/>
      <c r="E111" s="145"/>
    </row>
    <row r="112" spans="1:9" x14ac:dyDescent="0.25">
      <c r="A112" s="55"/>
      <c r="B112" s="169"/>
      <c r="C112" s="170"/>
      <c r="D112" s="144"/>
      <c r="E112" s="145"/>
    </row>
    <row r="113" spans="1:9" x14ac:dyDescent="0.25">
      <c r="A113" s="55"/>
      <c r="B113" s="169"/>
      <c r="C113" s="170"/>
      <c r="D113" s="144"/>
      <c r="E113" s="145"/>
    </row>
    <row r="114" spans="1:9" x14ac:dyDescent="0.25">
      <c r="A114" s="55"/>
      <c r="B114" s="169"/>
      <c r="C114" s="170"/>
      <c r="D114" s="144"/>
      <c r="E114" s="145"/>
    </row>
    <row r="115" spans="1:9" x14ac:dyDescent="0.25">
      <c r="A115" s="55"/>
      <c r="B115" s="169"/>
      <c r="C115" s="170"/>
      <c r="D115" s="144"/>
      <c r="E115" s="145"/>
    </row>
    <row r="116" spans="1:9" x14ac:dyDescent="0.25">
      <c r="A116" s="55"/>
      <c r="B116" s="169"/>
      <c r="C116" s="170"/>
      <c r="D116" s="144"/>
      <c r="E116" s="145"/>
    </row>
    <row r="117" spans="1:9" x14ac:dyDescent="0.25">
      <c r="A117" s="55"/>
      <c r="B117" s="169"/>
      <c r="C117" s="170"/>
      <c r="D117" s="144"/>
      <c r="E117" s="145"/>
    </row>
    <row r="118" spans="1:9" x14ac:dyDescent="0.25">
      <c r="A118" s="55"/>
      <c r="B118" s="169"/>
      <c r="C118" s="170"/>
      <c r="D118" s="144"/>
      <c r="E118" s="145"/>
    </row>
    <row r="119" spans="1:9" ht="16.5" x14ac:dyDescent="0.25">
      <c r="A119" s="60"/>
      <c r="B119" s="171"/>
      <c r="C119" s="172"/>
      <c r="D119" s="146"/>
      <c r="E119" s="147"/>
      <c r="F119" s="60"/>
      <c r="H119" s="65"/>
      <c r="I119" s="65"/>
    </row>
    <row r="120" spans="1:9" x14ac:dyDescent="0.25">
      <c r="A120" s="55"/>
      <c r="B120" s="169"/>
      <c r="C120" s="170"/>
      <c r="D120" s="144"/>
      <c r="E120" s="145"/>
    </row>
    <row r="121" spans="1:9" x14ac:dyDescent="0.25">
      <c r="A121" s="55"/>
      <c r="B121" s="169"/>
      <c r="C121" s="170"/>
      <c r="D121" s="144"/>
      <c r="E121" s="145"/>
    </row>
    <row r="122" spans="1:9" x14ac:dyDescent="0.25">
      <c r="A122" s="55"/>
      <c r="B122" s="169"/>
      <c r="C122" s="170"/>
      <c r="D122" s="144"/>
      <c r="E122" s="145"/>
    </row>
    <row r="123" spans="1:9" x14ac:dyDescent="0.25">
      <c r="A123" s="55"/>
      <c r="B123" s="169"/>
      <c r="C123" s="170"/>
      <c r="D123" s="144"/>
      <c r="E123" s="145"/>
    </row>
    <row r="124" spans="1:9" x14ac:dyDescent="0.25">
      <c r="A124" s="55"/>
      <c r="B124" s="169"/>
      <c r="C124" s="170"/>
      <c r="D124" s="144"/>
      <c r="E124" s="145"/>
    </row>
    <row r="125" spans="1:9" x14ac:dyDescent="0.25">
      <c r="A125" s="55"/>
      <c r="B125" s="169"/>
      <c r="C125" s="170"/>
      <c r="D125" s="144"/>
      <c r="E125" s="145"/>
    </row>
    <row r="126" spans="1:9" x14ac:dyDescent="0.25">
      <c r="A126" s="55"/>
      <c r="B126" s="169"/>
      <c r="C126" s="170"/>
      <c r="D126" s="144"/>
      <c r="E126" s="145"/>
    </row>
    <row r="127" spans="1:9" ht="16.5" x14ac:dyDescent="0.25">
      <c r="A127" s="60"/>
      <c r="B127" s="171"/>
      <c r="C127" s="172"/>
      <c r="D127" s="146"/>
      <c r="E127" s="147"/>
      <c r="F127" s="60"/>
      <c r="H127" s="65"/>
      <c r="I127" s="65"/>
    </row>
    <row r="128" spans="1:9" x14ac:dyDescent="0.25">
      <c r="A128" s="55"/>
      <c r="B128" s="169"/>
      <c r="C128" s="170"/>
      <c r="D128" s="144"/>
      <c r="E128" s="145"/>
    </row>
    <row r="129" spans="1:9" x14ac:dyDescent="0.25">
      <c r="A129" s="55"/>
      <c r="B129" s="169"/>
      <c r="C129" s="170"/>
      <c r="D129" s="144"/>
      <c r="E129" s="145"/>
    </row>
    <row r="130" spans="1:9" x14ac:dyDescent="0.25">
      <c r="A130" s="55"/>
      <c r="B130" s="169"/>
      <c r="C130" s="170"/>
      <c r="D130" s="144"/>
      <c r="E130" s="145"/>
    </row>
    <row r="131" spans="1:9" x14ac:dyDescent="0.25">
      <c r="A131" s="55"/>
      <c r="B131" s="169"/>
      <c r="C131" s="170"/>
      <c r="D131" s="144"/>
      <c r="E131" s="145"/>
    </row>
    <row r="132" spans="1:9" x14ac:dyDescent="0.25">
      <c r="A132" s="55"/>
      <c r="B132" s="169"/>
      <c r="C132" s="170"/>
      <c r="D132" s="144"/>
      <c r="E132" s="145"/>
    </row>
    <row r="133" spans="1:9" ht="16.5" x14ac:dyDescent="0.25">
      <c r="A133" s="60"/>
      <c r="B133" s="171"/>
      <c r="C133" s="172"/>
      <c r="D133" s="146"/>
      <c r="E133" s="147"/>
      <c r="F133" s="60"/>
      <c r="H133" s="65"/>
      <c r="I133" s="65"/>
    </row>
    <row r="134" spans="1:9" x14ac:dyDescent="0.25">
      <c r="A134" s="55"/>
      <c r="B134" s="169"/>
      <c r="C134" s="170"/>
      <c r="D134" s="144"/>
      <c r="E134" s="145"/>
    </row>
    <row r="135" spans="1:9" x14ac:dyDescent="0.25">
      <c r="A135" s="55"/>
      <c r="B135" s="169"/>
      <c r="C135" s="170"/>
      <c r="D135" s="144"/>
      <c r="E135" s="145"/>
    </row>
    <row r="136" spans="1:9" x14ac:dyDescent="0.25">
      <c r="A136" s="55"/>
      <c r="B136" s="169"/>
      <c r="C136" s="170"/>
      <c r="D136" s="144"/>
      <c r="E136" s="145"/>
    </row>
    <row r="137" spans="1:9" x14ac:dyDescent="0.25">
      <c r="A137" s="55"/>
      <c r="B137" s="169"/>
      <c r="C137" s="170"/>
      <c r="D137" s="144"/>
      <c r="E137" s="145"/>
    </row>
    <row r="138" spans="1:9" x14ac:dyDescent="0.25">
      <c r="A138" s="55"/>
      <c r="B138" s="169"/>
      <c r="C138" s="170"/>
      <c r="D138" s="144"/>
      <c r="E138" s="145"/>
    </row>
    <row r="139" spans="1:9" x14ac:dyDescent="0.25">
      <c r="A139" s="58"/>
      <c r="B139" s="169"/>
      <c r="C139" s="170"/>
      <c r="D139" s="144"/>
      <c r="E139" s="14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8"/>
  <sheetViews>
    <sheetView topLeftCell="A59" workbookViewId="0">
      <selection activeCell="M101" sqref="M10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6" ht="40.5" customHeight="1" x14ac:dyDescent="0.25">
      <c r="A1" s="125"/>
      <c r="B1" s="125"/>
      <c r="C1" s="1" t="s">
        <v>9</v>
      </c>
      <c r="D1" s="1" t="s">
        <v>10</v>
      </c>
      <c r="E1" s="1" t="s">
        <v>11</v>
      </c>
      <c r="F1" s="1" t="s">
        <v>12</v>
      </c>
      <c r="G1" s="1"/>
      <c r="I1" s="47" t="s">
        <v>3</v>
      </c>
      <c r="J1" s="48" t="s">
        <v>525</v>
      </c>
      <c r="K1" s="48"/>
    </row>
    <row r="2" spans="1:16" ht="34.5" customHeight="1" x14ac:dyDescent="0.25">
      <c r="A2" s="127" t="s">
        <v>0</v>
      </c>
      <c r="B2" s="127"/>
      <c r="C2" s="127"/>
      <c r="D2" s="127"/>
      <c r="E2" s="127"/>
      <c r="F2" s="127"/>
      <c r="G2" s="127"/>
      <c r="H2" s="127"/>
      <c r="K2" s="52"/>
    </row>
    <row r="3" spans="1:16" x14ac:dyDescent="0.25">
      <c r="B3" s="5"/>
      <c r="I3" s="50"/>
      <c r="J3" s="51"/>
      <c r="K3" s="51"/>
    </row>
    <row r="4" spans="1:16" ht="15.75" x14ac:dyDescent="0.25">
      <c r="A4" s="4"/>
      <c r="B4" s="132" t="s">
        <v>464</v>
      </c>
      <c r="C4" s="8">
        <v>0.2</v>
      </c>
      <c r="D4" s="154"/>
      <c r="E4" s="8">
        <v>0.2</v>
      </c>
      <c r="F4" s="8"/>
      <c r="I4" s="50"/>
      <c r="J4" s="51"/>
      <c r="K4" s="51"/>
    </row>
    <row r="5" spans="1:16" x14ac:dyDescent="0.25">
      <c r="A5" s="4"/>
      <c r="B5" s="107" t="s">
        <v>372</v>
      </c>
      <c r="C5" s="104">
        <v>0.4</v>
      </c>
      <c r="D5" s="155">
        <f>C5*C4</f>
        <v>8.0000000000000016E-2</v>
      </c>
      <c r="E5" s="104">
        <v>0.4</v>
      </c>
      <c r="F5" s="98">
        <f>E5*E4</f>
        <v>8.0000000000000016E-2</v>
      </c>
      <c r="I5" s="50">
        <f>'Biological Material Properties'!G4</f>
        <v>0</v>
      </c>
      <c r="J5" s="139">
        <f>I5*D5</f>
        <v>0</v>
      </c>
      <c r="K5" s="51"/>
    </row>
    <row r="6" spans="1:16" x14ac:dyDescent="0.25">
      <c r="A6" s="4"/>
      <c r="B6" s="9" t="s">
        <v>13</v>
      </c>
      <c r="C6" s="10">
        <v>0.5</v>
      </c>
      <c r="D6" s="99">
        <f>C6*C4</f>
        <v>0.1</v>
      </c>
      <c r="E6" s="10">
        <v>0.5</v>
      </c>
      <c r="F6" s="98">
        <f>E6*E4</f>
        <v>0.1</v>
      </c>
      <c r="I6" s="50">
        <f>'Biological Material Properties'!G5</f>
        <v>0</v>
      </c>
      <c r="J6" s="139">
        <f>I6*D6</f>
        <v>0</v>
      </c>
      <c r="K6" s="51"/>
    </row>
    <row r="7" spans="1:16" x14ac:dyDescent="0.25">
      <c r="A7" s="4"/>
      <c r="B7" s="9" t="s">
        <v>14</v>
      </c>
      <c r="C7" s="10">
        <v>0.3</v>
      </c>
      <c r="D7" s="99">
        <f>C7*C4</f>
        <v>0.06</v>
      </c>
      <c r="E7" s="10">
        <v>0.3</v>
      </c>
      <c r="F7" s="98">
        <f>E7*E4</f>
        <v>0.06</v>
      </c>
      <c r="I7" s="50">
        <f>'Biological Material Properties'!G6</f>
        <v>0</v>
      </c>
      <c r="J7" s="139">
        <f>I7*D7</f>
        <v>0</v>
      </c>
      <c r="K7" s="51"/>
    </row>
    <row r="8" spans="1:16" x14ac:dyDescent="0.25">
      <c r="A8" s="4"/>
      <c r="B8" s="7" t="s">
        <v>8</v>
      </c>
      <c r="C8" s="8">
        <v>0.2</v>
      </c>
      <c r="D8" s="154"/>
      <c r="E8" s="8">
        <v>0.2</v>
      </c>
      <c r="F8" s="8"/>
      <c r="I8" s="50">
        <f>'Biological Material Properties'!G7</f>
        <v>0</v>
      </c>
      <c r="J8" s="139"/>
      <c r="K8" s="51"/>
    </row>
    <row r="9" spans="1:16" x14ac:dyDescent="0.25">
      <c r="A9" s="4"/>
      <c r="B9" s="9" t="s">
        <v>15</v>
      </c>
      <c r="C9" s="10">
        <v>0.5</v>
      </c>
      <c r="D9" s="99">
        <f>C9*C8</f>
        <v>0.1</v>
      </c>
      <c r="E9" s="10">
        <v>0.5</v>
      </c>
      <c r="F9" s="98">
        <f>E9*E8</f>
        <v>0.1</v>
      </c>
      <c r="I9" s="50">
        <f>'Biological Material Properties'!G8</f>
        <v>0</v>
      </c>
      <c r="J9" s="139">
        <f>I9*D9</f>
        <v>0</v>
      </c>
      <c r="K9" s="51"/>
    </row>
    <row r="10" spans="1:16" ht="15.75" thickBot="1" x14ac:dyDescent="0.3">
      <c r="A10" s="4"/>
      <c r="B10" s="9" t="s">
        <v>16</v>
      </c>
      <c r="C10" s="10">
        <v>0.25</v>
      </c>
      <c r="D10" s="99">
        <f>C10*C8</f>
        <v>0.05</v>
      </c>
      <c r="E10" s="10">
        <v>0.25</v>
      </c>
      <c r="F10" s="99">
        <f>E10*E8</f>
        <v>0.05</v>
      </c>
      <c r="I10" s="50">
        <f>'Biological Material Properties'!G9</f>
        <v>0</v>
      </c>
      <c r="J10" s="139">
        <f t="shared" ref="J10:J11" si="0">I10*D10</f>
        <v>0</v>
      </c>
      <c r="K10" s="51"/>
    </row>
    <row r="11" spans="1:16" ht="16.5" thickBot="1" x14ac:dyDescent="0.3">
      <c r="A11" s="4"/>
      <c r="B11" s="9" t="s">
        <v>17</v>
      </c>
      <c r="C11" s="10">
        <v>0.25</v>
      </c>
      <c r="D11" s="99">
        <f>C8*C11</f>
        <v>0.05</v>
      </c>
      <c r="E11" s="10">
        <v>0.25</v>
      </c>
      <c r="F11" s="99">
        <f>E8*E11</f>
        <v>0.05</v>
      </c>
      <c r="I11" s="50">
        <f>'Biological Material Properties'!G10</f>
        <v>0</v>
      </c>
      <c r="J11" s="139">
        <f t="shared" si="0"/>
        <v>0</v>
      </c>
      <c r="K11" s="51"/>
      <c r="O11" s="116" t="str">
        <f>B4</f>
        <v>Utility of the material for misuse</v>
      </c>
      <c r="P11" s="116">
        <f>C4</f>
        <v>0.2</v>
      </c>
    </row>
    <row r="12" spans="1:16" ht="16.5" thickBot="1" x14ac:dyDescent="0.3">
      <c r="A12" s="4"/>
      <c r="B12" s="7" t="s">
        <v>7</v>
      </c>
      <c r="C12" s="8">
        <v>0.6</v>
      </c>
      <c r="D12" s="154"/>
      <c r="E12" s="8">
        <v>0.6</v>
      </c>
      <c r="F12" s="8"/>
      <c r="I12" s="50">
        <f>'Biological Material Properties'!G11</f>
        <v>0</v>
      </c>
      <c r="J12" s="139"/>
      <c r="K12" s="51"/>
      <c r="O12" s="117" t="str">
        <f>B8</f>
        <v>Production</v>
      </c>
      <c r="P12" s="117">
        <f>C8</f>
        <v>0.2</v>
      </c>
    </row>
    <row r="13" spans="1:16" ht="16.5" thickBot="1" x14ac:dyDescent="0.3">
      <c r="A13" s="4"/>
      <c r="B13" s="9" t="s">
        <v>18</v>
      </c>
      <c r="C13" s="10">
        <v>0.18</v>
      </c>
      <c r="D13" s="99">
        <f>C13*C$12</f>
        <v>0.108</v>
      </c>
      <c r="E13" s="10">
        <v>0.13</v>
      </c>
      <c r="F13" s="103">
        <f>E13*E$12</f>
        <v>7.8E-2</v>
      </c>
      <c r="I13" s="50">
        <f>'Biological Material Properties'!G12</f>
        <v>0</v>
      </c>
      <c r="J13" s="139">
        <f>I13*D13</f>
        <v>0</v>
      </c>
      <c r="K13" s="51"/>
      <c r="O13" s="117" t="str">
        <f>B12</f>
        <v>Dissemination</v>
      </c>
      <c r="P13" s="117">
        <f>C12</f>
        <v>0.6</v>
      </c>
    </row>
    <row r="14" spans="1:16" x14ac:dyDescent="0.25">
      <c r="A14" s="4"/>
      <c r="B14" s="9" t="s">
        <v>19</v>
      </c>
      <c r="C14" s="10">
        <v>0.05</v>
      </c>
      <c r="D14" s="99">
        <f t="shared" ref="D14:F24" si="1">C14*C$12</f>
        <v>0.03</v>
      </c>
      <c r="E14" s="10">
        <v>0.05</v>
      </c>
      <c r="F14" s="103">
        <f t="shared" si="1"/>
        <v>0.03</v>
      </c>
      <c r="I14" s="50">
        <f>'Biological Material Properties'!G13</f>
        <v>0</v>
      </c>
      <c r="J14" s="139">
        <f t="shared" ref="J14:J24" si="2">I14*D14</f>
        <v>0</v>
      </c>
      <c r="K14" s="51"/>
    </row>
    <row r="15" spans="1:16" x14ac:dyDescent="0.25">
      <c r="A15" s="4"/>
      <c r="B15" s="9" t="s">
        <v>20</v>
      </c>
      <c r="C15" s="10">
        <v>0.03</v>
      </c>
      <c r="D15" s="99">
        <f t="shared" si="1"/>
        <v>1.7999999999999999E-2</v>
      </c>
      <c r="E15" s="10">
        <v>0.03</v>
      </c>
      <c r="F15" s="103">
        <f t="shared" si="1"/>
        <v>1.7999999999999999E-2</v>
      </c>
      <c r="I15" s="50">
        <f>'Biological Material Properties'!G14</f>
        <v>0</v>
      </c>
      <c r="J15" s="139">
        <f t="shared" si="2"/>
        <v>0</v>
      </c>
      <c r="K15" s="51"/>
    </row>
    <row r="16" spans="1:16" x14ac:dyDescent="0.25">
      <c r="A16" s="4"/>
      <c r="B16" s="9" t="s">
        <v>21</v>
      </c>
      <c r="C16" s="10">
        <v>0.05</v>
      </c>
      <c r="D16" s="99">
        <f t="shared" si="1"/>
        <v>0.03</v>
      </c>
      <c r="E16" s="10">
        <v>0.05</v>
      </c>
      <c r="F16" s="103">
        <f t="shared" si="1"/>
        <v>0.03</v>
      </c>
      <c r="I16" s="50">
        <f>'Biological Material Properties'!G15</f>
        <v>0</v>
      </c>
      <c r="J16" s="139">
        <f t="shared" si="2"/>
        <v>0</v>
      </c>
      <c r="K16" s="51"/>
    </row>
    <row r="17" spans="1:16" x14ac:dyDescent="0.25">
      <c r="A17" s="4"/>
      <c r="B17" s="9" t="s">
        <v>22</v>
      </c>
      <c r="C17" s="10">
        <v>0.17</v>
      </c>
      <c r="D17" s="99">
        <f t="shared" si="1"/>
        <v>0.10200000000000001</v>
      </c>
      <c r="E17" s="10">
        <v>0.15</v>
      </c>
      <c r="F17" s="103">
        <f t="shared" si="1"/>
        <v>0.09</v>
      </c>
      <c r="I17" s="50">
        <f>'Biological Material Properties'!G16</f>
        <v>0</v>
      </c>
      <c r="J17" s="139">
        <f t="shared" si="2"/>
        <v>0</v>
      </c>
      <c r="K17" s="51"/>
    </row>
    <row r="18" spans="1:16" x14ac:dyDescent="0.25">
      <c r="A18" s="4"/>
      <c r="B18" s="9" t="s">
        <v>23</v>
      </c>
      <c r="C18" s="10">
        <v>0.05</v>
      </c>
      <c r="D18" s="99">
        <f t="shared" si="1"/>
        <v>0.03</v>
      </c>
      <c r="E18" s="10">
        <v>0.05</v>
      </c>
      <c r="F18" s="103">
        <f t="shared" si="1"/>
        <v>0.03</v>
      </c>
      <c r="I18" s="50">
        <f>'Biological Material Properties'!G17</f>
        <v>0</v>
      </c>
      <c r="J18" s="139">
        <f t="shared" si="2"/>
        <v>0</v>
      </c>
      <c r="K18" s="51"/>
    </row>
    <row r="19" spans="1:16" x14ac:dyDescent="0.25">
      <c r="A19" s="4"/>
      <c r="B19" s="9" t="s">
        <v>24</v>
      </c>
      <c r="C19" s="10">
        <v>0.12</v>
      </c>
      <c r="D19" s="99">
        <f t="shared" si="1"/>
        <v>7.1999999999999995E-2</v>
      </c>
      <c r="E19" s="10">
        <v>0.12</v>
      </c>
      <c r="F19" s="103">
        <f t="shared" si="1"/>
        <v>7.1999999999999995E-2</v>
      </c>
      <c r="I19" s="50">
        <f>'Biological Material Properties'!G18</f>
        <v>0</v>
      </c>
      <c r="J19" s="139">
        <f t="shared" si="2"/>
        <v>0</v>
      </c>
      <c r="K19" s="51"/>
    </row>
    <row r="20" spans="1:16" x14ac:dyDescent="0.25">
      <c r="A20" s="4"/>
      <c r="B20" s="9" t="s">
        <v>25</v>
      </c>
      <c r="C20" s="10">
        <v>0.05</v>
      </c>
      <c r="D20" s="99">
        <f t="shared" si="1"/>
        <v>0.03</v>
      </c>
      <c r="E20" s="10">
        <v>0.05</v>
      </c>
      <c r="F20" s="103">
        <f t="shared" si="1"/>
        <v>0.03</v>
      </c>
      <c r="I20" s="50">
        <f>'Biological Material Properties'!G19</f>
        <v>0</v>
      </c>
      <c r="J20" s="139">
        <f t="shared" si="2"/>
        <v>0</v>
      </c>
      <c r="K20" s="51"/>
    </row>
    <row r="21" spans="1:16" x14ac:dyDescent="0.25">
      <c r="A21" s="4"/>
      <c r="B21" s="9" t="s">
        <v>26</v>
      </c>
      <c r="C21" s="10">
        <v>7.0000000000000007E-2</v>
      </c>
      <c r="D21" s="99">
        <f t="shared" si="1"/>
        <v>4.2000000000000003E-2</v>
      </c>
      <c r="E21" s="10">
        <v>7.0000000000000007E-2</v>
      </c>
      <c r="F21" s="103">
        <f t="shared" si="1"/>
        <v>4.2000000000000003E-2</v>
      </c>
      <c r="I21" s="50">
        <f>'Biological Material Properties'!G20</f>
        <v>0</v>
      </c>
      <c r="J21" s="139">
        <f t="shared" si="2"/>
        <v>0</v>
      </c>
      <c r="K21" s="51"/>
    </row>
    <row r="22" spans="1:16" x14ac:dyDescent="0.25">
      <c r="A22" s="4"/>
      <c r="B22" s="9" t="s">
        <v>27</v>
      </c>
      <c r="C22" s="10">
        <v>0.05</v>
      </c>
      <c r="D22" s="99">
        <f t="shared" si="1"/>
        <v>0.03</v>
      </c>
      <c r="E22" s="10">
        <v>0.05</v>
      </c>
      <c r="F22" s="103">
        <f t="shared" si="1"/>
        <v>0.03</v>
      </c>
      <c r="I22" s="50">
        <f>'Biological Material Properties'!G21</f>
        <v>0</v>
      </c>
      <c r="J22" s="139">
        <f t="shared" si="2"/>
        <v>0</v>
      </c>
      <c r="K22" s="51"/>
    </row>
    <row r="23" spans="1:16" x14ac:dyDescent="0.25">
      <c r="A23" s="4"/>
      <c r="B23" s="9" t="s">
        <v>28</v>
      </c>
      <c r="C23" s="10">
        <v>0.08</v>
      </c>
      <c r="D23" s="99">
        <f t="shared" si="1"/>
        <v>4.8000000000000001E-2</v>
      </c>
      <c r="E23" s="10">
        <v>0.08</v>
      </c>
      <c r="F23" s="103">
        <f t="shared" si="1"/>
        <v>4.8000000000000001E-2</v>
      </c>
      <c r="I23" s="50">
        <f>'Biological Material Properties'!G22</f>
        <v>0</v>
      </c>
      <c r="J23" s="139">
        <f t="shared" si="2"/>
        <v>0</v>
      </c>
      <c r="K23" s="51"/>
    </row>
    <row r="24" spans="1:16" x14ac:dyDescent="0.25">
      <c r="A24" s="4"/>
      <c r="B24" s="9" t="s">
        <v>29</v>
      </c>
      <c r="C24" s="10">
        <v>0.1</v>
      </c>
      <c r="D24" s="99">
        <f t="shared" si="1"/>
        <v>0.06</v>
      </c>
      <c r="E24" s="10">
        <v>0.17</v>
      </c>
      <c r="F24" s="103">
        <f t="shared" si="1"/>
        <v>0.10200000000000001</v>
      </c>
      <c r="I24" s="50">
        <f>'Biological Material Properties'!G23</f>
        <v>0</v>
      </c>
      <c r="J24" s="139">
        <f t="shared" si="2"/>
        <v>0</v>
      </c>
      <c r="K24" s="51"/>
    </row>
    <row r="25" spans="1:16" x14ac:dyDescent="0.25">
      <c r="A25" s="126" t="s">
        <v>72</v>
      </c>
      <c r="B25" s="126"/>
      <c r="C25" s="126"/>
      <c r="D25" s="126"/>
      <c r="E25" s="126"/>
      <c r="F25" s="126"/>
      <c r="G25" s="126"/>
      <c r="H25" s="126"/>
      <c r="I25" s="50"/>
      <c r="J25" s="53">
        <f>SUM(J5:J24)</f>
        <v>0</v>
      </c>
      <c r="K25" s="53"/>
    </row>
    <row r="26" spans="1:16" x14ac:dyDescent="0.25">
      <c r="I26" s="50"/>
      <c r="J26" s="51"/>
    </row>
    <row r="27" spans="1:16" x14ac:dyDescent="0.25">
      <c r="I27" s="50"/>
      <c r="J27" s="51"/>
    </row>
    <row r="28" spans="1:16" x14ac:dyDescent="0.25">
      <c r="I28" s="50"/>
      <c r="J28" s="51"/>
    </row>
    <row r="29" spans="1:16" x14ac:dyDescent="0.25">
      <c r="B29" s="5"/>
      <c r="I29" s="50"/>
      <c r="J29" s="51"/>
    </row>
    <row r="30" spans="1:16" x14ac:dyDescent="0.25">
      <c r="I30" s="50"/>
      <c r="J30" s="51"/>
    </row>
    <row r="31" spans="1:16" x14ac:dyDescent="0.25">
      <c r="I31" s="50"/>
      <c r="J31" s="51"/>
    </row>
    <row r="32" spans="1:16" ht="38.25" x14ac:dyDescent="0.25">
      <c r="A32" s="128" t="s">
        <v>2</v>
      </c>
      <c r="B32" s="128"/>
      <c r="C32" s="128"/>
      <c r="D32" s="128"/>
      <c r="E32" s="128"/>
      <c r="F32" s="128"/>
      <c r="G32" s="128"/>
      <c r="H32" s="128"/>
      <c r="I32" s="47" t="s">
        <v>3</v>
      </c>
      <c r="J32" s="48" t="s">
        <v>69</v>
      </c>
      <c r="K32" s="48" t="s">
        <v>70</v>
      </c>
      <c r="P32" t="s">
        <v>412</v>
      </c>
    </row>
    <row r="33" spans="2:17" x14ac:dyDescent="0.25">
      <c r="B33" s="15" t="s">
        <v>30</v>
      </c>
      <c r="C33" s="29">
        <v>0.45</v>
      </c>
      <c r="D33" s="30">
        <f>SUM(D35:D71)</f>
        <v>1.0012000000000001</v>
      </c>
      <c r="E33" s="29"/>
      <c r="F33" s="30">
        <f>SUM(F35:F71)</f>
        <v>1.0034000000000003</v>
      </c>
      <c r="I33" s="50"/>
      <c r="J33" s="51"/>
      <c r="K33" s="51"/>
      <c r="P33" t="str">
        <f>B33</f>
        <v>Health Impact</v>
      </c>
      <c r="Q33">
        <f>C33</f>
        <v>0.45</v>
      </c>
    </row>
    <row r="34" spans="2:17" x14ac:dyDescent="0.25">
      <c r="B34" s="16" t="s">
        <v>31</v>
      </c>
      <c r="C34" s="31">
        <v>0.25</v>
      </c>
      <c r="D34" s="32"/>
      <c r="E34" s="31"/>
      <c r="F34" s="32"/>
      <c r="I34" s="50"/>
      <c r="J34" s="51"/>
      <c r="K34" s="51"/>
      <c r="P34" t="str">
        <f>B45</f>
        <v>Socioeconomic</v>
      </c>
      <c r="Q34">
        <f>C45</f>
        <v>0.2</v>
      </c>
    </row>
    <row r="35" spans="2:17" x14ac:dyDescent="0.25">
      <c r="B35" s="9" t="s">
        <v>39</v>
      </c>
      <c r="C35" s="10">
        <v>0.23</v>
      </c>
      <c r="D35" s="102">
        <f>C35*$C$34*$C$33</f>
        <v>2.5875000000000002E-2</v>
      </c>
      <c r="E35" s="10"/>
      <c r="F35" s="33">
        <f>E35*$C$34*$C$33</f>
        <v>0</v>
      </c>
      <c r="I35" s="50">
        <f>'Biological Material Properties'!G28</f>
        <v>0</v>
      </c>
      <c r="J35" s="139">
        <f>I35*D35</f>
        <v>0</v>
      </c>
      <c r="K35" s="139">
        <f>I35*F35</f>
        <v>0</v>
      </c>
      <c r="P35" t="str">
        <f>B50</f>
        <v>Mitigation Measures</v>
      </c>
      <c r="Q35">
        <f>C50</f>
        <v>0.2</v>
      </c>
    </row>
    <row r="36" spans="2:17" x14ac:dyDescent="0.25">
      <c r="B36" s="9" t="s">
        <v>40</v>
      </c>
      <c r="C36" s="10">
        <v>0.43</v>
      </c>
      <c r="D36" s="33">
        <f t="shared" ref="D36:F38" si="3">C36*$C$34*$C$33</f>
        <v>4.8375000000000001E-2</v>
      </c>
      <c r="E36" s="10"/>
      <c r="F36" s="33">
        <f t="shared" si="3"/>
        <v>0</v>
      </c>
      <c r="I36" s="50">
        <f>'Biological Material Properties'!G29</f>
        <v>0</v>
      </c>
      <c r="J36" s="139">
        <f>I36*D36</f>
        <v>0</v>
      </c>
      <c r="K36" s="139">
        <f>I36*F36</f>
        <v>0</v>
      </c>
      <c r="P36" t="str">
        <f>B58</f>
        <v>Secondary Transmission</v>
      </c>
      <c r="Q36">
        <f>C58</f>
        <v>0.15</v>
      </c>
    </row>
    <row r="37" spans="2:17" x14ac:dyDescent="0.25">
      <c r="B37" s="9" t="s">
        <v>41</v>
      </c>
      <c r="C37" s="10">
        <v>0.1</v>
      </c>
      <c r="D37" s="33">
        <f t="shared" si="3"/>
        <v>1.1250000000000001E-2</v>
      </c>
      <c r="E37" s="10"/>
      <c r="F37" s="33">
        <f t="shared" si="3"/>
        <v>0</v>
      </c>
      <c r="I37" s="50">
        <f>'Biological Material Properties'!G30</f>
        <v>0</v>
      </c>
      <c r="J37" s="139">
        <f>I37*D37</f>
        <v>0</v>
      </c>
      <c r="K37" s="139">
        <f>I37*F37</f>
        <v>0</v>
      </c>
    </row>
    <row r="38" spans="2:17" x14ac:dyDescent="0.25">
      <c r="B38" s="9" t="s">
        <v>42</v>
      </c>
      <c r="C38" s="10">
        <v>0.24</v>
      </c>
      <c r="D38" s="33">
        <f t="shared" si="3"/>
        <v>2.7E-2</v>
      </c>
      <c r="E38" s="10"/>
      <c r="F38" s="33">
        <f t="shared" si="3"/>
        <v>0</v>
      </c>
      <c r="I38" s="50">
        <f>'Biological Material Properties'!G31</f>
        <v>0</v>
      </c>
      <c r="J38" s="139">
        <f>I38*D38</f>
        <v>0</v>
      </c>
      <c r="K38" s="139">
        <f>I38*F38</f>
        <v>0</v>
      </c>
    </row>
    <row r="39" spans="2:17" x14ac:dyDescent="0.25">
      <c r="B39" s="18" t="s">
        <v>32</v>
      </c>
      <c r="C39" s="31">
        <v>0.75</v>
      </c>
      <c r="D39" s="32"/>
      <c r="E39" s="31"/>
      <c r="F39" s="32"/>
      <c r="I39" s="50">
        <f>'Biological Material Properties'!G32</f>
        <v>0</v>
      </c>
      <c r="J39" s="139"/>
      <c r="K39" s="139"/>
    </row>
    <row r="40" spans="2:17" x14ac:dyDescent="0.25">
      <c r="B40" s="9" t="s">
        <v>43</v>
      </c>
      <c r="C40" s="10">
        <v>1</v>
      </c>
      <c r="D40" s="33">
        <f>C40*C39*C33</f>
        <v>0.33750000000000002</v>
      </c>
      <c r="E40" s="10"/>
      <c r="F40" s="33">
        <f>E40*E39*E33</f>
        <v>0</v>
      </c>
      <c r="I40" s="50">
        <f>'Biological Material Properties'!G33</f>
        <v>0</v>
      </c>
      <c r="J40" s="139">
        <f>I40*D40</f>
        <v>0</v>
      </c>
      <c r="K40" s="139">
        <f>I40*F40</f>
        <v>0</v>
      </c>
    </row>
    <row r="41" spans="2:17" x14ac:dyDescent="0.25">
      <c r="B41" s="19" t="s">
        <v>33</v>
      </c>
      <c r="C41" s="29"/>
      <c r="D41" s="30"/>
      <c r="E41" s="29">
        <v>0.45</v>
      </c>
      <c r="F41" s="30"/>
      <c r="I41" s="50">
        <f>'Biological Material Properties'!G34</f>
        <v>0</v>
      </c>
      <c r="J41" s="139"/>
      <c r="K41" s="139"/>
    </row>
    <row r="42" spans="2:17" x14ac:dyDescent="0.25">
      <c r="B42" s="20" t="s">
        <v>44</v>
      </c>
      <c r="C42" s="10"/>
      <c r="D42" s="33"/>
      <c r="E42" s="10">
        <v>0.25</v>
      </c>
      <c r="F42" s="45">
        <f>E42*$E$41</f>
        <v>0.1125</v>
      </c>
      <c r="I42" s="50">
        <f>'Biological Material Properties'!G35</f>
        <v>0</v>
      </c>
      <c r="J42" s="139">
        <f>I42*D42</f>
        <v>0</v>
      </c>
      <c r="K42" s="139">
        <f>I42*F42</f>
        <v>0</v>
      </c>
    </row>
    <row r="43" spans="2:17" x14ac:dyDescent="0.25">
      <c r="B43" s="20" t="s">
        <v>45</v>
      </c>
      <c r="C43" s="10"/>
      <c r="D43" s="33"/>
      <c r="E43" s="10">
        <v>0.54</v>
      </c>
      <c r="F43" s="45">
        <f t="shared" ref="F43:F44" si="4">E43*$E$41</f>
        <v>0.24300000000000002</v>
      </c>
      <c r="I43" s="50">
        <f>'Biological Material Properties'!G36</f>
        <v>0</v>
      </c>
      <c r="J43" s="139">
        <f>I43*D43</f>
        <v>0</v>
      </c>
      <c r="K43" s="139">
        <f>I43*F43</f>
        <v>0</v>
      </c>
    </row>
    <row r="44" spans="2:17" x14ac:dyDescent="0.25">
      <c r="B44" s="20" t="s">
        <v>46</v>
      </c>
      <c r="C44" s="10"/>
      <c r="D44" s="33"/>
      <c r="E44" s="10">
        <v>0.25</v>
      </c>
      <c r="F44" s="45">
        <f t="shared" si="4"/>
        <v>0.1125</v>
      </c>
      <c r="I44" s="50">
        <f>'Biological Material Properties'!G37</f>
        <v>0</v>
      </c>
      <c r="J44" s="139">
        <f>I44*D44</f>
        <v>0</v>
      </c>
      <c r="K44" s="139">
        <f>I44*F44</f>
        <v>0</v>
      </c>
    </row>
    <row r="45" spans="2:17" x14ac:dyDescent="0.25">
      <c r="B45" s="21" t="s">
        <v>34</v>
      </c>
      <c r="C45" s="31">
        <v>0.2</v>
      </c>
      <c r="D45" s="32"/>
      <c r="E45" s="31">
        <v>0.2</v>
      </c>
      <c r="F45" s="32"/>
      <c r="I45" s="50">
        <f>'Biological Material Properties'!G38</f>
        <v>0</v>
      </c>
      <c r="J45" s="139"/>
      <c r="K45" s="139"/>
    </row>
    <row r="46" spans="2:17" x14ac:dyDescent="0.25">
      <c r="B46" s="9" t="s">
        <v>68</v>
      </c>
      <c r="C46" s="10">
        <v>0.4</v>
      </c>
      <c r="D46" s="33">
        <f>C46*$C$45</f>
        <v>8.0000000000000016E-2</v>
      </c>
      <c r="E46" s="10">
        <v>0.32</v>
      </c>
      <c r="F46" s="45">
        <f>E46*$E$45</f>
        <v>6.4000000000000001E-2</v>
      </c>
      <c r="I46" s="50">
        <f>'Biological Material Properties'!G39</f>
        <v>0</v>
      </c>
      <c r="J46" s="139">
        <f>I46*D46</f>
        <v>0</v>
      </c>
      <c r="K46" s="139">
        <f>I46*F46</f>
        <v>0</v>
      </c>
    </row>
    <row r="47" spans="2:17" x14ac:dyDescent="0.25">
      <c r="B47" s="9" t="s">
        <v>47</v>
      </c>
      <c r="C47" s="10">
        <v>0.2</v>
      </c>
      <c r="D47" s="33">
        <f t="shared" ref="D47:D49" si="5">C47*$C$45</f>
        <v>4.0000000000000008E-2</v>
      </c>
      <c r="E47" s="10">
        <v>0.2</v>
      </c>
      <c r="F47" s="45">
        <f t="shared" ref="F47:F49" si="6">E47*$E$45</f>
        <v>4.0000000000000008E-2</v>
      </c>
      <c r="I47" s="50">
        <f>'Biological Material Properties'!G40</f>
        <v>0</v>
      </c>
      <c r="J47" s="139">
        <f>I47*D47</f>
        <v>0</v>
      </c>
      <c r="K47" s="139">
        <f>I47*F47</f>
        <v>0</v>
      </c>
    </row>
    <row r="48" spans="2:17" x14ac:dyDescent="0.25">
      <c r="B48" s="9" t="s">
        <v>48</v>
      </c>
      <c r="C48" s="10">
        <v>0.1</v>
      </c>
      <c r="D48" s="33">
        <f t="shared" si="5"/>
        <v>2.0000000000000004E-2</v>
      </c>
      <c r="E48" s="10">
        <v>0.1</v>
      </c>
      <c r="F48" s="45">
        <f t="shared" si="6"/>
        <v>2.0000000000000004E-2</v>
      </c>
      <c r="I48" s="50">
        <f>'Biological Material Properties'!G41</f>
        <v>0</v>
      </c>
      <c r="J48" s="139">
        <f>I48*D48</f>
        <v>0</v>
      </c>
      <c r="K48" s="139">
        <f>I48*F48</f>
        <v>0</v>
      </c>
    </row>
    <row r="49" spans="2:13" x14ac:dyDescent="0.25">
      <c r="B49" s="9" t="s">
        <v>49</v>
      </c>
      <c r="C49" s="10">
        <v>0.3</v>
      </c>
      <c r="D49" s="33">
        <f t="shared" si="5"/>
        <v>0.06</v>
      </c>
      <c r="E49" s="10">
        <v>0.307</v>
      </c>
      <c r="F49" s="45">
        <f t="shared" si="6"/>
        <v>6.1400000000000003E-2</v>
      </c>
      <c r="I49" s="50">
        <f>'Biological Material Properties'!G42</f>
        <v>0</v>
      </c>
      <c r="J49" s="139">
        <f>I49*D49</f>
        <v>0</v>
      </c>
      <c r="K49" s="139">
        <f>I49*F49</f>
        <v>0</v>
      </c>
    </row>
    <row r="50" spans="2:13" x14ac:dyDescent="0.25">
      <c r="B50" s="22" t="s">
        <v>35</v>
      </c>
      <c r="C50" s="34">
        <v>0.2</v>
      </c>
      <c r="D50" s="35"/>
      <c r="E50" s="34">
        <v>0.2</v>
      </c>
      <c r="F50" s="35"/>
      <c r="I50" s="50">
        <f>'Biological Material Properties'!G43</f>
        <v>0</v>
      </c>
      <c r="J50" s="139"/>
      <c r="K50" s="139"/>
    </row>
    <row r="51" spans="2:13" x14ac:dyDescent="0.25">
      <c r="B51" s="23" t="s">
        <v>50</v>
      </c>
      <c r="C51" s="36">
        <v>0.27</v>
      </c>
      <c r="D51" s="37">
        <f>C51*$C$50</f>
        <v>5.4000000000000006E-2</v>
      </c>
      <c r="E51" s="36"/>
      <c r="F51" s="37">
        <f>E51*$C$50</f>
        <v>0</v>
      </c>
      <c r="I51" s="50">
        <f>'Biological Material Properties'!G44</f>
        <v>0</v>
      </c>
      <c r="J51" s="139">
        <f t="shared" ref="J51:J57" si="7">I51*D51</f>
        <v>0</v>
      </c>
      <c r="K51" s="139">
        <f t="shared" ref="K51:K57" si="8">I51*F51</f>
        <v>0</v>
      </c>
    </row>
    <row r="52" spans="2:13" x14ac:dyDescent="0.25">
      <c r="B52" s="23" t="s">
        <v>51</v>
      </c>
      <c r="C52" s="36">
        <v>0.46</v>
      </c>
      <c r="D52" s="37">
        <f t="shared" ref="D52:F57" si="9">C52*$C$50</f>
        <v>9.2000000000000012E-2</v>
      </c>
      <c r="E52" s="36"/>
      <c r="F52" s="37">
        <f t="shared" si="9"/>
        <v>0</v>
      </c>
      <c r="I52" s="50">
        <f>'Biological Material Properties'!G45</f>
        <v>0</v>
      </c>
      <c r="J52" s="139">
        <f t="shared" si="7"/>
        <v>0</v>
      </c>
      <c r="K52" s="139">
        <f t="shared" si="8"/>
        <v>0</v>
      </c>
    </row>
    <row r="53" spans="2:13" x14ac:dyDescent="0.25">
      <c r="B53" s="23" t="s">
        <v>52</v>
      </c>
      <c r="C53" s="36">
        <v>0.27</v>
      </c>
      <c r="D53" s="37">
        <f t="shared" si="9"/>
        <v>5.4000000000000006E-2</v>
      </c>
      <c r="E53" s="36"/>
      <c r="F53" s="37">
        <f t="shared" si="9"/>
        <v>0</v>
      </c>
      <c r="I53" s="50">
        <f>'Biological Material Properties'!G46</f>
        <v>0</v>
      </c>
      <c r="J53" s="139">
        <f t="shared" si="7"/>
        <v>0</v>
      </c>
      <c r="K53" s="139">
        <f t="shared" si="8"/>
        <v>0</v>
      </c>
      <c r="M53">
        <f>1-0.97</f>
        <v>3.0000000000000027E-2</v>
      </c>
    </row>
    <row r="54" spans="2:13" x14ac:dyDescent="0.25">
      <c r="B54" s="24" t="s">
        <v>53</v>
      </c>
      <c r="C54" s="36"/>
      <c r="D54" s="37">
        <f t="shared" si="9"/>
        <v>0</v>
      </c>
      <c r="E54" s="36">
        <v>0.26</v>
      </c>
      <c r="F54" s="46">
        <f>E54*$E$50</f>
        <v>5.2000000000000005E-2</v>
      </c>
      <c r="I54" s="50">
        <f>'Biological Material Properties'!G47</f>
        <v>0</v>
      </c>
      <c r="J54" s="139">
        <f t="shared" si="7"/>
        <v>0</v>
      </c>
      <c r="K54" s="139">
        <f t="shared" si="8"/>
        <v>0</v>
      </c>
    </row>
    <row r="55" spans="2:13" x14ac:dyDescent="0.25">
      <c r="B55" s="24" t="s">
        <v>54</v>
      </c>
      <c r="C55" s="36"/>
      <c r="D55" s="37">
        <f t="shared" si="9"/>
        <v>0</v>
      </c>
      <c r="E55" s="36">
        <v>0.45</v>
      </c>
      <c r="F55" s="46">
        <f t="shared" ref="F55:F57" si="10">E55*$E$50</f>
        <v>9.0000000000000011E-2</v>
      </c>
      <c r="I55" s="50">
        <f>'Biological Material Properties'!G48</f>
        <v>0</v>
      </c>
      <c r="J55" s="139">
        <f t="shared" si="7"/>
        <v>0</v>
      </c>
      <c r="K55" s="139">
        <f t="shared" si="8"/>
        <v>0</v>
      </c>
    </row>
    <row r="56" spans="2:13" x14ac:dyDescent="0.25">
      <c r="B56" s="24" t="s">
        <v>55</v>
      </c>
      <c r="C56" s="36"/>
      <c r="D56" s="37">
        <f t="shared" si="9"/>
        <v>0</v>
      </c>
      <c r="E56" s="36">
        <v>0.26</v>
      </c>
      <c r="F56" s="46">
        <f t="shared" si="10"/>
        <v>5.2000000000000005E-2</v>
      </c>
      <c r="I56" s="50">
        <f>'Biological Material Properties'!G49</f>
        <v>0</v>
      </c>
      <c r="J56" s="139">
        <f t="shared" si="7"/>
        <v>0</v>
      </c>
      <c r="K56" s="139">
        <f t="shared" si="8"/>
        <v>0</v>
      </c>
    </row>
    <row r="57" spans="2:13" x14ac:dyDescent="0.25">
      <c r="B57" s="24" t="s">
        <v>56</v>
      </c>
      <c r="C57" s="36"/>
      <c r="D57" s="37">
        <f t="shared" si="9"/>
        <v>0</v>
      </c>
      <c r="E57" s="36">
        <v>0.03</v>
      </c>
      <c r="F57" s="46">
        <f t="shared" si="10"/>
        <v>6.0000000000000001E-3</v>
      </c>
      <c r="I57" s="50">
        <f>'Biological Material Properties'!G50</f>
        <v>0</v>
      </c>
      <c r="J57" s="139">
        <f t="shared" si="7"/>
        <v>0</v>
      </c>
      <c r="K57" s="139">
        <f t="shared" si="8"/>
        <v>0</v>
      </c>
    </row>
    <row r="58" spans="2:13" x14ac:dyDescent="0.25">
      <c r="B58" s="25" t="s">
        <v>36</v>
      </c>
      <c r="C58" s="38">
        <v>0.15</v>
      </c>
      <c r="D58" s="39"/>
      <c r="E58" s="38">
        <v>0.15</v>
      </c>
      <c r="F58" s="39"/>
      <c r="I58" s="50">
        <f>'Biological Material Properties'!G51</f>
        <v>0</v>
      </c>
      <c r="J58" s="139"/>
      <c r="K58" s="139"/>
    </row>
    <row r="59" spans="2:13" x14ac:dyDescent="0.25">
      <c r="B59" s="26" t="s">
        <v>37</v>
      </c>
      <c r="C59" s="40">
        <v>0.8</v>
      </c>
      <c r="D59" s="41"/>
      <c r="E59" s="40">
        <v>0.8</v>
      </c>
      <c r="F59" s="41"/>
      <c r="I59" s="50">
        <f>'Biological Material Properties'!G52</f>
        <v>0</v>
      </c>
      <c r="J59" s="139"/>
      <c r="K59" s="139"/>
    </row>
    <row r="60" spans="2:13" x14ac:dyDescent="0.25">
      <c r="B60" s="27" t="s">
        <v>57</v>
      </c>
      <c r="C60" s="42">
        <v>0.57399999999999995</v>
      </c>
      <c r="D60" s="44">
        <f>C60*$C$59*$C$58</f>
        <v>6.8879999999999997E-2</v>
      </c>
      <c r="E60" s="42">
        <v>0.57399999999999995</v>
      </c>
      <c r="F60" s="44">
        <f>E60*$E$59*$E$58</f>
        <v>6.8879999999999997E-2</v>
      </c>
      <c r="I60" s="50">
        <f>'Biological Material Properties'!G53</f>
        <v>0</v>
      </c>
      <c r="J60" s="139">
        <f>I60*D60</f>
        <v>0</v>
      </c>
      <c r="K60" s="139">
        <f>I60*F60</f>
        <v>0</v>
      </c>
    </row>
    <row r="61" spans="2:13" x14ac:dyDescent="0.25">
      <c r="B61" s="27" t="s">
        <v>58</v>
      </c>
      <c r="C61" s="42">
        <v>0.23799999999999999</v>
      </c>
      <c r="D61" s="44">
        <f t="shared" ref="D61:D63" si="11">C61*$C$59*$C$58</f>
        <v>2.8560000000000002E-2</v>
      </c>
      <c r="E61" s="42">
        <v>0.23799999999999999</v>
      </c>
      <c r="F61" s="44">
        <f t="shared" ref="F61:F63" si="12">E61*$E$59*$E$58</f>
        <v>2.8560000000000002E-2</v>
      </c>
      <c r="I61" s="50">
        <f>'Biological Material Properties'!G54</f>
        <v>0</v>
      </c>
      <c r="J61" s="139">
        <f>I61*D61</f>
        <v>0</v>
      </c>
      <c r="K61" s="139">
        <f>I61*F61</f>
        <v>0</v>
      </c>
    </row>
    <row r="62" spans="2:13" x14ac:dyDescent="0.25">
      <c r="B62" s="27" t="s">
        <v>59</v>
      </c>
      <c r="C62" s="42">
        <v>5.8999999999999997E-2</v>
      </c>
      <c r="D62" s="44">
        <f t="shared" si="11"/>
        <v>7.0799999999999995E-3</v>
      </c>
      <c r="E62" s="42">
        <v>5.8999999999999997E-2</v>
      </c>
      <c r="F62" s="44">
        <f t="shared" si="12"/>
        <v>7.0799999999999995E-3</v>
      </c>
      <c r="I62" s="50">
        <f>'Biological Material Properties'!G55</f>
        <v>0</v>
      </c>
      <c r="J62" s="139">
        <f>I62*D62</f>
        <v>0</v>
      </c>
      <c r="K62" s="139">
        <f>I62*F62</f>
        <v>0</v>
      </c>
    </row>
    <row r="63" spans="2:13" x14ac:dyDescent="0.25">
      <c r="B63" s="28" t="s">
        <v>60</v>
      </c>
      <c r="C63" s="42">
        <v>0.129</v>
      </c>
      <c r="D63" s="44">
        <f t="shared" si="11"/>
        <v>1.5480000000000001E-2</v>
      </c>
      <c r="E63" s="42">
        <v>0.129</v>
      </c>
      <c r="F63" s="44">
        <f t="shared" si="12"/>
        <v>1.5480000000000001E-2</v>
      </c>
      <c r="I63" s="50">
        <f>'Biological Material Properties'!G56</f>
        <v>0</v>
      </c>
      <c r="J63" s="139">
        <f>I63*D63</f>
        <v>0</v>
      </c>
      <c r="K63" s="139">
        <f>I63*F63</f>
        <v>0</v>
      </c>
    </row>
    <row r="64" spans="2:13" x14ac:dyDescent="0.25">
      <c r="B64" s="26" t="s">
        <v>38</v>
      </c>
      <c r="C64" s="40">
        <v>0.2</v>
      </c>
      <c r="D64" s="41"/>
      <c r="E64" s="40">
        <v>0.2</v>
      </c>
      <c r="F64" s="41"/>
      <c r="I64" s="50">
        <f>'Biological Material Properties'!G57</f>
        <v>0</v>
      </c>
      <c r="J64" s="139"/>
      <c r="K64" s="139"/>
    </row>
    <row r="65" spans="1:11" x14ac:dyDescent="0.25">
      <c r="B65" s="27" t="s">
        <v>61</v>
      </c>
      <c r="C65" s="42">
        <v>0.4</v>
      </c>
      <c r="D65" s="43">
        <f>C65*$C$64*$C$58</f>
        <v>1.2000000000000002E-2</v>
      </c>
      <c r="E65" s="42">
        <v>0.39</v>
      </c>
      <c r="F65" s="43">
        <f>E65*$E$64*$E$58</f>
        <v>1.1700000000000002E-2</v>
      </c>
      <c r="I65" s="50">
        <f>'Biological Material Properties'!G58</f>
        <v>0</v>
      </c>
      <c r="J65" s="139">
        <f t="shared" ref="J65:J71" si="13">I65*D65</f>
        <v>0</v>
      </c>
      <c r="K65" s="139">
        <f t="shared" ref="K65:K71" si="14">I65*F65</f>
        <v>0</v>
      </c>
    </row>
    <row r="66" spans="1:11" x14ac:dyDescent="0.25">
      <c r="B66" s="27" t="s">
        <v>62</v>
      </c>
      <c r="C66" s="42">
        <v>0.05</v>
      </c>
      <c r="D66" s="43">
        <f t="shared" ref="D66:D71" si="15">C66*$C$64*$C$58</f>
        <v>1.5000000000000002E-3</v>
      </c>
      <c r="E66" s="42">
        <v>0.05</v>
      </c>
      <c r="F66" s="43">
        <f t="shared" ref="F66:F71" si="16">E66*$E$64*$E$58</f>
        <v>1.5000000000000002E-3</v>
      </c>
      <c r="I66" s="50">
        <f>'Biological Material Properties'!G59</f>
        <v>0</v>
      </c>
      <c r="J66" s="139">
        <f t="shared" si="13"/>
        <v>0</v>
      </c>
      <c r="K66" s="139">
        <f t="shared" si="14"/>
        <v>0</v>
      </c>
    </row>
    <row r="67" spans="1:11" x14ac:dyDescent="0.25">
      <c r="B67" s="27" t="s">
        <v>63</v>
      </c>
      <c r="C67" s="42">
        <v>0.25</v>
      </c>
      <c r="D67" s="43">
        <f t="shared" si="15"/>
        <v>7.4999999999999997E-3</v>
      </c>
      <c r="E67" s="42">
        <v>0.22</v>
      </c>
      <c r="F67" s="43">
        <f t="shared" si="16"/>
        <v>6.6000000000000008E-3</v>
      </c>
      <c r="I67" s="50">
        <f>'Biological Material Properties'!G60</f>
        <v>0</v>
      </c>
      <c r="J67" s="139">
        <f t="shared" si="13"/>
        <v>0</v>
      </c>
      <c r="K67" s="139">
        <f t="shared" si="14"/>
        <v>0</v>
      </c>
    </row>
    <row r="68" spans="1:11" x14ac:dyDescent="0.25">
      <c r="B68" s="27" t="s">
        <v>64</v>
      </c>
      <c r="C68" s="42">
        <v>0.17</v>
      </c>
      <c r="D68" s="43">
        <f t="shared" si="15"/>
        <v>5.1000000000000004E-3</v>
      </c>
      <c r="E68" s="42">
        <v>0.17</v>
      </c>
      <c r="F68" s="43">
        <f t="shared" si="16"/>
        <v>5.1000000000000004E-3</v>
      </c>
      <c r="I68" s="50">
        <f>'Biological Material Properties'!G61</f>
        <v>0</v>
      </c>
      <c r="J68" s="139">
        <f t="shared" si="13"/>
        <v>0</v>
      </c>
      <c r="K68" s="139">
        <f t="shared" si="14"/>
        <v>0</v>
      </c>
    </row>
    <row r="69" spans="1:11" x14ac:dyDescent="0.25">
      <c r="B69" s="27" t="s">
        <v>65</v>
      </c>
      <c r="C69" s="42">
        <v>0.08</v>
      </c>
      <c r="D69" s="43">
        <f t="shared" si="15"/>
        <v>2.3999999999999998E-3</v>
      </c>
      <c r="E69" s="42">
        <v>0.08</v>
      </c>
      <c r="F69" s="43">
        <f t="shared" si="16"/>
        <v>2.3999999999999998E-3</v>
      </c>
      <c r="I69" s="50">
        <f>'Biological Material Properties'!G62</f>
        <v>0</v>
      </c>
      <c r="J69" s="139">
        <f t="shared" si="13"/>
        <v>0</v>
      </c>
      <c r="K69" s="139">
        <f t="shared" si="14"/>
        <v>0</v>
      </c>
    </row>
    <row r="70" spans="1:11" x14ac:dyDescent="0.25">
      <c r="B70" s="27" t="s">
        <v>66</v>
      </c>
      <c r="C70" s="42">
        <v>0.03</v>
      </c>
      <c r="D70" s="43">
        <f t="shared" si="15"/>
        <v>8.9999999999999998E-4</v>
      </c>
      <c r="E70" s="42">
        <v>0.03</v>
      </c>
      <c r="F70" s="43">
        <f t="shared" si="16"/>
        <v>8.9999999999999998E-4</v>
      </c>
      <c r="I70" s="50">
        <f>'Biological Material Properties'!G63</f>
        <v>0</v>
      </c>
      <c r="J70" s="139">
        <f t="shared" si="13"/>
        <v>0</v>
      </c>
      <c r="K70" s="139">
        <f t="shared" si="14"/>
        <v>0</v>
      </c>
    </row>
    <row r="71" spans="1:11" x14ac:dyDescent="0.25">
      <c r="B71" s="27" t="s">
        <v>67</v>
      </c>
      <c r="C71" s="42">
        <v>0.06</v>
      </c>
      <c r="D71" s="43">
        <f t="shared" si="15"/>
        <v>1.8E-3</v>
      </c>
      <c r="E71" s="42">
        <v>0.06</v>
      </c>
      <c r="F71" s="43">
        <f t="shared" si="16"/>
        <v>1.8E-3</v>
      </c>
      <c r="I71" s="50">
        <f>'Biological Material Properties'!G64</f>
        <v>0</v>
      </c>
      <c r="J71" s="139">
        <f t="shared" si="13"/>
        <v>0</v>
      </c>
      <c r="K71" s="139">
        <f t="shared" si="14"/>
        <v>0</v>
      </c>
    </row>
    <row r="72" spans="1:11" x14ac:dyDescent="0.25">
      <c r="A72" s="126" t="s">
        <v>71</v>
      </c>
      <c r="B72" s="126"/>
      <c r="C72" s="126"/>
      <c r="D72" s="126"/>
      <c r="E72" s="126"/>
      <c r="F72" s="126"/>
      <c r="G72" s="126"/>
      <c r="H72" s="126"/>
      <c r="I72" s="50"/>
      <c r="J72" s="53">
        <f>SUM(J35:J71)</f>
        <v>0</v>
      </c>
      <c r="K72" s="53">
        <f>SUM(K35:K71)</f>
        <v>0</v>
      </c>
    </row>
    <row r="73" spans="1:11" x14ac:dyDescent="0.25">
      <c r="I73" s="50"/>
      <c r="J73" s="51"/>
      <c r="K73" s="51"/>
    </row>
    <row r="74" spans="1:11" x14ac:dyDescent="0.25">
      <c r="I74" s="50"/>
      <c r="J74" s="51"/>
      <c r="K74" s="51"/>
    </row>
    <row r="75" spans="1:11" x14ac:dyDescent="0.25">
      <c r="I75" s="50"/>
      <c r="J75" s="51"/>
      <c r="K75" s="51"/>
    </row>
    <row r="76" spans="1:11" x14ac:dyDescent="0.25">
      <c r="I76" s="50"/>
      <c r="J76" s="51"/>
      <c r="K76" s="51"/>
    </row>
    <row r="80" spans="1:11" x14ac:dyDescent="0.25">
      <c r="B80" s="15"/>
      <c r="C80" s="29"/>
      <c r="D80" s="30"/>
      <c r="E80" s="29"/>
      <c r="F80" s="30"/>
    </row>
    <row r="81" spans="2:6" x14ac:dyDescent="0.25">
      <c r="B81" s="16"/>
      <c r="C81" s="31"/>
      <c r="D81" s="32"/>
      <c r="E81" s="31"/>
      <c r="F81" s="32"/>
    </row>
    <row r="82" spans="2:6" x14ac:dyDescent="0.25">
      <c r="B82" s="9"/>
      <c r="C82" s="99"/>
      <c r="D82" s="45"/>
      <c r="E82" s="10"/>
      <c r="F82" s="33"/>
    </row>
    <row r="83" spans="2:6" x14ac:dyDescent="0.25">
      <c r="B83" s="9"/>
      <c r="C83" s="99"/>
      <c r="D83" s="45"/>
      <c r="E83" s="10"/>
      <c r="F83" s="33"/>
    </row>
    <row r="84" spans="2:6" x14ac:dyDescent="0.25">
      <c r="B84" s="9"/>
      <c r="C84" s="99"/>
      <c r="D84" s="45"/>
      <c r="E84" s="10"/>
      <c r="F84" s="33"/>
    </row>
    <row r="85" spans="2:6" x14ac:dyDescent="0.25">
      <c r="B85" s="9"/>
      <c r="C85" s="99"/>
      <c r="D85" s="45"/>
      <c r="E85" s="10"/>
      <c r="F85" s="33"/>
    </row>
    <row r="86" spans="2:6" x14ac:dyDescent="0.25">
      <c r="B86" s="18"/>
      <c r="C86" s="156"/>
      <c r="D86" s="157"/>
      <c r="E86" s="31"/>
      <c r="F86" s="32"/>
    </row>
    <row r="87" spans="2:6" x14ac:dyDescent="0.25">
      <c r="B87" s="9"/>
      <c r="C87" s="99"/>
      <c r="D87" s="45"/>
      <c r="E87" s="10"/>
      <c r="F87" s="33"/>
    </row>
    <row r="88" spans="2:6" x14ac:dyDescent="0.25">
      <c r="B88" s="19"/>
      <c r="C88" s="158"/>
      <c r="D88" s="159"/>
      <c r="E88" s="29"/>
      <c r="F88" s="30"/>
    </row>
    <row r="89" spans="2:6" x14ac:dyDescent="0.25">
      <c r="B89" s="20"/>
      <c r="C89" s="99"/>
      <c r="D89" s="45"/>
      <c r="E89" s="10"/>
      <c r="F89" s="45"/>
    </row>
    <row r="90" spans="2:6" x14ac:dyDescent="0.25">
      <c r="B90" s="20"/>
      <c r="C90" s="99"/>
      <c r="D90" s="45"/>
      <c r="E90" s="10"/>
      <c r="F90" s="45"/>
    </row>
    <row r="91" spans="2:6" x14ac:dyDescent="0.25">
      <c r="B91" s="20"/>
      <c r="C91" s="99"/>
      <c r="D91" s="45"/>
      <c r="E91" s="10"/>
      <c r="F91" s="45"/>
    </row>
    <row r="92" spans="2:6" x14ac:dyDescent="0.25">
      <c r="B92" s="21"/>
      <c r="C92" s="156"/>
      <c r="D92" s="157"/>
      <c r="E92" s="31"/>
      <c r="F92" s="32"/>
    </row>
    <row r="93" spans="2:6" x14ac:dyDescent="0.25">
      <c r="B93" s="9"/>
      <c r="C93" s="99"/>
      <c r="D93" s="45"/>
      <c r="E93" s="10"/>
      <c r="F93" s="45"/>
    </row>
    <row r="94" spans="2:6" x14ac:dyDescent="0.25">
      <c r="B94" s="9"/>
      <c r="C94" s="99"/>
      <c r="D94" s="45"/>
      <c r="E94" s="10"/>
      <c r="F94" s="45"/>
    </row>
    <row r="95" spans="2:6" x14ac:dyDescent="0.25">
      <c r="B95" s="9"/>
      <c r="C95" s="99"/>
      <c r="D95" s="45"/>
      <c r="E95" s="10"/>
      <c r="F95" s="45"/>
    </row>
    <row r="96" spans="2:6" x14ac:dyDescent="0.25">
      <c r="B96" s="9"/>
      <c r="C96" s="99"/>
      <c r="D96" s="45"/>
      <c r="E96" s="10"/>
      <c r="F96" s="45"/>
    </row>
    <row r="97" spans="2:6" x14ac:dyDescent="0.25">
      <c r="B97" s="22"/>
      <c r="C97" s="160"/>
      <c r="D97" s="161"/>
      <c r="E97" s="34"/>
      <c r="F97" s="35"/>
    </row>
    <row r="98" spans="2:6" x14ac:dyDescent="0.25">
      <c r="B98" s="23"/>
      <c r="C98" s="162"/>
      <c r="D98" s="46"/>
      <c r="E98" s="36"/>
      <c r="F98" s="37"/>
    </row>
    <row r="99" spans="2:6" x14ac:dyDescent="0.25">
      <c r="B99" s="23"/>
      <c r="C99" s="162"/>
      <c r="D99" s="46"/>
      <c r="E99" s="36"/>
      <c r="F99" s="37"/>
    </row>
    <row r="100" spans="2:6" x14ac:dyDescent="0.25">
      <c r="B100" s="23"/>
      <c r="C100" s="162"/>
      <c r="D100" s="46"/>
      <c r="E100" s="36"/>
      <c r="F100" s="37"/>
    </row>
    <row r="101" spans="2:6" x14ac:dyDescent="0.25">
      <c r="B101" s="24"/>
      <c r="C101" s="162"/>
      <c r="D101" s="46"/>
      <c r="E101" s="36"/>
      <c r="F101" s="46"/>
    </row>
    <row r="102" spans="2:6" x14ac:dyDescent="0.25">
      <c r="B102" s="24"/>
      <c r="C102" s="162"/>
      <c r="D102" s="46"/>
      <c r="E102" s="36"/>
      <c r="F102" s="46"/>
    </row>
    <row r="103" spans="2:6" x14ac:dyDescent="0.25">
      <c r="B103" s="24"/>
      <c r="C103" s="162"/>
      <c r="D103" s="46"/>
      <c r="E103" s="36"/>
      <c r="F103" s="46"/>
    </row>
    <row r="104" spans="2:6" x14ac:dyDescent="0.25">
      <c r="B104" s="24"/>
      <c r="C104" s="162"/>
      <c r="D104" s="46"/>
      <c r="E104" s="36"/>
      <c r="F104" s="46"/>
    </row>
    <row r="105" spans="2:6" x14ac:dyDescent="0.25">
      <c r="B105" s="25"/>
      <c r="C105" s="163"/>
      <c r="D105" s="164"/>
      <c r="E105" s="38"/>
      <c r="F105" s="39"/>
    </row>
    <row r="106" spans="2:6" x14ac:dyDescent="0.25">
      <c r="B106" s="26"/>
      <c r="C106" s="165"/>
      <c r="D106" s="166"/>
      <c r="E106" s="40"/>
      <c r="F106" s="41"/>
    </row>
    <row r="107" spans="2:6" x14ac:dyDescent="0.25">
      <c r="B107" s="27"/>
      <c r="C107" s="167"/>
      <c r="D107" s="43"/>
      <c r="E107" s="42"/>
      <c r="F107" s="44"/>
    </row>
    <row r="108" spans="2:6" x14ac:dyDescent="0.25">
      <c r="B108" s="27"/>
      <c r="C108" s="167"/>
      <c r="D108" s="43"/>
      <c r="E108" s="42"/>
      <c r="F108" s="44"/>
    </row>
    <row r="109" spans="2:6" x14ac:dyDescent="0.25">
      <c r="B109" s="27"/>
      <c r="C109" s="167"/>
      <c r="D109" s="43"/>
      <c r="E109" s="42"/>
      <c r="F109" s="44"/>
    </row>
    <row r="110" spans="2:6" x14ac:dyDescent="0.25">
      <c r="B110" s="28"/>
      <c r="C110" s="167"/>
      <c r="D110" s="43"/>
      <c r="E110" s="42"/>
      <c r="F110" s="44"/>
    </row>
    <row r="111" spans="2:6" x14ac:dyDescent="0.25">
      <c r="B111" s="26"/>
      <c r="C111" s="165"/>
      <c r="D111" s="166"/>
      <c r="E111" s="40"/>
      <c r="F111" s="41"/>
    </row>
    <row r="112" spans="2:6" x14ac:dyDescent="0.25">
      <c r="B112" s="27"/>
      <c r="C112" s="167"/>
      <c r="D112" s="43"/>
      <c r="E112" s="42"/>
      <c r="F112" s="43"/>
    </row>
    <row r="113" spans="2:6" x14ac:dyDescent="0.25">
      <c r="B113" s="27"/>
      <c r="C113" s="167"/>
      <c r="D113" s="43"/>
      <c r="E113" s="42"/>
      <c r="F113" s="43"/>
    </row>
    <row r="114" spans="2:6" x14ac:dyDescent="0.25">
      <c r="B114" s="27"/>
      <c r="C114" s="167"/>
      <c r="D114" s="43"/>
      <c r="E114" s="42"/>
      <c r="F114" s="43"/>
    </row>
    <row r="115" spans="2:6" x14ac:dyDescent="0.25">
      <c r="B115" s="27"/>
      <c r="C115" s="167"/>
      <c r="D115" s="43"/>
      <c r="E115" s="42"/>
      <c r="F115" s="43"/>
    </row>
    <row r="116" spans="2:6" x14ac:dyDescent="0.25">
      <c r="B116" s="27"/>
      <c r="C116" s="167"/>
      <c r="D116" s="43"/>
      <c r="E116" s="42"/>
      <c r="F116" s="43"/>
    </row>
    <row r="117" spans="2:6" x14ac:dyDescent="0.25">
      <c r="B117" s="27"/>
      <c r="C117" s="167"/>
      <c r="D117" s="43"/>
      <c r="E117" s="42"/>
      <c r="F117" s="43"/>
    </row>
    <row r="118" spans="2:6" x14ac:dyDescent="0.25">
      <c r="B118" s="27"/>
      <c r="C118" s="167"/>
      <c r="D118" s="43"/>
      <c r="E118" s="42"/>
      <c r="F118" s="43"/>
    </row>
  </sheetData>
  <sortState xmlns:xlrd2="http://schemas.microsoft.com/office/spreadsheetml/2017/richdata2" ref="B30:B148">
    <sortCondition ref="B30:B148"/>
  </sortState>
  <mergeCells count="5">
    <mergeCell ref="A1:B1"/>
    <mergeCell ref="A72:H72"/>
    <mergeCell ref="A25:H25"/>
    <mergeCell ref="A2:H2"/>
    <mergeCell ref="A32:H3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H136"/>
  <sheetViews>
    <sheetView workbookViewId="0">
      <pane xSplit="1" topLeftCell="B1" activePane="topRight" state="frozen"/>
      <selection pane="topRight" activeCell="E25" sqref="E25"/>
    </sheetView>
  </sheetViews>
  <sheetFormatPr defaultRowHeight="15" x14ac:dyDescent="0.25"/>
  <cols>
    <col min="1" max="1" width="54.140625" style="74" customWidth="1"/>
    <col min="2" max="81" width="9.140625" style="173"/>
    <col min="82" max="82" width="9.140625" style="76"/>
    <col min="83" max="86" width="9.140625" style="74"/>
  </cols>
  <sheetData>
    <row r="1" spans="1:86" s="75" customFormat="1" ht="102" x14ac:dyDescent="0.2">
      <c r="A1" s="114"/>
      <c r="B1" s="175" t="s">
        <v>291</v>
      </c>
      <c r="C1" s="175" t="s">
        <v>292</v>
      </c>
      <c r="D1" s="175" t="s">
        <v>293</v>
      </c>
      <c r="E1" s="175" t="s">
        <v>294</v>
      </c>
      <c r="F1" s="175" t="s">
        <v>295</v>
      </c>
      <c r="G1" s="175" t="s">
        <v>296</v>
      </c>
      <c r="H1" s="175" t="s">
        <v>297</v>
      </c>
      <c r="I1" s="175" t="s">
        <v>298</v>
      </c>
      <c r="J1" s="175" t="s">
        <v>370</v>
      </c>
      <c r="K1" s="175" t="s">
        <v>299</v>
      </c>
      <c r="L1" s="175" t="s">
        <v>300</v>
      </c>
      <c r="M1" s="175" t="s">
        <v>301</v>
      </c>
      <c r="N1" s="175" t="s">
        <v>302</v>
      </c>
      <c r="O1" s="175" t="s">
        <v>303</v>
      </c>
      <c r="P1" s="175" t="s">
        <v>304</v>
      </c>
      <c r="Q1" s="175" t="s">
        <v>305</v>
      </c>
      <c r="R1" s="175" t="s">
        <v>306</v>
      </c>
      <c r="S1" s="175" t="s">
        <v>307</v>
      </c>
      <c r="T1" s="175" t="s">
        <v>308</v>
      </c>
      <c r="U1" s="175" t="s">
        <v>309</v>
      </c>
      <c r="V1" s="175" t="s">
        <v>310</v>
      </c>
      <c r="W1" s="175" t="s">
        <v>311</v>
      </c>
      <c r="X1" s="175" t="s">
        <v>312</v>
      </c>
      <c r="Y1" s="175" t="s">
        <v>313</v>
      </c>
      <c r="Z1" s="175" t="s">
        <v>314</v>
      </c>
      <c r="AA1" s="175" t="s">
        <v>315</v>
      </c>
      <c r="AB1" s="175" t="s">
        <v>316</v>
      </c>
      <c r="AC1" s="175" t="s">
        <v>317</v>
      </c>
      <c r="AD1" s="175" t="s">
        <v>318</v>
      </c>
      <c r="AE1" s="175" t="s">
        <v>319</v>
      </c>
      <c r="AF1" s="175" t="s">
        <v>320</v>
      </c>
      <c r="AG1" s="175" t="s">
        <v>321</v>
      </c>
      <c r="AH1" s="175" t="s">
        <v>322</v>
      </c>
      <c r="AI1" s="175" t="s">
        <v>323</v>
      </c>
      <c r="AJ1" s="175" t="s">
        <v>324</v>
      </c>
      <c r="AK1" s="175" t="s">
        <v>325</v>
      </c>
      <c r="AL1" s="175" t="s">
        <v>326</v>
      </c>
      <c r="AM1" s="175" t="s">
        <v>327</v>
      </c>
      <c r="AN1" s="175" t="s">
        <v>328</v>
      </c>
      <c r="AO1" s="175" t="s">
        <v>329</v>
      </c>
      <c r="AP1" s="175" t="s">
        <v>330</v>
      </c>
      <c r="AQ1" s="175" t="s">
        <v>331</v>
      </c>
      <c r="AR1" s="175" t="s">
        <v>332</v>
      </c>
      <c r="AS1" s="175" t="s">
        <v>333</v>
      </c>
      <c r="AT1" s="175" t="s">
        <v>334</v>
      </c>
      <c r="AU1" s="175" t="s">
        <v>335</v>
      </c>
      <c r="AV1" s="175" t="s">
        <v>336</v>
      </c>
      <c r="AW1" s="175" t="s">
        <v>337</v>
      </c>
      <c r="AX1" s="175" t="s">
        <v>338</v>
      </c>
      <c r="AY1" s="175" t="s">
        <v>339</v>
      </c>
      <c r="AZ1" s="175" t="s">
        <v>340</v>
      </c>
      <c r="BA1" s="176" t="s">
        <v>341</v>
      </c>
      <c r="BB1" s="175" t="s">
        <v>342</v>
      </c>
      <c r="BC1" s="175" t="s">
        <v>343</v>
      </c>
      <c r="BD1" s="175" t="s">
        <v>344</v>
      </c>
      <c r="BE1" s="175" t="s">
        <v>345</v>
      </c>
      <c r="BF1" s="175" t="s">
        <v>346</v>
      </c>
      <c r="BG1" s="175" t="s">
        <v>347</v>
      </c>
      <c r="BH1" s="175" t="s">
        <v>348</v>
      </c>
      <c r="BI1" s="175" t="s">
        <v>349</v>
      </c>
      <c r="BJ1" s="175" t="s">
        <v>350</v>
      </c>
      <c r="BK1" s="175" t="s">
        <v>351</v>
      </c>
      <c r="BL1" s="175" t="s">
        <v>352</v>
      </c>
      <c r="BM1" s="175" t="s">
        <v>353</v>
      </c>
      <c r="BN1" s="175" t="s">
        <v>354</v>
      </c>
      <c r="BO1" s="175" t="s">
        <v>355</v>
      </c>
      <c r="BP1" s="175" t="s">
        <v>356</v>
      </c>
      <c r="BQ1" s="175" t="s">
        <v>357</v>
      </c>
      <c r="BR1" s="175" t="s">
        <v>358</v>
      </c>
      <c r="BS1" s="175" t="s">
        <v>359</v>
      </c>
      <c r="BT1" s="175" t="s">
        <v>360</v>
      </c>
      <c r="BU1" s="175" t="s">
        <v>361</v>
      </c>
      <c r="BV1" s="175" t="s">
        <v>362</v>
      </c>
      <c r="BW1" s="175" t="s">
        <v>363</v>
      </c>
      <c r="BX1" s="175" t="s">
        <v>364</v>
      </c>
      <c r="BY1" s="175" t="s">
        <v>365</v>
      </c>
      <c r="BZ1" s="175" t="s">
        <v>366</v>
      </c>
      <c r="CA1" s="175" t="s">
        <v>367</v>
      </c>
      <c r="CB1" s="175" t="s">
        <v>368</v>
      </c>
      <c r="CC1" s="175" t="s">
        <v>369</v>
      </c>
      <c r="CD1" s="174"/>
      <c r="CE1" s="97"/>
      <c r="CF1" s="97"/>
      <c r="CG1" s="97"/>
      <c r="CH1" s="73"/>
    </row>
    <row r="2" spans="1:86" ht="16.5" customHeight="1" x14ac:dyDescent="0.25">
      <c r="A2" s="105"/>
    </row>
    <row r="3" spans="1:86" x14ac:dyDescent="0.25">
      <c r="A3" s="95"/>
    </row>
    <row r="4" spans="1:86" x14ac:dyDescent="0.25">
      <c r="A4" s="80" t="s">
        <v>6</v>
      </c>
    </row>
    <row r="5" spans="1:86" x14ac:dyDescent="0.25">
      <c r="A5" s="80" t="s">
        <v>532</v>
      </c>
    </row>
    <row r="6" spans="1:86" x14ac:dyDescent="0.25">
      <c r="A6" s="81" t="s">
        <v>13</v>
      </c>
      <c r="B6" s="173">
        <v>0.5</v>
      </c>
      <c r="C6" s="173">
        <v>0</v>
      </c>
      <c r="D6" s="173">
        <v>0</v>
      </c>
      <c r="E6" s="173">
        <v>0</v>
      </c>
      <c r="F6" s="173">
        <v>0.5</v>
      </c>
      <c r="G6" s="173">
        <v>0</v>
      </c>
      <c r="H6" s="173">
        <v>1</v>
      </c>
      <c r="I6" s="173">
        <v>0</v>
      </c>
      <c r="J6" s="173">
        <v>0.5</v>
      </c>
      <c r="K6" s="173">
        <v>0.75</v>
      </c>
      <c r="L6" s="173">
        <v>0</v>
      </c>
      <c r="M6" s="173">
        <v>0.75</v>
      </c>
      <c r="N6" s="173">
        <v>0.75</v>
      </c>
      <c r="O6" s="173">
        <v>0.75</v>
      </c>
      <c r="P6" s="173">
        <v>0.75</v>
      </c>
      <c r="Q6" s="173">
        <v>0.75</v>
      </c>
      <c r="R6" s="173">
        <v>0.5</v>
      </c>
      <c r="S6" s="173">
        <v>0</v>
      </c>
      <c r="T6" s="173">
        <v>0</v>
      </c>
      <c r="U6" s="173">
        <v>0</v>
      </c>
      <c r="V6" s="173">
        <v>0</v>
      </c>
      <c r="W6" s="173">
        <v>0</v>
      </c>
      <c r="X6" s="173">
        <v>0</v>
      </c>
      <c r="Y6" s="173">
        <v>0.5</v>
      </c>
      <c r="Z6" s="173">
        <v>0</v>
      </c>
      <c r="AA6" s="173">
        <v>0</v>
      </c>
      <c r="AB6" s="173">
        <v>0</v>
      </c>
      <c r="AC6" s="173">
        <v>0.5</v>
      </c>
      <c r="AD6" s="173">
        <v>0</v>
      </c>
      <c r="AE6" s="173">
        <v>0</v>
      </c>
      <c r="AF6" s="173">
        <v>0</v>
      </c>
      <c r="AG6" s="173">
        <v>0</v>
      </c>
      <c r="AH6" s="173">
        <v>0</v>
      </c>
      <c r="AI6" s="173">
        <v>0</v>
      </c>
      <c r="AJ6" s="173">
        <v>0</v>
      </c>
      <c r="AK6" s="173">
        <v>0</v>
      </c>
      <c r="AL6" s="173">
        <v>0</v>
      </c>
      <c r="AM6" s="173">
        <v>0</v>
      </c>
      <c r="AN6" s="173">
        <v>0</v>
      </c>
      <c r="AO6" s="173">
        <v>0.5</v>
      </c>
      <c r="AP6" s="173">
        <v>0</v>
      </c>
      <c r="AQ6" s="173">
        <v>0</v>
      </c>
      <c r="AR6" s="173">
        <v>0</v>
      </c>
      <c r="AS6" s="173">
        <v>0</v>
      </c>
      <c r="AT6" s="173">
        <v>0</v>
      </c>
      <c r="AU6" s="173">
        <v>0</v>
      </c>
      <c r="AV6" s="173">
        <v>0</v>
      </c>
      <c r="AW6" s="173">
        <v>0</v>
      </c>
      <c r="AX6" s="173">
        <v>0</v>
      </c>
      <c r="AY6" s="173">
        <v>0</v>
      </c>
      <c r="AZ6" s="173">
        <v>0</v>
      </c>
      <c r="BA6" s="173">
        <v>1</v>
      </c>
      <c r="BB6" s="173">
        <v>1</v>
      </c>
      <c r="BC6" s="173">
        <v>0</v>
      </c>
      <c r="BD6" s="173">
        <v>0</v>
      </c>
      <c r="BE6" s="173">
        <v>0</v>
      </c>
      <c r="BF6" s="173">
        <v>0</v>
      </c>
      <c r="BG6" s="173">
        <v>0</v>
      </c>
      <c r="BH6" s="173">
        <v>0</v>
      </c>
      <c r="BI6" s="173">
        <v>0</v>
      </c>
      <c r="BJ6" s="173">
        <v>0</v>
      </c>
      <c r="BK6" s="173">
        <v>0</v>
      </c>
      <c r="BL6" s="173">
        <v>0</v>
      </c>
      <c r="BM6" s="173">
        <v>1</v>
      </c>
      <c r="BN6" s="173">
        <v>0</v>
      </c>
      <c r="BO6" s="173">
        <v>0</v>
      </c>
      <c r="BP6" s="173">
        <v>0</v>
      </c>
      <c r="BQ6" s="173">
        <v>0</v>
      </c>
      <c r="BR6" s="173">
        <v>0</v>
      </c>
      <c r="BS6" s="173">
        <v>0.5</v>
      </c>
      <c r="BT6" s="173">
        <v>0</v>
      </c>
      <c r="BU6" s="173">
        <v>0</v>
      </c>
      <c r="BV6" s="173">
        <v>0</v>
      </c>
      <c r="BW6" s="173">
        <v>0</v>
      </c>
      <c r="BX6" s="173">
        <v>0</v>
      </c>
      <c r="BY6" s="173">
        <v>0</v>
      </c>
      <c r="BZ6" s="173">
        <v>0</v>
      </c>
      <c r="CA6" s="173">
        <v>0</v>
      </c>
      <c r="CB6" s="173">
        <v>0</v>
      </c>
      <c r="CC6" s="173">
        <v>0.5</v>
      </c>
    </row>
    <row r="7" spans="1:86" x14ac:dyDescent="0.25">
      <c r="A7" s="81" t="s">
        <v>14</v>
      </c>
      <c r="B7" s="173">
        <v>0.5</v>
      </c>
      <c r="C7" s="173">
        <v>0</v>
      </c>
      <c r="D7" s="173">
        <v>0.25</v>
      </c>
      <c r="E7" s="173">
        <v>0.25</v>
      </c>
      <c r="F7" s="173">
        <v>0.75</v>
      </c>
      <c r="G7" s="173">
        <v>1</v>
      </c>
      <c r="H7" s="173">
        <v>1</v>
      </c>
      <c r="I7" s="173">
        <v>0</v>
      </c>
      <c r="J7" s="173">
        <v>0.5</v>
      </c>
      <c r="K7" s="173">
        <v>0.5</v>
      </c>
      <c r="L7" s="173">
        <v>0.75</v>
      </c>
      <c r="M7" s="173">
        <v>0.5</v>
      </c>
      <c r="N7" s="173">
        <v>0.5</v>
      </c>
      <c r="O7" s="173">
        <v>0.5</v>
      </c>
      <c r="P7" s="173">
        <v>0.5</v>
      </c>
      <c r="Q7" s="173">
        <v>0.5</v>
      </c>
      <c r="R7" s="173">
        <v>0.5</v>
      </c>
      <c r="S7" s="173">
        <v>0.25</v>
      </c>
      <c r="T7" s="173">
        <v>0.25</v>
      </c>
      <c r="U7" s="173">
        <v>0.5</v>
      </c>
      <c r="V7" s="173">
        <v>0.5</v>
      </c>
      <c r="W7" s="173">
        <v>0.5</v>
      </c>
      <c r="X7" s="173">
        <v>0.5</v>
      </c>
      <c r="Y7" s="173">
        <v>0.75</v>
      </c>
      <c r="Z7" s="173">
        <v>0.75</v>
      </c>
      <c r="AA7" s="173">
        <v>0</v>
      </c>
      <c r="AB7" s="173">
        <v>0.5</v>
      </c>
      <c r="AC7" s="173">
        <v>1</v>
      </c>
      <c r="AD7" s="173">
        <v>0</v>
      </c>
      <c r="AE7" s="173">
        <v>0.25</v>
      </c>
      <c r="AF7" s="173">
        <v>0.5</v>
      </c>
      <c r="AG7" s="173">
        <v>0.5</v>
      </c>
      <c r="AH7" s="173">
        <v>0.25</v>
      </c>
      <c r="AI7" s="173">
        <v>0.5</v>
      </c>
      <c r="AJ7" s="173">
        <v>0.5</v>
      </c>
      <c r="AK7" s="173">
        <v>0</v>
      </c>
      <c r="AL7" s="173">
        <v>1</v>
      </c>
      <c r="AM7" s="173">
        <v>0</v>
      </c>
      <c r="AN7" s="173">
        <v>0.25</v>
      </c>
      <c r="AO7" s="173">
        <v>0.75</v>
      </c>
      <c r="AP7" s="173">
        <v>0</v>
      </c>
      <c r="AQ7" s="173">
        <v>0.75</v>
      </c>
      <c r="AR7" s="173">
        <v>0</v>
      </c>
      <c r="AS7" s="173">
        <v>0</v>
      </c>
      <c r="AT7" s="173">
        <v>0.75</v>
      </c>
      <c r="AU7" s="173">
        <v>0.25</v>
      </c>
      <c r="AV7" s="173">
        <v>0.5</v>
      </c>
      <c r="AW7" s="173">
        <v>0.25</v>
      </c>
      <c r="AX7" s="173">
        <v>0.25</v>
      </c>
      <c r="AY7" s="173">
        <v>0.25</v>
      </c>
      <c r="AZ7" s="173">
        <v>0.5</v>
      </c>
      <c r="BA7" s="173">
        <v>0.75</v>
      </c>
      <c r="BB7" s="173">
        <v>1</v>
      </c>
      <c r="BC7" s="173">
        <v>0.25</v>
      </c>
      <c r="BD7" s="173">
        <v>0.25</v>
      </c>
      <c r="BE7" s="173">
        <v>0.5</v>
      </c>
      <c r="BF7" s="173">
        <v>0.75</v>
      </c>
      <c r="BG7" s="173">
        <v>0</v>
      </c>
      <c r="BH7" s="173">
        <v>0.75</v>
      </c>
      <c r="BI7" s="173">
        <v>0.25</v>
      </c>
      <c r="BJ7" s="173">
        <v>0.25</v>
      </c>
      <c r="BK7" s="173">
        <v>0</v>
      </c>
      <c r="BL7" s="173">
        <v>0.5</v>
      </c>
      <c r="BM7" s="173">
        <v>1</v>
      </c>
      <c r="BN7" s="173">
        <v>0.5</v>
      </c>
      <c r="BO7" s="173">
        <v>0.5</v>
      </c>
      <c r="BP7" s="173">
        <v>0.5</v>
      </c>
      <c r="BQ7" s="173">
        <v>0.5</v>
      </c>
      <c r="BR7" s="173">
        <v>0.5</v>
      </c>
      <c r="BS7" s="173">
        <v>0.5</v>
      </c>
      <c r="BT7" s="173">
        <v>0.25</v>
      </c>
      <c r="BU7" s="173">
        <v>0.25</v>
      </c>
      <c r="BV7" s="173">
        <v>0</v>
      </c>
      <c r="BW7" s="173">
        <v>0.5</v>
      </c>
      <c r="BX7" s="173">
        <v>0.5</v>
      </c>
      <c r="BY7" s="173">
        <v>0.25</v>
      </c>
      <c r="BZ7" s="173">
        <v>0.5</v>
      </c>
      <c r="CA7" s="173">
        <v>0.5</v>
      </c>
      <c r="CB7" s="173">
        <v>0.25</v>
      </c>
      <c r="CC7" s="173">
        <v>0.75</v>
      </c>
      <c r="CD7" s="78"/>
      <c r="CE7" s="77"/>
      <c r="CF7" s="77"/>
      <c r="CG7" s="79"/>
    </row>
    <row r="8" spans="1:86" x14ac:dyDescent="0.25">
      <c r="A8" s="80" t="s">
        <v>8</v>
      </c>
    </row>
    <row r="9" spans="1:86" x14ac:dyDescent="0.25">
      <c r="A9" s="81" t="s">
        <v>15</v>
      </c>
    </row>
    <row r="10" spans="1:86" x14ac:dyDescent="0.25">
      <c r="A10" s="81" t="s">
        <v>16</v>
      </c>
    </row>
    <row r="11" spans="1:86" x14ac:dyDescent="0.25">
      <c r="A11" s="81" t="s">
        <v>17</v>
      </c>
    </row>
    <row r="12" spans="1:86" x14ac:dyDescent="0.25">
      <c r="A12" s="80" t="s">
        <v>7</v>
      </c>
    </row>
    <row r="13" spans="1:86" x14ac:dyDescent="0.25">
      <c r="A13" s="81" t="s">
        <v>18</v>
      </c>
      <c r="B13" s="173">
        <v>0.5</v>
      </c>
      <c r="C13" s="173">
        <v>0</v>
      </c>
      <c r="D13" s="173">
        <v>0</v>
      </c>
      <c r="E13" s="173">
        <v>0</v>
      </c>
      <c r="F13" s="173">
        <v>0.5</v>
      </c>
      <c r="G13" s="173">
        <v>0</v>
      </c>
      <c r="H13" s="173">
        <v>1</v>
      </c>
      <c r="I13" s="173">
        <v>0</v>
      </c>
      <c r="J13" s="173">
        <v>0.25</v>
      </c>
      <c r="K13" s="173">
        <v>0</v>
      </c>
      <c r="L13" s="173">
        <v>0</v>
      </c>
      <c r="M13" s="173">
        <v>0.5</v>
      </c>
      <c r="N13" s="173">
        <v>0.5</v>
      </c>
      <c r="O13" s="173">
        <v>0.5</v>
      </c>
      <c r="P13" s="173">
        <v>0.5</v>
      </c>
      <c r="Q13" s="173">
        <v>0.5</v>
      </c>
      <c r="R13" s="173">
        <v>0</v>
      </c>
      <c r="S13" s="173">
        <v>0</v>
      </c>
      <c r="T13" s="173">
        <v>0</v>
      </c>
      <c r="U13" s="173">
        <v>0</v>
      </c>
      <c r="V13" s="173">
        <v>0.5</v>
      </c>
      <c r="W13" s="173">
        <v>1</v>
      </c>
      <c r="X13" s="173">
        <v>0</v>
      </c>
      <c r="Y13" s="173">
        <v>1</v>
      </c>
      <c r="Z13" s="173">
        <v>0.5</v>
      </c>
      <c r="AA13" s="173">
        <v>0</v>
      </c>
      <c r="AB13" s="173">
        <v>0</v>
      </c>
      <c r="AC13" s="173">
        <v>0.25</v>
      </c>
      <c r="AD13" s="173">
        <v>0</v>
      </c>
      <c r="AE13" s="173">
        <v>0</v>
      </c>
      <c r="AF13" s="173">
        <v>0</v>
      </c>
      <c r="AG13" s="173">
        <v>1</v>
      </c>
      <c r="AH13" s="173">
        <v>0</v>
      </c>
      <c r="AI13" s="173">
        <v>0.25</v>
      </c>
      <c r="AJ13" s="173">
        <v>0.5</v>
      </c>
      <c r="AK13" s="173">
        <v>0.5</v>
      </c>
      <c r="AL13" s="173">
        <v>0.5</v>
      </c>
      <c r="AM13" s="173">
        <v>0</v>
      </c>
      <c r="AN13" s="173">
        <v>0</v>
      </c>
      <c r="AO13" s="173">
        <v>0.5</v>
      </c>
      <c r="AP13" s="173">
        <v>0</v>
      </c>
      <c r="AQ13" s="173">
        <v>0.5</v>
      </c>
      <c r="AR13" s="173">
        <v>0</v>
      </c>
      <c r="AS13" s="173">
        <v>0</v>
      </c>
      <c r="AT13" s="173">
        <v>0</v>
      </c>
      <c r="AU13" s="173">
        <v>0.5</v>
      </c>
      <c r="AV13" s="173">
        <v>0</v>
      </c>
      <c r="AW13" s="173">
        <v>0</v>
      </c>
      <c r="AX13" s="173">
        <v>0</v>
      </c>
      <c r="AY13" s="173">
        <v>0</v>
      </c>
      <c r="AZ13" s="173">
        <v>0</v>
      </c>
      <c r="BA13" s="173">
        <v>1</v>
      </c>
      <c r="BB13" s="173">
        <v>1</v>
      </c>
      <c r="BC13" s="173">
        <v>0.5</v>
      </c>
      <c r="BD13" s="173">
        <v>0.5</v>
      </c>
      <c r="BE13" s="173">
        <v>0.5</v>
      </c>
      <c r="BF13" s="173">
        <v>0</v>
      </c>
      <c r="BG13" s="173">
        <v>0</v>
      </c>
      <c r="BH13" s="173">
        <v>1</v>
      </c>
      <c r="BI13" s="173">
        <v>0</v>
      </c>
      <c r="BJ13" s="173">
        <v>0</v>
      </c>
      <c r="BK13" s="173">
        <v>0</v>
      </c>
      <c r="BL13" s="173">
        <v>0.25</v>
      </c>
      <c r="BM13" s="173">
        <v>1</v>
      </c>
      <c r="BN13" s="173">
        <v>0.5</v>
      </c>
      <c r="BO13" s="173">
        <v>0.5</v>
      </c>
      <c r="BP13" s="173">
        <v>0.5</v>
      </c>
      <c r="BQ13" s="173">
        <v>0.5</v>
      </c>
      <c r="BR13" s="173">
        <v>0.5</v>
      </c>
      <c r="BS13" s="173">
        <v>1</v>
      </c>
      <c r="BT13" s="173">
        <v>0</v>
      </c>
      <c r="BU13" s="173">
        <v>0</v>
      </c>
      <c r="BV13" s="173">
        <v>0.5</v>
      </c>
      <c r="BW13" s="173">
        <v>0.25</v>
      </c>
      <c r="BX13" s="173">
        <v>0.5</v>
      </c>
      <c r="BY13" s="173">
        <v>0</v>
      </c>
      <c r="BZ13" s="173">
        <v>0.5</v>
      </c>
      <c r="CA13" s="173">
        <v>0</v>
      </c>
      <c r="CB13" s="173">
        <v>0</v>
      </c>
      <c r="CC13" s="173">
        <v>0.5</v>
      </c>
    </row>
    <row r="14" spans="1:86" x14ac:dyDescent="0.25">
      <c r="A14" s="81" t="s">
        <v>19</v>
      </c>
      <c r="B14" s="173">
        <v>1</v>
      </c>
      <c r="C14" s="173">
        <v>0</v>
      </c>
      <c r="D14" s="173">
        <v>0</v>
      </c>
      <c r="E14" s="173">
        <v>0</v>
      </c>
      <c r="F14" s="173">
        <v>1</v>
      </c>
      <c r="G14" s="173">
        <v>0</v>
      </c>
      <c r="H14" s="173">
        <v>0.5</v>
      </c>
      <c r="I14" s="173">
        <v>0</v>
      </c>
      <c r="J14" s="173">
        <v>0</v>
      </c>
      <c r="K14" s="173">
        <v>0</v>
      </c>
      <c r="L14" s="173">
        <v>0</v>
      </c>
      <c r="M14" s="173">
        <v>1</v>
      </c>
      <c r="N14" s="173">
        <v>1</v>
      </c>
      <c r="O14" s="173">
        <v>1</v>
      </c>
      <c r="P14" s="173">
        <v>1</v>
      </c>
      <c r="Q14" s="173">
        <v>1</v>
      </c>
      <c r="R14" s="173">
        <v>0</v>
      </c>
      <c r="S14" s="173">
        <v>0</v>
      </c>
      <c r="T14" s="173">
        <v>0</v>
      </c>
      <c r="U14" s="173">
        <v>0</v>
      </c>
      <c r="V14" s="173">
        <v>1</v>
      </c>
      <c r="W14" s="173">
        <v>1</v>
      </c>
      <c r="X14" s="173">
        <v>0</v>
      </c>
      <c r="Y14" s="173">
        <v>1</v>
      </c>
      <c r="Z14" s="173">
        <v>0</v>
      </c>
      <c r="AA14" s="173">
        <v>0</v>
      </c>
      <c r="AB14" s="173">
        <v>0</v>
      </c>
      <c r="AC14" s="173">
        <v>1</v>
      </c>
      <c r="AD14" s="173">
        <v>1</v>
      </c>
      <c r="AE14" s="173">
        <v>0</v>
      </c>
      <c r="AF14" s="173">
        <v>0</v>
      </c>
      <c r="AG14" s="173">
        <v>1</v>
      </c>
      <c r="AH14" s="173">
        <v>0</v>
      </c>
      <c r="AI14" s="173">
        <v>1</v>
      </c>
      <c r="AJ14" s="173">
        <v>1</v>
      </c>
      <c r="AK14" s="173">
        <v>1</v>
      </c>
      <c r="AL14" s="173">
        <v>1</v>
      </c>
      <c r="AM14" s="173">
        <v>0</v>
      </c>
      <c r="AN14" s="173">
        <v>0</v>
      </c>
      <c r="AO14" s="173">
        <v>1</v>
      </c>
      <c r="AP14" s="173">
        <v>0</v>
      </c>
      <c r="AQ14" s="173">
        <v>1</v>
      </c>
      <c r="AR14" s="173">
        <v>1</v>
      </c>
      <c r="AS14" s="173">
        <v>1</v>
      </c>
      <c r="AT14" s="173">
        <v>0</v>
      </c>
      <c r="AU14" s="173">
        <v>1</v>
      </c>
      <c r="AV14" s="173">
        <v>0</v>
      </c>
      <c r="AW14" s="173">
        <v>0</v>
      </c>
      <c r="AX14" s="173">
        <v>0</v>
      </c>
      <c r="AY14" s="173">
        <v>0</v>
      </c>
      <c r="AZ14" s="173">
        <v>0</v>
      </c>
      <c r="BA14" s="173">
        <v>1</v>
      </c>
      <c r="BB14" s="173">
        <v>1</v>
      </c>
      <c r="BC14" s="173">
        <v>1</v>
      </c>
      <c r="BD14" s="173">
        <v>1</v>
      </c>
      <c r="BE14" s="173">
        <v>1</v>
      </c>
      <c r="BF14" s="173">
        <v>0</v>
      </c>
      <c r="BG14" s="173">
        <v>1</v>
      </c>
      <c r="BH14" s="173">
        <v>1</v>
      </c>
      <c r="BI14" s="173">
        <v>0</v>
      </c>
      <c r="BJ14" s="173">
        <v>0</v>
      </c>
      <c r="BK14" s="173">
        <v>1</v>
      </c>
      <c r="BL14" s="173">
        <v>1</v>
      </c>
      <c r="BM14" s="173">
        <v>1</v>
      </c>
      <c r="BN14" s="173">
        <v>1</v>
      </c>
      <c r="BO14" s="173">
        <v>1</v>
      </c>
      <c r="BP14" s="173">
        <v>1</v>
      </c>
      <c r="BQ14" s="173">
        <v>1</v>
      </c>
      <c r="BR14" s="173">
        <v>1</v>
      </c>
      <c r="BS14" s="173">
        <v>1</v>
      </c>
      <c r="BT14" s="173">
        <v>0</v>
      </c>
      <c r="BU14" s="173">
        <v>0</v>
      </c>
      <c r="BV14" s="173">
        <v>1</v>
      </c>
      <c r="BW14" s="173">
        <v>1</v>
      </c>
      <c r="BX14" s="173">
        <v>1</v>
      </c>
      <c r="BY14" s="173">
        <v>0</v>
      </c>
      <c r="BZ14" s="173">
        <v>1</v>
      </c>
      <c r="CA14" s="173">
        <v>0</v>
      </c>
      <c r="CB14" s="173">
        <v>0</v>
      </c>
      <c r="CC14" s="173">
        <v>1</v>
      </c>
      <c r="CE14" s="76"/>
      <c r="CF14" s="76"/>
      <c r="CG14" s="76"/>
    </row>
    <row r="15" spans="1:86" x14ac:dyDescent="0.25">
      <c r="A15" s="81" t="s">
        <v>20</v>
      </c>
      <c r="B15" s="173">
        <v>0.5</v>
      </c>
      <c r="C15" s="173">
        <v>0</v>
      </c>
      <c r="D15" s="173">
        <v>0</v>
      </c>
      <c r="E15" s="173">
        <v>0</v>
      </c>
      <c r="F15" s="173">
        <v>0.25</v>
      </c>
      <c r="G15" s="173">
        <v>0.25</v>
      </c>
      <c r="H15" s="173">
        <v>0.5</v>
      </c>
      <c r="I15" s="173">
        <v>0</v>
      </c>
      <c r="J15" s="173">
        <v>0.5</v>
      </c>
      <c r="K15" s="173">
        <v>0.5</v>
      </c>
      <c r="L15" s="173">
        <v>0</v>
      </c>
      <c r="M15" s="173">
        <v>0.5</v>
      </c>
      <c r="N15" s="173">
        <v>0.5</v>
      </c>
      <c r="O15" s="173">
        <v>0.5</v>
      </c>
      <c r="P15" s="173">
        <v>0.5</v>
      </c>
      <c r="Q15" s="173">
        <v>0.5</v>
      </c>
      <c r="R15" s="173">
        <v>0</v>
      </c>
      <c r="S15" s="173">
        <v>0</v>
      </c>
      <c r="T15" s="173">
        <v>1</v>
      </c>
      <c r="U15" s="173">
        <v>0</v>
      </c>
      <c r="V15" s="173">
        <v>0.5</v>
      </c>
      <c r="W15" s="173">
        <v>0</v>
      </c>
      <c r="X15" s="173">
        <v>0</v>
      </c>
      <c r="Y15" s="173">
        <v>0.25</v>
      </c>
      <c r="Z15" s="173">
        <v>0.25</v>
      </c>
      <c r="AA15" s="173">
        <v>0</v>
      </c>
      <c r="AB15" s="173">
        <v>0</v>
      </c>
      <c r="AC15" s="173">
        <v>1</v>
      </c>
      <c r="AD15" s="173">
        <v>0</v>
      </c>
      <c r="AE15" s="173">
        <v>0</v>
      </c>
      <c r="AF15" s="173">
        <v>0</v>
      </c>
      <c r="AG15" s="173">
        <v>0.25</v>
      </c>
      <c r="AH15" s="173">
        <v>0</v>
      </c>
      <c r="AI15" s="173">
        <v>0</v>
      </c>
      <c r="AJ15" s="173">
        <v>0.5</v>
      </c>
      <c r="AK15" s="173">
        <v>0.5</v>
      </c>
      <c r="AL15" s="173">
        <v>0.5</v>
      </c>
      <c r="AM15" s="173">
        <v>0</v>
      </c>
      <c r="AN15" s="173">
        <v>0</v>
      </c>
      <c r="AO15" s="173">
        <v>1</v>
      </c>
      <c r="AP15" s="173">
        <v>0</v>
      </c>
      <c r="AQ15" s="173">
        <v>0.5</v>
      </c>
      <c r="AR15" s="173">
        <v>0</v>
      </c>
      <c r="AS15" s="173">
        <v>0</v>
      </c>
      <c r="AT15" s="173">
        <v>0.5</v>
      </c>
      <c r="AU15" s="173">
        <v>0</v>
      </c>
      <c r="AV15" s="173">
        <v>0</v>
      </c>
      <c r="AW15" s="173">
        <v>0</v>
      </c>
      <c r="AX15" s="173">
        <v>0</v>
      </c>
      <c r="AY15" s="173">
        <v>0</v>
      </c>
      <c r="AZ15" s="173">
        <v>0</v>
      </c>
      <c r="BA15" s="173">
        <v>0.25</v>
      </c>
      <c r="BB15" s="173">
        <v>0.5</v>
      </c>
      <c r="BC15" s="173">
        <v>0.5</v>
      </c>
      <c r="BD15" s="173">
        <v>0.5</v>
      </c>
      <c r="BE15" s="173">
        <v>0.25</v>
      </c>
      <c r="BF15" s="173">
        <v>0</v>
      </c>
      <c r="BG15" s="173">
        <v>0</v>
      </c>
      <c r="BH15" s="173">
        <v>0.5</v>
      </c>
      <c r="BI15" s="173">
        <v>0</v>
      </c>
      <c r="BJ15" s="173">
        <v>0</v>
      </c>
      <c r="BK15" s="173">
        <v>0</v>
      </c>
      <c r="BL15" s="173">
        <v>0.25</v>
      </c>
      <c r="BM15" s="173">
        <v>1</v>
      </c>
      <c r="BN15" s="173">
        <v>0.25</v>
      </c>
      <c r="BO15" s="173">
        <v>0.25</v>
      </c>
      <c r="BP15" s="173">
        <v>0.25</v>
      </c>
      <c r="BQ15" s="173">
        <v>0.25</v>
      </c>
      <c r="BR15" s="173">
        <v>0.25</v>
      </c>
      <c r="BS15" s="173">
        <v>0</v>
      </c>
      <c r="BT15" s="173">
        <v>0</v>
      </c>
      <c r="BU15" s="173">
        <v>0</v>
      </c>
      <c r="BV15" s="173">
        <v>0</v>
      </c>
      <c r="BW15" s="173">
        <v>0.25</v>
      </c>
      <c r="BX15" s="173">
        <v>0.5</v>
      </c>
      <c r="BY15" s="173">
        <v>0</v>
      </c>
      <c r="BZ15" s="173">
        <v>0.5</v>
      </c>
      <c r="CA15" s="173">
        <v>0</v>
      </c>
      <c r="CB15" s="173">
        <v>0</v>
      </c>
      <c r="CC15" s="173">
        <v>0.25</v>
      </c>
      <c r="CE15" s="76"/>
      <c r="CF15" s="76"/>
      <c r="CG15" s="76"/>
    </row>
    <row r="16" spans="1:86" x14ac:dyDescent="0.25">
      <c r="A16" s="81" t="s">
        <v>21</v>
      </c>
      <c r="B16" s="173">
        <v>1</v>
      </c>
      <c r="C16" s="173">
        <v>0</v>
      </c>
      <c r="D16" s="173">
        <v>0</v>
      </c>
      <c r="E16" s="173">
        <v>0</v>
      </c>
      <c r="F16" s="173">
        <v>1</v>
      </c>
      <c r="G16" s="173">
        <v>0</v>
      </c>
      <c r="H16" s="173">
        <v>0.5</v>
      </c>
      <c r="I16" s="173">
        <v>0</v>
      </c>
      <c r="J16" s="173">
        <v>1</v>
      </c>
      <c r="K16" s="173">
        <v>1</v>
      </c>
      <c r="L16" s="173">
        <v>0</v>
      </c>
      <c r="M16" s="173">
        <v>1</v>
      </c>
      <c r="N16" s="173">
        <v>1</v>
      </c>
      <c r="O16" s="173">
        <v>1</v>
      </c>
      <c r="P16" s="173">
        <v>1</v>
      </c>
      <c r="Q16" s="173">
        <v>1</v>
      </c>
      <c r="R16" s="173">
        <v>0</v>
      </c>
      <c r="S16" s="173">
        <v>0</v>
      </c>
      <c r="T16" s="173">
        <v>1</v>
      </c>
      <c r="U16" s="173">
        <v>0</v>
      </c>
      <c r="V16" s="173">
        <v>1</v>
      </c>
      <c r="W16" s="173">
        <v>0</v>
      </c>
      <c r="X16" s="173">
        <v>0</v>
      </c>
      <c r="Y16" s="173">
        <v>1</v>
      </c>
      <c r="Z16" s="173">
        <v>0.25</v>
      </c>
      <c r="AA16" s="173">
        <v>0</v>
      </c>
      <c r="AB16" s="173">
        <v>0</v>
      </c>
      <c r="AC16" s="173">
        <v>1</v>
      </c>
      <c r="AD16" s="173">
        <v>0</v>
      </c>
      <c r="AE16" s="173">
        <v>0</v>
      </c>
      <c r="AF16" s="173">
        <v>0</v>
      </c>
      <c r="AG16" s="173">
        <v>1</v>
      </c>
      <c r="AH16" s="173">
        <v>0</v>
      </c>
      <c r="AI16" s="173">
        <v>0</v>
      </c>
      <c r="AJ16" s="173">
        <v>1</v>
      </c>
      <c r="AK16" s="173">
        <v>1</v>
      </c>
      <c r="AL16" s="173">
        <v>1</v>
      </c>
      <c r="AM16" s="173">
        <v>0</v>
      </c>
      <c r="AN16" s="173">
        <v>0</v>
      </c>
      <c r="AO16" s="173">
        <v>1</v>
      </c>
      <c r="AP16" s="173">
        <v>0</v>
      </c>
      <c r="AQ16" s="173">
        <v>1</v>
      </c>
      <c r="AR16" s="173">
        <v>0</v>
      </c>
      <c r="AS16" s="173">
        <v>0</v>
      </c>
      <c r="AT16" s="173">
        <v>1</v>
      </c>
      <c r="AU16" s="173">
        <v>0</v>
      </c>
      <c r="AV16" s="173">
        <v>0</v>
      </c>
      <c r="AW16" s="173">
        <v>0</v>
      </c>
      <c r="AX16" s="173">
        <v>0</v>
      </c>
      <c r="AY16" s="173">
        <v>0</v>
      </c>
      <c r="AZ16" s="173">
        <v>0</v>
      </c>
      <c r="BA16" s="173">
        <v>1</v>
      </c>
      <c r="BB16" s="173">
        <v>1</v>
      </c>
      <c r="BC16" s="173">
        <v>1</v>
      </c>
      <c r="BD16" s="173">
        <v>1</v>
      </c>
      <c r="BE16" s="173">
        <v>1</v>
      </c>
      <c r="BF16" s="173">
        <v>0</v>
      </c>
      <c r="BG16" s="173">
        <v>0</v>
      </c>
      <c r="BH16" s="173">
        <v>1</v>
      </c>
      <c r="BI16" s="173">
        <v>0</v>
      </c>
      <c r="BJ16" s="173">
        <v>0</v>
      </c>
      <c r="BK16" s="173">
        <v>0</v>
      </c>
      <c r="BL16" s="173">
        <v>1</v>
      </c>
      <c r="BM16" s="173">
        <v>1</v>
      </c>
      <c r="BN16" s="173">
        <v>1</v>
      </c>
      <c r="BO16" s="173">
        <v>1</v>
      </c>
      <c r="BP16" s="173">
        <v>1</v>
      </c>
      <c r="BQ16" s="173">
        <v>1</v>
      </c>
      <c r="BR16" s="173">
        <v>1</v>
      </c>
      <c r="BS16" s="173">
        <v>0</v>
      </c>
      <c r="BT16" s="173">
        <v>0</v>
      </c>
      <c r="BU16" s="173">
        <v>0</v>
      </c>
      <c r="BV16" s="173">
        <v>0</v>
      </c>
      <c r="BW16" s="173">
        <v>1</v>
      </c>
      <c r="BX16" s="173">
        <v>1</v>
      </c>
      <c r="BY16" s="173">
        <v>0</v>
      </c>
      <c r="BZ16" s="173">
        <v>1</v>
      </c>
      <c r="CA16" s="173">
        <v>0</v>
      </c>
      <c r="CB16" s="173">
        <v>0</v>
      </c>
      <c r="CC16" s="173">
        <v>1</v>
      </c>
      <c r="CE16" s="76"/>
      <c r="CF16" s="76"/>
      <c r="CG16" s="76"/>
    </row>
    <row r="17" spans="1:85" x14ac:dyDescent="0.25">
      <c r="A17" s="81" t="s">
        <v>22</v>
      </c>
      <c r="B17" s="173">
        <v>0.5</v>
      </c>
      <c r="C17" s="173">
        <v>0</v>
      </c>
      <c r="D17" s="173">
        <v>0</v>
      </c>
      <c r="E17" s="173">
        <v>0</v>
      </c>
      <c r="F17" s="173">
        <v>0.5</v>
      </c>
      <c r="G17" s="173">
        <v>1</v>
      </c>
      <c r="H17" s="173">
        <v>1</v>
      </c>
      <c r="I17" s="173">
        <v>0</v>
      </c>
      <c r="J17" s="173">
        <v>0.25</v>
      </c>
      <c r="K17" s="173">
        <v>0</v>
      </c>
      <c r="L17" s="173">
        <v>0</v>
      </c>
      <c r="M17" s="173">
        <v>1</v>
      </c>
      <c r="N17" s="173">
        <v>1</v>
      </c>
      <c r="O17" s="173">
        <v>1</v>
      </c>
      <c r="P17" s="173">
        <v>0.5</v>
      </c>
      <c r="Q17" s="173">
        <v>1</v>
      </c>
      <c r="R17" s="173">
        <v>0</v>
      </c>
      <c r="S17" s="173">
        <v>0</v>
      </c>
      <c r="T17" s="173">
        <v>0.5</v>
      </c>
      <c r="U17" s="173">
        <v>0</v>
      </c>
      <c r="V17" s="173">
        <v>0.5</v>
      </c>
      <c r="W17" s="173">
        <v>0</v>
      </c>
      <c r="X17" s="173">
        <v>0</v>
      </c>
      <c r="Y17" s="173">
        <v>0.25</v>
      </c>
      <c r="Z17" s="173">
        <v>1</v>
      </c>
      <c r="AA17" s="173">
        <v>0</v>
      </c>
      <c r="AB17" s="173">
        <v>0</v>
      </c>
      <c r="AC17" s="173">
        <v>1</v>
      </c>
      <c r="AD17" s="173">
        <v>0</v>
      </c>
      <c r="AE17" s="173">
        <v>0</v>
      </c>
      <c r="AF17" s="173">
        <v>0</v>
      </c>
      <c r="AG17" s="173">
        <v>0.5</v>
      </c>
      <c r="AH17" s="173">
        <v>0</v>
      </c>
      <c r="AI17" s="173">
        <v>1</v>
      </c>
      <c r="AJ17" s="173">
        <v>0.5</v>
      </c>
      <c r="AK17" s="173">
        <v>0</v>
      </c>
      <c r="AL17" s="173">
        <v>0.5</v>
      </c>
      <c r="AM17" s="173">
        <v>0</v>
      </c>
      <c r="AN17" s="173">
        <v>0</v>
      </c>
      <c r="AO17" s="173">
        <v>1</v>
      </c>
      <c r="AP17" s="173">
        <v>1</v>
      </c>
      <c r="AQ17" s="173">
        <v>0.5</v>
      </c>
      <c r="AR17" s="173">
        <v>0</v>
      </c>
      <c r="AS17" s="173">
        <v>0</v>
      </c>
      <c r="AT17" s="173">
        <v>1</v>
      </c>
      <c r="AU17" s="173">
        <v>1</v>
      </c>
      <c r="AV17" s="173">
        <v>0</v>
      </c>
      <c r="AW17" s="173">
        <v>0</v>
      </c>
      <c r="AX17" s="173">
        <v>0</v>
      </c>
      <c r="AY17" s="173">
        <v>0</v>
      </c>
      <c r="AZ17" s="173">
        <v>0</v>
      </c>
      <c r="BA17" s="173">
        <v>0.5</v>
      </c>
      <c r="BB17" s="173">
        <v>0</v>
      </c>
      <c r="BC17" s="173">
        <v>0</v>
      </c>
      <c r="BD17" s="173">
        <v>0.5</v>
      </c>
      <c r="BE17" s="173">
        <v>0.5</v>
      </c>
      <c r="BF17" s="173">
        <v>0</v>
      </c>
      <c r="BG17" s="173">
        <v>0</v>
      </c>
      <c r="BH17" s="173">
        <v>0</v>
      </c>
      <c r="BI17" s="173">
        <v>0</v>
      </c>
      <c r="BJ17" s="173">
        <v>0</v>
      </c>
      <c r="BK17" s="173">
        <v>0</v>
      </c>
      <c r="BL17" s="173">
        <v>0.5</v>
      </c>
      <c r="BM17" s="173">
        <v>1</v>
      </c>
      <c r="BN17" s="173">
        <v>0.5</v>
      </c>
      <c r="BO17" s="173">
        <v>0.5</v>
      </c>
      <c r="BP17" s="173">
        <v>0.5</v>
      </c>
      <c r="BQ17" s="173">
        <v>0.5</v>
      </c>
      <c r="BR17" s="173">
        <v>0.5</v>
      </c>
      <c r="BS17" s="173">
        <v>0</v>
      </c>
      <c r="BT17" s="173">
        <v>0</v>
      </c>
      <c r="BU17" s="173">
        <v>0</v>
      </c>
      <c r="BV17" s="173">
        <v>0</v>
      </c>
      <c r="BW17" s="173">
        <v>0.25</v>
      </c>
      <c r="BX17" s="173">
        <v>0.5</v>
      </c>
      <c r="BY17" s="173">
        <v>0.5</v>
      </c>
      <c r="BZ17" s="173">
        <v>0.5</v>
      </c>
      <c r="CA17" s="173">
        <v>0</v>
      </c>
      <c r="CB17" s="173">
        <v>0</v>
      </c>
      <c r="CC17" s="173">
        <v>1</v>
      </c>
      <c r="CE17" s="76"/>
      <c r="CF17" s="76"/>
      <c r="CG17" s="76"/>
    </row>
    <row r="18" spans="1:85" x14ac:dyDescent="0.25">
      <c r="A18" s="81" t="s">
        <v>23</v>
      </c>
      <c r="B18" s="173">
        <v>1</v>
      </c>
      <c r="C18" s="173">
        <v>0</v>
      </c>
      <c r="D18" s="173">
        <v>0</v>
      </c>
      <c r="E18" s="173">
        <v>0</v>
      </c>
      <c r="F18" s="173">
        <v>1</v>
      </c>
      <c r="G18" s="173">
        <v>1</v>
      </c>
      <c r="H18" s="173">
        <v>0.5</v>
      </c>
      <c r="I18" s="173">
        <v>0</v>
      </c>
      <c r="J18" s="173">
        <v>0</v>
      </c>
      <c r="K18" s="173">
        <v>0</v>
      </c>
      <c r="L18" s="173">
        <v>0</v>
      </c>
      <c r="M18" s="173">
        <v>1</v>
      </c>
      <c r="N18" s="173">
        <v>1</v>
      </c>
      <c r="O18" s="173">
        <v>1</v>
      </c>
      <c r="P18" s="173">
        <v>1</v>
      </c>
      <c r="Q18" s="173">
        <v>1</v>
      </c>
      <c r="R18" s="173">
        <v>0</v>
      </c>
      <c r="S18" s="173">
        <v>0</v>
      </c>
      <c r="T18" s="173">
        <v>1</v>
      </c>
      <c r="U18" s="173">
        <v>0</v>
      </c>
      <c r="V18" s="173">
        <v>1</v>
      </c>
      <c r="W18" s="173">
        <v>0</v>
      </c>
      <c r="X18" s="173">
        <v>0</v>
      </c>
      <c r="Y18" s="173">
        <v>1</v>
      </c>
      <c r="Z18" s="173">
        <v>1</v>
      </c>
      <c r="AA18" s="173">
        <v>0</v>
      </c>
      <c r="AB18" s="173">
        <v>0</v>
      </c>
      <c r="AC18" s="173">
        <v>1</v>
      </c>
      <c r="AD18" s="173">
        <v>0</v>
      </c>
      <c r="AE18" s="173">
        <v>0</v>
      </c>
      <c r="AF18" s="173">
        <v>0</v>
      </c>
      <c r="AG18" s="173">
        <v>1</v>
      </c>
      <c r="AH18" s="173">
        <v>0</v>
      </c>
      <c r="AI18" s="173">
        <v>1</v>
      </c>
      <c r="AJ18" s="173">
        <v>1</v>
      </c>
      <c r="AK18" s="173">
        <v>0</v>
      </c>
      <c r="AL18" s="173">
        <v>1</v>
      </c>
      <c r="AM18" s="173">
        <v>0</v>
      </c>
      <c r="AN18" s="173">
        <v>0</v>
      </c>
      <c r="AO18" s="173">
        <v>1</v>
      </c>
      <c r="AP18" s="173">
        <v>1</v>
      </c>
      <c r="AQ18" s="173">
        <v>1</v>
      </c>
      <c r="AR18" s="173">
        <v>0</v>
      </c>
      <c r="AS18" s="173">
        <v>0</v>
      </c>
      <c r="AT18" s="173">
        <v>1</v>
      </c>
      <c r="AU18" s="173">
        <v>1</v>
      </c>
      <c r="AV18" s="173">
        <v>0</v>
      </c>
      <c r="AW18" s="173">
        <v>0</v>
      </c>
      <c r="AX18" s="173">
        <v>0</v>
      </c>
      <c r="AY18" s="173">
        <v>0</v>
      </c>
      <c r="AZ18" s="173">
        <v>0</v>
      </c>
      <c r="BA18" s="173">
        <v>1</v>
      </c>
      <c r="BB18" s="173">
        <v>0</v>
      </c>
      <c r="BC18" s="173">
        <v>0</v>
      </c>
      <c r="BD18" s="173">
        <v>1</v>
      </c>
      <c r="BE18" s="173">
        <v>1</v>
      </c>
      <c r="BF18" s="173">
        <v>0</v>
      </c>
      <c r="BG18" s="173">
        <v>0</v>
      </c>
      <c r="BH18" s="173">
        <v>0</v>
      </c>
      <c r="BI18" s="173">
        <v>0</v>
      </c>
      <c r="BJ18" s="173">
        <v>0</v>
      </c>
      <c r="BK18" s="173">
        <v>0</v>
      </c>
      <c r="BL18" s="173">
        <v>0.25</v>
      </c>
      <c r="BM18" s="173">
        <v>1</v>
      </c>
      <c r="BN18" s="173">
        <v>1</v>
      </c>
      <c r="BO18" s="173">
        <v>1</v>
      </c>
      <c r="BP18" s="173">
        <v>1</v>
      </c>
      <c r="BQ18" s="173">
        <v>1</v>
      </c>
      <c r="BR18" s="173">
        <v>1</v>
      </c>
      <c r="BS18" s="173">
        <v>0</v>
      </c>
      <c r="BT18" s="173">
        <v>0</v>
      </c>
      <c r="BU18" s="173">
        <v>0</v>
      </c>
      <c r="BV18" s="173">
        <v>0</v>
      </c>
      <c r="BW18" s="173">
        <v>1</v>
      </c>
      <c r="BX18" s="173">
        <v>1</v>
      </c>
      <c r="BY18" s="173">
        <v>1</v>
      </c>
      <c r="BZ18" s="173">
        <v>1</v>
      </c>
      <c r="CA18" s="173">
        <v>0</v>
      </c>
      <c r="CB18" s="173">
        <v>0</v>
      </c>
      <c r="CC18" s="173">
        <v>1</v>
      </c>
      <c r="CE18" s="76"/>
      <c r="CF18" s="76"/>
      <c r="CG18" s="76"/>
    </row>
    <row r="19" spans="1:85" x14ac:dyDescent="0.25">
      <c r="A19" s="81" t="s">
        <v>24</v>
      </c>
      <c r="B19" s="173">
        <v>1</v>
      </c>
      <c r="C19" s="173">
        <v>0</v>
      </c>
      <c r="D19" s="173">
        <v>0</v>
      </c>
      <c r="E19" s="173">
        <v>0</v>
      </c>
      <c r="F19" s="173">
        <v>0.25</v>
      </c>
      <c r="G19" s="173">
        <v>0.5</v>
      </c>
      <c r="H19" s="173">
        <v>1</v>
      </c>
      <c r="I19" s="173">
        <v>0</v>
      </c>
      <c r="J19" s="173">
        <v>1</v>
      </c>
      <c r="K19" s="173">
        <v>1</v>
      </c>
      <c r="L19" s="173">
        <v>0</v>
      </c>
      <c r="M19" s="173">
        <v>1</v>
      </c>
      <c r="N19" s="173">
        <v>1</v>
      </c>
      <c r="O19" s="173">
        <v>1</v>
      </c>
      <c r="P19" s="173">
        <v>1</v>
      </c>
      <c r="Q19" s="173">
        <v>0.5</v>
      </c>
      <c r="R19" s="173">
        <v>0</v>
      </c>
      <c r="S19" s="173">
        <v>0.5</v>
      </c>
      <c r="T19" s="173">
        <v>0.25</v>
      </c>
      <c r="U19" s="173">
        <v>0</v>
      </c>
      <c r="V19" s="173">
        <v>1</v>
      </c>
      <c r="W19" s="173">
        <v>0</v>
      </c>
      <c r="X19" s="173">
        <v>0</v>
      </c>
      <c r="Y19" s="173">
        <v>0.25</v>
      </c>
      <c r="Z19" s="173">
        <v>0.25</v>
      </c>
      <c r="AA19" s="173">
        <v>0</v>
      </c>
      <c r="AB19" s="173">
        <v>0</v>
      </c>
      <c r="AC19" s="173">
        <v>0.25</v>
      </c>
      <c r="AD19" s="173">
        <v>0</v>
      </c>
      <c r="AE19" s="173">
        <v>0</v>
      </c>
      <c r="AF19" s="173">
        <v>0</v>
      </c>
      <c r="AG19" s="173">
        <v>0.25</v>
      </c>
      <c r="AH19" s="173">
        <v>0</v>
      </c>
      <c r="AI19" s="173">
        <v>0.25</v>
      </c>
      <c r="AJ19" s="173">
        <v>0.25</v>
      </c>
      <c r="AK19" s="173">
        <v>0.5</v>
      </c>
      <c r="AL19" s="173">
        <v>0.5</v>
      </c>
      <c r="AM19" s="173">
        <v>0</v>
      </c>
      <c r="AN19" s="173">
        <v>0</v>
      </c>
      <c r="AO19" s="173">
        <v>0</v>
      </c>
      <c r="AP19" s="173">
        <v>0</v>
      </c>
      <c r="AQ19" s="173">
        <v>0</v>
      </c>
      <c r="AR19" s="173">
        <v>0</v>
      </c>
      <c r="AS19" s="173">
        <v>0</v>
      </c>
      <c r="AT19" s="173">
        <v>0.5</v>
      </c>
      <c r="AU19" s="173">
        <v>0.5</v>
      </c>
      <c r="AV19" s="173">
        <v>0</v>
      </c>
      <c r="AW19" s="173">
        <v>0</v>
      </c>
      <c r="AX19" s="173">
        <v>0</v>
      </c>
      <c r="AY19" s="173">
        <v>0</v>
      </c>
      <c r="AZ19" s="173">
        <v>0</v>
      </c>
      <c r="BA19" s="173">
        <v>0.5</v>
      </c>
      <c r="BB19" s="173">
        <v>0.5</v>
      </c>
      <c r="BC19" s="173">
        <v>0</v>
      </c>
      <c r="BD19" s="173">
        <v>0</v>
      </c>
      <c r="BE19" s="173">
        <v>0</v>
      </c>
      <c r="BF19" s="173">
        <v>0</v>
      </c>
      <c r="BG19" s="173">
        <v>0</v>
      </c>
      <c r="BH19" s="173">
        <v>1</v>
      </c>
      <c r="BI19" s="173">
        <v>0</v>
      </c>
      <c r="BJ19" s="173">
        <v>0</v>
      </c>
      <c r="BK19" s="173">
        <v>0</v>
      </c>
      <c r="BL19" s="173">
        <v>1</v>
      </c>
      <c r="BM19" s="173">
        <v>0</v>
      </c>
      <c r="BN19" s="173">
        <v>0.25</v>
      </c>
      <c r="BO19" s="173">
        <v>0.25</v>
      </c>
      <c r="BP19" s="173">
        <v>0.25</v>
      </c>
      <c r="BQ19" s="173">
        <v>0.25</v>
      </c>
      <c r="BR19" s="173">
        <v>0.25</v>
      </c>
      <c r="BS19" s="173">
        <v>1</v>
      </c>
      <c r="BT19" s="173">
        <v>0</v>
      </c>
      <c r="BU19" s="173">
        <v>0</v>
      </c>
      <c r="BV19" s="173">
        <v>1</v>
      </c>
      <c r="BW19" s="173">
        <v>1</v>
      </c>
      <c r="BX19" s="173">
        <v>0</v>
      </c>
      <c r="BY19" s="173">
        <v>0</v>
      </c>
      <c r="BZ19" s="173">
        <v>0.25</v>
      </c>
      <c r="CA19" s="173">
        <v>0</v>
      </c>
      <c r="CB19" s="173">
        <v>0</v>
      </c>
      <c r="CC19" s="173">
        <v>0.5</v>
      </c>
      <c r="CE19" s="76"/>
      <c r="CF19" s="76"/>
      <c r="CG19" s="76"/>
    </row>
    <row r="20" spans="1:85" x14ac:dyDescent="0.25">
      <c r="A20" s="81" t="s">
        <v>25</v>
      </c>
      <c r="B20" s="173">
        <v>1</v>
      </c>
      <c r="C20" s="173">
        <v>0</v>
      </c>
      <c r="D20" s="173">
        <v>0</v>
      </c>
      <c r="E20" s="173">
        <v>0</v>
      </c>
      <c r="F20" s="173">
        <v>1</v>
      </c>
      <c r="G20" s="173">
        <v>1</v>
      </c>
      <c r="H20" s="173">
        <v>0.5</v>
      </c>
      <c r="I20" s="173">
        <v>0</v>
      </c>
      <c r="J20" s="173">
        <v>1</v>
      </c>
      <c r="K20" s="173">
        <v>1</v>
      </c>
      <c r="L20" s="173">
        <v>0</v>
      </c>
      <c r="M20" s="173">
        <v>1</v>
      </c>
      <c r="N20" s="173">
        <v>1</v>
      </c>
      <c r="O20" s="173">
        <v>1</v>
      </c>
      <c r="P20" s="173">
        <v>1</v>
      </c>
      <c r="Q20" s="173">
        <v>1</v>
      </c>
      <c r="R20" s="173">
        <v>0</v>
      </c>
      <c r="S20" s="173">
        <v>1</v>
      </c>
      <c r="T20" s="173">
        <v>0</v>
      </c>
      <c r="U20" s="173">
        <v>0</v>
      </c>
      <c r="V20" s="173">
        <v>1</v>
      </c>
      <c r="W20" s="173">
        <v>0</v>
      </c>
      <c r="X20" s="173">
        <v>0</v>
      </c>
      <c r="Y20" s="173">
        <v>1</v>
      </c>
      <c r="Z20" s="173">
        <v>1</v>
      </c>
      <c r="AA20" s="173">
        <v>0</v>
      </c>
      <c r="AB20" s="173">
        <v>0</v>
      </c>
      <c r="AC20" s="173">
        <v>1</v>
      </c>
      <c r="AD20" s="173">
        <v>0</v>
      </c>
      <c r="AE20" s="173">
        <v>0</v>
      </c>
      <c r="AF20" s="173">
        <v>0</v>
      </c>
      <c r="AG20" s="173">
        <v>1</v>
      </c>
      <c r="AH20" s="173">
        <v>0</v>
      </c>
      <c r="AI20" s="173">
        <v>1</v>
      </c>
      <c r="AJ20" s="173">
        <v>1</v>
      </c>
      <c r="AK20" s="173">
        <v>1</v>
      </c>
      <c r="AL20" s="173">
        <v>1</v>
      </c>
      <c r="AM20" s="173">
        <v>0</v>
      </c>
      <c r="AN20" s="173">
        <v>0</v>
      </c>
      <c r="AO20" s="173">
        <v>0</v>
      </c>
      <c r="AP20" s="173">
        <v>0</v>
      </c>
      <c r="AQ20" s="173">
        <v>0</v>
      </c>
      <c r="AR20" s="173">
        <v>0</v>
      </c>
      <c r="AS20" s="173">
        <v>0</v>
      </c>
      <c r="AT20" s="173">
        <v>1</v>
      </c>
      <c r="AU20" s="173">
        <v>1</v>
      </c>
      <c r="AV20" s="173">
        <v>0</v>
      </c>
      <c r="AW20" s="173">
        <v>0</v>
      </c>
      <c r="AX20" s="173">
        <v>0</v>
      </c>
      <c r="AY20" s="173">
        <v>0</v>
      </c>
      <c r="AZ20" s="173">
        <v>0</v>
      </c>
      <c r="BA20" s="173">
        <v>1</v>
      </c>
      <c r="BB20" s="173">
        <v>1</v>
      </c>
      <c r="BC20" s="173">
        <v>0</v>
      </c>
      <c r="BD20" s="173">
        <v>0</v>
      </c>
      <c r="BE20" s="173">
        <v>0</v>
      </c>
      <c r="BF20" s="173">
        <v>0</v>
      </c>
      <c r="BG20" s="173">
        <v>0</v>
      </c>
      <c r="BH20" s="173">
        <v>1</v>
      </c>
      <c r="BI20" s="173">
        <v>0</v>
      </c>
      <c r="BJ20" s="173">
        <v>0</v>
      </c>
      <c r="BK20" s="173">
        <v>0</v>
      </c>
      <c r="BL20" s="173">
        <v>1</v>
      </c>
      <c r="BM20" s="173">
        <v>0</v>
      </c>
      <c r="BN20" s="173">
        <v>1</v>
      </c>
      <c r="BO20" s="173">
        <v>1</v>
      </c>
      <c r="BP20" s="173">
        <v>1</v>
      </c>
      <c r="BQ20" s="173">
        <v>1</v>
      </c>
      <c r="BR20" s="173">
        <v>1</v>
      </c>
      <c r="BS20" s="173">
        <v>1</v>
      </c>
      <c r="BT20" s="173">
        <v>0</v>
      </c>
      <c r="BU20" s="173">
        <v>0</v>
      </c>
      <c r="BV20" s="173">
        <v>1</v>
      </c>
      <c r="BW20" s="173">
        <v>1</v>
      </c>
      <c r="BX20" s="173">
        <v>0</v>
      </c>
      <c r="BY20" s="173">
        <v>0</v>
      </c>
      <c r="BZ20" s="173">
        <v>1</v>
      </c>
      <c r="CA20" s="173">
        <v>0</v>
      </c>
      <c r="CB20" s="173">
        <v>0</v>
      </c>
      <c r="CC20" s="173">
        <v>1</v>
      </c>
      <c r="CE20" s="76"/>
      <c r="CF20" s="76"/>
      <c r="CG20" s="76"/>
    </row>
    <row r="21" spans="1:85" x14ac:dyDescent="0.25">
      <c r="A21" s="81" t="s">
        <v>26</v>
      </c>
      <c r="B21" s="173">
        <v>0</v>
      </c>
      <c r="C21" s="173">
        <v>0</v>
      </c>
      <c r="D21" s="173">
        <v>0</v>
      </c>
      <c r="E21" s="173">
        <v>0</v>
      </c>
      <c r="F21" s="173">
        <v>0</v>
      </c>
      <c r="G21" s="173">
        <v>0</v>
      </c>
      <c r="H21" s="173">
        <v>0</v>
      </c>
      <c r="I21" s="173">
        <v>0</v>
      </c>
      <c r="J21" s="173">
        <v>0</v>
      </c>
      <c r="K21" s="173">
        <v>0</v>
      </c>
      <c r="L21" s="173">
        <v>0</v>
      </c>
      <c r="M21" s="173">
        <v>0</v>
      </c>
      <c r="N21" s="173">
        <v>0</v>
      </c>
      <c r="O21" s="173">
        <v>0</v>
      </c>
      <c r="P21" s="173">
        <v>0</v>
      </c>
      <c r="Q21" s="173">
        <v>0</v>
      </c>
      <c r="R21" s="173">
        <v>0</v>
      </c>
      <c r="S21" s="173">
        <v>1</v>
      </c>
      <c r="T21" s="173">
        <v>0</v>
      </c>
      <c r="U21" s="173">
        <v>0</v>
      </c>
      <c r="V21" s="173">
        <v>0</v>
      </c>
      <c r="W21" s="173">
        <v>0</v>
      </c>
      <c r="X21" s="173">
        <v>0</v>
      </c>
      <c r="Y21" s="173">
        <v>0.25</v>
      </c>
      <c r="Z21" s="173">
        <v>1</v>
      </c>
      <c r="AA21" s="173">
        <v>0</v>
      </c>
      <c r="AB21" s="173">
        <v>1</v>
      </c>
      <c r="AC21" s="173">
        <v>0</v>
      </c>
      <c r="AD21" s="173">
        <v>0</v>
      </c>
      <c r="AE21" s="173">
        <v>1</v>
      </c>
      <c r="AF21" s="173">
        <v>0</v>
      </c>
      <c r="AG21" s="173">
        <v>0</v>
      </c>
      <c r="AH21" s="173">
        <v>0</v>
      </c>
      <c r="AI21" s="173">
        <v>0</v>
      </c>
      <c r="AJ21" s="173">
        <v>1</v>
      </c>
      <c r="AK21" s="173">
        <v>1</v>
      </c>
      <c r="AL21" s="173">
        <v>0</v>
      </c>
      <c r="AM21" s="173">
        <v>0</v>
      </c>
      <c r="AN21" s="173">
        <v>0</v>
      </c>
      <c r="AO21" s="173">
        <v>0</v>
      </c>
      <c r="AP21" s="173">
        <v>0</v>
      </c>
      <c r="AQ21" s="173">
        <v>0</v>
      </c>
      <c r="AR21" s="173">
        <v>0</v>
      </c>
      <c r="AS21" s="173">
        <v>0</v>
      </c>
      <c r="AT21" s="173">
        <v>0</v>
      </c>
      <c r="AU21" s="173">
        <v>1</v>
      </c>
      <c r="AV21" s="173">
        <v>0</v>
      </c>
      <c r="AW21" s="173">
        <v>0</v>
      </c>
      <c r="AX21" s="173">
        <v>0</v>
      </c>
      <c r="AY21" s="173">
        <v>0</v>
      </c>
      <c r="AZ21" s="173">
        <v>0</v>
      </c>
      <c r="BA21" s="173">
        <v>0</v>
      </c>
      <c r="BB21" s="173">
        <v>0</v>
      </c>
      <c r="BC21" s="173">
        <v>0.5</v>
      </c>
      <c r="BD21" s="173">
        <v>1</v>
      </c>
      <c r="BE21" s="173">
        <v>1</v>
      </c>
      <c r="BF21" s="173">
        <v>0</v>
      </c>
      <c r="BG21" s="173">
        <v>0</v>
      </c>
      <c r="BH21" s="173">
        <v>0</v>
      </c>
      <c r="BI21" s="173">
        <v>0</v>
      </c>
      <c r="BJ21" s="173">
        <v>0</v>
      </c>
      <c r="BK21" s="173">
        <v>0</v>
      </c>
      <c r="BL21" s="173">
        <v>0</v>
      </c>
      <c r="BM21" s="173">
        <v>0</v>
      </c>
      <c r="BN21" s="173">
        <v>0</v>
      </c>
      <c r="BO21" s="173">
        <v>0</v>
      </c>
      <c r="BP21" s="173">
        <v>0</v>
      </c>
      <c r="BQ21" s="173">
        <v>0</v>
      </c>
      <c r="BR21" s="173">
        <v>0</v>
      </c>
      <c r="BS21" s="173">
        <v>0</v>
      </c>
      <c r="BT21" s="173">
        <v>0</v>
      </c>
      <c r="BU21" s="173">
        <v>0</v>
      </c>
      <c r="BV21" s="173">
        <v>0</v>
      </c>
      <c r="BW21" s="173">
        <v>0</v>
      </c>
      <c r="BX21" s="173">
        <v>1</v>
      </c>
      <c r="BY21" s="173">
        <v>0</v>
      </c>
      <c r="BZ21" s="173">
        <v>0</v>
      </c>
      <c r="CA21" s="173">
        <v>0</v>
      </c>
      <c r="CB21" s="173">
        <v>0</v>
      </c>
      <c r="CC21" s="173">
        <v>1</v>
      </c>
      <c r="CE21" s="76"/>
      <c r="CF21" s="76"/>
      <c r="CG21" s="76"/>
    </row>
    <row r="22" spans="1:85" x14ac:dyDescent="0.25">
      <c r="A22" s="81" t="s">
        <v>27</v>
      </c>
      <c r="B22" s="173">
        <v>0</v>
      </c>
      <c r="C22" s="173">
        <v>0</v>
      </c>
      <c r="D22" s="173">
        <v>0</v>
      </c>
      <c r="E22" s="173">
        <v>0</v>
      </c>
      <c r="F22" s="173">
        <v>0</v>
      </c>
      <c r="G22" s="173">
        <v>0</v>
      </c>
      <c r="H22" s="173">
        <v>0</v>
      </c>
      <c r="I22" s="173">
        <v>0</v>
      </c>
      <c r="J22" s="173">
        <v>0</v>
      </c>
      <c r="K22" s="173">
        <v>0</v>
      </c>
      <c r="L22" s="173">
        <v>0</v>
      </c>
      <c r="M22" s="173">
        <v>0</v>
      </c>
      <c r="N22" s="173">
        <v>0</v>
      </c>
      <c r="O22" s="173">
        <v>0</v>
      </c>
      <c r="P22" s="173">
        <v>0</v>
      </c>
      <c r="Q22" s="173">
        <v>0</v>
      </c>
      <c r="R22" s="173">
        <v>0</v>
      </c>
      <c r="S22" s="173">
        <v>1</v>
      </c>
      <c r="T22" s="173">
        <v>0</v>
      </c>
      <c r="U22" s="173">
        <v>0</v>
      </c>
      <c r="V22" s="173">
        <v>0</v>
      </c>
      <c r="W22" s="173">
        <v>0</v>
      </c>
      <c r="X22" s="173">
        <v>0</v>
      </c>
      <c r="Y22" s="173">
        <v>1</v>
      </c>
      <c r="Z22" s="173">
        <v>1</v>
      </c>
      <c r="AA22" s="173">
        <v>0</v>
      </c>
      <c r="AB22" s="173">
        <v>1</v>
      </c>
      <c r="AC22" s="173">
        <v>0</v>
      </c>
      <c r="AD22" s="173">
        <v>0</v>
      </c>
      <c r="AE22" s="173">
        <v>1</v>
      </c>
      <c r="AF22" s="173">
        <v>0</v>
      </c>
      <c r="AG22" s="173">
        <v>1</v>
      </c>
      <c r="AH22" s="173">
        <v>0</v>
      </c>
      <c r="AI22" s="173">
        <v>0</v>
      </c>
      <c r="AJ22" s="173">
        <v>1</v>
      </c>
      <c r="AK22" s="173">
        <v>1</v>
      </c>
      <c r="AL22" s="173">
        <v>0</v>
      </c>
      <c r="AM22" s="173">
        <v>0</v>
      </c>
      <c r="AN22" s="173">
        <v>0</v>
      </c>
      <c r="AO22" s="173">
        <v>0</v>
      </c>
      <c r="AP22" s="173">
        <v>0</v>
      </c>
      <c r="AQ22" s="173">
        <v>0</v>
      </c>
      <c r="AR22" s="173">
        <v>0</v>
      </c>
      <c r="AS22" s="173">
        <v>0</v>
      </c>
      <c r="AT22" s="173">
        <v>0</v>
      </c>
      <c r="AU22" s="173">
        <v>1</v>
      </c>
      <c r="AV22" s="173">
        <v>0</v>
      </c>
      <c r="AW22" s="173">
        <v>0</v>
      </c>
      <c r="AX22" s="173">
        <v>0</v>
      </c>
      <c r="AY22" s="173">
        <v>0</v>
      </c>
      <c r="AZ22" s="173">
        <v>0</v>
      </c>
      <c r="BA22" s="173">
        <v>0</v>
      </c>
      <c r="BB22" s="173">
        <v>0</v>
      </c>
      <c r="BC22" s="173">
        <v>1</v>
      </c>
      <c r="BD22" s="173">
        <v>1</v>
      </c>
      <c r="BE22" s="173">
        <v>1</v>
      </c>
      <c r="BF22" s="173">
        <v>0</v>
      </c>
      <c r="BG22" s="173">
        <v>0</v>
      </c>
      <c r="BH22" s="173">
        <v>0</v>
      </c>
      <c r="BI22" s="173">
        <v>0</v>
      </c>
      <c r="BJ22" s="173">
        <v>0</v>
      </c>
      <c r="BK22" s="173">
        <v>0</v>
      </c>
      <c r="BL22" s="173">
        <v>0</v>
      </c>
      <c r="BM22" s="173">
        <v>0</v>
      </c>
      <c r="BN22" s="173">
        <v>0</v>
      </c>
      <c r="BO22" s="173">
        <v>0</v>
      </c>
      <c r="BP22" s="173">
        <v>0</v>
      </c>
      <c r="BQ22" s="173">
        <v>0</v>
      </c>
      <c r="BR22" s="173">
        <v>0</v>
      </c>
      <c r="BS22" s="173">
        <v>0</v>
      </c>
      <c r="BT22" s="173">
        <v>0</v>
      </c>
      <c r="BU22" s="173">
        <v>0</v>
      </c>
      <c r="BV22" s="173">
        <v>0</v>
      </c>
      <c r="BW22" s="173">
        <v>0</v>
      </c>
      <c r="BX22" s="173">
        <v>1</v>
      </c>
      <c r="BY22" s="173">
        <v>0</v>
      </c>
      <c r="BZ22" s="173">
        <v>1</v>
      </c>
      <c r="CA22" s="173">
        <v>0</v>
      </c>
      <c r="CB22" s="173">
        <v>0</v>
      </c>
      <c r="CC22" s="173">
        <v>1</v>
      </c>
      <c r="CE22" s="76"/>
      <c r="CF22" s="76"/>
      <c r="CG22" s="76"/>
    </row>
    <row r="23" spans="1:85" x14ac:dyDescent="0.25">
      <c r="A23" s="81" t="s">
        <v>28</v>
      </c>
      <c r="B23" s="173">
        <v>1</v>
      </c>
      <c r="C23" s="173">
        <v>0.375</v>
      </c>
      <c r="D23" s="173">
        <v>0.75</v>
      </c>
      <c r="E23" s="173">
        <v>1</v>
      </c>
      <c r="F23" s="173">
        <v>0.75</v>
      </c>
      <c r="G23" s="173">
        <v>1</v>
      </c>
      <c r="H23" s="173">
        <v>1</v>
      </c>
      <c r="I23" s="173">
        <v>1</v>
      </c>
      <c r="J23" s="173">
        <v>1</v>
      </c>
      <c r="K23" s="173">
        <v>0.75</v>
      </c>
      <c r="L23" s="173">
        <v>0.5</v>
      </c>
      <c r="M23" s="173">
        <v>0.25</v>
      </c>
      <c r="N23" s="173">
        <v>0.25</v>
      </c>
      <c r="O23" s="173">
        <v>0.25</v>
      </c>
      <c r="P23" s="173">
        <v>1</v>
      </c>
      <c r="Q23" s="173">
        <v>0.5</v>
      </c>
      <c r="R23" s="173">
        <v>0.5</v>
      </c>
      <c r="S23" s="173">
        <v>1</v>
      </c>
      <c r="T23" s="173">
        <v>0.5</v>
      </c>
      <c r="U23" s="173">
        <v>0.5</v>
      </c>
      <c r="V23" s="173">
        <v>1</v>
      </c>
      <c r="W23" s="173">
        <v>1</v>
      </c>
      <c r="X23" s="173">
        <v>1</v>
      </c>
      <c r="Y23" s="173">
        <v>1</v>
      </c>
      <c r="Z23" s="173">
        <v>0.25</v>
      </c>
      <c r="AA23" s="173">
        <v>0</v>
      </c>
      <c r="AB23" s="173">
        <v>0.25</v>
      </c>
      <c r="AC23" s="173">
        <v>0</v>
      </c>
      <c r="AD23" s="173">
        <v>0</v>
      </c>
      <c r="AE23" s="173">
        <v>0</v>
      </c>
      <c r="AF23" s="173">
        <v>0</v>
      </c>
      <c r="AG23" s="173">
        <v>0.75</v>
      </c>
      <c r="AH23" s="173">
        <v>1</v>
      </c>
      <c r="AI23" s="173">
        <v>0.5</v>
      </c>
      <c r="AJ23" s="173">
        <v>0.25</v>
      </c>
      <c r="AK23" s="173">
        <v>0.25</v>
      </c>
      <c r="AL23" s="173">
        <v>0.375</v>
      </c>
      <c r="AM23" s="173">
        <v>1</v>
      </c>
      <c r="AN23" s="173">
        <v>0.25</v>
      </c>
      <c r="AO23" s="173">
        <v>0</v>
      </c>
      <c r="AP23" s="173">
        <v>0.25</v>
      </c>
      <c r="AQ23" s="173">
        <v>0.5</v>
      </c>
      <c r="AR23" s="173">
        <v>0</v>
      </c>
      <c r="AS23" s="173">
        <v>0</v>
      </c>
      <c r="AT23" s="173">
        <v>0.5</v>
      </c>
      <c r="AU23" s="173">
        <v>1</v>
      </c>
      <c r="AV23" s="173">
        <v>1</v>
      </c>
      <c r="AW23" s="173">
        <v>0.75</v>
      </c>
      <c r="AX23" s="173">
        <v>1</v>
      </c>
      <c r="AY23" s="173">
        <v>1</v>
      </c>
      <c r="AZ23" s="173">
        <v>1</v>
      </c>
      <c r="BA23" s="173">
        <v>0.5</v>
      </c>
      <c r="BB23" s="173">
        <v>1</v>
      </c>
      <c r="BC23" s="173">
        <v>1</v>
      </c>
      <c r="BD23" s="173">
        <v>0.5</v>
      </c>
      <c r="BE23" s="173">
        <v>0</v>
      </c>
      <c r="BF23" s="173">
        <v>0.5</v>
      </c>
      <c r="BG23" s="173">
        <v>0</v>
      </c>
      <c r="BH23" s="173">
        <v>0.5</v>
      </c>
      <c r="BI23" s="173">
        <v>1</v>
      </c>
      <c r="BJ23" s="173">
        <v>1</v>
      </c>
      <c r="BK23" s="173">
        <v>0</v>
      </c>
      <c r="BL23" s="173">
        <v>0.75</v>
      </c>
      <c r="BM23" s="173">
        <v>1</v>
      </c>
      <c r="BN23" s="173">
        <v>0.25</v>
      </c>
      <c r="BO23" s="173">
        <v>0.25</v>
      </c>
      <c r="BP23" s="173">
        <v>0.25</v>
      </c>
      <c r="BQ23" s="173">
        <v>0.25</v>
      </c>
      <c r="BR23" s="173">
        <v>0.25</v>
      </c>
      <c r="BS23" s="173">
        <v>0.5</v>
      </c>
      <c r="BT23" s="173">
        <v>1</v>
      </c>
      <c r="BU23" s="173">
        <v>1</v>
      </c>
      <c r="BV23" s="173">
        <v>1</v>
      </c>
      <c r="BW23" s="173">
        <v>0</v>
      </c>
      <c r="BX23" s="173">
        <v>0.25</v>
      </c>
      <c r="BY23" s="173">
        <v>1</v>
      </c>
      <c r="BZ23" s="173">
        <v>0.5</v>
      </c>
      <c r="CA23" s="173">
        <v>1</v>
      </c>
      <c r="CB23" s="173">
        <v>1</v>
      </c>
      <c r="CC23" s="173">
        <v>1</v>
      </c>
    </row>
    <row r="24" spans="1:85" x14ac:dyDescent="0.25">
      <c r="A24" s="81" t="s">
        <v>29</v>
      </c>
      <c r="B24" s="173">
        <v>0</v>
      </c>
      <c r="C24" s="173">
        <v>0</v>
      </c>
      <c r="D24" s="173">
        <v>0.5</v>
      </c>
      <c r="E24" s="173">
        <v>0.5</v>
      </c>
      <c r="F24" s="173">
        <v>1</v>
      </c>
      <c r="G24" s="173">
        <v>1</v>
      </c>
      <c r="H24" s="173">
        <v>0</v>
      </c>
      <c r="I24" s="173">
        <v>0</v>
      </c>
      <c r="J24" s="173">
        <v>0</v>
      </c>
      <c r="K24" s="173">
        <v>0</v>
      </c>
      <c r="L24" s="173">
        <v>0</v>
      </c>
      <c r="M24" s="173">
        <v>1</v>
      </c>
      <c r="N24" s="173">
        <v>1</v>
      </c>
      <c r="O24" s="173">
        <v>1</v>
      </c>
      <c r="P24" s="173">
        <v>0</v>
      </c>
      <c r="Q24" s="173">
        <v>1</v>
      </c>
      <c r="R24" s="173">
        <v>1</v>
      </c>
      <c r="S24" s="173">
        <v>0</v>
      </c>
      <c r="T24" s="173">
        <v>0</v>
      </c>
      <c r="U24" s="173">
        <v>1</v>
      </c>
      <c r="V24" s="173">
        <v>0</v>
      </c>
      <c r="W24" s="173">
        <v>0</v>
      </c>
      <c r="X24" s="173">
        <v>0</v>
      </c>
      <c r="Y24" s="173">
        <v>0</v>
      </c>
      <c r="Z24" s="173">
        <v>1</v>
      </c>
      <c r="AA24" s="173">
        <v>0</v>
      </c>
      <c r="AB24" s="173">
        <v>0</v>
      </c>
      <c r="AC24" s="173">
        <v>0.5</v>
      </c>
      <c r="AD24" s="173">
        <v>0</v>
      </c>
      <c r="AE24" s="173">
        <v>0</v>
      </c>
      <c r="AF24" s="173">
        <v>0</v>
      </c>
      <c r="AG24" s="173">
        <v>0</v>
      </c>
      <c r="AH24" s="173">
        <v>1</v>
      </c>
      <c r="AI24" s="173">
        <v>0.5</v>
      </c>
      <c r="AJ24" s="173">
        <v>0</v>
      </c>
      <c r="AK24" s="173">
        <v>0</v>
      </c>
      <c r="AL24" s="173">
        <v>1</v>
      </c>
      <c r="AM24" s="173">
        <v>0</v>
      </c>
      <c r="AN24" s="173">
        <v>1</v>
      </c>
      <c r="AO24" s="173">
        <v>0.5</v>
      </c>
      <c r="AP24" s="173">
        <v>1</v>
      </c>
      <c r="AQ24" s="173">
        <v>1</v>
      </c>
      <c r="AR24" s="173">
        <v>0</v>
      </c>
      <c r="AS24" s="173">
        <v>0</v>
      </c>
      <c r="AT24" s="173">
        <v>1</v>
      </c>
      <c r="AU24" s="173">
        <v>0.5</v>
      </c>
      <c r="AV24" s="173">
        <v>0</v>
      </c>
      <c r="AW24" s="173">
        <v>1</v>
      </c>
      <c r="AX24" s="173">
        <v>0</v>
      </c>
      <c r="AY24" s="173">
        <v>0</v>
      </c>
      <c r="AZ24" s="173">
        <v>0</v>
      </c>
      <c r="BA24" s="173">
        <v>1</v>
      </c>
      <c r="BB24" s="173">
        <v>0</v>
      </c>
      <c r="BC24" s="173">
        <v>0</v>
      </c>
      <c r="BD24" s="173">
        <v>0</v>
      </c>
      <c r="BE24" s="173">
        <v>0</v>
      </c>
      <c r="BF24" s="173">
        <v>1</v>
      </c>
      <c r="BG24" s="173">
        <v>0</v>
      </c>
      <c r="BH24" s="173">
        <v>0</v>
      </c>
      <c r="BI24" s="173">
        <v>0</v>
      </c>
      <c r="BJ24" s="173">
        <v>1</v>
      </c>
      <c r="BK24" s="173">
        <v>0</v>
      </c>
      <c r="BL24" s="173">
        <v>0.25</v>
      </c>
      <c r="BM24" s="173">
        <v>1</v>
      </c>
      <c r="BN24" s="173">
        <v>1</v>
      </c>
      <c r="BO24" s="173">
        <v>1</v>
      </c>
      <c r="BP24" s="173">
        <v>1</v>
      </c>
      <c r="BQ24" s="173">
        <v>1</v>
      </c>
      <c r="BR24" s="173">
        <v>1</v>
      </c>
      <c r="BS24" s="173">
        <v>0</v>
      </c>
      <c r="BT24" s="173">
        <v>1</v>
      </c>
      <c r="BU24" s="173">
        <v>0</v>
      </c>
      <c r="BV24" s="173">
        <v>0</v>
      </c>
      <c r="BW24" s="173">
        <v>0</v>
      </c>
      <c r="BX24" s="173">
        <v>0.5</v>
      </c>
      <c r="BY24" s="173">
        <v>1</v>
      </c>
      <c r="BZ24" s="173">
        <v>1</v>
      </c>
      <c r="CA24" s="173">
        <v>1</v>
      </c>
      <c r="CB24" s="173">
        <v>1</v>
      </c>
      <c r="CC24" s="173">
        <v>1</v>
      </c>
    </row>
    <row r="25" spans="1:85" x14ac:dyDescent="0.25">
      <c r="A25" s="106"/>
    </row>
    <row r="27" spans="1:85" x14ac:dyDescent="0.25">
      <c r="A27" s="105"/>
    </row>
    <row r="28" spans="1:85" x14ac:dyDescent="0.25">
      <c r="A28" s="82" t="s">
        <v>30</v>
      </c>
    </row>
    <row r="29" spans="1:85" x14ac:dyDescent="0.25">
      <c r="A29" s="83" t="s">
        <v>31</v>
      </c>
    </row>
    <row r="30" spans="1:85" x14ac:dyDescent="0.25">
      <c r="A30" s="81" t="s">
        <v>39</v>
      </c>
      <c r="B30" s="173">
        <v>0.5</v>
      </c>
      <c r="C30" s="173">
        <v>0</v>
      </c>
      <c r="D30" s="173">
        <v>0</v>
      </c>
      <c r="E30" s="173">
        <v>0</v>
      </c>
      <c r="F30" s="173">
        <v>0.75</v>
      </c>
      <c r="G30" s="173">
        <v>0.75</v>
      </c>
      <c r="H30" s="173">
        <v>0.75</v>
      </c>
      <c r="I30" s="173">
        <v>0</v>
      </c>
      <c r="J30" s="173">
        <v>0</v>
      </c>
      <c r="K30" s="173">
        <v>0.5</v>
      </c>
      <c r="L30" s="173">
        <v>0</v>
      </c>
      <c r="M30" s="173">
        <v>0.75</v>
      </c>
      <c r="N30" s="173">
        <v>0.75</v>
      </c>
      <c r="O30" s="173">
        <v>0.75</v>
      </c>
      <c r="P30" s="173">
        <v>0.75</v>
      </c>
      <c r="Q30" s="173">
        <v>0.75</v>
      </c>
      <c r="R30" s="173">
        <v>0</v>
      </c>
      <c r="S30" s="173">
        <v>0.75</v>
      </c>
      <c r="T30" s="173">
        <v>0.75</v>
      </c>
      <c r="U30" s="173">
        <v>0</v>
      </c>
      <c r="V30" s="173">
        <v>0.5</v>
      </c>
      <c r="W30" s="173">
        <v>0.75</v>
      </c>
      <c r="X30" s="173">
        <v>0.25</v>
      </c>
      <c r="Y30" s="173">
        <v>0.75</v>
      </c>
      <c r="Z30" s="173">
        <v>0.75</v>
      </c>
      <c r="AA30" s="173">
        <v>0</v>
      </c>
      <c r="AB30" s="173">
        <v>0.75</v>
      </c>
      <c r="AC30" s="173">
        <v>0.75</v>
      </c>
      <c r="AD30" s="173">
        <v>0</v>
      </c>
      <c r="AE30" s="173">
        <v>0.5</v>
      </c>
      <c r="AF30" s="173">
        <v>0</v>
      </c>
      <c r="AG30" s="173">
        <v>0.5</v>
      </c>
      <c r="AH30" s="173">
        <v>0</v>
      </c>
      <c r="AI30" s="173">
        <v>1</v>
      </c>
      <c r="AJ30" s="173">
        <v>0.75</v>
      </c>
      <c r="AK30" s="173">
        <v>0.75</v>
      </c>
      <c r="AL30" s="173">
        <v>0.75</v>
      </c>
      <c r="AM30" s="173">
        <v>0</v>
      </c>
      <c r="AN30" s="173">
        <v>0</v>
      </c>
      <c r="AO30" s="173">
        <v>0.5</v>
      </c>
      <c r="AP30" s="173">
        <v>0.75</v>
      </c>
      <c r="AQ30" s="173">
        <v>0.75</v>
      </c>
      <c r="AR30" s="173">
        <v>0</v>
      </c>
      <c r="AS30" s="173">
        <v>0</v>
      </c>
      <c r="AT30" s="173">
        <v>0.75</v>
      </c>
      <c r="AU30" s="173">
        <v>0.75</v>
      </c>
      <c r="AV30" s="173">
        <v>0</v>
      </c>
      <c r="AW30" s="173">
        <v>0</v>
      </c>
      <c r="AX30" s="173">
        <v>0</v>
      </c>
      <c r="AY30" s="173">
        <v>0</v>
      </c>
      <c r="AZ30" s="173">
        <v>0</v>
      </c>
      <c r="BA30" s="173">
        <v>0.8</v>
      </c>
      <c r="BB30" s="173">
        <v>0.25</v>
      </c>
      <c r="BC30" s="173">
        <v>0.5</v>
      </c>
      <c r="BD30" s="173">
        <v>0.75</v>
      </c>
      <c r="BE30" s="173">
        <v>0.5</v>
      </c>
      <c r="BF30" s="173">
        <v>0</v>
      </c>
      <c r="BG30" s="173">
        <v>0</v>
      </c>
      <c r="BH30" s="173">
        <v>0.25</v>
      </c>
      <c r="BI30" s="173">
        <v>0</v>
      </c>
      <c r="BJ30" s="173">
        <v>0</v>
      </c>
      <c r="BK30" s="173">
        <v>0</v>
      </c>
      <c r="BL30" s="173">
        <v>0.75</v>
      </c>
      <c r="BM30" s="173">
        <v>0.75</v>
      </c>
      <c r="BN30" s="173">
        <v>0.75</v>
      </c>
      <c r="BO30" s="173">
        <v>0.75</v>
      </c>
      <c r="BP30" s="173">
        <v>0.75</v>
      </c>
      <c r="BQ30" s="173">
        <v>0.75</v>
      </c>
      <c r="BR30" s="173">
        <v>0.75</v>
      </c>
      <c r="BS30" s="173">
        <v>0.5</v>
      </c>
      <c r="BT30" s="173">
        <v>0</v>
      </c>
      <c r="BU30" s="173">
        <v>0</v>
      </c>
      <c r="BV30" s="173">
        <v>0.5</v>
      </c>
      <c r="BW30" s="173">
        <v>0.25</v>
      </c>
      <c r="BX30" s="173">
        <v>0.5</v>
      </c>
      <c r="BY30" s="173">
        <v>0.25</v>
      </c>
      <c r="BZ30" s="173">
        <v>0.25</v>
      </c>
      <c r="CA30" s="173">
        <v>0</v>
      </c>
      <c r="CB30" s="173">
        <v>0</v>
      </c>
      <c r="CC30" s="173">
        <v>0</v>
      </c>
      <c r="CD30" s="78"/>
      <c r="CE30" s="77"/>
      <c r="CF30" s="77"/>
      <c r="CG30" s="77"/>
    </row>
    <row r="31" spans="1:85" x14ac:dyDescent="0.25">
      <c r="A31" s="81" t="s">
        <v>40</v>
      </c>
      <c r="B31" s="173">
        <v>0.625</v>
      </c>
      <c r="C31" s="173">
        <v>0</v>
      </c>
      <c r="D31" s="173">
        <v>0</v>
      </c>
      <c r="E31" s="173">
        <v>0</v>
      </c>
      <c r="F31" s="173">
        <v>0.5</v>
      </c>
      <c r="G31" s="173">
        <v>1</v>
      </c>
      <c r="H31" s="173">
        <v>1</v>
      </c>
      <c r="I31" s="173">
        <v>0</v>
      </c>
      <c r="J31" s="173">
        <v>0</v>
      </c>
      <c r="K31" s="173">
        <v>0.75</v>
      </c>
      <c r="L31" s="173">
        <v>0</v>
      </c>
      <c r="M31" s="173">
        <v>0.5</v>
      </c>
      <c r="N31" s="173">
        <v>0.5</v>
      </c>
      <c r="O31" s="173">
        <v>0.5</v>
      </c>
      <c r="P31" s="173">
        <v>0.625</v>
      </c>
      <c r="Q31" s="173">
        <v>0.75</v>
      </c>
      <c r="R31" s="173">
        <v>0</v>
      </c>
      <c r="S31" s="173">
        <v>0.75</v>
      </c>
      <c r="T31" s="173">
        <v>1</v>
      </c>
      <c r="U31" s="173">
        <v>0</v>
      </c>
      <c r="V31" s="173">
        <v>0.75</v>
      </c>
      <c r="W31" s="173">
        <v>0.5</v>
      </c>
      <c r="X31" s="173">
        <v>1</v>
      </c>
      <c r="Y31" s="173">
        <v>0.75</v>
      </c>
      <c r="Z31" s="173">
        <v>0.75</v>
      </c>
      <c r="AA31" s="173">
        <v>0</v>
      </c>
      <c r="AB31" s="173">
        <v>1</v>
      </c>
      <c r="AC31" s="173">
        <v>1</v>
      </c>
      <c r="AD31" s="173">
        <v>0</v>
      </c>
      <c r="AE31" s="173">
        <v>0.75</v>
      </c>
      <c r="AF31" s="173">
        <v>0</v>
      </c>
      <c r="AG31" s="173">
        <v>0.75</v>
      </c>
      <c r="AH31" s="173">
        <v>0</v>
      </c>
      <c r="AI31" s="173">
        <v>1</v>
      </c>
      <c r="AJ31" s="173">
        <v>0.75</v>
      </c>
      <c r="AK31" s="173">
        <v>0.75</v>
      </c>
      <c r="AL31" s="173">
        <v>1</v>
      </c>
      <c r="AM31" s="173">
        <v>0</v>
      </c>
      <c r="AN31" s="173">
        <v>0</v>
      </c>
      <c r="AO31" s="173">
        <v>0.75</v>
      </c>
      <c r="AP31" s="173">
        <v>0.75</v>
      </c>
      <c r="AQ31" s="173">
        <v>0.5</v>
      </c>
      <c r="AR31" s="173">
        <v>0</v>
      </c>
      <c r="AS31" s="173">
        <v>0</v>
      </c>
      <c r="AT31" s="173">
        <v>0.75</v>
      </c>
      <c r="AU31" s="173">
        <v>0.75</v>
      </c>
      <c r="AV31" s="173">
        <v>0</v>
      </c>
      <c r="AW31" s="173">
        <v>0</v>
      </c>
      <c r="AX31" s="173">
        <v>0</v>
      </c>
      <c r="AY31" s="173">
        <v>0</v>
      </c>
      <c r="AZ31" s="173">
        <v>0</v>
      </c>
      <c r="BA31" s="173">
        <v>0.8</v>
      </c>
      <c r="BB31" s="173">
        <v>1</v>
      </c>
      <c r="BC31" s="173">
        <v>0.5</v>
      </c>
      <c r="BD31" s="173">
        <v>0.75</v>
      </c>
      <c r="BE31" s="173">
        <v>0.75</v>
      </c>
      <c r="BF31" s="173">
        <v>0</v>
      </c>
      <c r="BG31" s="173">
        <v>0</v>
      </c>
      <c r="BH31" s="173">
        <v>0.75</v>
      </c>
      <c r="BI31" s="173">
        <v>0</v>
      </c>
      <c r="BJ31" s="173">
        <v>0</v>
      </c>
      <c r="BK31" s="173">
        <v>0</v>
      </c>
      <c r="BL31" s="173">
        <v>0.75</v>
      </c>
      <c r="BM31" s="173">
        <v>0.75</v>
      </c>
      <c r="BN31" s="173">
        <v>0.75</v>
      </c>
      <c r="BO31" s="173">
        <v>0.75</v>
      </c>
      <c r="BP31" s="173">
        <v>0.75</v>
      </c>
      <c r="BQ31" s="173">
        <v>0.75</v>
      </c>
      <c r="BR31" s="173">
        <v>0.75</v>
      </c>
      <c r="BS31" s="173">
        <v>0.5</v>
      </c>
      <c r="BT31" s="173">
        <v>0.75</v>
      </c>
      <c r="BU31" s="173">
        <v>0</v>
      </c>
      <c r="BV31" s="173">
        <v>0.75</v>
      </c>
      <c r="BW31" s="173">
        <v>0.75</v>
      </c>
      <c r="BX31" s="173">
        <v>0.75</v>
      </c>
      <c r="BY31" s="173">
        <v>0.25</v>
      </c>
      <c r="BZ31" s="173">
        <v>0.5</v>
      </c>
      <c r="CA31" s="173">
        <v>0</v>
      </c>
      <c r="CB31" s="173">
        <v>0</v>
      </c>
      <c r="CC31" s="173">
        <v>0</v>
      </c>
      <c r="CD31" s="78"/>
      <c r="CE31" s="77"/>
      <c r="CF31" s="77"/>
      <c r="CG31" s="77"/>
    </row>
    <row r="32" spans="1:85" x14ac:dyDescent="0.25">
      <c r="A32" s="81" t="s">
        <v>41</v>
      </c>
      <c r="B32" s="173">
        <v>0.25</v>
      </c>
      <c r="C32" s="173">
        <v>0</v>
      </c>
      <c r="D32" s="173">
        <v>0</v>
      </c>
      <c r="E32" s="173">
        <v>0</v>
      </c>
      <c r="F32" s="173">
        <v>0.5</v>
      </c>
      <c r="G32" s="173">
        <v>0.5</v>
      </c>
      <c r="H32" s="173">
        <v>0.75</v>
      </c>
      <c r="I32" s="173">
        <v>0</v>
      </c>
      <c r="J32" s="173">
        <v>0</v>
      </c>
      <c r="K32" s="173">
        <v>0.75</v>
      </c>
      <c r="L32" s="173">
        <v>0</v>
      </c>
      <c r="M32" s="173">
        <v>0.75</v>
      </c>
      <c r="N32" s="173">
        <v>0.75</v>
      </c>
      <c r="O32" s="173">
        <v>0.75</v>
      </c>
      <c r="P32" s="173">
        <v>0.75</v>
      </c>
      <c r="Q32" s="173">
        <v>0.25</v>
      </c>
      <c r="R32" s="173">
        <v>0</v>
      </c>
      <c r="S32" s="173">
        <v>0.75</v>
      </c>
      <c r="T32" s="173">
        <v>0.5</v>
      </c>
      <c r="U32" s="173">
        <v>0</v>
      </c>
      <c r="V32" s="173">
        <v>0.5</v>
      </c>
      <c r="W32" s="173">
        <v>0.5</v>
      </c>
      <c r="X32" s="173">
        <v>0.25</v>
      </c>
      <c r="Y32" s="173">
        <v>0.5</v>
      </c>
      <c r="Z32" s="173">
        <v>0.25</v>
      </c>
      <c r="AA32" s="173">
        <v>0</v>
      </c>
      <c r="AB32" s="173">
        <v>0.5</v>
      </c>
      <c r="AC32" s="173">
        <v>0.5</v>
      </c>
      <c r="AD32" s="173">
        <v>0</v>
      </c>
      <c r="AE32" s="173">
        <v>0.375</v>
      </c>
      <c r="AF32" s="173">
        <v>0</v>
      </c>
      <c r="AG32" s="173">
        <v>0.5</v>
      </c>
      <c r="AH32" s="173">
        <v>0</v>
      </c>
      <c r="AI32" s="173">
        <v>0.5</v>
      </c>
      <c r="AJ32" s="173">
        <v>0.25</v>
      </c>
      <c r="AK32" s="173">
        <v>0.5</v>
      </c>
      <c r="AL32" s="173">
        <v>0.5</v>
      </c>
      <c r="AM32" s="173">
        <v>0</v>
      </c>
      <c r="AN32" s="173">
        <v>0</v>
      </c>
      <c r="AO32" s="173">
        <v>0.75</v>
      </c>
      <c r="AP32" s="173">
        <v>0.25</v>
      </c>
      <c r="AQ32" s="173">
        <v>0.5</v>
      </c>
      <c r="AR32" s="173">
        <v>0</v>
      </c>
      <c r="AS32" s="173">
        <v>0</v>
      </c>
      <c r="AT32" s="173">
        <v>0.5</v>
      </c>
      <c r="AU32" s="173">
        <v>0.25</v>
      </c>
      <c r="AV32" s="173">
        <v>0</v>
      </c>
      <c r="AW32" s="173">
        <v>0</v>
      </c>
      <c r="AX32" s="173">
        <v>0</v>
      </c>
      <c r="AY32" s="173">
        <v>0</v>
      </c>
      <c r="AZ32" s="173">
        <v>0</v>
      </c>
      <c r="BA32" s="173">
        <v>0.8</v>
      </c>
      <c r="BB32" s="173">
        <v>0.25</v>
      </c>
      <c r="BC32" s="173">
        <v>1</v>
      </c>
      <c r="BD32" s="173">
        <v>0.5</v>
      </c>
      <c r="BE32" s="173">
        <v>0</v>
      </c>
      <c r="BF32" s="173">
        <v>0</v>
      </c>
      <c r="BG32" s="173">
        <v>0</v>
      </c>
      <c r="BH32" s="173">
        <v>0.25</v>
      </c>
      <c r="BI32" s="173">
        <v>0</v>
      </c>
      <c r="BJ32" s="173">
        <v>0</v>
      </c>
      <c r="BK32" s="173">
        <v>0</v>
      </c>
      <c r="BL32" s="173">
        <v>0.5</v>
      </c>
      <c r="BM32" s="173">
        <v>0.5</v>
      </c>
      <c r="BN32" s="173">
        <v>0.25</v>
      </c>
      <c r="BO32" s="173">
        <v>0.25</v>
      </c>
      <c r="BP32" s="173">
        <v>0.25</v>
      </c>
      <c r="BQ32" s="173">
        <v>0.25</v>
      </c>
      <c r="BR32" s="173">
        <v>0.25</v>
      </c>
      <c r="BS32" s="173">
        <v>0.25</v>
      </c>
      <c r="BT32" s="173">
        <v>0</v>
      </c>
      <c r="BU32" s="173">
        <v>0</v>
      </c>
      <c r="BV32" s="173">
        <v>0.25</v>
      </c>
      <c r="BW32" s="173">
        <v>0</v>
      </c>
      <c r="BX32" s="173">
        <v>0.5</v>
      </c>
      <c r="BY32" s="173">
        <v>0.25</v>
      </c>
      <c r="BZ32" s="173">
        <v>0</v>
      </c>
      <c r="CA32" s="173">
        <v>0</v>
      </c>
      <c r="CB32" s="173">
        <v>0</v>
      </c>
      <c r="CC32" s="173">
        <v>0.75</v>
      </c>
      <c r="CD32" s="78"/>
      <c r="CE32" s="77"/>
      <c r="CF32" s="77"/>
      <c r="CG32" s="77"/>
    </row>
    <row r="33" spans="1:85" x14ac:dyDescent="0.25">
      <c r="A33" s="81" t="s">
        <v>42</v>
      </c>
      <c r="B33" s="173">
        <v>0</v>
      </c>
      <c r="C33" s="173">
        <v>0</v>
      </c>
      <c r="D33" s="173">
        <v>0</v>
      </c>
      <c r="E33" s="173">
        <v>0</v>
      </c>
      <c r="F33" s="173">
        <v>0</v>
      </c>
      <c r="G33" s="173">
        <v>0.5</v>
      </c>
      <c r="H33" s="173">
        <v>0</v>
      </c>
      <c r="I33" s="173">
        <v>0</v>
      </c>
      <c r="J33" s="173">
        <v>0</v>
      </c>
      <c r="K33" s="173">
        <v>0.5</v>
      </c>
      <c r="L33" s="173">
        <v>0</v>
      </c>
      <c r="M33" s="173">
        <v>0</v>
      </c>
      <c r="N33" s="173">
        <v>0.25</v>
      </c>
      <c r="O33" s="173">
        <v>0.25</v>
      </c>
      <c r="P33" s="173">
        <v>0</v>
      </c>
      <c r="Q33" s="173">
        <v>0</v>
      </c>
      <c r="R33" s="173">
        <v>0</v>
      </c>
      <c r="S33" s="173">
        <v>0.5</v>
      </c>
      <c r="T33" s="173">
        <v>0.75</v>
      </c>
      <c r="U33" s="173">
        <v>0</v>
      </c>
      <c r="V33" s="173">
        <v>0</v>
      </c>
      <c r="W33" s="173">
        <v>0.5</v>
      </c>
      <c r="X33" s="173">
        <v>0.5</v>
      </c>
      <c r="Y33" s="173">
        <v>0.25</v>
      </c>
      <c r="Z33" s="173">
        <v>0.25</v>
      </c>
      <c r="AA33" s="173">
        <v>0</v>
      </c>
      <c r="AB33" s="173">
        <v>0.75</v>
      </c>
      <c r="AC33" s="173">
        <v>0</v>
      </c>
      <c r="AD33" s="173">
        <v>0</v>
      </c>
      <c r="AE33" s="173">
        <v>0.75</v>
      </c>
      <c r="AF33" s="173">
        <v>0</v>
      </c>
      <c r="AG33" s="173">
        <v>0</v>
      </c>
      <c r="AH33" s="173">
        <v>0</v>
      </c>
      <c r="AI33" s="173">
        <v>0.25</v>
      </c>
      <c r="AJ33" s="173">
        <v>0.75</v>
      </c>
      <c r="AK33" s="173">
        <v>0.25</v>
      </c>
      <c r="AL33" s="173">
        <v>0.75</v>
      </c>
      <c r="AM33" s="173">
        <v>0</v>
      </c>
      <c r="AN33" s="173">
        <v>0</v>
      </c>
      <c r="AO33" s="173">
        <v>0.75</v>
      </c>
      <c r="AP33" s="173">
        <v>0</v>
      </c>
      <c r="AQ33" s="173">
        <v>0.25</v>
      </c>
      <c r="AR33" s="173">
        <v>0</v>
      </c>
      <c r="AS33" s="173">
        <v>0</v>
      </c>
      <c r="AT33" s="173">
        <v>0.5</v>
      </c>
      <c r="AU33" s="173">
        <v>0.5</v>
      </c>
      <c r="AV33" s="173">
        <v>0</v>
      </c>
      <c r="AW33" s="173">
        <v>0</v>
      </c>
      <c r="AX33" s="173">
        <v>0</v>
      </c>
      <c r="AY33" s="173">
        <v>0</v>
      </c>
      <c r="AZ33" s="173">
        <v>0</v>
      </c>
      <c r="BA33" s="173">
        <v>0.25</v>
      </c>
      <c r="BB33" s="173">
        <v>0.5</v>
      </c>
      <c r="BC33" s="173">
        <v>0</v>
      </c>
      <c r="BD33" s="173">
        <v>0.5</v>
      </c>
      <c r="BE33" s="173">
        <v>0</v>
      </c>
      <c r="BF33" s="173">
        <v>0</v>
      </c>
      <c r="BG33" s="173">
        <v>0</v>
      </c>
      <c r="BH33" s="173">
        <v>0</v>
      </c>
      <c r="BI33" s="173">
        <v>0</v>
      </c>
      <c r="BJ33" s="173">
        <v>0</v>
      </c>
      <c r="BK33" s="173">
        <v>0</v>
      </c>
      <c r="BL33" s="173">
        <v>0.5</v>
      </c>
      <c r="BM33" s="173">
        <v>0.75</v>
      </c>
      <c r="BN33" s="173">
        <v>0.5</v>
      </c>
      <c r="BO33" s="173">
        <v>0.5</v>
      </c>
      <c r="BP33" s="173">
        <v>0.5</v>
      </c>
      <c r="BQ33" s="173">
        <v>0.5</v>
      </c>
      <c r="BR33" s="173">
        <v>0.5</v>
      </c>
      <c r="BS33" s="173">
        <v>0</v>
      </c>
      <c r="BT33" s="173">
        <v>0</v>
      </c>
      <c r="BU33" s="173">
        <v>0</v>
      </c>
      <c r="BV33" s="173">
        <v>0</v>
      </c>
      <c r="BW33" s="173">
        <v>0</v>
      </c>
      <c r="BX33" s="173">
        <v>0.75</v>
      </c>
      <c r="BY33" s="173">
        <v>0</v>
      </c>
      <c r="BZ33" s="173">
        <v>0</v>
      </c>
      <c r="CA33" s="173">
        <v>0</v>
      </c>
      <c r="CB33" s="173">
        <v>0</v>
      </c>
      <c r="CC33" s="173">
        <v>1</v>
      </c>
      <c r="CD33" s="78"/>
      <c r="CE33" s="77"/>
      <c r="CF33" s="77"/>
      <c r="CG33" s="77"/>
    </row>
    <row r="34" spans="1:85" x14ac:dyDescent="0.25">
      <c r="A34" s="84" t="s">
        <v>32</v>
      </c>
    </row>
    <row r="35" spans="1:85" x14ac:dyDescent="0.25">
      <c r="A35" s="81" t="s">
        <v>43</v>
      </c>
      <c r="B35" s="173">
        <v>0.5</v>
      </c>
      <c r="C35" s="173">
        <v>0</v>
      </c>
      <c r="D35" s="173">
        <v>0</v>
      </c>
      <c r="E35" s="173">
        <v>0</v>
      </c>
      <c r="F35" s="173">
        <v>0.25</v>
      </c>
      <c r="G35" s="173">
        <v>0.5</v>
      </c>
      <c r="H35" s="173">
        <v>0.75</v>
      </c>
      <c r="I35" s="173">
        <v>0</v>
      </c>
      <c r="J35" s="173">
        <v>0</v>
      </c>
      <c r="K35" s="173">
        <v>0.5</v>
      </c>
      <c r="L35" s="173">
        <v>0</v>
      </c>
      <c r="M35" s="173">
        <v>0.25</v>
      </c>
      <c r="N35" s="173">
        <v>0.25</v>
      </c>
      <c r="O35" s="173">
        <v>0.25</v>
      </c>
      <c r="P35" s="173">
        <v>1</v>
      </c>
      <c r="Q35" s="173">
        <v>1</v>
      </c>
      <c r="R35" s="173">
        <v>0</v>
      </c>
      <c r="S35" s="173">
        <v>0.25</v>
      </c>
      <c r="T35" s="173">
        <v>0.75</v>
      </c>
      <c r="U35" s="173">
        <v>0</v>
      </c>
      <c r="V35" s="173">
        <v>0.25</v>
      </c>
      <c r="W35" s="173">
        <v>0.25</v>
      </c>
      <c r="X35" s="173">
        <v>0.5</v>
      </c>
      <c r="Y35" s="173">
        <v>0.25</v>
      </c>
      <c r="Z35" s="173">
        <v>0.5</v>
      </c>
      <c r="AA35" s="173">
        <v>0</v>
      </c>
      <c r="AB35" s="173">
        <v>0.5</v>
      </c>
      <c r="AC35" s="173">
        <v>1</v>
      </c>
      <c r="AD35" s="173">
        <v>0</v>
      </c>
      <c r="AE35" s="173">
        <v>0.25</v>
      </c>
      <c r="AF35" s="173">
        <v>0</v>
      </c>
      <c r="AG35" s="173">
        <v>0.5</v>
      </c>
      <c r="AH35" s="173">
        <v>0</v>
      </c>
      <c r="AI35" s="173">
        <v>0.5</v>
      </c>
      <c r="AJ35" s="173">
        <v>0.5</v>
      </c>
      <c r="AK35" s="173">
        <v>0.25</v>
      </c>
      <c r="AL35" s="173">
        <v>0.25</v>
      </c>
      <c r="AM35" s="173">
        <v>0</v>
      </c>
      <c r="AN35" s="173">
        <v>0</v>
      </c>
      <c r="AO35" s="173">
        <v>0.5</v>
      </c>
      <c r="AP35" s="173">
        <v>0</v>
      </c>
      <c r="AQ35" s="173">
        <v>0.25</v>
      </c>
      <c r="AR35" s="173">
        <v>0</v>
      </c>
      <c r="AS35" s="173">
        <v>0</v>
      </c>
      <c r="AT35" s="173">
        <v>0.5</v>
      </c>
      <c r="AU35" s="173">
        <v>0.25</v>
      </c>
      <c r="AV35" s="173">
        <v>0</v>
      </c>
      <c r="AW35" s="173">
        <v>0</v>
      </c>
      <c r="AX35" s="173">
        <v>0</v>
      </c>
      <c r="AY35" s="173">
        <v>0</v>
      </c>
      <c r="AZ35" s="173">
        <v>0</v>
      </c>
      <c r="BA35" s="173">
        <v>1</v>
      </c>
      <c r="BB35" s="173">
        <v>0.25</v>
      </c>
      <c r="BC35" s="173">
        <v>0.5</v>
      </c>
      <c r="BD35" s="173">
        <v>0.25</v>
      </c>
      <c r="BE35" s="173">
        <v>0.125</v>
      </c>
      <c r="BF35" s="173">
        <v>0</v>
      </c>
      <c r="BG35" s="173">
        <v>0</v>
      </c>
      <c r="BH35" s="173">
        <v>0.25</v>
      </c>
      <c r="BI35" s="173">
        <v>0</v>
      </c>
      <c r="BJ35" s="173">
        <v>0</v>
      </c>
      <c r="BK35" s="173">
        <v>0</v>
      </c>
      <c r="BL35" s="173">
        <v>0.25</v>
      </c>
      <c r="BM35" s="173">
        <v>0.5</v>
      </c>
      <c r="BN35" s="173">
        <v>0.5</v>
      </c>
      <c r="BO35" s="173">
        <v>0.5</v>
      </c>
      <c r="BP35" s="173">
        <v>0.5</v>
      </c>
      <c r="BQ35" s="173">
        <v>0.5</v>
      </c>
      <c r="BR35" s="173">
        <v>0.5</v>
      </c>
      <c r="BS35" s="173">
        <v>0.25</v>
      </c>
      <c r="BT35" s="173">
        <v>0</v>
      </c>
      <c r="BU35" s="173">
        <v>0</v>
      </c>
      <c r="BV35" s="173">
        <v>0</v>
      </c>
      <c r="BW35" s="173">
        <v>0.75</v>
      </c>
      <c r="BX35" s="173">
        <v>0.25</v>
      </c>
      <c r="BY35" s="173">
        <v>0</v>
      </c>
      <c r="BZ35" s="173">
        <v>0</v>
      </c>
      <c r="CA35" s="173">
        <v>0</v>
      </c>
      <c r="CB35" s="173">
        <v>0</v>
      </c>
      <c r="CC35" s="173">
        <v>0.25</v>
      </c>
      <c r="CD35" s="78"/>
      <c r="CE35" s="77"/>
      <c r="CF35" s="77"/>
      <c r="CG35" s="79"/>
    </row>
    <row r="36" spans="1:85" x14ac:dyDescent="0.25">
      <c r="A36" s="85" t="s">
        <v>33</v>
      </c>
    </row>
    <row r="37" spans="1:85" x14ac:dyDescent="0.25">
      <c r="A37" s="86" t="s">
        <v>44</v>
      </c>
      <c r="B37" s="173">
        <v>0.25</v>
      </c>
      <c r="C37" s="173">
        <v>1</v>
      </c>
      <c r="D37" s="173">
        <v>1</v>
      </c>
      <c r="E37" s="173">
        <v>0.5</v>
      </c>
      <c r="F37" s="173">
        <v>0</v>
      </c>
      <c r="G37" s="173">
        <v>1</v>
      </c>
      <c r="H37" s="173">
        <v>0.75</v>
      </c>
      <c r="I37" s="173">
        <v>1</v>
      </c>
      <c r="J37" s="173">
        <v>0</v>
      </c>
      <c r="K37" s="173">
        <v>0.75</v>
      </c>
      <c r="L37" s="173">
        <v>1</v>
      </c>
      <c r="M37" s="173">
        <v>0.75</v>
      </c>
      <c r="N37" s="173">
        <v>0.75</v>
      </c>
      <c r="O37" s="173">
        <v>0.75</v>
      </c>
      <c r="P37" s="173">
        <v>1</v>
      </c>
      <c r="Q37" s="173">
        <v>0.75</v>
      </c>
      <c r="R37" s="173">
        <v>0.75</v>
      </c>
      <c r="S37" s="173">
        <v>0.25</v>
      </c>
      <c r="T37" s="173">
        <v>1</v>
      </c>
      <c r="U37" s="173">
        <v>1</v>
      </c>
      <c r="V37" s="173">
        <v>0.25</v>
      </c>
      <c r="W37" s="173">
        <v>0.25</v>
      </c>
      <c r="X37" s="173">
        <v>0</v>
      </c>
      <c r="Y37" s="173">
        <v>0.25</v>
      </c>
      <c r="Z37" s="173">
        <v>0</v>
      </c>
      <c r="AA37" s="173">
        <v>0</v>
      </c>
      <c r="AB37" s="173">
        <v>1</v>
      </c>
      <c r="AC37" s="173">
        <v>0.75</v>
      </c>
      <c r="AD37" s="173">
        <v>0</v>
      </c>
      <c r="AE37" s="173">
        <v>0</v>
      </c>
      <c r="AF37" s="173">
        <v>1</v>
      </c>
      <c r="AG37" s="173">
        <v>0</v>
      </c>
      <c r="AH37" s="173">
        <v>0.75</v>
      </c>
      <c r="AI37" s="173">
        <v>0.75</v>
      </c>
      <c r="AJ37" s="173">
        <v>0.5</v>
      </c>
      <c r="AK37" s="173">
        <v>0</v>
      </c>
      <c r="AL37" s="173">
        <v>0</v>
      </c>
      <c r="AM37" s="173">
        <v>1</v>
      </c>
      <c r="AN37" s="173">
        <v>0.75</v>
      </c>
      <c r="AO37" s="173">
        <v>0</v>
      </c>
      <c r="AP37" s="173">
        <v>0.75</v>
      </c>
      <c r="AQ37" s="173">
        <v>0</v>
      </c>
      <c r="AR37" s="173">
        <v>0</v>
      </c>
      <c r="AS37" s="173">
        <v>0</v>
      </c>
      <c r="AT37" s="173">
        <v>1</v>
      </c>
      <c r="AU37" s="173">
        <v>0</v>
      </c>
      <c r="AV37" s="173">
        <v>0</v>
      </c>
      <c r="AW37" s="173">
        <v>1</v>
      </c>
      <c r="AX37" s="173">
        <v>0</v>
      </c>
      <c r="AY37" s="173">
        <v>0</v>
      </c>
      <c r="AZ37" s="173">
        <v>0</v>
      </c>
      <c r="BA37" s="173">
        <v>0.6</v>
      </c>
      <c r="BB37" s="173">
        <v>0</v>
      </c>
      <c r="BC37" s="173">
        <v>0</v>
      </c>
      <c r="BD37" s="173">
        <v>0</v>
      </c>
      <c r="BE37" s="173">
        <v>0.75</v>
      </c>
      <c r="BF37" s="173">
        <v>1</v>
      </c>
      <c r="BG37" s="173">
        <v>0</v>
      </c>
      <c r="BH37" s="173">
        <v>0</v>
      </c>
      <c r="BI37" s="173">
        <v>0</v>
      </c>
      <c r="BJ37" s="173">
        <v>0.75</v>
      </c>
      <c r="BK37" s="173">
        <v>0</v>
      </c>
      <c r="BL37" s="173">
        <v>0</v>
      </c>
      <c r="BM37" s="173">
        <v>0</v>
      </c>
      <c r="BN37" s="173">
        <v>0</v>
      </c>
      <c r="BO37" s="173">
        <v>0</v>
      </c>
      <c r="BP37" s="173">
        <v>0</v>
      </c>
      <c r="BQ37" s="173">
        <v>0</v>
      </c>
      <c r="BR37" s="173">
        <v>0</v>
      </c>
      <c r="BS37" s="173">
        <v>0.25</v>
      </c>
      <c r="BT37" s="173">
        <v>1</v>
      </c>
      <c r="BU37" s="173">
        <v>0</v>
      </c>
      <c r="BV37" s="173">
        <v>0</v>
      </c>
      <c r="BW37" s="173">
        <v>1</v>
      </c>
      <c r="BX37" s="173">
        <v>1</v>
      </c>
      <c r="BY37" s="173">
        <v>1</v>
      </c>
      <c r="BZ37" s="173">
        <v>1</v>
      </c>
      <c r="CA37" s="173">
        <v>0</v>
      </c>
      <c r="CB37" s="173">
        <v>0</v>
      </c>
      <c r="CC37" s="173">
        <v>0.75</v>
      </c>
      <c r="CD37" s="78"/>
      <c r="CE37" s="77"/>
      <c r="CF37" s="77"/>
      <c r="CG37" s="77"/>
    </row>
    <row r="38" spans="1:85" x14ac:dyDescent="0.25">
      <c r="A38" s="86" t="s">
        <v>45</v>
      </c>
      <c r="B38" s="173">
        <v>1</v>
      </c>
      <c r="C38" s="173">
        <v>0.75</v>
      </c>
      <c r="D38" s="173">
        <v>1</v>
      </c>
      <c r="E38" s="173">
        <v>1</v>
      </c>
      <c r="F38" s="173">
        <v>0</v>
      </c>
      <c r="G38" s="173">
        <v>1</v>
      </c>
      <c r="H38" s="173">
        <v>1</v>
      </c>
      <c r="I38" s="173">
        <v>1</v>
      </c>
      <c r="J38" s="173">
        <v>0</v>
      </c>
      <c r="K38" s="173">
        <v>0.5</v>
      </c>
      <c r="L38" s="173">
        <v>0.75</v>
      </c>
      <c r="M38" s="173">
        <v>0.75</v>
      </c>
      <c r="N38" s="173">
        <v>1</v>
      </c>
      <c r="O38" s="173">
        <v>1</v>
      </c>
      <c r="P38" s="173">
        <v>1</v>
      </c>
      <c r="Q38" s="173">
        <v>0.75</v>
      </c>
      <c r="R38" s="173">
        <v>0.5</v>
      </c>
      <c r="S38" s="173">
        <v>0.5</v>
      </c>
      <c r="T38" s="173">
        <v>0.25</v>
      </c>
      <c r="U38" s="173">
        <v>0.75</v>
      </c>
      <c r="V38" s="173">
        <v>1</v>
      </c>
      <c r="W38" s="173">
        <v>0.75</v>
      </c>
      <c r="X38" s="173">
        <v>0</v>
      </c>
      <c r="Y38" s="173">
        <v>1</v>
      </c>
      <c r="Z38" s="173">
        <v>0</v>
      </c>
      <c r="AA38" s="173">
        <v>0</v>
      </c>
      <c r="AB38" s="173">
        <v>1</v>
      </c>
      <c r="AC38" s="173">
        <v>0.75</v>
      </c>
      <c r="AD38" s="173">
        <v>0</v>
      </c>
      <c r="AE38" s="173">
        <v>0</v>
      </c>
      <c r="AF38" s="173">
        <v>1</v>
      </c>
      <c r="AG38" s="173">
        <v>0.5</v>
      </c>
      <c r="AH38" s="173">
        <v>0.75</v>
      </c>
      <c r="AI38" s="173">
        <v>0.75</v>
      </c>
      <c r="AJ38" s="173">
        <v>0.75</v>
      </c>
      <c r="AK38" s="173">
        <v>0.75</v>
      </c>
      <c r="AL38" s="173">
        <v>0.25</v>
      </c>
      <c r="AM38" s="173">
        <v>1</v>
      </c>
      <c r="AN38" s="173">
        <v>1</v>
      </c>
      <c r="AO38" s="173">
        <v>0</v>
      </c>
      <c r="AP38" s="173">
        <v>0.75</v>
      </c>
      <c r="AQ38" s="173">
        <v>0.25</v>
      </c>
      <c r="AR38" s="173">
        <v>0</v>
      </c>
      <c r="AS38" s="173">
        <v>0</v>
      </c>
      <c r="AT38" s="173">
        <v>0.75</v>
      </c>
      <c r="AU38" s="173">
        <v>0</v>
      </c>
      <c r="AV38" s="173">
        <v>0</v>
      </c>
      <c r="AW38" s="173">
        <v>1</v>
      </c>
      <c r="AX38" s="173">
        <v>0</v>
      </c>
      <c r="AY38" s="173">
        <v>0</v>
      </c>
      <c r="AZ38" s="173">
        <v>1</v>
      </c>
      <c r="BA38" s="173">
        <v>1</v>
      </c>
      <c r="BB38" s="173">
        <v>0</v>
      </c>
      <c r="BC38" s="173">
        <v>0</v>
      </c>
      <c r="BD38" s="173">
        <v>0</v>
      </c>
      <c r="BE38" s="173">
        <v>1</v>
      </c>
      <c r="BF38" s="173">
        <v>1</v>
      </c>
      <c r="BG38" s="173">
        <v>0</v>
      </c>
      <c r="BH38" s="173">
        <v>1</v>
      </c>
      <c r="BI38" s="173">
        <v>0</v>
      </c>
      <c r="BJ38" s="173">
        <v>0.75</v>
      </c>
      <c r="BK38" s="173">
        <v>0</v>
      </c>
      <c r="BL38" s="173">
        <v>0</v>
      </c>
      <c r="BM38" s="173">
        <v>0</v>
      </c>
      <c r="BN38" s="173">
        <v>0</v>
      </c>
      <c r="BO38" s="173">
        <v>0</v>
      </c>
      <c r="BP38" s="173">
        <v>0</v>
      </c>
      <c r="BQ38" s="173">
        <v>0</v>
      </c>
      <c r="BR38" s="173">
        <v>0</v>
      </c>
      <c r="BS38" s="173">
        <v>0.25</v>
      </c>
      <c r="BT38" s="173">
        <v>0.75</v>
      </c>
      <c r="BU38" s="173">
        <v>0</v>
      </c>
      <c r="BV38" s="173">
        <v>0</v>
      </c>
      <c r="BW38" s="173">
        <v>0</v>
      </c>
      <c r="BX38" s="173">
        <v>1</v>
      </c>
      <c r="BY38" s="173">
        <v>0.75</v>
      </c>
      <c r="BZ38" s="173">
        <v>1</v>
      </c>
      <c r="CA38" s="173">
        <v>0</v>
      </c>
      <c r="CB38" s="173">
        <v>0</v>
      </c>
      <c r="CC38" s="173">
        <v>1</v>
      </c>
      <c r="CD38" s="78"/>
      <c r="CE38" s="77"/>
      <c r="CF38" s="77"/>
      <c r="CG38" s="77"/>
    </row>
    <row r="39" spans="1:85" x14ac:dyDescent="0.25">
      <c r="A39" s="86" t="s">
        <v>46</v>
      </c>
      <c r="B39" s="173">
        <v>0</v>
      </c>
      <c r="C39" s="173">
        <v>0</v>
      </c>
      <c r="D39" s="173">
        <v>0</v>
      </c>
      <c r="E39" s="173">
        <v>0</v>
      </c>
      <c r="F39" s="173">
        <v>0</v>
      </c>
      <c r="G39" s="173">
        <v>0</v>
      </c>
      <c r="H39" s="173">
        <v>0</v>
      </c>
      <c r="I39" s="173">
        <v>0</v>
      </c>
      <c r="J39" s="173">
        <v>0</v>
      </c>
      <c r="K39" s="173">
        <v>0</v>
      </c>
      <c r="L39" s="173">
        <v>0</v>
      </c>
      <c r="M39" s="173">
        <v>0</v>
      </c>
      <c r="N39" s="173">
        <v>0</v>
      </c>
      <c r="O39" s="173">
        <v>0</v>
      </c>
      <c r="P39" s="173">
        <v>0</v>
      </c>
      <c r="Q39" s="173">
        <v>0</v>
      </c>
      <c r="R39" s="173">
        <v>0</v>
      </c>
      <c r="S39" s="173">
        <v>0</v>
      </c>
      <c r="T39" s="173">
        <v>0</v>
      </c>
      <c r="U39" s="173">
        <v>0</v>
      </c>
      <c r="V39" s="173">
        <v>0</v>
      </c>
      <c r="W39" s="173">
        <v>0</v>
      </c>
      <c r="X39" s="173">
        <v>0</v>
      </c>
      <c r="Y39" s="173">
        <v>0</v>
      </c>
      <c r="Z39" s="173">
        <v>0</v>
      </c>
      <c r="AA39" s="173">
        <v>0</v>
      </c>
      <c r="AB39" s="173">
        <v>0</v>
      </c>
      <c r="AC39" s="173">
        <v>0</v>
      </c>
      <c r="AD39" s="173">
        <v>0</v>
      </c>
      <c r="AE39" s="173">
        <v>0</v>
      </c>
      <c r="AF39" s="173">
        <v>0</v>
      </c>
      <c r="AG39" s="173">
        <v>0</v>
      </c>
      <c r="AH39" s="173">
        <v>0</v>
      </c>
      <c r="AI39" s="173">
        <v>0</v>
      </c>
      <c r="AJ39" s="173">
        <v>0</v>
      </c>
      <c r="AK39" s="173">
        <v>0</v>
      </c>
      <c r="AL39" s="173">
        <v>0</v>
      </c>
      <c r="AM39" s="173">
        <v>0</v>
      </c>
      <c r="AN39" s="173">
        <v>0</v>
      </c>
      <c r="AO39" s="173">
        <v>0</v>
      </c>
      <c r="AP39" s="173">
        <v>0</v>
      </c>
      <c r="AQ39" s="173">
        <v>0</v>
      </c>
      <c r="AR39" s="173">
        <v>0</v>
      </c>
      <c r="AS39" s="173">
        <v>0</v>
      </c>
      <c r="AT39" s="173">
        <v>0</v>
      </c>
      <c r="AU39" s="173">
        <v>0</v>
      </c>
      <c r="AV39" s="173">
        <v>0</v>
      </c>
      <c r="AW39" s="173">
        <v>0</v>
      </c>
      <c r="AX39" s="173">
        <v>0</v>
      </c>
      <c r="AY39" s="173">
        <v>0</v>
      </c>
      <c r="AZ39" s="173">
        <v>0</v>
      </c>
      <c r="BA39" s="173">
        <v>1</v>
      </c>
      <c r="BB39" s="173">
        <v>0</v>
      </c>
      <c r="BC39" s="173">
        <v>0</v>
      </c>
      <c r="BD39" s="173">
        <v>0</v>
      </c>
      <c r="BE39" s="173">
        <v>0</v>
      </c>
      <c r="BF39" s="173">
        <v>0</v>
      </c>
      <c r="BG39" s="173">
        <v>0</v>
      </c>
      <c r="BH39" s="173">
        <v>0</v>
      </c>
      <c r="BI39" s="173">
        <v>0</v>
      </c>
      <c r="BJ39" s="173">
        <v>0</v>
      </c>
      <c r="BK39" s="173">
        <v>0</v>
      </c>
      <c r="BL39" s="173">
        <v>0</v>
      </c>
      <c r="BM39" s="173">
        <v>0</v>
      </c>
      <c r="BN39" s="173">
        <v>0</v>
      </c>
      <c r="BO39" s="173">
        <v>0</v>
      </c>
      <c r="BP39" s="173">
        <v>0</v>
      </c>
      <c r="BQ39" s="173">
        <v>0</v>
      </c>
      <c r="BR39" s="173">
        <v>0</v>
      </c>
      <c r="BS39" s="173">
        <v>0</v>
      </c>
      <c r="BT39" s="173">
        <v>0</v>
      </c>
      <c r="BU39" s="173">
        <v>0</v>
      </c>
      <c r="BV39" s="173">
        <v>0</v>
      </c>
      <c r="BW39" s="173">
        <v>0</v>
      </c>
      <c r="BX39" s="173">
        <v>0</v>
      </c>
      <c r="BY39" s="173">
        <v>0</v>
      </c>
      <c r="BZ39" s="173">
        <v>0</v>
      </c>
      <c r="CA39" s="173">
        <v>0</v>
      </c>
      <c r="CB39" s="173">
        <v>0</v>
      </c>
      <c r="CC39" s="173">
        <v>0</v>
      </c>
    </row>
    <row r="40" spans="1:85" x14ac:dyDescent="0.25">
      <c r="A40" s="87" t="s">
        <v>34</v>
      </c>
    </row>
    <row r="41" spans="1:85" x14ac:dyDescent="0.25">
      <c r="A41" s="81" t="s">
        <v>68</v>
      </c>
      <c r="B41" s="173">
        <v>0.5</v>
      </c>
      <c r="C41" s="173">
        <v>0.25</v>
      </c>
      <c r="D41" s="173">
        <v>0.25</v>
      </c>
      <c r="E41" s="173">
        <v>0.5</v>
      </c>
      <c r="F41" s="173">
        <v>0.5</v>
      </c>
      <c r="G41" s="173">
        <v>1</v>
      </c>
      <c r="H41" s="173">
        <v>1</v>
      </c>
      <c r="I41" s="173">
        <v>0.25</v>
      </c>
      <c r="J41" s="173">
        <v>0.5</v>
      </c>
      <c r="K41" s="173">
        <v>0.5</v>
      </c>
      <c r="L41" s="173">
        <v>0.75</v>
      </c>
      <c r="M41" s="173">
        <v>0.5</v>
      </c>
      <c r="N41" s="173">
        <v>0.5</v>
      </c>
      <c r="O41" s="173">
        <v>0.5</v>
      </c>
      <c r="P41" s="173">
        <v>0.75</v>
      </c>
      <c r="Q41" s="173">
        <v>0.75</v>
      </c>
      <c r="R41" s="173">
        <v>0.25</v>
      </c>
      <c r="S41" s="173">
        <v>0.5</v>
      </c>
      <c r="T41" s="173">
        <v>0.25</v>
      </c>
      <c r="U41" s="173">
        <v>0.75</v>
      </c>
      <c r="V41" s="173">
        <v>0.5</v>
      </c>
      <c r="W41" s="173">
        <v>0.5</v>
      </c>
      <c r="X41" s="173">
        <v>0.5</v>
      </c>
      <c r="Y41" s="173">
        <v>0.75</v>
      </c>
      <c r="Z41" s="173">
        <v>0.75</v>
      </c>
      <c r="AA41" s="173">
        <v>0</v>
      </c>
      <c r="AB41" s="173">
        <v>0.5</v>
      </c>
      <c r="AC41" s="173">
        <v>1</v>
      </c>
      <c r="AD41" s="173">
        <v>0</v>
      </c>
      <c r="AE41" s="173">
        <v>0.25</v>
      </c>
      <c r="AF41" s="173">
        <v>0.75</v>
      </c>
      <c r="AG41" s="173">
        <v>0.5</v>
      </c>
      <c r="AH41" s="173">
        <v>0.5</v>
      </c>
      <c r="AI41" s="173">
        <v>0.5</v>
      </c>
      <c r="AJ41" s="173">
        <v>0.5</v>
      </c>
      <c r="AK41" s="173">
        <v>0.5</v>
      </c>
      <c r="AL41" s="173">
        <v>0.75</v>
      </c>
      <c r="AM41" s="173">
        <v>0.5</v>
      </c>
      <c r="AN41" s="173">
        <v>0.5</v>
      </c>
      <c r="AO41" s="173">
        <v>0.5</v>
      </c>
      <c r="AP41" s="173">
        <v>0.5</v>
      </c>
      <c r="AQ41" s="173">
        <v>0.5</v>
      </c>
      <c r="AR41" s="173">
        <v>0</v>
      </c>
      <c r="AS41" s="173">
        <v>0</v>
      </c>
      <c r="AT41" s="173">
        <v>0.5</v>
      </c>
      <c r="AU41" s="173">
        <v>0.25</v>
      </c>
      <c r="AV41" s="173">
        <v>0.75</v>
      </c>
      <c r="AW41" s="173">
        <v>0.25</v>
      </c>
      <c r="AX41" s="173">
        <v>0.5</v>
      </c>
      <c r="AY41" s="173">
        <v>0.75</v>
      </c>
      <c r="AZ41" s="173">
        <v>0.75</v>
      </c>
      <c r="BA41" s="173">
        <v>1</v>
      </c>
      <c r="BB41" s="173">
        <v>0.75</v>
      </c>
      <c r="BC41" s="173">
        <v>0.25</v>
      </c>
      <c r="BD41" s="173">
        <v>0.5</v>
      </c>
      <c r="BE41" s="173">
        <v>0.75</v>
      </c>
      <c r="BF41" s="173">
        <v>0.75</v>
      </c>
      <c r="BG41" s="173">
        <v>0</v>
      </c>
      <c r="BH41" s="173">
        <v>0.75</v>
      </c>
      <c r="BI41" s="173">
        <v>0.75</v>
      </c>
      <c r="BJ41" s="173">
        <v>0.5</v>
      </c>
      <c r="BK41" s="173">
        <v>0</v>
      </c>
      <c r="BL41" s="173">
        <v>0.5</v>
      </c>
      <c r="BM41" s="173">
        <v>1</v>
      </c>
      <c r="BN41" s="173">
        <v>0.5</v>
      </c>
      <c r="BO41" s="173">
        <v>0.5</v>
      </c>
      <c r="BP41" s="173">
        <v>0.5</v>
      </c>
      <c r="BQ41" s="173">
        <v>0.5</v>
      </c>
      <c r="BR41" s="173">
        <v>0.5</v>
      </c>
      <c r="BS41" s="173">
        <v>0.75</v>
      </c>
      <c r="BT41" s="173">
        <v>0.25</v>
      </c>
      <c r="BU41" s="173">
        <v>0.5</v>
      </c>
      <c r="BV41" s="173">
        <v>0</v>
      </c>
      <c r="BW41" s="173">
        <v>0.5</v>
      </c>
      <c r="BX41" s="173">
        <v>0.75</v>
      </c>
      <c r="BY41" s="173">
        <v>0.75</v>
      </c>
      <c r="BZ41" s="173">
        <v>0.5</v>
      </c>
      <c r="CA41" s="173">
        <v>0.5</v>
      </c>
      <c r="CB41" s="173">
        <v>0.75</v>
      </c>
      <c r="CC41" s="173">
        <v>0.75</v>
      </c>
      <c r="CD41" s="78"/>
      <c r="CE41" s="77"/>
      <c r="CF41" s="77"/>
      <c r="CG41" s="79"/>
    </row>
    <row r="42" spans="1:85" x14ac:dyDescent="0.25">
      <c r="A42" s="81" t="s">
        <v>47</v>
      </c>
      <c r="B42" s="173">
        <v>0.75</v>
      </c>
      <c r="C42" s="173">
        <v>1</v>
      </c>
      <c r="D42" s="173">
        <v>1</v>
      </c>
      <c r="E42" s="173">
        <v>1</v>
      </c>
      <c r="F42" s="173">
        <v>1</v>
      </c>
      <c r="G42" s="173">
        <v>1</v>
      </c>
      <c r="H42" s="173">
        <v>0.5</v>
      </c>
      <c r="I42" s="173">
        <v>0.75</v>
      </c>
      <c r="J42" s="173">
        <v>0.75</v>
      </c>
      <c r="K42" s="173">
        <v>0.75</v>
      </c>
      <c r="L42" s="173">
        <v>1</v>
      </c>
      <c r="M42" s="173">
        <v>0</v>
      </c>
      <c r="N42" s="173">
        <v>0</v>
      </c>
      <c r="O42" s="173">
        <v>0</v>
      </c>
      <c r="P42" s="173">
        <v>1</v>
      </c>
      <c r="Q42" s="173">
        <v>1</v>
      </c>
      <c r="R42" s="173">
        <v>1</v>
      </c>
      <c r="S42" s="173">
        <v>1</v>
      </c>
      <c r="T42" s="173">
        <v>0</v>
      </c>
      <c r="U42" s="173">
        <v>1</v>
      </c>
      <c r="V42" s="173">
        <v>0</v>
      </c>
      <c r="W42" s="173">
        <v>0</v>
      </c>
      <c r="X42" s="173">
        <v>1</v>
      </c>
      <c r="Y42" s="173">
        <v>0</v>
      </c>
      <c r="Z42" s="173">
        <v>1</v>
      </c>
      <c r="AA42" s="173">
        <v>0</v>
      </c>
      <c r="AB42" s="173">
        <v>0</v>
      </c>
      <c r="AC42" s="173">
        <v>1</v>
      </c>
      <c r="AD42" s="173">
        <v>0</v>
      </c>
      <c r="AE42" s="173">
        <v>1</v>
      </c>
      <c r="AF42" s="173">
        <v>0.75</v>
      </c>
      <c r="AG42" s="173">
        <v>1</v>
      </c>
      <c r="AH42" s="173">
        <v>1</v>
      </c>
      <c r="AI42" s="173">
        <v>1</v>
      </c>
      <c r="AJ42" s="173">
        <v>1</v>
      </c>
      <c r="AK42" s="173">
        <v>1</v>
      </c>
      <c r="AL42" s="173">
        <v>1</v>
      </c>
      <c r="AM42" s="173">
        <v>1</v>
      </c>
      <c r="AN42" s="173">
        <v>0</v>
      </c>
      <c r="AO42" s="173">
        <v>1</v>
      </c>
      <c r="AP42" s="173">
        <v>1</v>
      </c>
      <c r="AQ42" s="173">
        <v>1</v>
      </c>
      <c r="AR42" s="173">
        <v>0</v>
      </c>
      <c r="AS42" s="173">
        <v>0</v>
      </c>
      <c r="AT42" s="173">
        <v>1</v>
      </c>
      <c r="AU42" s="173">
        <v>1</v>
      </c>
      <c r="AV42" s="173">
        <v>1</v>
      </c>
      <c r="AW42" s="173">
        <v>1</v>
      </c>
      <c r="AX42" s="173">
        <v>1</v>
      </c>
      <c r="AY42" s="173">
        <v>0.75</v>
      </c>
      <c r="AZ42" s="173">
        <v>0.75</v>
      </c>
      <c r="BA42" s="173">
        <v>1</v>
      </c>
      <c r="BB42" s="173">
        <v>0</v>
      </c>
      <c r="BC42" s="173">
        <v>0</v>
      </c>
      <c r="BD42" s="173">
        <v>0</v>
      </c>
      <c r="BE42" s="173">
        <v>1</v>
      </c>
      <c r="BF42" s="173">
        <v>1</v>
      </c>
      <c r="BG42" s="173">
        <v>0</v>
      </c>
      <c r="BH42" s="173">
        <v>0</v>
      </c>
      <c r="BI42" s="173">
        <v>1</v>
      </c>
      <c r="BJ42" s="173">
        <v>1</v>
      </c>
      <c r="BK42" s="173">
        <v>0</v>
      </c>
      <c r="BL42" s="173">
        <v>0.75</v>
      </c>
      <c r="BM42" s="173">
        <v>1</v>
      </c>
      <c r="BN42" s="173">
        <v>1</v>
      </c>
      <c r="BO42" s="173">
        <v>1</v>
      </c>
      <c r="BP42" s="173">
        <v>1</v>
      </c>
      <c r="BQ42" s="173">
        <v>1</v>
      </c>
      <c r="BR42" s="173">
        <v>1</v>
      </c>
      <c r="BS42" s="173">
        <v>0</v>
      </c>
      <c r="BT42" s="173">
        <v>1</v>
      </c>
      <c r="BU42" s="173">
        <v>1</v>
      </c>
      <c r="BV42" s="173">
        <v>0</v>
      </c>
      <c r="BW42" s="173">
        <v>0</v>
      </c>
      <c r="BX42" s="173">
        <v>0.75</v>
      </c>
      <c r="BY42" s="173">
        <v>0.75</v>
      </c>
      <c r="BZ42" s="173">
        <v>0.75</v>
      </c>
      <c r="CA42" s="173">
        <v>0.75</v>
      </c>
      <c r="CB42" s="173">
        <v>1</v>
      </c>
      <c r="CC42" s="173">
        <v>0.75</v>
      </c>
      <c r="CD42" s="78"/>
      <c r="CE42" s="77"/>
      <c r="CF42" s="77"/>
      <c r="CG42" s="96"/>
    </row>
    <row r="43" spans="1:85" x14ac:dyDescent="0.25">
      <c r="A43" s="81" t="s">
        <v>48</v>
      </c>
      <c r="B43" s="173">
        <v>0</v>
      </c>
      <c r="C43" s="173">
        <v>0</v>
      </c>
      <c r="D43" s="173">
        <v>0</v>
      </c>
      <c r="E43" s="173">
        <v>0</v>
      </c>
      <c r="F43" s="173">
        <v>1</v>
      </c>
      <c r="G43" s="173">
        <v>0</v>
      </c>
      <c r="H43" s="173">
        <v>0.7</v>
      </c>
      <c r="I43" s="173">
        <v>0</v>
      </c>
      <c r="J43" s="173">
        <v>0</v>
      </c>
      <c r="K43" s="173">
        <v>0</v>
      </c>
      <c r="L43" s="173">
        <v>0</v>
      </c>
      <c r="M43" s="173">
        <v>1</v>
      </c>
      <c r="N43" s="173">
        <v>1</v>
      </c>
      <c r="O43" s="173">
        <v>1</v>
      </c>
      <c r="P43" s="173">
        <v>0</v>
      </c>
      <c r="Q43" s="173">
        <v>0</v>
      </c>
      <c r="R43" s="173">
        <v>0</v>
      </c>
      <c r="S43" s="173">
        <v>0</v>
      </c>
      <c r="T43" s="173">
        <v>0</v>
      </c>
      <c r="U43" s="173">
        <v>0</v>
      </c>
      <c r="V43" s="173">
        <v>0</v>
      </c>
      <c r="W43" s="173">
        <v>0</v>
      </c>
      <c r="X43" s="173">
        <v>0</v>
      </c>
      <c r="Y43" s="173">
        <v>0</v>
      </c>
      <c r="Z43" s="173">
        <v>0</v>
      </c>
      <c r="AA43" s="173">
        <v>0</v>
      </c>
      <c r="AB43" s="173">
        <v>0</v>
      </c>
      <c r="AC43" s="173">
        <v>0</v>
      </c>
      <c r="AD43" s="173">
        <v>0</v>
      </c>
      <c r="AE43" s="173">
        <v>0</v>
      </c>
      <c r="AF43" s="173">
        <v>0</v>
      </c>
      <c r="AG43" s="173">
        <v>1</v>
      </c>
      <c r="AH43" s="173">
        <v>0</v>
      </c>
      <c r="AI43" s="173">
        <v>0</v>
      </c>
      <c r="AJ43" s="173">
        <v>0</v>
      </c>
      <c r="AK43" s="173">
        <v>0</v>
      </c>
      <c r="AL43" s="173">
        <v>0</v>
      </c>
      <c r="AM43" s="173">
        <v>0</v>
      </c>
      <c r="AN43" s="173">
        <v>0</v>
      </c>
      <c r="AO43" s="173">
        <v>0</v>
      </c>
      <c r="AP43" s="173">
        <v>0</v>
      </c>
      <c r="AQ43" s="173">
        <v>0</v>
      </c>
      <c r="AR43" s="173">
        <v>0</v>
      </c>
      <c r="AS43" s="173">
        <v>0</v>
      </c>
      <c r="AT43" s="173">
        <v>0</v>
      </c>
      <c r="AU43" s="173">
        <v>0</v>
      </c>
      <c r="AV43" s="173">
        <v>0</v>
      </c>
      <c r="AW43" s="173">
        <v>0</v>
      </c>
      <c r="AX43" s="173">
        <v>0</v>
      </c>
      <c r="AY43" s="173">
        <v>0</v>
      </c>
      <c r="AZ43" s="173">
        <v>0</v>
      </c>
      <c r="BA43" s="173">
        <v>1</v>
      </c>
      <c r="BB43" s="173">
        <v>0</v>
      </c>
      <c r="BC43" s="173">
        <v>0</v>
      </c>
      <c r="BD43" s="173">
        <v>0</v>
      </c>
      <c r="BE43" s="173">
        <v>0</v>
      </c>
      <c r="BF43" s="173">
        <v>1</v>
      </c>
      <c r="BG43" s="173">
        <v>0</v>
      </c>
      <c r="BH43" s="173">
        <v>0</v>
      </c>
      <c r="BI43" s="173">
        <v>0</v>
      </c>
      <c r="BJ43" s="173">
        <v>0</v>
      </c>
      <c r="BK43" s="173">
        <v>0</v>
      </c>
      <c r="BL43" s="173">
        <v>0</v>
      </c>
      <c r="BM43" s="173">
        <v>1</v>
      </c>
      <c r="BN43" s="173">
        <v>0</v>
      </c>
      <c r="BO43" s="173">
        <v>0</v>
      </c>
      <c r="BP43" s="173">
        <v>0</v>
      </c>
      <c r="BQ43" s="173">
        <v>0</v>
      </c>
      <c r="BR43" s="173">
        <v>0</v>
      </c>
      <c r="BS43" s="173">
        <v>0</v>
      </c>
      <c r="BT43" s="173">
        <v>0</v>
      </c>
      <c r="BU43" s="173">
        <v>0</v>
      </c>
      <c r="BV43" s="173">
        <v>0</v>
      </c>
      <c r="BW43" s="173">
        <v>0</v>
      </c>
      <c r="BX43" s="173">
        <v>0</v>
      </c>
      <c r="BY43" s="173">
        <v>0</v>
      </c>
      <c r="BZ43" s="173">
        <v>0</v>
      </c>
      <c r="CA43" s="173">
        <v>0</v>
      </c>
      <c r="CB43" s="173">
        <v>0</v>
      </c>
      <c r="CC43" s="173">
        <v>0</v>
      </c>
      <c r="CD43" s="78"/>
      <c r="CE43" s="77"/>
      <c r="CF43" s="77"/>
      <c r="CG43" s="77"/>
    </row>
    <row r="44" spans="1:85" x14ac:dyDescent="0.25">
      <c r="A44" s="81" t="s">
        <v>49</v>
      </c>
      <c r="B44" s="173">
        <v>0</v>
      </c>
      <c r="C44" s="173">
        <v>0</v>
      </c>
      <c r="D44" s="173">
        <v>0</v>
      </c>
      <c r="E44" s="173">
        <v>0</v>
      </c>
      <c r="F44" s="173">
        <v>0</v>
      </c>
      <c r="G44" s="173">
        <v>0</v>
      </c>
      <c r="H44" s="173">
        <v>1</v>
      </c>
      <c r="I44" s="173">
        <v>0</v>
      </c>
      <c r="J44" s="173">
        <v>0</v>
      </c>
      <c r="K44" s="173">
        <v>0</v>
      </c>
      <c r="L44" s="173">
        <v>0</v>
      </c>
      <c r="M44" s="173">
        <v>0</v>
      </c>
      <c r="N44" s="173">
        <v>0</v>
      </c>
      <c r="O44" s="173">
        <v>0</v>
      </c>
      <c r="P44" s="173">
        <v>0</v>
      </c>
      <c r="Q44" s="173">
        <v>0</v>
      </c>
      <c r="R44" s="173">
        <v>0</v>
      </c>
      <c r="S44" s="173">
        <v>0</v>
      </c>
      <c r="T44" s="173">
        <v>0</v>
      </c>
      <c r="U44" s="173">
        <v>0</v>
      </c>
      <c r="V44" s="173">
        <v>0</v>
      </c>
      <c r="W44" s="173">
        <v>0</v>
      </c>
      <c r="X44" s="173">
        <v>0</v>
      </c>
      <c r="Y44" s="173">
        <v>0</v>
      </c>
      <c r="Z44" s="173">
        <v>0</v>
      </c>
      <c r="AA44" s="173">
        <v>0</v>
      </c>
      <c r="AB44" s="173">
        <v>0</v>
      </c>
      <c r="AC44" s="173">
        <v>0</v>
      </c>
      <c r="AD44" s="173">
        <v>0</v>
      </c>
      <c r="AE44" s="173">
        <v>0</v>
      </c>
      <c r="AF44" s="173">
        <v>0</v>
      </c>
      <c r="AG44" s="173">
        <v>0</v>
      </c>
      <c r="AH44" s="173">
        <v>0</v>
      </c>
      <c r="AI44" s="173">
        <v>0</v>
      </c>
      <c r="AJ44" s="173">
        <v>0</v>
      </c>
      <c r="AK44" s="173">
        <v>0</v>
      </c>
      <c r="AL44" s="173">
        <v>0</v>
      </c>
      <c r="AM44" s="173">
        <v>0</v>
      </c>
      <c r="AN44" s="173">
        <v>0</v>
      </c>
      <c r="AO44" s="173">
        <v>0</v>
      </c>
      <c r="AP44" s="173">
        <v>0</v>
      </c>
      <c r="AQ44" s="173">
        <v>0</v>
      </c>
      <c r="AR44" s="173">
        <v>0</v>
      </c>
      <c r="AS44" s="173">
        <v>0</v>
      </c>
      <c r="AT44" s="173">
        <v>0</v>
      </c>
      <c r="AU44" s="173">
        <v>0</v>
      </c>
      <c r="AV44" s="173">
        <v>0</v>
      </c>
      <c r="AW44" s="173">
        <v>0</v>
      </c>
      <c r="AX44" s="173">
        <v>0</v>
      </c>
      <c r="AY44" s="173">
        <v>0</v>
      </c>
      <c r="AZ44" s="173">
        <v>0</v>
      </c>
      <c r="BA44" s="173">
        <v>1</v>
      </c>
      <c r="BB44" s="173">
        <v>0</v>
      </c>
      <c r="BC44" s="173">
        <v>0</v>
      </c>
      <c r="BD44" s="173">
        <v>0</v>
      </c>
      <c r="BE44" s="173">
        <v>0</v>
      </c>
      <c r="BF44" s="173">
        <v>0</v>
      </c>
      <c r="BG44" s="173">
        <v>0</v>
      </c>
      <c r="BH44" s="173">
        <v>0</v>
      </c>
      <c r="BI44" s="173">
        <v>0</v>
      </c>
      <c r="BJ44" s="173">
        <v>0</v>
      </c>
      <c r="BK44" s="173">
        <v>0</v>
      </c>
      <c r="BL44" s="173">
        <v>0</v>
      </c>
      <c r="BM44" s="173">
        <v>0</v>
      </c>
      <c r="BN44" s="173">
        <v>0</v>
      </c>
      <c r="BO44" s="173">
        <v>0</v>
      </c>
      <c r="BP44" s="173">
        <v>0</v>
      </c>
      <c r="BQ44" s="173">
        <v>0</v>
      </c>
      <c r="BR44" s="173">
        <v>0</v>
      </c>
      <c r="BS44" s="173">
        <v>0</v>
      </c>
      <c r="BT44" s="173">
        <v>0</v>
      </c>
      <c r="BU44" s="173">
        <v>0</v>
      </c>
      <c r="BV44" s="173">
        <v>0</v>
      </c>
      <c r="BW44" s="173">
        <v>0</v>
      </c>
      <c r="BX44" s="173">
        <v>0</v>
      </c>
      <c r="BY44" s="173">
        <v>0</v>
      </c>
      <c r="BZ44" s="173">
        <v>0</v>
      </c>
      <c r="CA44" s="173">
        <v>0</v>
      </c>
      <c r="CB44" s="173">
        <v>0</v>
      </c>
      <c r="CC44" s="173">
        <v>0</v>
      </c>
    </row>
    <row r="45" spans="1:85" x14ac:dyDescent="0.25">
      <c r="A45" s="88" t="s">
        <v>35</v>
      </c>
    </row>
    <row r="46" spans="1:85" x14ac:dyDescent="0.25">
      <c r="A46" s="89" t="s">
        <v>50</v>
      </c>
      <c r="B46" s="173">
        <v>0</v>
      </c>
      <c r="C46" s="173">
        <v>0.5</v>
      </c>
      <c r="D46" s="173">
        <v>0</v>
      </c>
      <c r="E46" s="173">
        <v>0</v>
      </c>
      <c r="F46" s="173">
        <v>1</v>
      </c>
      <c r="G46" s="173">
        <v>1</v>
      </c>
      <c r="H46" s="173">
        <v>1</v>
      </c>
      <c r="I46" s="173">
        <v>0</v>
      </c>
      <c r="J46" s="173">
        <v>1</v>
      </c>
      <c r="K46" s="173">
        <v>1</v>
      </c>
      <c r="L46" s="173">
        <v>0</v>
      </c>
      <c r="M46" s="173">
        <v>1</v>
      </c>
      <c r="N46" s="173">
        <v>1</v>
      </c>
      <c r="O46" s="173">
        <v>1</v>
      </c>
      <c r="P46" s="173">
        <v>1</v>
      </c>
      <c r="Q46" s="173">
        <v>1</v>
      </c>
      <c r="R46" s="173">
        <v>0</v>
      </c>
      <c r="S46" s="173">
        <v>1</v>
      </c>
      <c r="T46" s="173">
        <v>1</v>
      </c>
      <c r="U46" s="173">
        <v>0</v>
      </c>
      <c r="V46" s="173">
        <v>1</v>
      </c>
      <c r="W46" s="173">
        <v>1</v>
      </c>
      <c r="X46" s="173">
        <v>0</v>
      </c>
      <c r="Y46" s="173">
        <v>1</v>
      </c>
      <c r="Z46" s="173">
        <v>1</v>
      </c>
      <c r="AA46" s="173">
        <v>0</v>
      </c>
      <c r="AB46" s="173">
        <v>1</v>
      </c>
      <c r="AC46" s="173">
        <v>1</v>
      </c>
      <c r="AD46" s="173">
        <v>0</v>
      </c>
      <c r="AE46" s="173">
        <v>1</v>
      </c>
      <c r="AF46" s="173">
        <v>0</v>
      </c>
      <c r="AG46" s="173">
        <v>1</v>
      </c>
      <c r="AH46" s="173">
        <v>0</v>
      </c>
      <c r="AI46" s="173">
        <v>1</v>
      </c>
      <c r="AJ46" s="173">
        <v>1</v>
      </c>
      <c r="AK46" s="173">
        <v>1</v>
      </c>
      <c r="AL46" s="173">
        <v>1</v>
      </c>
      <c r="AM46" s="173">
        <v>0</v>
      </c>
      <c r="AN46" s="173">
        <v>0</v>
      </c>
      <c r="AO46" s="173">
        <v>1</v>
      </c>
      <c r="AP46" s="173">
        <v>1</v>
      </c>
      <c r="AQ46" s="173">
        <v>1</v>
      </c>
      <c r="AR46" s="173">
        <v>0</v>
      </c>
      <c r="AS46" s="173">
        <v>0</v>
      </c>
      <c r="AT46" s="173">
        <v>1</v>
      </c>
      <c r="AU46" s="173">
        <v>1</v>
      </c>
      <c r="AV46" s="173">
        <v>0</v>
      </c>
      <c r="AW46" s="173">
        <v>0</v>
      </c>
      <c r="AX46" s="173">
        <v>0</v>
      </c>
      <c r="AY46" s="173">
        <v>0</v>
      </c>
      <c r="AZ46" s="173">
        <v>0</v>
      </c>
      <c r="BA46" s="173">
        <v>1</v>
      </c>
      <c r="BB46" s="173">
        <v>0</v>
      </c>
      <c r="BC46" s="173">
        <v>1</v>
      </c>
      <c r="BD46" s="173">
        <v>0.75</v>
      </c>
      <c r="BE46" s="173">
        <v>1</v>
      </c>
      <c r="BF46" s="173">
        <v>0</v>
      </c>
      <c r="BG46" s="173">
        <v>0</v>
      </c>
      <c r="BH46" s="173">
        <v>0</v>
      </c>
      <c r="BI46" s="173">
        <v>0</v>
      </c>
      <c r="BJ46" s="173">
        <v>0</v>
      </c>
      <c r="BK46" s="173">
        <v>0</v>
      </c>
      <c r="BL46" s="173">
        <v>1</v>
      </c>
      <c r="BM46" s="173">
        <v>1</v>
      </c>
      <c r="BN46" s="173">
        <v>1</v>
      </c>
      <c r="BO46" s="173">
        <v>1</v>
      </c>
      <c r="BP46" s="173">
        <v>1</v>
      </c>
      <c r="BQ46" s="173">
        <v>1</v>
      </c>
      <c r="BR46" s="173">
        <v>1</v>
      </c>
      <c r="BS46" s="173">
        <v>1</v>
      </c>
      <c r="BT46" s="173">
        <v>0</v>
      </c>
      <c r="BU46" s="173">
        <v>0</v>
      </c>
      <c r="BV46" s="173">
        <v>0</v>
      </c>
      <c r="BW46" s="173">
        <v>0</v>
      </c>
      <c r="BX46" s="173">
        <v>1</v>
      </c>
      <c r="BY46" s="173">
        <v>0.5</v>
      </c>
      <c r="BZ46" s="173">
        <v>1</v>
      </c>
      <c r="CA46" s="173">
        <v>0</v>
      </c>
      <c r="CB46" s="173">
        <v>0</v>
      </c>
      <c r="CC46" s="173">
        <v>1</v>
      </c>
      <c r="CD46" s="78"/>
      <c r="CE46" s="77"/>
      <c r="CF46" s="77"/>
      <c r="CG46" s="77"/>
    </row>
    <row r="47" spans="1:85" x14ac:dyDescent="0.25">
      <c r="A47" s="89" t="s">
        <v>51</v>
      </c>
      <c r="B47" s="173">
        <v>0.5</v>
      </c>
      <c r="C47" s="173">
        <v>0</v>
      </c>
      <c r="D47" s="173">
        <v>0</v>
      </c>
      <c r="E47" s="173">
        <v>0</v>
      </c>
      <c r="F47" s="173">
        <v>0.5</v>
      </c>
      <c r="G47" s="173">
        <v>0.5</v>
      </c>
      <c r="H47" s="173">
        <v>1</v>
      </c>
      <c r="I47" s="173">
        <v>0</v>
      </c>
      <c r="J47" s="173">
        <v>0</v>
      </c>
      <c r="K47" s="173">
        <v>1</v>
      </c>
      <c r="L47" s="173">
        <v>0</v>
      </c>
      <c r="M47" s="173">
        <v>1</v>
      </c>
      <c r="N47" s="173">
        <v>1</v>
      </c>
      <c r="O47" s="173">
        <v>1</v>
      </c>
      <c r="P47" s="173">
        <v>0.5</v>
      </c>
      <c r="Q47" s="173">
        <v>0.5</v>
      </c>
      <c r="R47" s="173">
        <v>0</v>
      </c>
      <c r="S47" s="173">
        <v>0.5</v>
      </c>
      <c r="T47" s="173">
        <v>0.5</v>
      </c>
      <c r="U47" s="173">
        <v>0</v>
      </c>
      <c r="V47" s="173">
        <v>1</v>
      </c>
      <c r="W47" s="173">
        <v>1</v>
      </c>
      <c r="X47" s="173">
        <v>0</v>
      </c>
      <c r="Y47" s="173">
        <v>1</v>
      </c>
      <c r="Z47" s="173">
        <v>0.5</v>
      </c>
      <c r="AA47" s="173">
        <v>0</v>
      </c>
      <c r="AB47" s="173">
        <v>0.5</v>
      </c>
      <c r="AC47" s="173">
        <v>0.5</v>
      </c>
      <c r="AD47" s="173">
        <v>0</v>
      </c>
      <c r="AE47" s="173">
        <v>0.5</v>
      </c>
      <c r="AF47" s="173">
        <v>0</v>
      </c>
      <c r="AG47" s="173">
        <v>1</v>
      </c>
      <c r="AH47" s="173">
        <v>0</v>
      </c>
      <c r="AI47" s="173">
        <v>0.5</v>
      </c>
      <c r="AJ47" s="173">
        <v>0.5</v>
      </c>
      <c r="AK47" s="173">
        <v>0.5</v>
      </c>
      <c r="AL47" s="173">
        <v>1</v>
      </c>
      <c r="AM47" s="173">
        <v>0</v>
      </c>
      <c r="AN47" s="173">
        <v>0</v>
      </c>
      <c r="AO47" s="173">
        <v>0.5</v>
      </c>
      <c r="AP47" s="173">
        <v>1</v>
      </c>
      <c r="AQ47" s="173">
        <v>1</v>
      </c>
      <c r="AR47" s="173">
        <v>0</v>
      </c>
      <c r="AS47" s="173">
        <v>0</v>
      </c>
      <c r="AT47" s="173">
        <v>0.5</v>
      </c>
      <c r="AU47" s="173">
        <v>0.5</v>
      </c>
      <c r="AV47" s="173">
        <v>0</v>
      </c>
      <c r="AW47" s="173">
        <v>0</v>
      </c>
      <c r="AX47" s="173">
        <v>0</v>
      </c>
      <c r="AY47" s="173">
        <v>0</v>
      </c>
      <c r="AZ47" s="173">
        <v>0</v>
      </c>
      <c r="BA47" s="173">
        <v>1</v>
      </c>
      <c r="BB47" s="173">
        <v>0.5</v>
      </c>
      <c r="BC47" s="173">
        <v>1</v>
      </c>
      <c r="BD47" s="173">
        <v>1</v>
      </c>
      <c r="BE47" s="173">
        <v>0.5</v>
      </c>
      <c r="BF47" s="173">
        <v>0</v>
      </c>
      <c r="BG47" s="173">
        <v>0</v>
      </c>
      <c r="BH47" s="173">
        <v>0.5</v>
      </c>
      <c r="BI47" s="173">
        <v>0</v>
      </c>
      <c r="BJ47" s="173">
        <v>0</v>
      </c>
      <c r="BK47" s="173">
        <v>0</v>
      </c>
      <c r="BL47" s="173">
        <v>1</v>
      </c>
      <c r="BM47" s="173">
        <v>0.5</v>
      </c>
      <c r="BN47" s="173">
        <v>0.5</v>
      </c>
      <c r="BO47" s="173">
        <v>0.5</v>
      </c>
      <c r="BP47" s="173">
        <v>0.5</v>
      </c>
      <c r="BQ47" s="173">
        <v>0.5</v>
      </c>
      <c r="BR47" s="173">
        <v>0.5</v>
      </c>
      <c r="BS47" s="173">
        <v>0.5</v>
      </c>
      <c r="BT47" s="173">
        <v>0</v>
      </c>
      <c r="BU47" s="173">
        <v>0</v>
      </c>
      <c r="BV47" s="173">
        <v>0</v>
      </c>
      <c r="BW47" s="173">
        <v>0.5</v>
      </c>
      <c r="BX47" s="173">
        <v>0</v>
      </c>
      <c r="BY47" s="173">
        <v>0.5</v>
      </c>
      <c r="BZ47" s="173">
        <v>0.5</v>
      </c>
      <c r="CA47" s="173">
        <v>0</v>
      </c>
      <c r="CB47" s="173">
        <v>0</v>
      </c>
      <c r="CC47" s="173">
        <v>1</v>
      </c>
      <c r="CD47" s="78"/>
      <c r="CE47" s="77"/>
      <c r="CF47" s="77"/>
      <c r="CG47" s="77"/>
    </row>
    <row r="48" spans="1:85" x14ac:dyDescent="0.25">
      <c r="A48" s="89" t="s">
        <v>52</v>
      </c>
      <c r="B48" s="173">
        <v>0</v>
      </c>
      <c r="C48" s="173">
        <v>0</v>
      </c>
      <c r="D48" s="173">
        <v>0</v>
      </c>
      <c r="E48" s="173">
        <v>0</v>
      </c>
      <c r="F48" s="173">
        <v>1</v>
      </c>
      <c r="G48" s="173">
        <v>0</v>
      </c>
      <c r="H48" s="173">
        <v>1</v>
      </c>
      <c r="I48" s="173">
        <v>0</v>
      </c>
      <c r="J48" s="173">
        <v>0</v>
      </c>
      <c r="K48" s="173">
        <v>0.5</v>
      </c>
      <c r="L48" s="173">
        <v>0</v>
      </c>
      <c r="M48" s="173">
        <v>0</v>
      </c>
      <c r="N48" s="173">
        <v>0</v>
      </c>
      <c r="O48" s="173">
        <v>0</v>
      </c>
      <c r="P48" s="173">
        <v>0</v>
      </c>
      <c r="Q48" s="173">
        <v>0</v>
      </c>
      <c r="R48" s="173">
        <v>0</v>
      </c>
      <c r="S48" s="173">
        <v>1</v>
      </c>
      <c r="T48" s="173">
        <v>0.5</v>
      </c>
      <c r="U48" s="173">
        <v>0</v>
      </c>
      <c r="V48" s="173">
        <v>0</v>
      </c>
      <c r="W48" s="173">
        <v>0</v>
      </c>
      <c r="X48" s="173">
        <v>0</v>
      </c>
      <c r="Y48" s="173">
        <v>1</v>
      </c>
      <c r="Z48" s="173">
        <v>0</v>
      </c>
      <c r="AA48" s="173">
        <v>0</v>
      </c>
      <c r="AB48" s="173">
        <v>0</v>
      </c>
      <c r="AC48" s="173">
        <v>0</v>
      </c>
      <c r="AD48" s="173">
        <v>0</v>
      </c>
      <c r="AE48" s="173">
        <v>1</v>
      </c>
      <c r="AF48" s="173">
        <v>0</v>
      </c>
      <c r="AG48" s="173">
        <v>0.5</v>
      </c>
      <c r="AH48" s="173">
        <v>0</v>
      </c>
      <c r="AI48" s="173">
        <v>0</v>
      </c>
      <c r="AJ48" s="173">
        <v>1</v>
      </c>
      <c r="AK48" s="173">
        <v>0</v>
      </c>
      <c r="AL48" s="173">
        <v>0</v>
      </c>
      <c r="AM48" s="173">
        <v>0</v>
      </c>
      <c r="AN48" s="173">
        <v>0</v>
      </c>
      <c r="AO48" s="173">
        <v>0</v>
      </c>
      <c r="AP48" s="173">
        <v>0</v>
      </c>
      <c r="AQ48" s="173">
        <v>0.5</v>
      </c>
      <c r="AR48" s="173">
        <v>0</v>
      </c>
      <c r="AS48" s="173">
        <v>0</v>
      </c>
      <c r="AT48" s="173">
        <v>0</v>
      </c>
      <c r="AU48" s="173">
        <v>0</v>
      </c>
      <c r="AV48" s="173">
        <v>0</v>
      </c>
      <c r="AW48" s="173">
        <v>0</v>
      </c>
      <c r="AX48" s="173">
        <v>0</v>
      </c>
      <c r="AY48" s="173">
        <v>0</v>
      </c>
      <c r="AZ48" s="173">
        <v>0</v>
      </c>
      <c r="BA48" s="173">
        <v>1</v>
      </c>
      <c r="BB48" s="173">
        <v>0</v>
      </c>
      <c r="BC48" s="173">
        <v>0.5</v>
      </c>
      <c r="BD48" s="173">
        <v>0</v>
      </c>
      <c r="BE48" s="173">
        <v>1</v>
      </c>
      <c r="BF48" s="173">
        <v>0</v>
      </c>
      <c r="BG48" s="173">
        <v>0</v>
      </c>
      <c r="BH48" s="173">
        <v>0</v>
      </c>
      <c r="BI48" s="173">
        <v>0</v>
      </c>
      <c r="BJ48" s="173">
        <v>0</v>
      </c>
      <c r="BK48" s="173">
        <v>0</v>
      </c>
      <c r="BL48" s="173">
        <v>0</v>
      </c>
      <c r="BM48" s="173">
        <v>1</v>
      </c>
      <c r="BN48" s="173">
        <v>0</v>
      </c>
      <c r="BO48" s="173">
        <v>0</v>
      </c>
      <c r="BP48" s="173">
        <v>1</v>
      </c>
      <c r="BQ48" s="173">
        <v>0</v>
      </c>
      <c r="BR48" s="173">
        <v>0</v>
      </c>
      <c r="BS48" s="173">
        <v>0</v>
      </c>
      <c r="BT48" s="173">
        <v>0</v>
      </c>
      <c r="BU48" s="173">
        <v>0</v>
      </c>
      <c r="BV48" s="173">
        <v>0</v>
      </c>
      <c r="BW48" s="173">
        <v>0</v>
      </c>
      <c r="BX48" s="173">
        <v>0.5</v>
      </c>
      <c r="BY48" s="173">
        <v>1</v>
      </c>
      <c r="BZ48" s="173">
        <v>0</v>
      </c>
      <c r="CA48" s="173">
        <v>0</v>
      </c>
      <c r="CB48" s="173">
        <v>0</v>
      </c>
      <c r="CC48" s="173">
        <v>0</v>
      </c>
      <c r="CD48" s="78"/>
      <c r="CE48" s="77"/>
      <c r="CF48" s="77"/>
      <c r="CG48" s="77"/>
    </row>
    <row r="49" spans="1:85" x14ac:dyDescent="0.25">
      <c r="A49" s="90" t="s">
        <v>53</v>
      </c>
      <c r="B49" s="173">
        <v>0.5</v>
      </c>
      <c r="C49" s="173">
        <v>1</v>
      </c>
      <c r="D49" s="173">
        <v>1</v>
      </c>
      <c r="E49" s="173">
        <v>1</v>
      </c>
      <c r="F49" s="173">
        <v>0.5</v>
      </c>
      <c r="G49" s="173">
        <v>1</v>
      </c>
      <c r="H49" s="173">
        <v>1</v>
      </c>
      <c r="I49" s="173">
        <v>0.5</v>
      </c>
      <c r="J49" s="173">
        <v>0</v>
      </c>
      <c r="K49" s="173">
        <v>0.5</v>
      </c>
      <c r="L49" s="173">
        <v>0</v>
      </c>
      <c r="M49" s="173">
        <v>1</v>
      </c>
      <c r="N49" s="173">
        <v>1</v>
      </c>
      <c r="O49" s="173">
        <v>1</v>
      </c>
      <c r="P49" s="173">
        <v>1</v>
      </c>
      <c r="Q49" s="173">
        <v>1</v>
      </c>
      <c r="R49" s="173">
        <v>1</v>
      </c>
      <c r="S49" s="173">
        <v>0.5</v>
      </c>
      <c r="T49" s="173">
        <v>1</v>
      </c>
      <c r="U49" s="173">
        <v>1</v>
      </c>
      <c r="V49" s="173">
        <v>0.5</v>
      </c>
      <c r="W49" s="173">
        <v>1</v>
      </c>
      <c r="X49" s="173">
        <v>0</v>
      </c>
      <c r="Y49" s="173">
        <v>1</v>
      </c>
      <c r="Z49" s="173">
        <v>0.5</v>
      </c>
      <c r="AA49" s="173">
        <v>0</v>
      </c>
      <c r="AB49" s="173">
        <v>1</v>
      </c>
      <c r="AC49" s="173">
        <v>1</v>
      </c>
      <c r="AD49" s="173">
        <v>0</v>
      </c>
      <c r="AE49" s="173">
        <v>0</v>
      </c>
      <c r="AF49" s="173">
        <v>1</v>
      </c>
      <c r="AG49" s="173">
        <v>1</v>
      </c>
      <c r="AH49" s="173">
        <v>1</v>
      </c>
      <c r="AI49" s="173">
        <v>1</v>
      </c>
      <c r="AJ49" s="173">
        <v>1</v>
      </c>
      <c r="AK49" s="173">
        <v>1</v>
      </c>
      <c r="AL49" s="173">
        <v>1</v>
      </c>
      <c r="AM49" s="173">
        <v>1</v>
      </c>
      <c r="AN49" s="173">
        <v>1</v>
      </c>
      <c r="AO49" s="173">
        <v>0</v>
      </c>
      <c r="AP49" s="173">
        <v>1</v>
      </c>
      <c r="AQ49" s="173">
        <v>1</v>
      </c>
      <c r="AR49" s="173">
        <v>0</v>
      </c>
      <c r="AS49" s="173">
        <v>0</v>
      </c>
      <c r="AT49" s="173">
        <v>1</v>
      </c>
      <c r="AU49" s="173">
        <v>0.5</v>
      </c>
      <c r="AV49" s="173">
        <v>0</v>
      </c>
      <c r="AW49" s="173">
        <v>1</v>
      </c>
      <c r="AX49" s="173">
        <v>0</v>
      </c>
      <c r="AY49" s="173">
        <v>0</v>
      </c>
      <c r="AZ49" s="173">
        <v>0.5</v>
      </c>
      <c r="BA49" s="173">
        <v>1</v>
      </c>
      <c r="BB49" s="173">
        <v>0</v>
      </c>
      <c r="BC49" s="173">
        <v>0.5</v>
      </c>
      <c r="BD49" s="173">
        <v>0.5</v>
      </c>
      <c r="BE49" s="173">
        <v>1</v>
      </c>
      <c r="BF49" s="173">
        <v>1</v>
      </c>
      <c r="BG49" s="173">
        <v>0</v>
      </c>
      <c r="BH49" s="173">
        <v>0.5</v>
      </c>
      <c r="BI49" s="173">
        <v>0</v>
      </c>
      <c r="BJ49" s="173">
        <v>1</v>
      </c>
      <c r="BK49" s="173">
        <v>0</v>
      </c>
      <c r="BL49" s="173">
        <v>0.5</v>
      </c>
      <c r="BM49" s="173">
        <v>0</v>
      </c>
      <c r="BN49" s="173">
        <v>0.5</v>
      </c>
      <c r="BO49" s="173">
        <v>0.5</v>
      </c>
      <c r="BP49" s="173">
        <v>0.5</v>
      </c>
      <c r="BQ49" s="173">
        <v>0.5</v>
      </c>
      <c r="BR49" s="173">
        <v>0.5</v>
      </c>
      <c r="BS49" s="173">
        <v>0.5</v>
      </c>
      <c r="BT49" s="173">
        <v>1</v>
      </c>
      <c r="BU49" s="173">
        <v>0</v>
      </c>
      <c r="BV49" s="173">
        <v>0</v>
      </c>
      <c r="BW49" s="173">
        <v>0</v>
      </c>
      <c r="BX49" s="173">
        <v>1</v>
      </c>
      <c r="BY49" s="173">
        <v>1</v>
      </c>
      <c r="BZ49" s="173">
        <v>1</v>
      </c>
      <c r="CA49" s="173">
        <v>0</v>
      </c>
      <c r="CB49" s="173">
        <v>0</v>
      </c>
      <c r="CC49" s="173">
        <v>0</v>
      </c>
      <c r="CD49" s="78"/>
      <c r="CE49" s="77"/>
      <c r="CF49" s="77"/>
      <c r="CG49" s="77"/>
    </row>
    <row r="50" spans="1:85" x14ac:dyDescent="0.25">
      <c r="A50" s="90" t="s">
        <v>54</v>
      </c>
      <c r="B50" s="173">
        <v>0</v>
      </c>
      <c r="C50" s="173">
        <v>0.5</v>
      </c>
      <c r="D50" s="173">
        <v>0</v>
      </c>
      <c r="E50" s="173">
        <v>0</v>
      </c>
      <c r="F50" s="173">
        <v>0</v>
      </c>
      <c r="G50" s="173">
        <v>0</v>
      </c>
      <c r="H50" s="173">
        <v>0.5</v>
      </c>
      <c r="I50" s="173">
        <v>0.5</v>
      </c>
      <c r="J50" s="173">
        <v>0</v>
      </c>
      <c r="K50" s="173">
        <v>0.5</v>
      </c>
      <c r="L50" s="173">
        <v>0</v>
      </c>
      <c r="M50" s="173">
        <v>0.5</v>
      </c>
      <c r="N50" s="173">
        <v>0.5</v>
      </c>
      <c r="O50" s="173">
        <v>0.5</v>
      </c>
      <c r="P50" s="173">
        <v>0.5</v>
      </c>
      <c r="Q50" s="173">
        <v>0</v>
      </c>
      <c r="R50" s="173">
        <v>0.5</v>
      </c>
      <c r="S50" s="173">
        <v>0</v>
      </c>
      <c r="T50" s="173">
        <v>0</v>
      </c>
      <c r="U50" s="173">
        <v>0</v>
      </c>
      <c r="V50" s="173">
        <v>0.5</v>
      </c>
      <c r="W50" s="173">
        <v>1</v>
      </c>
      <c r="X50" s="173">
        <v>0</v>
      </c>
      <c r="Y50" s="173">
        <v>1</v>
      </c>
      <c r="Z50" s="173">
        <v>0</v>
      </c>
      <c r="AA50" s="173">
        <v>0</v>
      </c>
      <c r="AB50" s="173">
        <v>0.5</v>
      </c>
      <c r="AC50" s="173">
        <v>0.5</v>
      </c>
      <c r="AD50" s="173">
        <v>0</v>
      </c>
      <c r="AE50" s="173">
        <v>0</v>
      </c>
      <c r="AF50" s="173">
        <v>0</v>
      </c>
      <c r="AG50" s="173">
        <v>0.25</v>
      </c>
      <c r="AH50" s="173">
        <v>0.5</v>
      </c>
      <c r="AI50" s="173">
        <v>0.5</v>
      </c>
      <c r="AJ50" s="173">
        <v>0.5</v>
      </c>
      <c r="AK50" s="173">
        <v>0.5</v>
      </c>
      <c r="AL50" s="173">
        <v>0</v>
      </c>
      <c r="AM50" s="173">
        <v>0.5</v>
      </c>
      <c r="AN50" s="173">
        <v>0.5</v>
      </c>
      <c r="AO50" s="173">
        <v>0</v>
      </c>
      <c r="AP50" s="173">
        <v>0.5</v>
      </c>
      <c r="AQ50" s="173">
        <v>0.5</v>
      </c>
      <c r="AR50" s="173">
        <v>0</v>
      </c>
      <c r="AS50" s="173">
        <v>0</v>
      </c>
      <c r="AT50" s="173">
        <v>0</v>
      </c>
      <c r="AU50" s="173">
        <v>0</v>
      </c>
      <c r="AV50" s="173">
        <v>0</v>
      </c>
      <c r="AW50" s="173">
        <v>0</v>
      </c>
      <c r="AX50" s="173">
        <v>0</v>
      </c>
      <c r="AY50" s="173">
        <v>0</v>
      </c>
      <c r="AZ50" s="173">
        <v>0.25</v>
      </c>
      <c r="BA50" s="173">
        <v>1</v>
      </c>
      <c r="BB50" s="173">
        <v>0.5</v>
      </c>
      <c r="BC50" s="173">
        <v>0.25</v>
      </c>
      <c r="BD50" s="173">
        <v>0</v>
      </c>
      <c r="BE50" s="173">
        <v>0.5</v>
      </c>
      <c r="BF50" s="173">
        <v>0.5</v>
      </c>
      <c r="BG50" s="173">
        <v>0</v>
      </c>
      <c r="BH50" s="173">
        <v>0.25</v>
      </c>
      <c r="BI50" s="173">
        <v>0</v>
      </c>
      <c r="BJ50" s="173">
        <v>0.5</v>
      </c>
      <c r="BK50" s="173">
        <v>0</v>
      </c>
      <c r="BL50" s="173">
        <v>0</v>
      </c>
      <c r="BM50" s="173">
        <v>0</v>
      </c>
      <c r="BN50" s="173">
        <v>0</v>
      </c>
      <c r="BO50" s="173">
        <v>0</v>
      </c>
      <c r="BP50" s="173">
        <v>0</v>
      </c>
      <c r="BQ50" s="173">
        <v>0</v>
      </c>
      <c r="BR50" s="173">
        <v>0</v>
      </c>
      <c r="BS50" s="173">
        <v>0</v>
      </c>
      <c r="BT50" s="173">
        <v>0</v>
      </c>
      <c r="BU50" s="173">
        <v>0</v>
      </c>
      <c r="BV50" s="173">
        <v>0</v>
      </c>
      <c r="BW50" s="173">
        <v>0</v>
      </c>
      <c r="BX50" s="173">
        <v>0</v>
      </c>
      <c r="BY50" s="173">
        <v>0.5</v>
      </c>
      <c r="BZ50" s="173">
        <v>0.5</v>
      </c>
      <c r="CA50" s="173">
        <v>0</v>
      </c>
      <c r="CB50" s="173">
        <v>0</v>
      </c>
      <c r="CC50" s="173">
        <v>0.5</v>
      </c>
      <c r="CD50" s="78"/>
      <c r="CE50" s="78"/>
      <c r="CF50" s="78"/>
      <c r="CG50" s="78"/>
    </row>
    <row r="51" spans="1:85" x14ac:dyDescent="0.25">
      <c r="A51" s="90" t="s">
        <v>55</v>
      </c>
      <c r="B51" s="173">
        <v>0</v>
      </c>
      <c r="C51" s="173">
        <v>0.5</v>
      </c>
      <c r="D51" s="173">
        <v>0</v>
      </c>
      <c r="E51" s="173">
        <v>0</v>
      </c>
      <c r="F51" s="173">
        <v>0</v>
      </c>
      <c r="G51" s="173">
        <v>0</v>
      </c>
      <c r="H51" s="173">
        <v>1</v>
      </c>
      <c r="I51" s="173">
        <v>1</v>
      </c>
      <c r="J51" s="173">
        <v>0</v>
      </c>
      <c r="K51" s="173">
        <v>0</v>
      </c>
      <c r="L51" s="173">
        <v>0</v>
      </c>
      <c r="M51" s="173">
        <v>1</v>
      </c>
      <c r="N51" s="173">
        <v>1</v>
      </c>
      <c r="O51" s="173">
        <v>1</v>
      </c>
      <c r="P51" s="173">
        <v>0.5</v>
      </c>
      <c r="Q51" s="173">
        <v>0</v>
      </c>
      <c r="R51" s="173">
        <v>1</v>
      </c>
      <c r="S51" s="173">
        <v>0</v>
      </c>
      <c r="T51" s="173">
        <v>0.5</v>
      </c>
      <c r="U51" s="173">
        <v>1</v>
      </c>
      <c r="V51" s="173">
        <v>0</v>
      </c>
      <c r="W51" s="173">
        <v>0</v>
      </c>
      <c r="X51" s="173">
        <v>0</v>
      </c>
      <c r="Y51" s="173">
        <v>1</v>
      </c>
      <c r="Z51" s="173">
        <v>0</v>
      </c>
      <c r="AA51" s="173">
        <v>0</v>
      </c>
      <c r="AB51" s="173">
        <v>1</v>
      </c>
      <c r="AC51" s="173">
        <v>0</v>
      </c>
      <c r="AD51" s="173">
        <v>0</v>
      </c>
      <c r="AE51" s="173">
        <v>0</v>
      </c>
      <c r="AF51" s="173">
        <v>0.5</v>
      </c>
      <c r="AG51" s="173">
        <v>0.25</v>
      </c>
      <c r="AH51" s="173">
        <v>1</v>
      </c>
      <c r="AI51" s="173">
        <v>0</v>
      </c>
      <c r="AJ51" s="173">
        <v>1</v>
      </c>
      <c r="AK51" s="173">
        <v>0</v>
      </c>
      <c r="AL51" s="173">
        <v>0</v>
      </c>
      <c r="AM51" s="173">
        <v>1</v>
      </c>
      <c r="AN51" s="173">
        <v>0</v>
      </c>
      <c r="AO51" s="173">
        <v>0</v>
      </c>
      <c r="AP51" s="173">
        <v>0</v>
      </c>
      <c r="AQ51" s="173">
        <v>0</v>
      </c>
      <c r="AR51" s="173">
        <v>0</v>
      </c>
      <c r="AS51" s="173">
        <v>0</v>
      </c>
      <c r="AT51" s="173">
        <v>0</v>
      </c>
      <c r="AU51" s="173">
        <v>0</v>
      </c>
      <c r="AV51" s="173">
        <v>0</v>
      </c>
      <c r="AW51" s="173">
        <v>1</v>
      </c>
      <c r="AX51" s="173">
        <v>0</v>
      </c>
      <c r="AY51" s="173">
        <v>0</v>
      </c>
      <c r="AZ51" s="173">
        <v>0</v>
      </c>
      <c r="BA51" s="173">
        <v>1</v>
      </c>
      <c r="BB51" s="173">
        <v>0</v>
      </c>
      <c r="BC51" s="173">
        <v>0.25</v>
      </c>
      <c r="BD51" s="173">
        <v>0</v>
      </c>
      <c r="BE51" s="173">
        <v>1</v>
      </c>
      <c r="BF51" s="173">
        <v>1</v>
      </c>
      <c r="BG51" s="173">
        <v>0</v>
      </c>
      <c r="BH51" s="173">
        <v>0</v>
      </c>
      <c r="BI51" s="173">
        <v>0</v>
      </c>
      <c r="BJ51" s="173">
        <v>1</v>
      </c>
      <c r="BK51" s="173">
        <v>0</v>
      </c>
      <c r="BL51" s="173">
        <v>0</v>
      </c>
      <c r="BM51" s="173">
        <v>0</v>
      </c>
      <c r="BN51" s="173">
        <v>0</v>
      </c>
      <c r="BO51" s="173">
        <v>0</v>
      </c>
      <c r="BP51" s="173">
        <v>0</v>
      </c>
      <c r="BQ51" s="173">
        <v>0</v>
      </c>
      <c r="BR51" s="173">
        <v>0</v>
      </c>
      <c r="BS51" s="173">
        <v>0</v>
      </c>
      <c r="BT51" s="173">
        <v>0</v>
      </c>
      <c r="BU51" s="173">
        <v>0</v>
      </c>
      <c r="BV51" s="173">
        <v>0</v>
      </c>
      <c r="BW51" s="173">
        <v>0</v>
      </c>
      <c r="BX51" s="173">
        <v>0</v>
      </c>
      <c r="BY51" s="173">
        <v>1</v>
      </c>
      <c r="BZ51" s="173">
        <v>0</v>
      </c>
      <c r="CA51" s="173">
        <v>0</v>
      </c>
      <c r="CB51" s="173">
        <v>0</v>
      </c>
      <c r="CC51" s="173">
        <v>0</v>
      </c>
      <c r="CD51" s="78"/>
      <c r="CE51" s="78"/>
      <c r="CF51" s="78"/>
      <c r="CG51" s="78"/>
    </row>
    <row r="52" spans="1:85" x14ac:dyDescent="0.25">
      <c r="A52" s="90" t="s">
        <v>56</v>
      </c>
      <c r="B52" s="173">
        <v>0.5</v>
      </c>
      <c r="C52" s="173">
        <v>0</v>
      </c>
      <c r="D52" s="173">
        <v>0</v>
      </c>
      <c r="E52" s="173">
        <v>0.5</v>
      </c>
      <c r="F52" s="173">
        <v>0</v>
      </c>
      <c r="G52" s="173">
        <v>1</v>
      </c>
      <c r="H52" s="173">
        <v>0.5</v>
      </c>
      <c r="I52" s="173">
        <v>0.5</v>
      </c>
      <c r="J52" s="173">
        <v>0.5</v>
      </c>
      <c r="K52" s="173">
        <v>0</v>
      </c>
      <c r="L52" s="173">
        <v>0.5</v>
      </c>
      <c r="M52" s="173">
        <v>0</v>
      </c>
      <c r="N52" s="173">
        <v>0</v>
      </c>
      <c r="O52" s="173">
        <v>0</v>
      </c>
      <c r="P52" s="173">
        <v>1</v>
      </c>
      <c r="Q52" s="173">
        <v>0</v>
      </c>
      <c r="R52" s="173">
        <v>0</v>
      </c>
      <c r="S52" s="173">
        <v>1</v>
      </c>
      <c r="T52" s="173">
        <v>0</v>
      </c>
      <c r="U52" s="173">
        <v>0</v>
      </c>
      <c r="V52" s="173">
        <v>0</v>
      </c>
      <c r="W52" s="173">
        <v>1</v>
      </c>
      <c r="X52" s="173">
        <v>0</v>
      </c>
      <c r="Y52" s="173">
        <v>0</v>
      </c>
      <c r="Z52" s="173">
        <v>0</v>
      </c>
      <c r="AA52" s="173">
        <v>0</v>
      </c>
      <c r="AB52" s="173">
        <v>0</v>
      </c>
      <c r="AC52" s="173">
        <v>0</v>
      </c>
      <c r="AD52" s="173">
        <v>0</v>
      </c>
      <c r="AE52" s="173">
        <v>0</v>
      </c>
      <c r="AF52" s="173">
        <v>0</v>
      </c>
      <c r="AG52" s="173">
        <v>1</v>
      </c>
      <c r="AH52" s="173">
        <v>0</v>
      </c>
      <c r="AI52" s="173">
        <v>1</v>
      </c>
      <c r="AJ52" s="173">
        <v>0</v>
      </c>
      <c r="AK52" s="173">
        <v>0</v>
      </c>
      <c r="AL52" s="173">
        <v>1</v>
      </c>
      <c r="AM52" s="173">
        <v>0</v>
      </c>
      <c r="AN52" s="173">
        <v>0</v>
      </c>
      <c r="AO52" s="173">
        <v>0</v>
      </c>
      <c r="AP52" s="173">
        <v>0</v>
      </c>
      <c r="AQ52" s="173">
        <v>1</v>
      </c>
      <c r="AR52" s="173">
        <v>0</v>
      </c>
      <c r="AS52" s="173">
        <v>0</v>
      </c>
      <c r="AT52" s="173">
        <v>0</v>
      </c>
      <c r="AU52" s="173">
        <v>1</v>
      </c>
      <c r="AV52" s="173">
        <v>0</v>
      </c>
      <c r="AW52" s="173">
        <v>0</v>
      </c>
      <c r="AX52" s="173">
        <v>0</v>
      </c>
      <c r="AY52" s="173">
        <v>0</v>
      </c>
      <c r="AZ52" s="173">
        <v>1</v>
      </c>
      <c r="BA52" s="173">
        <v>0</v>
      </c>
      <c r="BB52" s="173">
        <v>1</v>
      </c>
      <c r="BC52" s="173">
        <v>0</v>
      </c>
      <c r="BD52" s="173">
        <v>0.5</v>
      </c>
      <c r="BE52" s="173">
        <v>0</v>
      </c>
      <c r="BF52" s="173">
        <v>0</v>
      </c>
      <c r="BG52" s="173">
        <v>0</v>
      </c>
      <c r="BH52" s="173">
        <v>1</v>
      </c>
      <c r="BI52" s="173">
        <v>0</v>
      </c>
      <c r="BJ52" s="173">
        <v>0</v>
      </c>
      <c r="BK52" s="173">
        <v>0</v>
      </c>
      <c r="BL52" s="173">
        <v>0</v>
      </c>
      <c r="BM52" s="173">
        <v>0</v>
      </c>
      <c r="BN52" s="173">
        <v>0</v>
      </c>
      <c r="BO52" s="173">
        <v>0</v>
      </c>
      <c r="BP52" s="173">
        <v>0</v>
      </c>
      <c r="BQ52" s="173">
        <v>0</v>
      </c>
      <c r="BR52" s="173">
        <v>0</v>
      </c>
      <c r="BS52" s="173">
        <v>0</v>
      </c>
      <c r="BT52" s="173">
        <v>0</v>
      </c>
      <c r="BU52" s="173">
        <v>0</v>
      </c>
      <c r="BV52" s="173">
        <v>0</v>
      </c>
      <c r="BW52" s="173">
        <v>0.5</v>
      </c>
      <c r="BX52" s="173">
        <v>0</v>
      </c>
      <c r="BY52" s="173">
        <v>0</v>
      </c>
      <c r="BZ52" s="173">
        <v>0.5</v>
      </c>
      <c r="CA52" s="173">
        <v>0</v>
      </c>
      <c r="CB52" s="173">
        <v>0</v>
      </c>
      <c r="CC52" s="173">
        <v>0</v>
      </c>
      <c r="CD52" s="78"/>
      <c r="CE52" s="78"/>
      <c r="CF52" s="78"/>
      <c r="CG52" s="78"/>
    </row>
    <row r="53" spans="1:85" x14ac:dyDescent="0.25">
      <c r="A53" s="91" t="s">
        <v>36</v>
      </c>
    </row>
    <row r="54" spans="1:85" x14ac:dyDescent="0.25">
      <c r="A54" s="92" t="s">
        <v>37</v>
      </c>
    </row>
    <row r="55" spans="1:85" x14ac:dyDescent="0.25">
      <c r="A55" s="93" t="s">
        <v>57</v>
      </c>
      <c r="B55" s="173">
        <v>0</v>
      </c>
      <c r="C55" s="173">
        <v>0</v>
      </c>
      <c r="D55" s="173">
        <v>0</v>
      </c>
      <c r="E55" s="173">
        <v>0</v>
      </c>
      <c r="F55" s="173">
        <v>1</v>
      </c>
      <c r="G55" s="173">
        <v>0.5</v>
      </c>
      <c r="H55" s="173">
        <v>0</v>
      </c>
      <c r="I55" s="173">
        <v>0</v>
      </c>
      <c r="J55" s="173">
        <v>0</v>
      </c>
      <c r="K55" s="173">
        <v>0</v>
      </c>
      <c r="L55" s="173">
        <v>0</v>
      </c>
      <c r="M55" s="173">
        <v>0.5</v>
      </c>
      <c r="N55" s="173">
        <v>0.5</v>
      </c>
      <c r="O55" s="173">
        <v>0.5</v>
      </c>
      <c r="P55" s="173">
        <v>0.25</v>
      </c>
      <c r="Q55" s="173">
        <v>0.25</v>
      </c>
      <c r="R55" s="173">
        <v>0</v>
      </c>
      <c r="S55" s="173">
        <v>0</v>
      </c>
      <c r="T55" s="173">
        <v>0.25</v>
      </c>
      <c r="U55" s="173">
        <v>0</v>
      </c>
      <c r="V55" s="173">
        <v>0</v>
      </c>
      <c r="W55" s="173">
        <v>0</v>
      </c>
      <c r="X55" s="173">
        <v>0</v>
      </c>
      <c r="Y55" s="173">
        <v>0</v>
      </c>
      <c r="Z55" s="173">
        <v>0.5</v>
      </c>
      <c r="AA55" s="173">
        <v>0</v>
      </c>
      <c r="AB55" s="173">
        <v>0</v>
      </c>
      <c r="AC55" s="173">
        <v>0.75</v>
      </c>
      <c r="AD55" s="173">
        <v>0</v>
      </c>
      <c r="AE55" s="173">
        <v>0</v>
      </c>
      <c r="AF55" s="173">
        <v>0</v>
      </c>
      <c r="AG55" s="173">
        <v>0</v>
      </c>
      <c r="AH55" s="173">
        <v>0</v>
      </c>
      <c r="AI55" s="173">
        <v>0</v>
      </c>
      <c r="AJ55" s="173">
        <v>0</v>
      </c>
      <c r="AK55" s="173">
        <v>0</v>
      </c>
      <c r="AL55" s="173">
        <v>0.5</v>
      </c>
      <c r="AM55" s="173">
        <v>0</v>
      </c>
      <c r="AN55" s="173">
        <v>0</v>
      </c>
      <c r="AO55" s="173">
        <v>0.5</v>
      </c>
      <c r="AP55" s="173">
        <v>0</v>
      </c>
      <c r="AQ55" s="173">
        <v>0.25</v>
      </c>
      <c r="AR55" s="173">
        <v>0</v>
      </c>
      <c r="AS55" s="173">
        <v>0</v>
      </c>
      <c r="AT55" s="173">
        <v>0.75</v>
      </c>
      <c r="AU55" s="173">
        <v>0</v>
      </c>
      <c r="AV55" s="173">
        <v>0</v>
      </c>
      <c r="AW55" s="173">
        <v>0</v>
      </c>
      <c r="AX55" s="173">
        <v>0</v>
      </c>
      <c r="AY55" s="173">
        <v>0</v>
      </c>
      <c r="AZ55" s="173">
        <v>0</v>
      </c>
      <c r="BA55" s="173">
        <v>1</v>
      </c>
      <c r="BB55" s="173">
        <v>0</v>
      </c>
      <c r="BC55" s="173">
        <v>0</v>
      </c>
      <c r="BD55" s="173">
        <v>0.25</v>
      </c>
      <c r="BE55" s="173">
        <v>0</v>
      </c>
      <c r="BF55" s="173">
        <v>0</v>
      </c>
      <c r="BG55" s="173">
        <v>0</v>
      </c>
      <c r="BH55" s="173">
        <v>0</v>
      </c>
      <c r="BI55" s="173">
        <v>0</v>
      </c>
      <c r="BJ55" s="173">
        <v>0</v>
      </c>
      <c r="BK55" s="173">
        <v>0</v>
      </c>
      <c r="BL55" s="173">
        <v>0.25</v>
      </c>
      <c r="BM55" s="173">
        <v>1</v>
      </c>
      <c r="BN55" s="173">
        <v>0</v>
      </c>
      <c r="BO55" s="173">
        <v>0</v>
      </c>
      <c r="BP55" s="173">
        <v>0</v>
      </c>
      <c r="BQ55" s="173">
        <v>0.5</v>
      </c>
      <c r="BR55" s="173">
        <v>0</v>
      </c>
      <c r="BS55" s="173">
        <v>0</v>
      </c>
      <c r="BT55" s="173">
        <v>0</v>
      </c>
      <c r="BU55" s="173">
        <v>0</v>
      </c>
      <c r="BV55" s="173">
        <v>0</v>
      </c>
      <c r="BW55" s="173">
        <v>0</v>
      </c>
      <c r="BX55" s="173">
        <v>0</v>
      </c>
      <c r="BY55" s="173">
        <v>0</v>
      </c>
      <c r="BZ55" s="173">
        <v>0</v>
      </c>
      <c r="CA55" s="173">
        <v>0</v>
      </c>
      <c r="CB55" s="173">
        <v>0</v>
      </c>
      <c r="CC55" s="173">
        <v>0.5</v>
      </c>
      <c r="CD55" s="78"/>
      <c r="CE55" s="77"/>
      <c r="CF55" s="77"/>
      <c r="CG55" s="79"/>
    </row>
    <row r="56" spans="1:85" x14ac:dyDescent="0.25">
      <c r="A56" s="93" t="s">
        <v>58</v>
      </c>
      <c r="B56" s="173">
        <v>0</v>
      </c>
      <c r="C56" s="173">
        <v>0</v>
      </c>
      <c r="D56" s="173">
        <v>0</v>
      </c>
      <c r="E56" s="173">
        <v>0</v>
      </c>
      <c r="F56" s="173">
        <v>0</v>
      </c>
      <c r="G56" s="173">
        <v>0.5</v>
      </c>
      <c r="H56" s="173">
        <v>0</v>
      </c>
      <c r="I56" s="173">
        <v>0</v>
      </c>
      <c r="J56" s="173">
        <v>0</v>
      </c>
      <c r="K56" s="173">
        <v>0</v>
      </c>
      <c r="L56" s="173">
        <v>0</v>
      </c>
      <c r="M56" s="173">
        <v>1</v>
      </c>
      <c r="N56" s="173">
        <v>1</v>
      </c>
      <c r="O56" s="173">
        <v>1</v>
      </c>
      <c r="P56" s="173">
        <v>0.5</v>
      </c>
      <c r="Q56" s="173">
        <v>0.25</v>
      </c>
      <c r="R56" s="173">
        <v>0</v>
      </c>
      <c r="S56" s="173">
        <v>0.5</v>
      </c>
      <c r="T56" s="173">
        <v>0</v>
      </c>
      <c r="U56" s="173">
        <v>0</v>
      </c>
      <c r="V56" s="173">
        <v>0</v>
      </c>
      <c r="W56" s="173">
        <v>0</v>
      </c>
      <c r="X56" s="173">
        <v>0</v>
      </c>
      <c r="Y56" s="173">
        <v>0</v>
      </c>
      <c r="Z56" s="173">
        <v>0</v>
      </c>
      <c r="AA56" s="173">
        <v>0</v>
      </c>
      <c r="AB56" s="173">
        <v>0</v>
      </c>
      <c r="AC56" s="173">
        <v>0.75</v>
      </c>
      <c r="AD56" s="173">
        <v>0</v>
      </c>
      <c r="AE56" s="173">
        <v>0</v>
      </c>
      <c r="AF56" s="173">
        <v>0</v>
      </c>
      <c r="AG56" s="173">
        <v>0.5</v>
      </c>
      <c r="AH56" s="173">
        <v>0</v>
      </c>
      <c r="AI56" s="173">
        <v>0.5</v>
      </c>
      <c r="AJ56" s="173">
        <v>0.25</v>
      </c>
      <c r="AK56" s="173">
        <v>0</v>
      </c>
      <c r="AL56" s="173">
        <v>1</v>
      </c>
      <c r="AM56" s="173">
        <v>0</v>
      </c>
      <c r="AN56" s="173">
        <v>0</v>
      </c>
      <c r="AO56" s="173">
        <v>0.5</v>
      </c>
      <c r="AP56" s="173">
        <v>0.25</v>
      </c>
      <c r="AQ56" s="173">
        <v>0.5</v>
      </c>
      <c r="AR56" s="173">
        <v>0</v>
      </c>
      <c r="AS56" s="173">
        <v>0</v>
      </c>
      <c r="AT56" s="173">
        <v>0.5</v>
      </c>
      <c r="AU56" s="173">
        <v>0.5</v>
      </c>
      <c r="AV56" s="173">
        <v>0</v>
      </c>
      <c r="AW56" s="173">
        <v>0</v>
      </c>
      <c r="AX56" s="173">
        <v>0</v>
      </c>
      <c r="AY56" s="173">
        <v>0</v>
      </c>
      <c r="AZ56" s="173">
        <v>0</v>
      </c>
      <c r="BA56" s="173">
        <v>0.5</v>
      </c>
      <c r="BB56" s="173">
        <v>0</v>
      </c>
      <c r="BC56" s="173">
        <v>0.5</v>
      </c>
      <c r="BD56" s="173">
        <v>0</v>
      </c>
      <c r="BE56" s="173">
        <v>0.5</v>
      </c>
      <c r="BF56" s="173">
        <v>0</v>
      </c>
      <c r="BG56" s="173">
        <v>0</v>
      </c>
      <c r="BH56" s="173">
        <v>0</v>
      </c>
      <c r="BI56" s="173">
        <v>0</v>
      </c>
      <c r="BJ56" s="173">
        <v>0</v>
      </c>
      <c r="BK56" s="173">
        <v>0</v>
      </c>
      <c r="BL56" s="173">
        <v>0</v>
      </c>
      <c r="BM56" s="173">
        <v>0</v>
      </c>
      <c r="BN56" s="173">
        <v>0.5</v>
      </c>
      <c r="BO56" s="173">
        <v>0.5</v>
      </c>
      <c r="BP56" s="173">
        <v>0.5</v>
      </c>
      <c r="BQ56" s="173">
        <v>0.5</v>
      </c>
      <c r="BR56" s="173">
        <v>0.5</v>
      </c>
      <c r="BS56" s="173">
        <v>0</v>
      </c>
      <c r="BT56" s="173">
        <v>0</v>
      </c>
      <c r="BU56" s="173">
        <v>0</v>
      </c>
      <c r="BV56" s="173">
        <v>0</v>
      </c>
      <c r="BW56" s="173">
        <v>0</v>
      </c>
      <c r="BX56" s="173">
        <v>0</v>
      </c>
      <c r="BY56" s="173">
        <v>0.5</v>
      </c>
      <c r="BZ56" s="173">
        <v>0.5</v>
      </c>
      <c r="CA56" s="173">
        <v>0</v>
      </c>
      <c r="CB56" s="173">
        <v>0</v>
      </c>
      <c r="CC56" s="173">
        <v>0.5</v>
      </c>
      <c r="CD56" s="78"/>
      <c r="CE56" s="77"/>
      <c r="CF56" s="77"/>
      <c r="CG56" s="77"/>
    </row>
    <row r="57" spans="1:85" x14ac:dyDescent="0.25">
      <c r="A57" s="93" t="s">
        <v>59</v>
      </c>
      <c r="B57" s="173">
        <v>0</v>
      </c>
      <c r="C57" s="173">
        <v>0</v>
      </c>
      <c r="D57" s="173">
        <v>0.5</v>
      </c>
      <c r="E57" s="173">
        <v>0</v>
      </c>
      <c r="F57" s="173">
        <v>0</v>
      </c>
      <c r="G57" s="173">
        <v>0</v>
      </c>
      <c r="H57" s="173">
        <v>0</v>
      </c>
      <c r="I57" s="173">
        <v>0</v>
      </c>
      <c r="J57" s="173">
        <v>0</v>
      </c>
      <c r="K57" s="173">
        <v>0</v>
      </c>
      <c r="L57" s="173">
        <v>0</v>
      </c>
      <c r="M57" s="173">
        <v>0</v>
      </c>
      <c r="N57" s="173">
        <v>0</v>
      </c>
      <c r="O57" s="173">
        <v>0</v>
      </c>
      <c r="P57" s="173">
        <v>0.5</v>
      </c>
      <c r="Q57" s="173">
        <v>0</v>
      </c>
      <c r="R57" s="173">
        <v>0</v>
      </c>
      <c r="S57" s="173">
        <v>0</v>
      </c>
      <c r="T57" s="173">
        <v>0.5</v>
      </c>
      <c r="U57" s="173">
        <v>0</v>
      </c>
      <c r="V57" s="173">
        <v>0</v>
      </c>
      <c r="W57" s="173">
        <v>0</v>
      </c>
      <c r="X57" s="173">
        <v>0</v>
      </c>
      <c r="Y57" s="173">
        <v>0</v>
      </c>
      <c r="Z57" s="173">
        <v>0</v>
      </c>
      <c r="AA57" s="173">
        <v>0</v>
      </c>
      <c r="AB57" s="173">
        <v>0</v>
      </c>
      <c r="AC57" s="173">
        <v>0</v>
      </c>
      <c r="AD57" s="173">
        <v>0</v>
      </c>
      <c r="AE57" s="173">
        <v>0</v>
      </c>
      <c r="AF57" s="173">
        <v>0</v>
      </c>
      <c r="AG57" s="173">
        <v>0.25</v>
      </c>
      <c r="AH57" s="173">
        <v>0</v>
      </c>
      <c r="AI57" s="173">
        <v>0</v>
      </c>
      <c r="AJ57" s="173">
        <v>0</v>
      </c>
      <c r="AK57" s="173">
        <v>0</v>
      </c>
      <c r="AL57" s="173">
        <v>0</v>
      </c>
      <c r="AM57" s="173">
        <v>0</v>
      </c>
      <c r="AN57" s="173">
        <v>0</v>
      </c>
      <c r="AO57" s="173">
        <v>0</v>
      </c>
      <c r="AP57" s="173">
        <v>0</v>
      </c>
      <c r="AQ57" s="173">
        <v>0</v>
      </c>
      <c r="AR57" s="173">
        <v>0</v>
      </c>
      <c r="AS57" s="173">
        <v>0</v>
      </c>
      <c r="AT57" s="173">
        <v>0</v>
      </c>
      <c r="AU57" s="173">
        <v>0</v>
      </c>
      <c r="AV57" s="173">
        <v>0</v>
      </c>
      <c r="AW57" s="173">
        <v>0</v>
      </c>
      <c r="AX57" s="173">
        <v>0</v>
      </c>
      <c r="AY57" s="173">
        <v>0</v>
      </c>
      <c r="AZ57" s="173">
        <v>0</v>
      </c>
      <c r="BA57" s="173">
        <v>0.5</v>
      </c>
      <c r="BB57" s="173">
        <v>0</v>
      </c>
      <c r="BC57" s="173">
        <v>0</v>
      </c>
      <c r="BD57" s="173">
        <v>0</v>
      </c>
      <c r="BE57" s="173">
        <v>0</v>
      </c>
      <c r="BF57" s="173">
        <v>0</v>
      </c>
      <c r="BG57" s="173">
        <v>0</v>
      </c>
      <c r="BH57" s="173">
        <v>0.5</v>
      </c>
      <c r="BI57" s="173">
        <v>0</v>
      </c>
      <c r="BJ57" s="173">
        <v>0</v>
      </c>
      <c r="BK57" s="173">
        <v>0</v>
      </c>
      <c r="BL57" s="173">
        <v>0</v>
      </c>
      <c r="BM57" s="173">
        <v>0</v>
      </c>
      <c r="BN57" s="173">
        <v>0</v>
      </c>
      <c r="BO57" s="173">
        <v>0</v>
      </c>
      <c r="BP57" s="173">
        <v>0</v>
      </c>
      <c r="BQ57" s="173">
        <v>0</v>
      </c>
      <c r="BR57" s="173">
        <v>0</v>
      </c>
      <c r="BS57" s="173">
        <v>0</v>
      </c>
      <c r="BT57" s="173">
        <v>0</v>
      </c>
      <c r="BU57" s="173">
        <v>0</v>
      </c>
      <c r="BV57" s="173">
        <v>0</v>
      </c>
      <c r="BW57" s="173">
        <v>0</v>
      </c>
      <c r="BX57" s="173">
        <v>0</v>
      </c>
      <c r="BY57" s="173">
        <v>0</v>
      </c>
      <c r="BZ57" s="173">
        <v>0</v>
      </c>
      <c r="CA57" s="173">
        <v>0</v>
      </c>
      <c r="CB57" s="173">
        <v>0</v>
      </c>
      <c r="CC57" s="173">
        <v>0</v>
      </c>
      <c r="CD57" s="78"/>
      <c r="CE57" s="77"/>
      <c r="CF57" s="77"/>
      <c r="CG57" s="77"/>
    </row>
    <row r="58" spans="1:85" x14ac:dyDescent="0.25">
      <c r="A58" s="94" t="s">
        <v>60</v>
      </c>
      <c r="B58" s="173">
        <v>0</v>
      </c>
      <c r="C58" s="173">
        <v>0.5</v>
      </c>
      <c r="D58" s="173">
        <v>0.5</v>
      </c>
      <c r="E58" s="173">
        <v>0.5</v>
      </c>
      <c r="F58" s="173">
        <v>0</v>
      </c>
      <c r="G58" s="173">
        <v>1</v>
      </c>
      <c r="H58" s="173">
        <v>0</v>
      </c>
      <c r="I58" s="173">
        <v>0.25</v>
      </c>
      <c r="J58" s="173">
        <v>0</v>
      </c>
      <c r="K58" s="173">
        <v>0</v>
      </c>
      <c r="L58" s="173">
        <v>0</v>
      </c>
      <c r="M58" s="173">
        <v>0.75</v>
      </c>
      <c r="N58" s="173">
        <v>0.75</v>
      </c>
      <c r="O58" s="173">
        <v>0.75</v>
      </c>
      <c r="P58" s="173">
        <v>0.5</v>
      </c>
      <c r="Q58" s="173">
        <v>1</v>
      </c>
      <c r="R58" s="173">
        <v>1</v>
      </c>
      <c r="S58" s="173">
        <v>0</v>
      </c>
      <c r="T58" s="173">
        <v>0.75</v>
      </c>
      <c r="U58" s="173">
        <v>1</v>
      </c>
      <c r="V58" s="173">
        <v>0</v>
      </c>
      <c r="W58" s="173">
        <v>0</v>
      </c>
      <c r="X58" s="173">
        <v>0</v>
      </c>
      <c r="Y58" s="173">
        <v>0</v>
      </c>
      <c r="Z58" s="173">
        <v>0</v>
      </c>
      <c r="AA58" s="173">
        <v>0</v>
      </c>
      <c r="AB58" s="173">
        <v>0</v>
      </c>
      <c r="AC58" s="173">
        <v>1</v>
      </c>
      <c r="AD58" s="173">
        <v>0</v>
      </c>
      <c r="AE58" s="173">
        <v>0</v>
      </c>
      <c r="AF58" s="173">
        <v>0.75</v>
      </c>
      <c r="AG58" s="173">
        <v>1</v>
      </c>
      <c r="AH58" s="173">
        <v>1</v>
      </c>
      <c r="AI58" s="173">
        <v>0.75</v>
      </c>
      <c r="AJ58" s="173">
        <v>0</v>
      </c>
      <c r="AK58" s="173">
        <v>0</v>
      </c>
      <c r="AL58" s="173">
        <v>0.75</v>
      </c>
      <c r="AM58" s="173">
        <v>0.75</v>
      </c>
      <c r="AN58" s="173">
        <v>0.5</v>
      </c>
      <c r="AO58" s="173">
        <v>0.5</v>
      </c>
      <c r="AP58" s="173">
        <v>0.5</v>
      </c>
      <c r="AQ58" s="173">
        <v>0.75</v>
      </c>
      <c r="AR58" s="173">
        <v>0</v>
      </c>
      <c r="AS58" s="173">
        <v>0</v>
      </c>
      <c r="AT58" s="173">
        <v>0.75</v>
      </c>
      <c r="AU58" s="173">
        <v>0.75</v>
      </c>
      <c r="AV58" s="173">
        <v>0</v>
      </c>
      <c r="AW58" s="173">
        <v>0.75</v>
      </c>
      <c r="AX58" s="173">
        <v>0</v>
      </c>
      <c r="AY58" s="173">
        <v>0</v>
      </c>
      <c r="AZ58" s="173">
        <v>0</v>
      </c>
      <c r="BA58" s="173">
        <v>0.5</v>
      </c>
      <c r="BB58" s="173">
        <v>0</v>
      </c>
      <c r="BC58" s="173">
        <v>0</v>
      </c>
      <c r="BD58" s="173">
        <v>0</v>
      </c>
      <c r="BE58" s="173">
        <v>0.75</v>
      </c>
      <c r="BF58" s="173">
        <v>0.75</v>
      </c>
      <c r="BG58" s="173">
        <v>0</v>
      </c>
      <c r="BH58" s="173">
        <v>0</v>
      </c>
      <c r="BI58" s="173">
        <v>0</v>
      </c>
      <c r="BJ58" s="173">
        <v>1</v>
      </c>
      <c r="BK58" s="173">
        <v>0</v>
      </c>
      <c r="BL58" s="173">
        <v>0.5</v>
      </c>
      <c r="BM58" s="173">
        <v>0</v>
      </c>
      <c r="BN58" s="173">
        <v>0.5</v>
      </c>
      <c r="BO58" s="173">
        <v>0.5</v>
      </c>
      <c r="BP58" s="173">
        <v>0.5</v>
      </c>
      <c r="BQ58" s="173">
        <v>0.5</v>
      </c>
      <c r="BR58" s="173">
        <v>0.5</v>
      </c>
      <c r="BS58" s="173">
        <v>0</v>
      </c>
      <c r="BT58" s="173">
        <v>1</v>
      </c>
      <c r="BU58" s="173">
        <v>0</v>
      </c>
      <c r="BV58" s="173">
        <v>0</v>
      </c>
      <c r="BW58" s="173">
        <v>0</v>
      </c>
      <c r="BX58" s="173">
        <v>0</v>
      </c>
      <c r="BY58" s="173">
        <v>1</v>
      </c>
      <c r="BZ58" s="173">
        <v>0</v>
      </c>
      <c r="CA58" s="173">
        <v>0</v>
      </c>
      <c r="CB58" s="173">
        <v>0</v>
      </c>
      <c r="CC58" s="173">
        <v>0</v>
      </c>
      <c r="CD58" s="78"/>
      <c r="CE58" s="77"/>
      <c r="CF58" s="77"/>
      <c r="CG58" s="77"/>
    </row>
    <row r="59" spans="1:85" x14ac:dyDescent="0.25">
      <c r="A59" s="92" t="s">
        <v>38</v>
      </c>
    </row>
    <row r="60" spans="1:85" x14ac:dyDescent="0.25">
      <c r="A60" s="93" t="s">
        <v>61</v>
      </c>
      <c r="B60" s="173">
        <v>0.5</v>
      </c>
      <c r="C60" s="173">
        <v>0</v>
      </c>
      <c r="D60" s="173">
        <v>0.5</v>
      </c>
      <c r="E60" s="173">
        <v>0</v>
      </c>
      <c r="F60" s="173">
        <v>1</v>
      </c>
      <c r="G60" s="173">
        <v>1</v>
      </c>
      <c r="H60" s="173">
        <v>1</v>
      </c>
      <c r="I60" s="173">
        <v>0</v>
      </c>
      <c r="J60" s="173">
        <v>0.25</v>
      </c>
      <c r="K60" s="173">
        <v>0.25</v>
      </c>
      <c r="L60" s="173">
        <v>0</v>
      </c>
      <c r="M60" s="173">
        <v>0.5</v>
      </c>
      <c r="N60" s="173">
        <v>0.5</v>
      </c>
      <c r="O60" s="173">
        <v>0.5</v>
      </c>
      <c r="P60" s="173">
        <v>0.5</v>
      </c>
      <c r="Q60" s="173">
        <v>0.5</v>
      </c>
      <c r="R60" s="173">
        <v>0.5</v>
      </c>
      <c r="S60" s="173">
        <v>0</v>
      </c>
      <c r="T60" s="173">
        <v>0</v>
      </c>
      <c r="U60" s="173">
        <v>0.5</v>
      </c>
      <c r="V60" s="173">
        <v>0.5</v>
      </c>
      <c r="W60" s="173">
        <v>1</v>
      </c>
      <c r="X60" s="173">
        <v>0</v>
      </c>
      <c r="Y60" s="173">
        <v>1</v>
      </c>
      <c r="Z60" s="173">
        <v>0.5</v>
      </c>
      <c r="AA60" s="173">
        <v>0</v>
      </c>
      <c r="AB60" s="173">
        <v>0</v>
      </c>
      <c r="AC60" s="173">
        <v>0</v>
      </c>
      <c r="AD60" s="173">
        <v>0</v>
      </c>
      <c r="AE60" s="173">
        <v>0</v>
      </c>
      <c r="AF60" s="173">
        <v>0.5</v>
      </c>
      <c r="AG60" s="173">
        <v>0.5</v>
      </c>
      <c r="AH60" s="173">
        <v>0.5</v>
      </c>
      <c r="AI60" s="173">
        <v>0.5</v>
      </c>
      <c r="AJ60" s="173">
        <v>0</v>
      </c>
      <c r="AK60" s="173">
        <v>0</v>
      </c>
      <c r="AL60" s="173">
        <v>1</v>
      </c>
      <c r="AM60" s="173">
        <v>0</v>
      </c>
      <c r="AN60" s="173">
        <v>0.5</v>
      </c>
      <c r="AO60" s="173">
        <v>0.5</v>
      </c>
      <c r="AP60" s="173">
        <v>0.5</v>
      </c>
      <c r="AQ60" s="173">
        <v>0</v>
      </c>
      <c r="AR60" s="173">
        <v>0</v>
      </c>
      <c r="AS60" s="173">
        <v>0</v>
      </c>
      <c r="AT60" s="173">
        <v>0.5</v>
      </c>
      <c r="AU60" s="173">
        <v>0</v>
      </c>
      <c r="AV60" s="173">
        <v>0</v>
      </c>
      <c r="AW60" s="173">
        <v>1</v>
      </c>
      <c r="AX60" s="173">
        <v>0</v>
      </c>
      <c r="AY60" s="173">
        <v>0</v>
      </c>
      <c r="AZ60" s="173">
        <v>0</v>
      </c>
      <c r="BA60" s="173">
        <v>1</v>
      </c>
      <c r="BB60" s="173">
        <v>1</v>
      </c>
      <c r="BC60" s="173">
        <v>0.5</v>
      </c>
      <c r="BD60" s="173">
        <v>0.5</v>
      </c>
      <c r="BE60" s="173">
        <v>0.5</v>
      </c>
      <c r="BF60" s="173">
        <v>0.5</v>
      </c>
      <c r="BG60" s="173">
        <v>0</v>
      </c>
      <c r="BH60" s="173">
        <v>1</v>
      </c>
      <c r="BI60" s="173">
        <v>0</v>
      </c>
      <c r="BJ60" s="173">
        <v>0.5</v>
      </c>
      <c r="BK60" s="173">
        <v>0</v>
      </c>
      <c r="BL60" s="173">
        <v>0</v>
      </c>
      <c r="BM60" s="173">
        <v>1</v>
      </c>
      <c r="BN60" s="173">
        <v>0.5</v>
      </c>
      <c r="BO60" s="173">
        <v>0.5</v>
      </c>
      <c r="BP60" s="173">
        <v>0.5</v>
      </c>
      <c r="BQ60" s="173">
        <v>0.5</v>
      </c>
      <c r="BR60" s="173">
        <v>0.5</v>
      </c>
      <c r="BS60" s="173">
        <v>1</v>
      </c>
      <c r="BT60" s="173">
        <v>0</v>
      </c>
      <c r="BU60" s="173">
        <v>0</v>
      </c>
      <c r="BV60" s="173">
        <v>0</v>
      </c>
      <c r="BW60" s="173">
        <v>0</v>
      </c>
      <c r="BX60" s="173">
        <v>1</v>
      </c>
      <c r="BY60" s="173">
        <v>1</v>
      </c>
      <c r="BZ60" s="173">
        <v>1</v>
      </c>
      <c r="CA60" s="173">
        <v>0</v>
      </c>
      <c r="CB60" s="173">
        <v>0</v>
      </c>
      <c r="CC60" s="173">
        <v>0.5</v>
      </c>
      <c r="CD60" s="78"/>
      <c r="CE60" s="77"/>
      <c r="CF60" s="77"/>
      <c r="CG60" s="77"/>
    </row>
    <row r="61" spans="1:85" x14ac:dyDescent="0.25">
      <c r="A61" s="93" t="s">
        <v>62</v>
      </c>
      <c r="B61" s="173">
        <v>0.5</v>
      </c>
      <c r="C61" s="173">
        <v>0</v>
      </c>
      <c r="D61" s="173">
        <v>0.25</v>
      </c>
      <c r="E61" s="173">
        <v>0</v>
      </c>
      <c r="F61" s="173">
        <v>0.5</v>
      </c>
      <c r="G61" s="173">
        <v>0.25</v>
      </c>
      <c r="H61" s="173">
        <v>0.5</v>
      </c>
      <c r="I61" s="173">
        <v>0</v>
      </c>
      <c r="J61" s="173">
        <v>0.5</v>
      </c>
      <c r="K61" s="173">
        <v>0.5</v>
      </c>
      <c r="L61" s="173">
        <v>0</v>
      </c>
      <c r="M61" s="173">
        <v>0.5</v>
      </c>
      <c r="N61" s="173">
        <v>0.5</v>
      </c>
      <c r="O61" s="173">
        <v>0.5</v>
      </c>
      <c r="P61" s="173">
        <v>0.5</v>
      </c>
      <c r="Q61" s="173">
        <v>0.5</v>
      </c>
      <c r="R61" s="173">
        <v>0.5</v>
      </c>
      <c r="S61" s="173">
        <v>0</v>
      </c>
      <c r="T61" s="173">
        <v>1</v>
      </c>
      <c r="U61" s="173">
        <v>0.5</v>
      </c>
      <c r="V61" s="173">
        <v>0.5</v>
      </c>
      <c r="W61" s="173">
        <v>0</v>
      </c>
      <c r="X61" s="173">
        <v>0</v>
      </c>
      <c r="Y61" s="173">
        <v>0.25</v>
      </c>
      <c r="Z61" s="173">
        <v>0.5</v>
      </c>
      <c r="AA61" s="173">
        <v>0</v>
      </c>
      <c r="AB61" s="173">
        <v>0</v>
      </c>
      <c r="AC61" s="173">
        <v>0.5</v>
      </c>
      <c r="AD61" s="173">
        <v>0</v>
      </c>
      <c r="AE61" s="173">
        <v>0</v>
      </c>
      <c r="AF61" s="173">
        <v>0</v>
      </c>
      <c r="AG61" s="173">
        <v>0</v>
      </c>
      <c r="AH61" s="173">
        <v>0</v>
      </c>
      <c r="AI61" s="173">
        <v>0.25</v>
      </c>
      <c r="AJ61" s="173">
        <v>0</v>
      </c>
      <c r="AK61" s="173">
        <v>0</v>
      </c>
      <c r="AL61" s="173">
        <v>0.5</v>
      </c>
      <c r="AM61" s="173">
        <v>0.5</v>
      </c>
      <c r="AN61" s="173">
        <v>0</v>
      </c>
      <c r="AO61" s="173">
        <v>0</v>
      </c>
      <c r="AP61" s="173">
        <v>0</v>
      </c>
      <c r="AQ61" s="173">
        <v>0.5</v>
      </c>
      <c r="AR61" s="173">
        <v>0</v>
      </c>
      <c r="AS61" s="173">
        <v>0</v>
      </c>
      <c r="AT61" s="173">
        <v>0.5</v>
      </c>
      <c r="AU61" s="173">
        <v>0</v>
      </c>
      <c r="AV61" s="173">
        <v>0</v>
      </c>
      <c r="AW61" s="173">
        <v>0</v>
      </c>
      <c r="AX61" s="173">
        <v>0</v>
      </c>
      <c r="AY61" s="173">
        <v>0</v>
      </c>
      <c r="AZ61" s="173">
        <v>0</v>
      </c>
      <c r="BA61" s="173">
        <v>0.5</v>
      </c>
      <c r="BB61" s="173">
        <v>0.5</v>
      </c>
      <c r="BC61" s="173">
        <v>0.5</v>
      </c>
      <c r="BD61" s="173">
        <v>0.5</v>
      </c>
      <c r="BE61" s="173">
        <v>0.25</v>
      </c>
      <c r="BF61" s="173">
        <v>0.25</v>
      </c>
      <c r="BG61" s="173">
        <v>0</v>
      </c>
      <c r="BH61" s="173">
        <v>0.5</v>
      </c>
      <c r="BI61" s="173">
        <v>0</v>
      </c>
      <c r="BJ61" s="173">
        <v>0</v>
      </c>
      <c r="BK61" s="173">
        <v>0</v>
      </c>
      <c r="BL61" s="173">
        <v>0.25</v>
      </c>
      <c r="BM61" s="173">
        <v>1</v>
      </c>
      <c r="BN61" s="173">
        <v>0.25</v>
      </c>
      <c r="BO61" s="173">
        <v>0.25</v>
      </c>
      <c r="BP61" s="173">
        <v>0.25</v>
      </c>
      <c r="BQ61" s="173">
        <v>0.25</v>
      </c>
      <c r="BR61" s="173">
        <v>0.25</v>
      </c>
      <c r="BS61" s="173">
        <v>0</v>
      </c>
      <c r="BT61" s="173">
        <v>0.5</v>
      </c>
      <c r="BU61" s="173">
        <v>0</v>
      </c>
      <c r="BV61" s="173">
        <v>0</v>
      </c>
      <c r="BW61" s="173">
        <v>0</v>
      </c>
      <c r="BX61" s="173">
        <v>0.5</v>
      </c>
      <c r="BY61" s="173">
        <v>0</v>
      </c>
      <c r="BZ61" s="173">
        <v>0.5</v>
      </c>
      <c r="CA61" s="173">
        <v>0</v>
      </c>
      <c r="CB61" s="173">
        <v>0</v>
      </c>
      <c r="CC61" s="173">
        <v>0.25</v>
      </c>
      <c r="CD61" s="78"/>
      <c r="CE61" s="77"/>
      <c r="CF61" s="77"/>
      <c r="CG61" s="77"/>
    </row>
    <row r="62" spans="1:85" x14ac:dyDescent="0.25">
      <c r="A62" s="93" t="s">
        <v>63</v>
      </c>
      <c r="B62" s="173">
        <v>0.5</v>
      </c>
      <c r="C62" s="173">
        <v>0</v>
      </c>
      <c r="D62" s="173">
        <v>1</v>
      </c>
      <c r="E62" s="173">
        <v>0</v>
      </c>
      <c r="F62" s="173">
        <v>1</v>
      </c>
      <c r="G62" s="173">
        <v>1</v>
      </c>
      <c r="H62" s="173">
        <v>1</v>
      </c>
      <c r="I62" s="173">
        <v>0</v>
      </c>
      <c r="J62" s="173">
        <v>0.25</v>
      </c>
      <c r="K62" s="173">
        <v>0.25</v>
      </c>
      <c r="L62" s="173">
        <v>0</v>
      </c>
      <c r="M62" s="173">
        <v>1</v>
      </c>
      <c r="N62" s="173">
        <v>1</v>
      </c>
      <c r="O62" s="173">
        <v>1</v>
      </c>
      <c r="P62" s="173">
        <v>0.5</v>
      </c>
      <c r="Q62" s="173">
        <v>1</v>
      </c>
      <c r="R62" s="173">
        <v>0.5</v>
      </c>
      <c r="S62" s="173">
        <v>0</v>
      </c>
      <c r="T62" s="173">
        <v>0.5</v>
      </c>
      <c r="U62" s="173">
        <v>1</v>
      </c>
      <c r="V62" s="173">
        <v>0.5</v>
      </c>
      <c r="W62" s="173">
        <v>0</v>
      </c>
      <c r="X62" s="173">
        <v>0</v>
      </c>
      <c r="Y62" s="173">
        <v>0.25</v>
      </c>
      <c r="Z62" s="173">
        <v>0.5</v>
      </c>
      <c r="AA62" s="173">
        <v>0</v>
      </c>
      <c r="AB62" s="173">
        <v>0</v>
      </c>
      <c r="AC62" s="173">
        <v>1</v>
      </c>
      <c r="AD62" s="173">
        <v>0</v>
      </c>
      <c r="AE62" s="173">
        <v>0</v>
      </c>
      <c r="AF62" s="173">
        <v>0.5</v>
      </c>
      <c r="AG62" s="173">
        <v>0.5</v>
      </c>
      <c r="AH62" s="173">
        <v>0.5</v>
      </c>
      <c r="AI62" s="173">
        <v>1</v>
      </c>
      <c r="AJ62" s="173">
        <v>0</v>
      </c>
      <c r="AK62" s="173">
        <v>0</v>
      </c>
      <c r="AL62" s="173">
        <v>1</v>
      </c>
      <c r="AM62" s="173">
        <v>1</v>
      </c>
      <c r="AN62" s="173">
        <v>0.5</v>
      </c>
      <c r="AO62" s="173">
        <v>1</v>
      </c>
      <c r="AP62" s="173">
        <v>0.5</v>
      </c>
      <c r="AQ62" s="173">
        <v>0.5</v>
      </c>
      <c r="AR62" s="173">
        <v>0</v>
      </c>
      <c r="AS62" s="173">
        <v>0</v>
      </c>
      <c r="AT62" s="173">
        <v>1</v>
      </c>
      <c r="AU62" s="173">
        <v>1</v>
      </c>
      <c r="AV62" s="173">
        <v>0</v>
      </c>
      <c r="AW62" s="173">
        <v>0.5</v>
      </c>
      <c r="AX62" s="173">
        <v>0</v>
      </c>
      <c r="AY62" s="173">
        <v>0</v>
      </c>
      <c r="AZ62" s="173">
        <v>0</v>
      </c>
      <c r="BA62" s="173">
        <v>0.5</v>
      </c>
      <c r="BB62" s="173">
        <v>0</v>
      </c>
      <c r="BC62" s="173">
        <v>0.5</v>
      </c>
      <c r="BD62" s="173">
        <v>0.5</v>
      </c>
      <c r="BE62" s="173">
        <v>0.5</v>
      </c>
      <c r="BF62" s="173">
        <v>0.5</v>
      </c>
      <c r="BG62" s="173">
        <v>0</v>
      </c>
      <c r="BH62" s="173">
        <v>0</v>
      </c>
      <c r="BI62" s="173">
        <v>0</v>
      </c>
      <c r="BJ62" s="173">
        <v>0.5</v>
      </c>
      <c r="BK62" s="173">
        <v>0</v>
      </c>
      <c r="BL62" s="173">
        <v>0.5</v>
      </c>
      <c r="BM62" s="173">
        <v>1</v>
      </c>
      <c r="BN62" s="173">
        <v>0.5</v>
      </c>
      <c r="BO62" s="173">
        <v>0.5</v>
      </c>
      <c r="BP62" s="173">
        <v>0.5</v>
      </c>
      <c r="BQ62" s="173">
        <v>0.5</v>
      </c>
      <c r="BR62" s="173">
        <v>0.5</v>
      </c>
      <c r="BS62" s="173">
        <v>0</v>
      </c>
      <c r="BT62" s="173">
        <v>1</v>
      </c>
      <c r="BU62" s="173">
        <v>0</v>
      </c>
      <c r="BV62" s="173">
        <v>0</v>
      </c>
      <c r="BW62" s="173">
        <v>0</v>
      </c>
      <c r="BX62" s="173">
        <v>0.5</v>
      </c>
      <c r="BY62" s="173">
        <v>0</v>
      </c>
      <c r="BZ62" s="173">
        <v>1</v>
      </c>
      <c r="CA62" s="173">
        <v>0</v>
      </c>
      <c r="CB62" s="173">
        <v>0</v>
      </c>
      <c r="CC62" s="173">
        <v>0.5</v>
      </c>
      <c r="CD62" s="78"/>
      <c r="CE62" s="77"/>
      <c r="CF62" s="77"/>
      <c r="CG62" s="77"/>
    </row>
    <row r="63" spans="1:85" x14ac:dyDescent="0.25">
      <c r="A63" s="93" t="s">
        <v>64</v>
      </c>
      <c r="B63" s="173">
        <v>1</v>
      </c>
      <c r="C63" s="173">
        <v>0</v>
      </c>
      <c r="D63" s="173">
        <v>1</v>
      </c>
      <c r="E63" s="173">
        <v>0</v>
      </c>
      <c r="F63" s="173">
        <v>1</v>
      </c>
      <c r="G63" s="173">
        <v>1</v>
      </c>
      <c r="H63" s="173">
        <v>1</v>
      </c>
      <c r="I63" s="173">
        <v>0</v>
      </c>
      <c r="J63" s="173">
        <v>1</v>
      </c>
      <c r="K63" s="173">
        <v>1</v>
      </c>
      <c r="L63" s="173">
        <v>1</v>
      </c>
      <c r="M63" s="173">
        <v>1</v>
      </c>
      <c r="N63" s="173">
        <v>1</v>
      </c>
      <c r="O63" s="173">
        <v>1</v>
      </c>
      <c r="P63" s="173">
        <v>1</v>
      </c>
      <c r="Q63" s="173">
        <v>0.5</v>
      </c>
      <c r="R63" s="173">
        <v>0.5</v>
      </c>
      <c r="S63" s="173">
        <v>0</v>
      </c>
      <c r="T63" s="173">
        <v>0.25</v>
      </c>
      <c r="U63" s="173">
        <v>1</v>
      </c>
      <c r="V63" s="173">
        <v>1</v>
      </c>
      <c r="W63" s="173">
        <v>0</v>
      </c>
      <c r="X63" s="173">
        <v>0</v>
      </c>
      <c r="Y63" s="173">
        <v>0.25</v>
      </c>
      <c r="Z63" s="173">
        <v>0.25</v>
      </c>
      <c r="AA63" s="173">
        <v>0</v>
      </c>
      <c r="AB63" s="173">
        <v>0</v>
      </c>
      <c r="AC63" s="173">
        <v>0.5</v>
      </c>
      <c r="AD63" s="173">
        <v>0</v>
      </c>
      <c r="AE63" s="173">
        <v>0</v>
      </c>
      <c r="AF63" s="173">
        <v>0.5</v>
      </c>
      <c r="AG63" s="173">
        <v>0.5</v>
      </c>
      <c r="AH63" s="173">
        <v>0.5</v>
      </c>
      <c r="AI63" s="173">
        <v>0.25</v>
      </c>
      <c r="AJ63" s="173">
        <v>0</v>
      </c>
      <c r="AK63" s="173">
        <v>0</v>
      </c>
      <c r="AL63" s="173">
        <v>0.5</v>
      </c>
      <c r="AM63" s="173">
        <v>0.5</v>
      </c>
      <c r="AN63" s="173">
        <v>0.5</v>
      </c>
      <c r="AO63" s="173">
        <v>0.5</v>
      </c>
      <c r="AP63" s="173">
        <v>0.5</v>
      </c>
      <c r="AQ63" s="173">
        <v>0.5</v>
      </c>
      <c r="AR63" s="173">
        <v>0</v>
      </c>
      <c r="AS63" s="173">
        <v>0</v>
      </c>
      <c r="AT63" s="173">
        <v>0.5</v>
      </c>
      <c r="AU63" s="173">
        <v>0.5</v>
      </c>
      <c r="AV63" s="173">
        <v>0</v>
      </c>
      <c r="AW63" s="173">
        <v>0.5</v>
      </c>
      <c r="AX63" s="173">
        <v>0</v>
      </c>
      <c r="AY63" s="173">
        <v>0</v>
      </c>
      <c r="AZ63" s="173">
        <v>1</v>
      </c>
      <c r="BA63" s="173">
        <v>0.5</v>
      </c>
      <c r="BB63" s="173">
        <v>0.5</v>
      </c>
      <c r="BC63" s="173">
        <v>0</v>
      </c>
      <c r="BD63" s="173">
        <v>0</v>
      </c>
      <c r="BE63" s="173">
        <v>0.25</v>
      </c>
      <c r="BF63" s="173">
        <v>0.5</v>
      </c>
      <c r="BG63" s="173">
        <v>0</v>
      </c>
      <c r="BH63" s="173">
        <v>1</v>
      </c>
      <c r="BI63" s="173">
        <v>0</v>
      </c>
      <c r="BJ63" s="173">
        <v>0.5</v>
      </c>
      <c r="BK63" s="173">
        <v>0</v>
      </c>
      <c r="BL63" s="173">
        <v>1</v>
      </c>
      <c r="BM63" s="173">
        <v>0</v>
      </c>
      <c r="BN63" s="173">
        <v>0.25</v>
      </c>
      <c r="BO63" s="173">
        <v>0.25</v>
      </c>
      <c r="BP63" s="173">
        <v>0.25</v>
      </c>
      <c r="BQ63" s="173">
        <v>0.25</v>
      </c>
      <c r="BR63" s="173">
        <v>0.25</v>
      </c>
      <c r="BS63" s="173">
        <v>1</v>
      </c>
      <c r="BT63" s="173">
        <v>0.5</v>
      </c>
      <c r="BU63" s="173">
        <v>0</v>
      </c>
      <c r="BV63" s="173">
        <v>0</v>
      </c>
      <c r="BW63" s="173">
        <v>1</v>
      </c>
      <c r="BX63" s="173">
        <v>0</v>
      </c>
      <c r="BY63" s="173">
        <v>1</v>
      </c>
      <c r="BZ63" s="173">
        <v>0.5</v>
      </c>
      <c r="CA63" s="173">
        <v>0</v>
      </c>
      <c r="CB63" s="173">
        <v>0</v>
      </c>
      <c r="CC63" s="173">
        <v>0.5</v>
      </c>
      <c r="CD63" s="78"/>
      <c r="CE63" s="77"/>
      <c r="CF63" s="77"/>
      <c r="CG63" s="77"/>
    </row>
    <row r="64" spans="1:85" x14ac:dyDescent="0.25">
      <c r="A64" s="93" t="s">
        <v>65</v>
      </c>
      <c r="B64" s="173">
        <v>0</v>
      </c>
      <c r="C64" s="173">
        <v>1</v>
      </c>
      <c r="D64" s="173">
        <v>1</v>
      </c>
      <c r="E64" s="173">
        <v>1</v>
      </c>
      <c r="F64" s="173">
        <v>0</v>
      </c>
      <c r="G64" s="173">
        <v>0.25</v>
      </c>
      <c r="H64" s="173">
        <v>0</v>
      </c>
      <c r="I64" s="173">
        <v>1</v>
      </c>
      <c r="J64" s="173">
        <v>0</v>
      </c>
      <c r="K64" s="173">
        <v>0</v>
      </c>
      <c r="L64" s="173">
        <v>0</v>
      </c>
      <c r="M64" s="173">
        <v>0</v>
      </c>
      <c r="N64" s="173">
        <v>0</v>
      </c>
      <c r="O64" s="173">
        <v>0</v>
      </c>
      <c r="P64" s="173">
        <v>0.25</v>
      </c>
      <c r="Q64" s="173">
        <v>0</v>
      </c>
      <c r="R64" s="173">
        <v>0</v>
      </c>
      <c r="S64" s="173">
        <v>1</v>
      </c>
      <c r="T64" s="173">
        <v>0</v>
      </c>
      <c r="U64" s="173">
        <v>0.5</v>
      </c>
      <c r="V64" s="173">
        <v>0</v>
      </c>
      <c r="W64" s="173">
        <v>0</v>
      </c>
      <c r="X64" s="173">
        <v>0</v>
      </c>
      <c r="Y64" s="173">
        <v>0.5</v>
      </c>
      <c r="Z64" s="173">
        <v>1</v>
      </c>
      <c r="AA64" s="173">
        <v>0</v>
      </c>
      <c r="AB64" s="173">
        <v>1</v>
      </c>
      <c r="AC64" s="173">
        <v>0</v>
      </c>
      <c r="AD64" s="173">
        <v>0</v>
      </c>
      <c r="AE64" s="173">
        <v>1</v>
      </c>
      <c r="AF64" s="173">
        <v>0</v>
      </c>
      <c r="AG64" s="173">
        <v>0</v>
      </c>
      <c r="AH64" s="173">
        <v>0</v>
      </c>
      <c r="AI64" s="173">
        <v>0</v>
      </c>
      <c r="AJ64" s="173">
        <v>1</v>
      </c>
      <c r="AK64" s="173">
        <v>1</v>
      </c>
      <c r="AL64" s="173">
        <v>0</v>
      </c>
      <c r="AM64" s="173">
        <v>1</v>
      </c>
      <c r="AN64" s="173">
        <v>0</v>
      </c>
      <c r="AO64" s="173">
        <v>0</v>
      </c>
      <c r="AP64" s="173">
        <v>0</v>
      </c>
      <c r="AQ64" s="173">
        <v>0</v>
      </c>
      <c r="AR64" s="173">
        <v>0</v>
      </c>
      <c r="AS64" s="173">
        <v>0</v>
      </c>
      <c r="AT64" s="173">
        <v>0</v>
      </c>
      <c r="AU64" s="173">
        <v>1</v>
      </c>
      <c r="AV64" s="173">
        <v>0</v>
      </c>
      <c r="AW64" s="173">
        <v>0</v>
      </c>
      <c r="AX64" s="173">
        <v>0</v>
      </c>
      <c r="AY64" s="173">
        <v>0</v>
      </c>
      <c r="AZ64" s="173">
        <v>0</v>
      </c>
      <c r="BA64" s="173">
        <v>0</v>
      </c>
      <c r="BB64" s="173">
        <v>0</v>
      </c>
      <c r="BC64" s="173">
        <v>0.5</v>
      </c>
      <c r="BD64" s="173">
        <v>1</v>
      </c>
      <c r="BE64" s="173">
        <v>1</v>
      </c>
      <c r="BF64" s="173">
        <v>0.25</v>
      </c>
      <c r="BG64" s="173">
        <v>0</v>
      </c>
      <c r="BH64" s="173">
        <v>0</v>
      </c>
      <c r="BI64" s="173">
        <v>0</v>
      </c>
      <c r="BJ64" s="173">
        <v>0</v>
      </c>
      <c r="BK64" s="173">
        <v>0</v>
      </c>
      <c r="BL64" s="173">
        <v>0</v>
      </c>
      <c r="BM64" s="173">
        <v>0</v>
      </c>
      <c r="BN64" s="173">
        <v>0</v>
      </c>
      <c r="BO64" s="173">
        <v>0</v>
      </c>
      <c r="BP64" s="173">
        <v>0</v>
      </c>
      <c r="BQ64" s="173">
        <v>0</v>
      </c>
      <c r="BR64" s="173">
        <v>0</v>
      </c>
      <c r="BS64" s="173">
        <v>0</v>
      </c>
      <c r="BT64" s="173">
        <v>0</v>
      </c>
      <c r="BU64" s="173">
        <v>0</v>
      </c>
      <c r="BV64" s="173">
        <v>0</v>
      </c>
      <c r="BW64" s="173">
        <v>0</v>
      </c>
      <c r="BX64" s="173">
        <v>1</v>
      </c>
      <c r="BY64" s="173">
        <v>0</v>
      </c>
      <c r="BZ64" s="173">
        <v>0.5</v>
      </c>
      <c r="CA64" s="173">
        <v>0</v>
      </c>
      <c r="CB64" s="173">
        <v>1</v>
      </c>
      <c r="CC64" s="173">
        <v>1</v>
      </c>
      <c r="CD64" s="78"/>
      <c r="CE64" s="77"/>
      <c r="CF64" s="77"/>
      <c r="CG64" s="77"/>
    </row>
    <row r="65" spans="1:85" x14ac:dyDescent="0.25">
      <c r="A65" s="93" t="s">
        <v>66</v>
      </c>
      <c r="B65" s="173">
        <v>0.25</v>
      </c>
      <c r="C65" s="173">
        <v>0</v>
      </c>
      <c r="D65" s="173">
        <v>0.25</v>
      </c>
      <c r="E65" s="173">
        <v>1</v>
      </c>
      <c r="F65" s="173">
        <v>0.25</v>
      </c>
      <c r="G65" s="173">
        <v>0.25</v>
      </c>
      <c r="H65" s="173">
        <v>0.25</v>
      </c>
      <c r="I65" s="173">
        <v>0</v>
      </c>
      <c r="J65" s="173">
        <v>0</v>
      </c>
      <c r="K65" s="173">
        <v>0</v>
      </c>
      <c r="L65" s="173">
        <v>0</v>
      </c>
      <c r="M65" s="173">
        <v>1</v>
      </c>
      <c r="N65" s="173">
        <v>0.5</v>
      </c>
      <c r="O65" s="173">
        <v>0.5</v>
      </c>
      <c r="P65" s="173">
        <v>0.25</v>
      </c>
      <c r="Q65" s="173">
        <v>0.25</v>
      </c>
      <c r="R65" s="173">
        <v>0.5</v>
      </c>
      <c r="S65" s="173">
        <v>0.5</v>
      </c>
      <c r="T65" s="173">
        <v>0.25</v>
      </c>
      <c r="U65" s="173">
        <v>0.25</v>
      </c>
      <c r="V65" s="173">
        <v>0</v>
      </c>
      <c r="W65" s="173">
        <v>0</v>
      </c>
      <c r="X65" s="173">
        <v>0</v>
      </c>
      <c r="Y65" s="173">
        <v>0.25</v>
      </c>
      <c r="Z65" s="173">
        <v>0.25</v>
      </c>
      <c r="AA65" s="173">
        <v>0</v>
      </c>
      <c r="AB65" s="173">
        <v>0.5</v>
      </c>
      <c r="AC65" s="173">
        <v>0.25</v>
      </c>
      <c r="AD65" s="173">
        <v>0</v>
      </c>
      <c r="AE65" s="173">
        <v>0.25</v>
      </c>
      <c r="AF65" s="173">
        <v>0.25</v>
      </c>
      <c r="AG65" s="173">
        <v>0</v>
      </c>
      <c r="AH65" s="173">
        <v>0.25</v>
      </c>
      <c r="AI65" s="173">
        <v>0.25</v>
      </c>
      <c r="AJ65" s="173">
        <v>0.25</v>
      </c>
      <c r="AK65" s="173">
        <v>0.25</v>
      </c>
      <c r="AL65" s="173">
        <v>0.25</v>
      </c>
      <c r="AM65" s="173">
        <v>0.5</v>
      </c>
      <c r="AN65" s="173">
        <v>0.5</v>
      </c>
      <c r="AO65" s="173">
        <v>0.5</v>
      </c>
      <c r="AP65" s="173">
        <v>1</v>
      </c>
      <c r="AQ65" s="173">
        <v>0.25</v>
      </c>
      <c r="AR65" s="173">
        <v>0</v>
      </c>
      <c r="AS65" s="173">
        <v>0</v>
      </c>
      <c r="AT65" s="173">
        <v>0</v>
      </c>
      <c r="AU65" s="173">
        <v>0.5</v>
      </c>
      <c r="AV65" s="173">
        <v>0</v>
      </c>
      <c r="AW65" s="173">
        <v>0.5</v>
      </c>
      <c r="AX65" s="173">
        <v>0</v>
      </c>
      <c r="AY65" s="173">
        <v>0</v>
      </c>
      <c r="AZ65" s="173">
        <v>0.25</v>
      </c>
      <c r="BA65" s="173">
        <v>0.25</v>
      </c>
      <c r="BB65" s="173">
        <v>0</v>
      </c>
      <c r="BC65" s="173">
        <v>0</v>
      </c>
      <c r="BD65" s="173">
        <v>0.25</v>
      </c>
      <c r="BE65" s="173">
        <v>0.5</v>
      </c>
      <c r="BF65" s="173">
        <v>0</v>
      </c>
      <c r="BG65" s="173">
        <v>0</v>
      </c>
      <c r="BH65" s="173">
        <v>0.25</v>
      </c>
      <c r="BI65" s="173">
        <v>0</v>
      </c>
      <c r="BJ65" s="173">
        <v>0.25</v>
      </c>
      <c r="BK65" s="173">
        <v>0</v>
      </c>
      <c r="BL65" s="173">
        <v>0.25</v>
      </c>
      <c r="BM65" s="173">
        <v>0</v>
      </c>
      <c r="BN65" s="173">
        <v>0</v>
      </c>
      <c r="BO65" s="173">
        <v>0</v>
      </c>
      <c r="BP65" s="173">
        <v>0</v>
      </c>
      <c r="BQ65" s="173">
        <v>0</v>
      </c>
      <c r="BR65" s="173">
        <v>0</v>
      </c>
      <c r="BS65" s="173">
        <v>0</v>
      </c>
      <c r="BT65" s="173">
        <v>0</v>
      </c>
      <c r="BU65" s="173">
        <v>0</v>
      </c>
      <c r="BV65" s="173">
        <v>0</v>
      </c>
      <c r="BW65" s="173">
        <v>0</v>
      </c>
      <c r="BX65" s="173">
        <v>0</v>
      </c>
      <c r="BY65" s="173">
        <v>0.25</v>
      </c>
      <c r="BZ65" s="173">
        <v>0</v>
      </c>
      <c r="CA65" s="173">
        <v>0</v>
      </c>
      <c r="CB65" s="173">
        <v>0</v>
      </c>
      <c r="CC65" s="173">
        <v>0.25</v>
      </c>
      <c r="CD65" s="78"/>
      <c r="CE65" s="77"/>
      <c r="CF65" s="77"/>
      <c r="CG65" s="77"/>
    </row>
    <row r="66" spans="1:85" x14ac:dyDescent="0.25">
      <c r="A66" s="93" t="s">
        <v>67</v>
      </c>
      <c r="B66" s="173">
        <v>0</v>
      </c>
      <c r="C66" s="173">
        <v>0</v>
      </c>
      <c r="D66" s="173">
        <v>0.25</v>
      </c>
      <c r="E66" s="173">
        <v>0</v>
      </c>
      <c r="F66" s="173">
        <v>0.25</v>
      </c>
      <c r="G66" s="173">
        <v>0.25</v>
      </c>
      <c r="H66" s="173">
        <v>0.25</v>
      </c>
      <c r="I66" s="173">
        <v>0.5</v>
      </c>
      <c r="J66" s="173">
        <v>0</v>
      </c>
      <c r="K66" s="173">
        <v>0</v>
      </c>
      <c r="L66" s="173">
        <v>0</v>
      </c>
      <c r="M66" s="173">
        <v>1</v>
      </c>
      <c r="N66" s="173">
        <v>0.5</v>
      </c>
      <c r="O66" s="173">
        <v>0.5</v>
      </c>
      <c r="P66" s="173">
        <v>0.5</v>
      </c>
      <c r="Q66" s="173">
        <v>0.25</v>
      </c>
      <c r="R66" s="173">
        <v>0.25</v>
      </c>
      <c r="S66" s="173">
        <v>0</v>
      </c>
      <c r="T66" s="173">
        <v>0.25</v>
      </c>
      <c r="U66" s="173">
        <v>0.5</v>
      </c>
      <c r="V66" s="173">
        <v>0</v>
      </c>
      <c r="W66" s="173">
        <v>0</v>
      </c>
      <c r="X66" s="173">
        <v>0</v>
      </c>
      <c r="Y66" s="173">
        <v>0.25</v>
      </c>
      <c r="Z66" s="173">
        <v>0.25</v>
      </c>
      <c r="AA66" s="173">
        <v>0</v>
      </c>
      <c r="AB66" s="173">
        <v>0</v>
      </c>
      <c r="AC66" s="173">
        <v>0.25</v>
      </c>
      <c r="AD66" s="173">
        <v>0</v>
      </c>
      <c r="AE66" s="173">
        <v>0.25</v>
      </c>
      <c r="AF66" s="173">
        <v>0.25</v>
      </c>
      <c r="AG66" s="173">
        <v>0</v>
      </c>
      <c r="AH66" s="173">
        <v>0.25</v>
      </c>
      <c r="AI66" s="173">
        <v>0.25</v>
      </c>
      <c r="AJ66" s="173">
        <v>0.25</v>
      </c>
      <c r="AK66" s="173">
        <v>0.25</v>
      </c>
      <c r="AL66" s="173">
        <v>0.5</v>
      </c>
      <c r="AM66" s="173">
        <v>0.5</v>
      </c>
      <c r="AN66" s="173">
        <v>0</v>
      </c>
      <c r="AO66" s="173">
        <v>0.5</v>
      </c>
      <c r="AP66" s="173">
        <v>0.25</v>
      </c>
      <c r="AQ66" s="173">
        <v>0.25</v>
      </c>
      <c r="AR66" s="173">
        <v>0</v>
      </c>
      <c r="AS66" s="173">
        <v>0</v>
      </c>
      <c r="AT66" s="173">
        <v>0.5</v>
      </c>
      <c r="AU66" s="173">
        <v>0.25</v>
      </c>
      <c r="AV66" s="173">
        <v>0</v>
      </c>
      <c r="AW66" s="173">
        <v>0.25</v>
      </c>
      <c r="AX66" s="173">
        <v>0</v>
      </c>
      <c r="AY66" s="173">
        <v>0</v>
      </c>
      <c r="AZ66" s="173">
        <v>0.25</v>
      </c>
      <c r="BA66" s="173">
        <v>0.25</v>
      </c>
      <c r="BB66" s="173">
        <v>0</v>
      </c>
      <c r="BC66" s="173">
        <v>0</v>
      </c>
      <c r="BD66" s="173">
        <v>0.25</v>
      </c>
      <c r="BE66" s="173">
        <v>0.5</v>
      </c>
      <c r="BF66" s="173">
        <v>0</v>
      </c>
      <c r="BG66" s="173">
        <v>0</v>
      </c>
      <c r="BH66" s="173">
        <v>0.25</v>
      </c>
      <c r="BI66" s="173">
        <v>0</v>
      </c>
      <c r="BJ66" s="173">
        <v>0.25</v>
      </c>
      <c r="BK66" s="173">
        <v>0</v>
      </c>
      <c r="BL66" s="173">
        <v>0</v>
      </c>
      <c r="BM66" s="173">
        <v>0</v>
      </c>
      <c r="BN66" s="173">
        <v>0.25</v>
      </c>
      <c r="BO66" s="173">
        <v>0.25</v>
      </c>
      <c r="BP66" s="173">
        <v>0.25</v>
      </c>
      <c r="BQ66" s="173">
        <v>0.25</v>
      </c>
      <c r="BR66" s="173">
        <v>0.25</v>
      </c>
      <c r="BS66" s="173">
        <v>0</v>
      </c>
      <c r="BT66" s="173">
        <v>0</v>
      </c>
      <c r="BU66" s="173">
        <v>0</v>
      </c>
      <c r="BV66" s="173">
        <v>0</v>
      </c>
      <c r="BW66" s="173">
        <v>0</v>
      </c>
      <c r="BX66" s="173">
        <v>0</v>
      </c>
      <c r="BY66" s="173">
        <v>0.25</v>
      </c>
      <c r="BZ66" s="173">
        <v>0</v>
      </c>
      <c r="CA66" s="173">
        <v>0</v>
      </c>
      <c r="CB66" s="173">
        <v>0</v>
      </c>
      <c r="CC66" s="173">
        <v>0.25</v>
      </c>
      <c r="CD66" s="78"/>
      <c r="CE66" s="77"/>
      <c r="CF66" s="77"/>
      <c r="CG66" s="77"/>
    </row>
    <row r="67" spans="1:85" x14ac:dyDescent="0.25">
      <c r="A67" s="106"/>
    </row>
    <row r="72" spans="1:85" x14ac:dyDescent="0.25">
      <c r="BA72" s="173" t="s">
        <v>341</v>
      </c>
    </row>
    <row r="76" spans="1:85" x14ac:dyDescent="0.25">
      <c r="BA76" s="173">
        <v>1</v>
      </c>
    </row>
    <row r="77" spans="1:85" x14ac:dyDescent="0.25">
      <c r="BA77" s="173">
        <v>0.75</v>
      </c>
    </row>
    <row r="79" spans="1:85" x14ac:dyDescent="0.25">
      <c r="BA79" s="173">
        <v>0.3</v>
      </c>
    </row>
    <row r="80" spans="1:85" x14ac:dyDescent="0.25">
      <c r="BA80" s="173">
        <v>0.3</v>
      </c>
    </row>
    <row r="81" spans="53:53" x14ac:dyDescent="0.25">
      <c r="BA81" s="173">
        <v>0.3</v>
      </c>
    </row>
    <row r="83" spans="53:53" x14ac:dyDescent="0.25">
      <c r="BA83" s="173">
        <v>1</v>
      </c>
    </row>
    <row r="84" spans="53:53" x14ac:dyDescent="0.25">
      <c r="BA84" s="173">
        <v>1</v>
      </c>
    </row>
    <row r="85" spans="53:53" x14ac:dyDescent="0.25">
      <c r="BA85" s="173">
        <v>0.25</v>
      </c>
    </row>
    <row r="86" spans="53:53" x14ac:dyDescent="0.25">
      <c r="BA86" s="173">
        <v>1</v>
      </c>
    </row>
    <row r="87" spans="53:53" x14ac:dyDescent="0.25">
      <c r="BA87" s="173">
        <v>0.5</v>
      </c>
    </row>
    <row r="88" spans="53:53" x14ac:dyDescent="0.25">
      <c r="BA88" s="173">
        <v>1</v>
      </c>
    </row>
    <row r="89" spans="53:53" x14ac:dyDescent="0.25">
      <c r="BA89" s="173">
        <v>0.5</v>
      </c>
    </row>
    <row r="90" spans="53:53" x14ac:dyDescent="0.25">
      <c r="BA90" s="173">
        <v>1</v>
      </c>
    </row>
    <row r="91" spans="53:53" x14ac:dyDescent="0.25">
      <c r="BA91" s="173">
        <v>0</v>
      </c>
    </row>
    <row r="92" spans="53:53" x14ac:dyDescent="0.25">
      <c r="BA92" s="173">
        <v>0</v>
      </c>
    </row>
    <row r="93" spans="53:53" x14ac:dyDescent="0.25">
      <c r="BA93" s="173">
        <v>0.5</v>
      </c>
    </row>
    <row r="94" spans="53:53" x14ac:dyDescent="0.25">
      <c r="BA94" s="173">
        <v>1</v>
      </c>
    </row>
    <row r="100" spans="53:53" x14ac:dyDescent="0.25">
      <c r="BA100" s="173">
        <v>1</v>
      </c>
    </row>
    <row r="101" spans="53:53" x14ac:dyDescent="0.25">
      <c r="BA101" s="173">
        <v>1</v>
      </c>
    </row>
    <row r="102" spans="53:53" x14ac:dyDescent="0.25">
      <c r="BA102" s="173">
        <v>1</v>
      </c>
    </row>
    <row r="103" spans="53:53" x14ac:dyDescent="0.25">
      <c r="BA103" s="173">
        <v>1</v>
      </c>
    </row>
    <row r="105" spans="53:53" x14ac:dyDescent="0.25">
      <c r="BA105" s="173">
        <v>1</v>
      </c>
    </row>
    <row r="107" spans="53:53" x14ac:dyDescent="0.25">
      <c r="BA107" s="173">
        <v>0</v>
      </c>
    </row>
    <row r="108" spans="53:53" x14ac:dyDescent="0.25">
      <c r="BA108" s="173">
        <v>0</v>
      </c>
    </row>
    <row r="109" spans="53:53" x14ac:dyDescent="0.25">
      <c r="BA109" s="173">
        <v>0</v>
      </c>
    </row>
    <row r="111" spans="53:53" x14ac:dyDescent="0.25">
      <c r="BA111" s="173">
        <v>1</v>
      </c>
    </row>
    <row r="112" spans="53:53" x14ac:dyDescent="0.25">
      <c r="BA112" s="173">
        <v>1</v>
      </c>
    </row>
    <row r="113" spans="53:53" x14ac:dyDescent="0.25">
      <c r="BA113" s="173">
        <v>1</v>
      </c>
    </row>
    <row r="114" spans="53:53" x14ac:dyDescent="0.25">
      <c r="BA114" s="173">
        <v>1</v>
      </c>
    </row>
    <row r="116" spans="53:53" x14ac:dyDescent="0.25">
      <c r="BA116" s="173">
        <v>1</v>
      </c>
    </row>
    <row r="117" spans="53:53" x14ac:dyDescent="0.25">
      <c r="BA117" s="173">
        <v>1</v>
      </c>
    </row>
    <row r="118" spans="53:53" x14ac:dyDescent="0.25">
      <c r="BA118" s="173">
        <v>1</v>
      </c>
    </row>
    <row r="119" spans="53:53" x14ac:dyDescent="0.25">
      <c r="BA119" s="173">
        <v>0.5</v>
      </c>
    </row>
    <row r="120" spans="53:53" x14ac:dyDescent="0.25">
      <c r="BA120" s="173">
        <v>0</v>
      </c>
    </row>
    <row r="121" spans="53:53" x14ac:dyDescent="0.25">
      <c r="BA121" s="173">
        <v>0</v>
      </c>
    </row>
    <row r="122" spans="53:53" x14ac:dyDescent="0.25">
      <c r="BA122" s="173">
        <v>0</v>
      </c>
    </row>
    <row r="125" spans="53:53" x14ac:dyDescent="0.25">
      <c r="BA125" s="173">
        <v>1</v>
      </c>
    </row>
    <row r="126" spans="53:53" x14ac:dyDescent="0.25">
      <c r="BA126" s="173">
        <v>1</v>
      </c>
    </row>
    <row r="127" spans="53:53" x14ac:dyDescent="0.25">
      <c r="BA127" s="173">
        <v>1</v>
      </c>
    </row>
    <row r="128" spans="53:53" x14ac:dyDescent="0.25">
      <c r="BA128" s="173">
        <v>1</v>
      </c>
    </row>
    <row r="130" spans="53:53" x14ac:dyDescent="0.25">
      <c r="BA130" s="173">
        <v>1</v>
      </c>
    </row>
    <row r="131" spans="53:53" x14ac:dyDescent="0.25">
      <c r="BA131" s="173">
        <v>0.25</v>
      </c>
    </row>
    <row r="132" spans="53:53" x14ac:dyDescent="0.25">
      <c r="BA132" s="173">
        <v>0.5</v>
      </c>
    </row>
    <row r="133" spans="53:53" x14ac:dyDescent="0.25">
      <c r="BA133" s="173">
        <v>0.5</v>
      </c>
    </row>
    <row r="134" spans="53:53" x14ac:dyDescent="0.25">
      <c r="BA134" s="173">
        <v>0.25</v>
      </c>
    </row>
    <row r="135" spans="53:53" x14ac:dyDescent="0.25">
      <c r="BA135" s="173">
        <v>0.25</v>
      </c>
    </row>
    <row r="136" spans="53:53" x14ac:dyDescent="0.25">
      <c r="BA136" s="173">
        <v>0.25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Intro</vt:lpstr>
      <vt:lpstr>Biological Material Properties</vt:lpstr>
      <vt:lpstr>Security System Effectiveness</vt:lpstr>
      <vt:lpstr>Results</vt:lpstr>
      <vt:lpstr>Security System Calculations</vt:lpstr>
      <vt:lpstr>Agent Calculations</vt:lpstr>
      <vt:lpstr>US Select Agents-Scores</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dcterms:created xsi:type="dcterms:W3CDTF">2016-09-14T15:26:56Z</dcterms:created>
  <dcterms:modified xsi:type="dcterms:W3CDTF">2021-09-02T21:58:58Z</dcterms:modified>
</cp:coreProperties>
</file>