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37395" windowHeight="204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7" i="1" l="1"/>
  <c r="B24" i="1"/>
  <c r="B3" i="1"/>
  <c r="B6" i="1"/>
  <c r="B10" i="1" l="1"/>
  <c r="B17" i="1" s="1"/>
  <c r="B18" i="1" s="1"/>
  <c r="B19" i="1" s="1"/>
  <c r="B9" i="1"/>
  <c r="B30" i="1" l="1"/>
  <c r="B34" i="1" s="1"/>
</calcChain>
</file>

<file path=xl/sharedStrings.xml><?xml version="1.0" encoding="utf-8"?>
<sst xmlns="http://schemas.openxmlformats.org/spreadsheetml/2006/main" count="51" uniqueCount="35">
  <si>
    <t>nuclear units</t>
  </si>
  <si>
    <t>1/4pi epsilon=</t>
  </si>
  <si>
    <t>mass</t>
  </si>
  <si>
    <t>amu</t>
  </si>
  <si>
    <t>q</t>
  </si>
  <si>
    <t>V</t>
  </si>
  <si>
    <t>tandem terminal voltage (kV)</t>
  </si>
  <si>
    <t>E</t>
  </si>
  <si>
    <t>MeV</t>
  </si>
  <si>
    <t>x</t>
  </si>
  <si>
    <t>fm</t>
  </si>
  <si>
    <t>B</t>
  </si>
  <si>
    <t>kG</t>
  </si>
  <si>
    <t>peta kG</t>
  </si>
  <si>
    <t>i.e. if the magnetic field is 1 kG, then here it is 1.e-15 peta kG</t>
  </si>
  <si>
    <t>esu</t>
  </si>
  <si>
    <t>1.6e-19C</t>
  </si>
  <si>
    <t>T</t>
  </si>
  <si>
    <t>K</t>
  </si>
  <si>
    <t>k</t>
  </si>
  <si>
    <t>1/11604</t>
  </si>
  <si>
    <t>boltzman constant in eV/K</t>
  </si>
  <si>
    <t>radius of curvature of ion in magnetic field</t>
  </si>
  <si>
    <t>rho=</t>
  </si>
  <si>
    <t>units as above, B in peta kG gives rho in fm,  or  B in kG gives rho in m</t>
  </si>
  <si>
    <t>cm</t>
  </si>
  <si>
    <t>m</t>
  </si>
  <si>
    <t>radius of magnet</t>
  </si>
  <si>
    <t>r</t>
  </si>
  <si>
    <t xml:space="preserve">  </t>
  </si>
  <si>
    <t>theta=</t>
  </si>
  <si>
    <t>deg</t>
  </si>
  <si>
    <t>mag-target</t>
  </si>
  <si>
    <t>deflection=</t>
  </si>
  <si>
    <t>electron deflection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</si>
</sst>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11" fontId="0" fillId="4" borderId="0" xfId="0" applyNumberFormat="1" applyFill="1"/>
    <xf numFmtId="2" fontId="0" fillId="0" borderId="0" xfId="0" applyNumberFormat="1"/>
    <xf numFmtId="2" fontId="0" fillId="0" borderId="0" xfId="0" quotePrefix="1" applyNumberFormat="1"/>
    <xf numFmtId="11" fontId="0" fillId="0" borderId="0" xfId="0" applyNumberFormat="1"/>
    <xf numFmtId="0" fontId="1" fillId="0" borderId="0" xfId="0" applyFont="1"/>
    <xf numFmtId="0" fontId="0" fillId="0" borderId="0" xfId="0" applyFill="1"/>
    <xf numFmtId="0" fontId="0" fillId="5" borderId="0" xfId="0" applyFill="1"/>
    <xf numFmtId="0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600075</xdr:colOff>
          <xdr:row>14</xdr:row>
          <xdr:rowOff>180975</xdr:rowOff>
        </xdr:from>
        <xdr:to>
          <xdr:col>8</xdr:col>
          <xdr:colOff>533400</xdr:colOff>
          <xdr:row>17</xdr:row>
          <xdr:rowOff>142875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9</xdr:col>
          <xdr:colOff>304800</xdr:colOff>
          <xdr:row>20</xdr:row>
          <xdr:rowOff>152400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tabSelected="1" topLeftCell="A19" workbookViewId="0">
      <selection activeCell="A21" sqref="A21:E34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  <c r="C2">
        <v>1</v>
      </c>
    </row>
    <row r="3" spans="1:4" x14ac:dyDescent="0.25">
      <c r="A3" t="s">
        <v>2</v>
      </c>
      <c r="B3" s="1">
        <f>1/1836</f>
        <v>5.4466230936819177E-4</v>
      </c>
      <c r="C3" t="s">
        <v>3</v>
      </c>
    </row>
    <row r="4" spans="1:4" x14ac:dyDescent="0.25">
      <c r="A4" t="s">
        <v>4</v>
      </c>
      <c r="B4" s="1">
        <v>1</v>
      </c>
    </row>
    <row r="5" spans="1:4" x14ac:dyDescent="0.25">
      <c r="A5" t="s">
        <v>5</v>
      </c>
      <c r="B5" s="1">
        <v>50</v>
      </c>
      <c r="C5" t="s">
        <v>6</v>
      </c>
    </row>
    <row r="6" spans="1:4" x14ac:dyDescent="0.25">
      <c r="A6" t="s">
        <v>7</v>
      </c>
      <c r="B6" s="2">
        <f>(B4+1)*B5/1000</f>
        <v>0.1</v>
      </c>
      <c r="C6" t="s">
        <v>8</v>
      </c>
    </row>
    <row r="7" spans="1:4" x14ac:dyDescent="0.25">
      <c r="A7" t="s">
        <v>9</v>
      </c>
      <c r="B7">
        <v>1</v>
      </c>
      <c r="C7" t="s">
        <v>10</v>
      </c>
    </row>
    <row r="8" spans="1:4" x14ac:dyDescent="0.25">
      <c r="A8" t="s">
        <v>11</v>
      </c>
      <c r="B8" s="1">
        <v>2E-3</v>
      </c>
      <c r="C8" t="s">
        <v>12</v>
      </c>
    </row>
    <row r="9" spans="1:4" x14ac:dyDescent="0.25">
      <c r="B9" s="3">
        <f>0.000000000000001*B8</f>
        <v>2.0000000000000001E-18</v>
      </c>
      <c r="C9" t="s">
        <v>13</v>
      </c>
      <c r="D9" t="s">
        <v>14</v>
      </c>
    </row>
    <row r="10" spans="1:4" x14ac:dyDescent="0.25">
      <c r="A10" t="s">
        <v>4</v>
      </c>
      <c r="B10" s="3">
        <f>+B4</f>
        <v>1</v>
      </c>
      <c r="C10" t="s">
        <v>15</v>
      </c>
      <c r="D10" t="s">
        <v>16</v>
      </c>
    </row>
    <row r="11" spans="1:4" x14ac:dyDescent="0.25">
      <c r="A11" t="s">
        <v>17</v>
      </c>
      <c r="B11" s="4">
        <v>297</v>
      </c>
      <c r="C11" t="s">
        <v>18</v>
      </c>
    </row>
    <row r="12" spans="1:4" x14ac:dyDescent="0.25">
      <c r="A12" t="s">
        <v>19</v>
      </c>
      <c r="B12" s="5" t="s">
        <v>20</v>
      </c>
      <c r="C12" t="s">
        <v>21</v>
      </c>
    </row>
    <row r="14" spans="1:4" x14ac:dyDescent="0.25">
      <c r="B14" s="6"/>
    </row>
    <row r="16" spans="1:4" x14ac:dyDescent="0.25">
      <c r="A16" s="7" t="s">
        <v>22</v>
      </c>
    </row>
    <row r="17" spans="1:11" x14ac:dyDescent="0.25">
      <c r="A17" t="s">
        <v>23</v>
      </c>
      <c r="B17" s="6">
        <f>SQRT(2*B3*B6)/B10/B9</f>
        <v>5218535759042912</v>
      </c>
      <c r="C17" t="s">
        <v>10</v>
      </c>
      <c r="J17" t="s">
        <v>24</v>
      </c>
    </row>
    <row r="18" spans="1:11" x14ac:dyDescent="0.25">
      <c r="B18" s="8">
        <f>+B17/10000000000000</f>
        <v>521.85357590429123</v>
      </c>
      <c r="C18" t="s">
        <v>25</v>
      </c>
    </row>
    <row r="19" spans="1:11" x14ac:dyDescent="0.25">
      <c r="B19" s="9">
        <f>B18/100</f>
        <v>5.2185357590429122</v>
      </c>
      <c r="C19" t="s">
        <v>26</v>
      </c>
    </row>
    <row r="20" spans="1:11" x14ac:dyDescent="0.25">
      <c r="B20" s="8"/>
    </row>
    <row r="21" spans="1:11" x14ac:dyDescent="0.25">
      <c r="A21" s="7" t="s">
        <v>34</v>
      </c>
      <c r="K21" t="s">
        <v>27</v>
      </c>
    </row>
    <row r="22" spans="1:11" x14ac:dyDescent="0.25">
      <c r="B22" s="6"/>
    </row>
    <row r="23" spans="1:11" x14ac:dyDescent="0.25">
      <c r="A23" t="s">
        <v>28</v>
      </c>
      <c r="B23" s="1">
        <v>1</v>
      </c>
      <c r="C23" t="s">
        <v>25</v>
      </c>
    </row>
    <row r="24" spans="1:11" x14ac:dyDescent="0.25">
      <c r="A24" t="s">
        <v>2</v>
      </c>
      <c r="B24" s="1">
        <f>1/1836</f>
        <v>5.4466230936819177E-4</v>
      </c>
      <c r="C24" t="s">
        <v>3</v>
      </c>
    </row>
    <row r="25" spans="1:11" x14ac:dyDescent="0.25">
      <c r="A25" t="s">
        <v>4</v>
      </c>
      <c r="B25" s="1">
        <v>1</v>
      </c>
    </row>
    <row r="26" spans="1:11" x14ac:dyDescent="0.25">
      <c r="A26" t="s">
        <v>5</v>
      </c>
      <c r="B26" s="1">
        <v>50</v>
      </c>
      <c r="C26" t="s">
        <v>6</v>
      </c>
    </row>
    <row r="27" spans="1:11" x14ac:dyDescent="0.25">
      <c r="A27" t="s">
        <v>7</v>
      </c>
      <c r="B27" s="2">
        <f>(B25+1)*B26/1000</f>
        <v>0.1</v>
      </c>
      <c r="C27" t="s">
        <v>8</v>
      </c>
    </row>
    <row r="28" spans="1:11" x14ac:dyDescent="0.25">
      <c r="A28" t="s">
        <v>9</v>
      </c>
      <c r="B28">
        <v>1</v>
      </c>
      <c r="C28" t="s">
        <v>10</v>
      </c>
    </row>
    <row r="29" spans="1:11" x14ac:dyDescent="0.25">
      <c r="A29" t="s">
        <v>11</v>
      </c>
      <c r="B29" s="1">
        <v>2E-3</v>
      </c>
      <c r="C29" t="s">
        <v>12</v>
      </c>
      <c r="F29" t="s">
        <v>29</v>
      </c>
    </row>
    <row r="30" spans="1:11" x14ac:dyDescent="0.25">
      <c r="A30" t="s">
        <v>30</v>
      </c>
      <c r="B30" s="10">
        <f>ATAN(B23/B18)*2*57.3</f>
        <v>0.21960156070852876</v>
      </c>
      <c r="C30" t="s">
        <v>31</v>
      </c>
    </row>
    <row r="32" spans="1:11" x14ac:dyDescent="0.25">
      <c r="A32" t="s">
        <v>32</v>
      </c>
      <c r="B32" s="1">
        <v>30</v>
      </c>
      <c r="C32" t="s">
        <v>25</v>
      </c>
    </row>
    <row r="34" spans="1:3" x14ac:dyDescent="0.25">
      <c r="A34" t="s">
        <v>33</v>
      </c>
      <c r="B34" s="9">
        <f>+B30/57.3*B32</f>
        <v>0.11497463911441297</v>
      </c>
      <c r="C34" t="s">
        <v>25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>
              <from>
                <xdr:col>4</xdr:col>
                <xdr:colOff>600075</xdr:colOff>
                <xdr:row>14</xdr:row>
                <xdr:rowOff>180975</xdr:rowOff>
              </from>
              <to>
                <xdr:col>8</xdr:col>
                <xdr:colOff>533400</xdr:colOff>
                <xdr:row>17</xdr:row>
                <xdr:rowOff>142875</xdr:rowOff>
              </to>
            </anchor>
          </objectPr>
        </oleObject>
      </mc:Choice>
      <mc:Fallback>
        <oleObject progId="Equation.3" shapeId="1025" r:id="rId3"/>
      </mc:Fallback>
    </mc:AlternateContent>
    <mc:AlternateContent xmlns:mc="http://schemas.openxmlformats.org/markup-compatibility/2006">
      <mc:Choice Requires="x14">
        <oleObject progId="Equation.3" shapeId="1026" r:id="rId5">
          <objectPr defaultSize="0" autoPict="0" r:id="rId6">
            <anchor moveWithCells="1">
              <from>
                <xdr:col>5</xdr:col>
                <xdr:colOff>0</xdr:colOff>
                <xdr:row>18</xdr:row>
                <xdr:rowOff>0</xdr:rowOff>
              </from>
              <to>
                <xdr:col>9</xdr:col>
                <xdr:colOff>304800</xdr:colOff>
                <xdr:row>20</xdr:row>
                <xdr:rowOff>152400</xdr:rowOff>
              </to>
            </anchor>
          </objectPr>
        </oleObject>
      </mc:Choice>
      <mc:Fallback>
        <oleObject progId="Equation.3" shapeId="1026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Sandia National Laboratories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Referee</dc:creator>
  <cp:lastModifiedBy>Referee</cp:lastModifiedBy>
  <dcterms:created xsi:type="dcterms:W3CDTF">2015-03-31T18:30:08Z</dcterms:created>
  <dcterms:modified xsi:type="dcterms:W3CDTF">2015-11-19T15:35:20Z</dcterms:modified>
</cp:coreProperties>
</file>