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snl\home\bldoyle\Documents\IBA best\IBA Periodic Table Programs\Programs for IBA Table\"/>
    </mc:Choice>
  </mc:AlternateContent>
  <xr:revisionPtr revIDLastSave="0" documentId="13_ncr:1_{1C0171B7-4FF1-41F9-B195-99EC56F880DD}" xr6:coauthVersionLast="47" xr6:coauthVersionMax="47" xr10:uidLastSave="{00000000-0000-0000-0000-000000000000}"/>
  <bookViews>
    <workbookView xWindow="-108" yWindow="-108" windowWidth="23256" windowHeight="12456" xr2:uid="{FA49E226-E320-4B64-B669-9A7DD6A0C32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0" i="1" l="1"/>
  <c r="B40" i="1"/>
  <c r="B41" i="1" s="1"/>
  <c r="B43" i="1" s="1"/>
  <c r="D36" i="1"/>
  <c r="D34" i="1"/>
  <c r="C34" i="1"/>
  <c r="F33" i="1"/>
</calcChain>
</file>

<file path=xl/sharedStrings.xml><?xml version="1.0" encoding="utf-8"?>
<sst xmlns="http://schemas.openxmlformats.org/spreadsheetml/2006/main" count="25" uniqueCount="25">
  <si>
    <t>Non‐Rutherford cross sections in heavy ion elastic recoil</t>
  </si>
  <si>
    <t>spectrometry: 40–70 MeV 32S ions on carbon, nitrogen, and</t>
  </si>
  <si>
    <t>oxygen </t>
  </si>
  <si>
    <t>J. Räisänen; E. Rauhala; J. M. Knox; J. F. Harmon</t>
  </si>
  <si>
    <t>Journal of Applied Physics 75, 3273–3277 (1994)</t>
  </si>
  <si>
    <t>IBA INPUT GRID</t>
  </si>
  <si>
    <t>Z</t>
  </si>
  <si>
    <t>M</t>
  </si>
  <si>
    <t>Projectile=</t>
  </si>
  <si>
    <t>Target=</t>
  </si>
  <si>
    <t>Reaction Product=</t>
  </si>
  <si>
    <t>E/amu=</t>
  </si>
  <si>
    <t>Incident Energy=</t>
  </si>
  <si>
    <t>Angle=</t>
  </si>
  <si>
    <t>degrees</t>
  </si>
  <si>
    <t>M1^1/3+M2^1/3</t>
  </si>
  <si>
    <t>amu^1/3</t>
  </si>
  <si>
    <t>Do</t>
  </si>
  <si>
    <t>fm</t>
  </si>
  <si>
    <t>Eth=</t>
  </si>
  <si>
    <t>MeV</t>
  </si>
  <si>
    <t>E-Ar TAMU</t>
  </si>
  <si>
    <t>600 MeV</t>
  </si>
  <si>
    <t>so XS very nonRutherford and much smaller</t>
  </si>
  <si>
    <t>Note: their equation for Eth has M1M2 not M1/M2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</si>
</sst>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6"/>
      <name val="Arial"/>
      <family val="2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left"/>
    </xf>
    <xf numFmtId="0" fontId="1" fillId="0" borderId="2" xfId="0" applyFont="1" applyBorder="1"/>
    <xf numFmtId="0" fontId="3" fillId="0" borderId="2" xfId="0" applyFont="1" applyBorder="1" applyAlignment="1">
      <alignment horizontal="right"/>
    </xf>
    <xf numFmtId="0" fontId="3" fillId="0" borderId="3" xfId="0" applyFont="1" applyBorder="1" applyAlignment="1">
      <alignment horizontal="right"/>
    </xf>
    <xf numFmtId="0" fontId="3" fillId="0" borderId="4" xfId="0" applyFont="1" applyBorder="1" applyAlignment="1">
      <alignment horizontal="left"/>
    </xf>
    <xf numFmtId="0" fontId="1" fillId="2" borderId="0" xfId="0" applyFont="1" applyFill="1"/>
    <xf numFmtId="1" fontId="1" fillId="3" borderId="5" xfId="0" applyNumberFormat="1" applyFont="1" applyFill="1" applyBorder="1"/>
    <xf numFmtId="0" fontId="3" fillId="0" borderId="6" xfId="0" applyFont="1" applyBorder="1" applyAlignment="1">
      <alignment horizontal="left"/>
    </xf>
    <xf numFmtId="0" fontId="1" fillId="4" borderId="7" xfId="0" applyFont="1" applyFill="1" applyBorder="1"/>
    <xf numFmtId="1" fontId="1" fillId="4" borderId="8" xfId="0" applyNumberFormat="1" applyFont="1" applyFill="1" applyBorder="1"/>
    <xf numFmtId="0" fontId="1" fillId="3" borderId="0" xfId="0" applyFont="1" applyFill="1"/>
    <xf numFmtId="1" fontId="1" fillId="0" borderId="5" xfId="0" applyNumberFormat="1" applyFont="1" applyBorder="1"/>
    <xf numFmtId="0" fontId="3" fillId="0" borderId="9" xfId="0" applyFont="1" applyBorder="1" applyAlignment="1">
      <alignment horizontal="left"/>
    </xf>
    <xf numFmtId="0" fontId="1" fillId="0" borderId="10" xfId="0" applyFont="1" applyBorder="1"/>
    <xf numFmtId="1" fontId="1" fillId="4" borderId="11" xfId="0" applyNumberFormat="1" applyFont="1" applyFill="1" applyBorder="1"/>
    <xf numFmtId="0" fontId="3" fillId="0" borderId="0" xfId="0" applyFont="1"/>
    <xf numFmtId="0" fontId="3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14</xdr:row>
      <xdr:rowOff>0</xdr:rowOff>
    </xdr:from>
    <xdr:to>
      <xdr:col>1</xdr:col>
      <xdr:colOff>609349</xdr:colOff>
      <xdr:row>19</xdr:row>
      <xdr:rowOff>47518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9345CA3-EDEE-45A3-98F8-A59B8B1623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362200"/>
          <a:ext cx="2009524" cy="857143"/>
        </a:xfrm>
        <a:prstGeom prst="rect">
          <a:avLst/>
        </a:prstGeom>
      </xdr:spPr>
    </xdr:pic>
    <xdr:clientData/>
  </xdr:twoCellAnchor>
  <xdr:twoCellAnchor editAs="oneCell">
    <xdr:from>
      <xdr:col>7</xdr:col>
      <xdr:colOff>390525</xdr:colOff>
      <xdr:row>1</xdr:row>
      <xdr:rowOff>57150</xdr:rowOff>
    </xdr:from>
    <xdr:to>
      <xdr:col>14</xdr:col>
      <xdr:colOff>313801</xdr:colOff>
      <xdr:row>25</xdr:row>
      <xdr:rowOff>47130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A2F95DD-4C1D-407B-9363-6F1801C7AD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48300" y="219075"/>
          <a:ext cx="4190476" cy="397143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5</xdr:col>
      <xdr:colOff>285234</xdr:colOff>
      <xdr:row>11</xdr:row>
      <xdr:rowOff>66586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23EBE3F-04D1-48ED-AFB5-C18FCD853C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228725"/>
          <a:ext cx="4123809" cy="714286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29</xdr:row>
      <xdr:rowOff>0</xdr:rowOff>
    </xdr:from>
    <xdr:to>
      <xdr:col>13</xdr:col>
      <xdr:colOff>590019</xdr:colOff>
      <xdr:row>48</xdr:row>
      <xdr:rowOff>142415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6E11358-3A26-4B6E-B1CA-F1947A5243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514975" y="4791075"/>
          <a:ext cx="4247619" cy="36761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32410-9683-4143-B675-191C2F3B4802}">
  <dimension ref="A1:F45"/>
  <sheetViews>
    <sheetView tabSelected="1" topLeftCell="A13" workbookViewId="0">
      <selection activeCell="B43" sqref="B43"/>
    </sheetView>
  </sheetViews>
  <sheetFormatPr defaultColWidth="9.109375" defaultRowHeight="13.2" x14ac:dyDescent="0.25"/>
  <cols>
    <col min="1" max="1" width="21" style="1" customWidth="1"/>
    <col min="2" max="16384" width="9.109375" style="1"/>
  </cols>
  <sheetData>
    <row r="1" spans="1:1" x14ac:dyDescent="0.25">
      <c r="A1" s="1" t="s">
        <v>0</v>
      </c>
    </row>
    <row r="2" spans="1:1" x14ac:dyDescent="0.25">
      <c r="A2" s="1" t="s">
        <v>1</v>
      </c>
    </row>
    <row r="3" spans="1:1" x14ac:dyDescent="0.25">
      <c r="A3" s="1" t="s">
        <v>2</v>
      </c>
    </row>
    <row r="4" spans="1:1" x14ac:dyDescent="0.25">
      <c r="A4" s="1" t="s">
        <v>3</v>
      </c>
    </row>
    <row r="5" spans="1:1" x14ac:dyDescent="0.25">
      <c r="A5" s="1" t="s">
        <v>4</v>
      </c>
    </row>
    <row r="6" spans="1:1" ht="20.399999999999999" x14ac:dyDescent="0.35">
      <c r="A6" s="2" t="s">
        <v>24</v>
      </c>
    </row>
    <row r="31" spans="1:4" x14ac:dyDescent="0.25">
      <c r="A31" s="3" t="s">
        <v>5</v>
      </c>
      <c r="B31" s="4"/>
      <c r="C31" s="5" t="s">
        <v>6</v>
      </c>
      <c r="D31" s="6" t="s">
        <v>7</v>
      </c>
    </row>
    <row r="32" spans="1:4" x14ac:dyDescent="0.25">
      <c r="A32" s="7" t="s">
        <v>8</v>
      </c>
      <c r="C32" s="8">
        <v>6</v>
      </c>
      <c r="D32" s="9">
        <v>12</v>
      </c>
    </row>
    <row r="33" spans="1:6" x14ac:dyDescent="0.25">
      <c r="A33" s="7" t="s">
        <v>9</v>
      </c>
      <c r="C33" s="8">
        <v>79</v>
      </c>
      <c r="D33" s="9">
        <v>197</v>
      </c>
      <c r="F33" s="1">
        <f>8/6*16/12</f>
        <v>1.7777777777777777</v>
      </c>
    </row>
    <row r="34" spans="1:6" x14ac:dyDescent="0.25">
      <c r="A34" s="10" t="s">
        <v>10</v>
      </c>
      <c r="C34" s="11">
        <f>+C33</f>
        <v>79</v>
      </c>
      <c r="D34" s="12">
        <f>+D33</f>
        <v>197</v>
      </c>
    </row>
    <row r="35" spans="1:6" x14ac:dyDescent="0.25">
      <c r="A35" s="7" t="s">
        <v>11</v>
      </c>
      <c r="B35" s="13">
        <v>15</v>
      </c>
      <c r="D35" s="14"/>
    </row>
    <row r="36" spans="1:6" x14ac:dyDescent="0.25">
      <c r="A36" s="15" t="s">
        <v>12</v>
      </c>
      <c r="B36" s="16"/>
      <c r="C36" s="16"/>
      <c r="D36" s="17">
        <f>+B35*D32</f>
        <v>180</v>
      </c>
    </row>
    <row r="37" spans="1:6" x14ac:dyDescent="0.25">
      <c r="A37" s="18" t="s">
        <v>13</v>
      </c>
      <c r="D37" s="13">
        <v>45</v>
      </c>
      <c r="E37" s="1" t="s">
        <v>14</v>
      </c>
    </row>
    <row r="40" spans="1:6" x14ac:dyDescent="0.25">
      <c r="A40" s="19" t="s">
        <v>15</v>
      </c>
      <c r="B40" s="1">
        <f>+D32^(1/3)+D33^(1/3)</f>
        <v>8.1080763526036232</v>
      </c>
      <c r="C40" s="1" t="s">
        <v>16</v>
      </c>
      <c r="E40" s="1">
        <f>180/3.14</f>
        <v>57.324840764331206</v>
      </c>
    </row>
    <row r="41" spans="1:6" x14ac:dyDescent="0.25">
      <c r="A41" s="19" t="s">
        <v>17</v>
      </c>
      <c r="B41" s="1">
        <f>6.003+0.864*B40</f>
        <v>13.00837796864953</v>
      </c>
      <c r="C41" s="1" t="s">
        <v>18</v>
      </c>
    </row>
    <row r="43" spans="1:6" x14ac:dyDescent="0.25">
      <c r="A43" s="1" t="s">
        <v>19</v>
      </c>
      <c r="B43" s="1">
        <f>1.44*C32*C33*(1+1/SIN(3.14/2-D37/57.3))*(1+D32/D33)/2/B41</f>
        <v>67.225102840664178</v>
      </c>
      <c r="C43" s="1" t="s">
        <v>20</v>
      </c>
    </row>
    <row r="45" spans="1:6" x14ac:dyDescent="0.25">
      <c r="A45" s="1" t="s">
        <v>21</v>
      </c>
      <c r="B45" s="1" t="s">
        <v>22</v>
      </c>
      <c r="C45" s="1" t="s">
        <v>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Doyle</dc:creator>
  <cp:lastModifiedBy>Doyle</cp:lastModifiedBy>
  <dcterms:created xsi:type="dcterms:W3CDTF">2023-07-25T18:00:27Z</dcterms:created>
  <dcterms:modified xsi:type="dcterms:W3CDTF">2023-08-09T15:16:32Z</dcterms:modified>
</cp:coreProperties>
</file>