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larke\Desktop\Projects\BAR\NuMAD_Test\NuMAD_Excel\"/>
    </mc:Choice>
  </mc:AlternateContent>
  <xr:revisionPtr revIDLastSave="0" documentId="8_{A32DEE6B-C7C7-4333-BBD4-C96CADD47855}" xr6:coauthVersionLast="45" xr6:coauthVersionMax="45" xr10:uidLastSave="{00000000-0000-0000-0000-000000000000}"/>
  <bookViews>
    <workbookView xWindow="19090" yWindow="-3580" windowWidth="38620" windowHeight="21220" xr2:uid="{00000000-000D-0000-FFFF-FFFF00000000}"/>
  </bookViews>
  <sheets>
    <sheet name="Materials" sheetId="6" r:id="rId1"/>
    <sheet name="Geometry" sheetId="1" r:id="rId2"/>
    <sheet name="Compone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O5" i="6" l="1"/>
  <c r="O7" i="6"/>
  <c r="O8" i="6"/>
  <c r="O9" i="6"/>
  <c r="O4" i="6"/>
  <c r="N6" i="6" l="1"/>
  <c r="O6" i="6" s="1"/>
  <c r="A5" i="6"/>
  <c r="A6" i="6" s="1"/>
  <c r="A7" i="6" s="1"/>
  <c r="A8" i="6" s="1"/>
</calcChain>
</file>

<file path=xl/sharedStrings.xml><?xml version="1.0" encoding="utf-8"?>
<sst xmlns="http://schemas.openxmlformats.org/spreadsheetml/2006/main" count="177" uniqueCount="97">
  <si>
    <t>Twist (deg)</t>
  </si>
  <si>
    <t>aero center</t>
  </si>
  <si>
    <t>% Thick</t>
  </si>
  <si>
    <t>Chord (m)</t>
  </si>
  <si>
    <t>gelcoat</t>
  </si>
  <si>
    <t>te-reinf</t>
  </si>
  <si>
    <t>le,te</t>
  </si>
  <si>
    <t>a,b</t>
  </si>
  <si>
    <t>b,c</t>
  </si>
  <si>
    <t>Material ID</t>
  </si>
  <si>
    <t>Type</t>
  </si>
  <si>
    <t>Layer Thickness</t>
  </si>
  <si>
    <t>Ex</t>
  </si>
  <si>
    <t>Ey</t>
  </si>
  <si>
    <t>Gxy</t>
  </si>
  <si>
    <t>prxy</t>
  </si>
  <si>
    <t>UTS</t>
  </si>
  <si>
    <t>UCS</t>
  </si>
  <si>
    <t>Reference</t>
  </si>
  <si>
    <t>[mm]</t>
  </si>
  <si>
    <t>[MPa]</t>
  </si>
  <si>
    <t>[-]</t>
  </si>
  <si>
    <t>Gelcoat</t>
  </si>
  <si>
    <t>isotropic</t>
  </si>
  <si>
    <t>from SAND2011-3779, Sandia 100-m Blade</t>
  </si>
  <si>
    <t>E-LT-5500(UD)</t>
  </si>
  <si>
    <t>orthotropic</t>
  </si>
  <si>
    <t>SNL(Triax)</t>
  </si>
  <si>
    <t>Saertex(DB)</t>
  </si>
  <si>
    <t>Carbon(UD)</t>
  </si>
  <si>
    <t>Inverse CLT starting from MSU Materials Database data: MD-P2B; [±45/(0)4C]S; 55%vf; EP; Newport NB307; carbon prepreg; 85% Uni; 15%DB</t>
  </si>
  <si>
    <t>HP Extents</t>
  </si>
  <si>
    <t>LP Extents</t>
  </si>
  <si>
    <t>Span (m)</t>
  </si>
  <si>
    <t>Fabric Angle</t>
  </si>
  <si>
    <t>c,d</t>
  </si>
  <si>
    <t>Airfoil Shape File</t>
  </si>
  <si>
    <t>sw-db</t>
  </si>
  <si>
    <t>Spar cap width</t>
  </si>
  <si>
    <t>shell</t>
  </si>
  <si>
    <t>root</t>
  </si>
  <si>
    <t>lep-core</t>
  </si>
  <si>
    <t>tep-core</t>
  </si>
  <si>
    <t>spar</t>
  </si>
  <si>
    <t>[0, 1]</t>
  </si>
  <si>
    <t>[1, 1]</t>
  </si>
  <si>
    <t>Layer Interp</t>
  </si>
  <si>
    <t>CP nLayers</t>
  </si>
  <si>
    <t>CP span</t>
  </si>
  <si>
    <t>[3, 3]</t>
  </si>
  <si>
    <t>pchip</t>
  </si>
  <si>
    <t>d,te</t>
  </si>
  <si>
    <t>LE band width</t>
  </si>
  <si>
    <t>TE band width</t>
  </si>
  <si>
    <t>Dry Fabric Layer Density</t>
  </si>
  <si>
    <t>Density</t>
  </si>
  <si>
    <t>[g/m^2]</t>
  </si>
  <si>
    <t>[kg/m^3]</t>
  </si>
  <si>
    <t>Component Name</t>
  </si>
  <si>
    <t>[2, 2]</t>
  </si>
  <si>
    <t>b</t>
  </si>
  <si>
    <t>c</t>
  </si>
  <si>
    <t>sw-core</t>
  </si>
  <si>
    <t>Component Group</t>
  </si>
  <si>
    <t>circular</t>
  </si>
  <si>
    <t>DU99-W-405</t>
  </si>
  <si>
    <t>DU99-W-350</t>
  </si>
  <si>
    <t>DU97-W-300</t>
  </si>
  <si>
    <t>DU91-W-250</t>
  </si>
  <si>
    <t>DU93-W-210</t>
  </si>
  <si>
    <t>[0, 0.1, 0.4, 1]</t>
  </si>
  <si>
    <t>[0, 90, 90, 1]</t>
  </si>
  <si>
    <t>FOAM(20mm)</t>
  </si>
  <si>
    <t>[1, 4, 4, 1]</t>
  </si>
  <si>
    <t>[0.04, 0.9]</t>
  </si>
  <si>
    <t>[55, 55, 0, 0]</t>
  </si>
  <si>
    <t>[0, 0.01, 0.19, 0.2]</t>
  </si>
  <si>
    <t>[0, 0.1, 0.9, 1]</t>
  </si>
  <si>
    <t xml:space="preserve">Flags: </t>
  </si>
  <si>
    <t>T</t>
  </si>
  <si>
    <t>xoffset</t>
  </si>
  <si>
    <t>Use natural offset (T: offset to max thickness location + xoffset, F: offset only by xoffset)</t>
  </si>
  <si>
    <t>CW</t>
  </si>
  <si>
    <t>Direction rotor spins when looking downwind (CW: clockwise, CCW: counter-clockwise)</t>
  </si>
  <si>
    <t>F</t>
  </si>
  <si>
    <t>Output span locations (m)</t>
  </si>
  <si>
    <t>Compatible with version v2013-07-25</t>
  </si>
  <si>
    <t>Twist shear webs with blade twist (T: points b &amp; c follow blade twist, F: points b &amp; c follow flat plate)</t>
  </si>
  <si>
    <t>Component Group = 0:blade, 1:sw1, 2:sw2, etc…</t>
  </si>
  <si>
    <t>do not delete ==&gt;</t>
  </si>
  <si>
    <t>&lt;==</t>
  </si>
  <si>
    <t>Spar cap offset</t>
  </si>
  <si>
    <t>[0, 0.1, 0.4, 0.95</t>
  </si>
  <si>
    <t>NACA-63-214</t>
  </si>
  <si>
    <t>[0, 1, 1, 1]</t>
  </si>
  <si>
    <t>[15, 15, 0]</t>
  </si>
  <si>
    <t>[0, 0.4,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</si>
</sst>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ill="1"/>
    <xf numFmtId="165" fontId="0" fillId="0" borderId="0" xfId="0" applyNumberFormat="1" applyFont="1"/>
    <xf numFmtId="0" fontId="0" fillId="0" borderId="0" xfId="0" applyFont="1" applyFill="1" applyBorder="1"/>
    <xf numFmtId="0" fontId="0" fillId="0" borderId="0" xfId="0" applyProtection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quotePrefix="1" applyFont="1"/>
    <xf numFmtId="165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2" fillId="2" borderId="0" xfId="0" quotePrefix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quotePrefix="1" applyFont="1" applyFill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B8" sqref="B8:Q8"/>
    </sheetView>
  </sheetViews>
  <sheetFormatPr defaultColWidth="9.109375" defaultRowHeight="14.4" x14ac:dyDescent="0.3"/>
  <cols>
    <col min="1" max="1" width="12.88671875" style="5" customWidth="1"/>
    <col min="2" max="3" width="13.88671875" style="5" customWidth="1"/>
    <col min="4" max="4" width="9.6640625" style="5" customWidth="1"/>
    <col min="5" max="10" width="10.5546875" style="5" bestFit="1" customWidth="1"/>
    <col min="11" max="13" width="9.109375" style="5"/>
    <col min="14" max="15" width="10.88671875" style="5" customWidth="1"/>
    <col min="16" max="17" width="9.109375" style="5"/>
    <col min="18" max="18" width="22.44140625" style="5" customWidth="1"/>
    <col min="19" max="16384" width="9.109375" style="5"/>
  </cols>
  <sheetData>
    <row r="1" spans="1:21" x14ac:dyDescent="0.3">
      <c r="A1" s="17" t="s">
        <v>86</v>
      </c>
      <c r="D1" s="29"/>
      <c r="E1" s="30"/>
      <c r="F1" s="26" t="s">
        <v>89</v>
      </c>
      <c r="G1" s="27">
        <v>0</v>
      </c>
      <c r="H1" s="28" t="s">
        <v>90</v>
      </c>
    </row>
    <row r="2" spans="1:21" s="3" customFormat="1" ht="42" customHeight="1" x14ac:dyDescent="0.3">
      <c r="C2" s="3" t="s">
        <v>10</v>
      </c>
      <c r="D2" s="3" t="s">
        <v>11</v>
      </c>
      <c r="E2" s="3" t="s">
        <v>12</v>
      </c>
      <c r="F2" s="3" t="s">
        <v>13</v>
      </c>
      <c r="H2" s="3" t="s">
        <v>14</v>
      </c>
      <c r="K2" s="3" t="s">
        <v>15</v>
      </c>
      <c r="N2" s="3" t="s">
        <v>55</v>
      </c>
      <c r="O2" s="3" t="s">
        <v>54</v>
      </c>
      <c r="P2" s="3" t="s">
        <v>16</v>
      </c>
      <c r="Q2" s="3" t="s">
        <v>17</v>
      </c>
      <c r="R2" s="3" t="s">
        <v>18</v>
      </c>
    </row>
    <row r="3" spans="1:21" x14ac:dyDescent="0.3">
      <c r="A3" s="5" t="s">
        <v>9</v>
      </c>
      <c r="D3" s="5" t="s">
        <v>19</v>
      </c>
      <c r="E3" s="5" t="s">
        <v>20</v>
      </c>
      <c r="F3" s="5" t="s">
        <v>20</v>
      </c>
      <c r="H3" s="5" t="s">
        <v>20</v>
      </c>
      <c r="K3" s="5" t="s">
        <v>21</v>
      </c>
      <c r="N3" s="5" t="s">
        <v>57</v>
      </c>
      <c r="O3" s="5" t="s">
        <v>56</v>
      </c>
      <c r="P3" s="5" t="s">
        <v>20</v>
      </c>
      <c r="Q3" s="5" t="s">
        <v>20</v>
      </c>
    </row>
    <row r="4" spans="1:21" x14ac:dyDescent="0.3">
      <c r="A4" s="5">
        <v>1</v>
      </c>
      <c r="B4" s="5" t="s">
        <v>22</v>
      </c>
      <c r="C4" s="5" t="s">
        <v>23</v>
      </c>
      <c r="D4" s="5">
        <v>0.05</v>
      </c>
      <c r="E4" s="5">
        <v>3440</v>
      </c>
      <c r="K4" s="5">
        <v>0.3</v>
      </c>
      <c r="N4" s="5">
        <v>1235</v>
      </c>
      <c r="O4" s="5">
        <f>(N4*1000)*(D4/1000)</f>
        <v>61.75</v>
      </c>
      <c r="P4" s="5">
        <v>1</v>
      </c>
      <c r="Q4" s="5">
        <v>1</v>
      </c>
      <c r="R4" s="5" t="s">
        <v>24</v>
      </c>
    </row>
    <row r="5" spans="1:21" x14ac:dyDescent="0.3">
      <c r="A5" s="5">
        <f>A4+1</f>
        <v>2</v>
      </c>
      <c r="B5" s="5" t="s">
        <v>25</v>
      </c>
      <c r="C5" s="5" t="s">
        <v>26</v>
      </c>
      <c r="D5" s="5">
        <v>0.47</v>
      </c>
      <c r="E5" s="5">
        <v>41800</v>
      </c>
      <c r="F5" s="5">
        <v>14000</v>
      </c>
      <c r="H5" s="5">
        <v>2630</v>
      </c>
      <c r="K5" s="5">
        <v>0.28000000000000003</v>
      </c>
      <c r="N5" s="5">
        <v>1920</v>
      </c>
      <c r="O5" s="5">
        <f t="shared" ref="O5:O9" si="0">(N5*1000)*(D5/1000)</f>
        <v>902.4</v>
      </c>
      <c r="P5" s="5">
        <v>972</v>
      </c>
      <c r="Q5" s="5">
        <v>702</v>
      </c>
      <c r="R5" s="5" t="s">
        <v>24</v>
      </c>
    </row>
    <row r="6" spans="1:21" x14ac:dyDescent="0.3">
      <c r="A6" s="5">
        <f t="shared" ref="A6:A8" si="1">A5+1</f>
        <v>3</v>
      </c>
      <c r="B6" s="5" t="s">
        <v>27</v>
      </c>
      <c r="C6" s="5" t="s">
        <v>26</v>
      </c>
      <c r="D6" s="5">
        <v>0.94</v>
      </c>
      <c r="E6" s="5">
        <v>27700</v>
      </c>
      <c r="F6" s="5">
        <v>13650</v>
      </c>
      <c r="H6" s="5">
        <v>7200</v>
      </c>
      <c r="K6" s="5">
        <v>0.39</v>
      </c>
      <c r="N6" s="5">
        <f>(1920+1780)/2</f>
        <v>1850</v>
      </c>
      <c r="O6" s="5">
        <f t="shared" si="0"/>
        <v>1739</v>
      </c>
      <c r="P6" s="5">
        <v>600</v>
      </c>
      <c r="Q6" s="5">
        <v>1</v>
      </c>
      <c r="R6" s="5" t="s">
        <v>24</v>
      </c>
    </row>
    <row r="7" spans="1:21" x14ac:dyDescent="0.3">
      <c r="A7" s="5">
        <f t="shared" si="1"/>
        <v>4</v>
      </c>
      <c r="B7" s="5" t="s">
        <v>28</v>
      </c>
      <c r="C7" s="5" t="s">
        <v>26</v>
      </c>
      <c r="D7" s="5">
        <v>1</v>
      </c>
      <c r="E7" s="5">
        <v>13600</v>
      </c>
      <c r="F7" s="5">
        <v>13300</v>
      </c>
      <c r="H7" s="5">
        <v>11800</v>
      </c>
      <c r="K7" s="5">
        <v>0.49</v>
      </c>
      <c r="N7" s="5">
        <v>1780</v>
      </c>
      <c r="O7" s="5">
        <f t="shared" si="0"/>
        <v>1780</v>
      </c>
      <c r="P7" s="5">
        <v>144</v>
      </c>
      <c r="Q7" s="5">
        <v>213</v>
      </c>
      <c r="R7" s="5" t="s">
        <v>24</v>
      </c>
    </row>
    <row r="8" spans="1:21" x14ac:dyDescent="0.3">
      <c r="A8" s="5">
        <f t="shared" si="1"/>
        <v>5</v>
      </c>
      <c r="B8" s="5" t="s">
        <v>72</v>
      </c>
      <c r="C8" s="5" t="s">
        <v>23</v>
      </c>
      <c r="D8" s="5">
        <v>20</v>
      </c>
      <c r="E8" s="5">
        <v>256</v>
      </c>
      <c r="K8" s="5">
        <v>0.3</v>
      </c>
      <c r="N8" s="5">
        <v>200</v>
      </c>
      <c r="O8" s="5">
        <f t="shared" si="0"/>
        <v>4000</v>
      </c>
      <c r="P8" s="5">
        <v>1</v>
      </c>
      <c r="Q8" s="5">
        <v>1</v>
      </c>
      <c r="R8" s="5" t="s">
        <v>24</v>
      </c>
    </row>
    <row r="9" spans="1:21" x14ac:dyDescent="0.3">
      <c r="A9" s="5">
        <v>6</v>
      </c>
      <c r="B9" s="5" t="s">
        <v>29</v>
      </c>
      <c r="C9" s="5" t="s">
        <v>26</v>
      </c>
      <c r="D9" s="5">
        <v>0.47</v>
      </c>
      <c r="E9" s="6">
        <v>114500</v>
      </c>
      <c r="F9" s="6">
        <v>8390</v>
      </c>
      <c r="G9" s="6"/>
      <c r="H9" s="6">
        <v>5990</v>
      </c>
      <c r="I9" s="7"/>
      <c r="J9" s="7"/>
      <c r="K9" s="5">
        <v>0.27</v>
      </c>
      <c r="N9" s="5">
        <v>1220</v>
      </c>
      <c r="O9" s="5">
        <f t="shared" si="0"/>
        <v>573.4</v>
      </c>
      <c r="P9" s="5">
        <v>1546</v>
      </c>
      <c r="Q9" s="5">
        <v>1047</v>
      </c>
      <c r="R9" s="8" t="s">
        <v>30</v>
      </c>
    </row>
    <row r="14" spans="1:21" x14ac:dyDescent="0.3">
      <c r="L14" s="9"/>
    </row>
    <row r="15" spans="1:21" x14ac:dyDescent="0.3">
      <c r="L15" s="9"/>
      <c r="M15" s="9"/>
      <c r="N15" s="9"/>
      <c r="O15" s="9"/>
      <c r="P15" s="9"/>
      <c r="Q15" s="9"/>
      <c r="R15" s="9"/>
      <c r="S15" s="9"/>
      <c r="T15" s="9"/>
      <c r="U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workbookViewId="0">
      <selection activeCell="P17" sqref="P17"/>
    </sheetView>
  </sheetViews>
  <sheetFormatPr defaultRowHeight="14.4" x14ac:dyDescent="0.3"/>
  <cols>
    <col min="1" max="1" width="8.44140625" customWidth="1"/>
    <col min="4" max="4" width="9.109375" style="4"/>
    <col min="9" max="9" width="12.5546875" bestFit="1" customWidth="1"/>
    <col min="11" max="11" width="13.109375" customWidth="1"/>
    <col min="12" max="12" width="12.5546875" bestFit="1" customWidth="1"/>
    <col min="14" max="14" width="9.109375" style="14"/>
    <col min="16" max="16" width="9.109375" style="17"/>
    <col min="18" max="18" width="9.33203125" customWidth="1"/>
  </cols>
  <sheetData>
    <row r="1" spans="1:19" s="17" customFormat="1" x14ac:dyDescent="0.3">
      <c r="A1" s="17" t="s">
        <v>86</v>
      </c>
      <c r="B1" s="25"/>
      <c r="E1" s="29"/>
      <c r="F1" s="30"/>
      <c r="G1" s="31"/>
      <c r="J1" s="26" t="s">
        <v>89</v>
      </c>
      <c r="K1" s="27">
        <v>0</v>
      </c>
      <c r="L1" s="28" t="s">
        <v>90</v>
      </c>
    </row>
    <row r="2" spans="1:19" s="5" customFormat="1" x14ac:dyDescent="0.3">
      <c r="A2" s="5" t="s">
        <v>78</v>
      </c>
      <c r="B2" s="18" t="s">
        <v>79</v>
      </c>
      <c r="C2" s="5" t="s">
        <v>81</v>
      </c>
      <c r="M2" s="17"/>
      <c r="N2" s="14"/>
      <c r="P2" s="17"/>
    </row>
    <row r="3" spans="1:19" s="17" customFormat="1" x14ac:dyDescent="0.3">
      <c r="B3" s="18" t="s">
        <v>82</v>
      </c>
      <c r="C3" s="17" t="s">
        <v>83</v>
      </c>
    </row>
    <row r="4" spans="1:19" s="17" customFormat="1" x14ac:dyDescent="0.3">
      <c r="B4" s="18" t="s">
        <v>84</v>
      </c>
      <c r="C4" s="17" t="s">
        <v>87</v>
      </c>
    </row>
    <row r="5" spans="1:19" s="5" customFormat="1" x14ac:dyDescent="0.3">
      <c r="K5" s="32">
        <f>A24/30</f>
        <v>2.0499999999999998</v>
      </c>
      <c r="N5" s="14"/>
      <c r="P5" s="17"/>
    </row>
    <row r="6" spans="1:19" ht="27.75" customHeight="1" x14ac:dyDescent="0.3">
      <c r="A6" s="1" t="s">
        <v>33</v>
      </c>
      <c r="B6" s="2" t="s">
        <v>0</v>
      </c>
      <c r="C6" s="3" t="s">
        <v>3</v>
      </c>
      <c r="D6" s="3" t="s">
        <v>2</v>
      </c>
      <c r="E6" s="3" t="s">
        <v>80</v>
      </c>
      <c r="F6" s="3" t="s">
        <v>1</v>
      </c>
      <c r="H6" s="3" t="s">
        <v>33</v>
      </c>
      <c r="I6" s="3" t="s">
        <v>36</v>
      </c>
      <c r="K6" s="15" t="s">
        <v>85</v>
      </c>
    </row>
    <row r="7" spans="1:19" x14ac:dyDescent="0.3">
      <c r="A7" s="14">
        <v>0</v>
      </c>
      <c r="B7" s="14">
        <v>13.308</v>
      </c>
      <c r="C7" s="15">
        <v>3.3860000000000001</v>
      </c>
      <c r="D7" s="15">
        <v>100</v>
      </c>
      <c r="E7" s="14">
        <v>0</v>
      </c>
      <c r="F7" s="14">
        <v>0.5</v>
      </c>
      <c r="G7" s="33">
        <v>0.49209999999999998</v>
      </c>
      <c r="H7" s="10">
        <v>0</v>
      </c>
      <c r="I7" t="s">
        <v>64</v>
      </c>
      <c r="K7" s="23">
        <v>0</v>
      </c>
      <c r="N7" s="20"/>
      <c r="O7" s="19"/>
      <c r="P7" s="19"/>
      <c r="Q7" s="20"/>
      <c r="R7" s="20"/>
      <c r="S7" s="16"/>
    </row>
    <row r="8" spans="1:19" x14ac:dyDescent="0.3">
      <c r="A8" s="14">
        <v>0.29999999999999982</v>
      </c>
      <c r="B8" s="14">
        <v>13.308</v>
      </c>
      <c r="C8" s="15">
        <v>3.3860000000000001</v>
      </c>
      <c r="D8" s="15">
        <v>100</v>
      </c>
      <c r="E8" s="14">
        <v>0</v>
      </c>
      <c r="F8" s="14">
        <v>0.5</v>
      </c>
      <c r="G8" s="33"/>
      <c r="H8" s="14">
        <v>1.3666999999999998</v>
      </c>
      <c r="I8" t="s">
        <v>64</v>
      </c>
      <c r="K8" s="23">
        <f t="shared" ref="K8:K37" si="0">K7+$K$5</f>
        <v>2.0499999999999998</v>
      </c>
      <c r="L8" s="20"/>
      <c r="N8" s="20"/>
      <c r="O8" s="19"/>
      <c r="P8" s="19"/>
      <c r="Q8" s="20"/>
      <c r="R8" s="20"/>
      <c r="S8" s="16"/>
    </row>
    <row r="9" spans="1:19" x14ac:dyDescent="0.3">
      <c r="A9" s="14">
        <v>1.3666999999999998</v>
      </c>
      <c r="B9" s="14">
        <v>13.308</v>
      </c>
      <c r="C9" s="15">
        <v>3.3860000000000001</v>
      </c>
      <c r="D9" s="15">
        <v>100</v>
      </c>
      <c r="E9" s="14">
        <v>0</v>
      </c>
      <c r="F9" s="14">
        <v>0.5</v>
      </c>
      <c r="G9" s="33">
        <v>0.49209999999999998</v>
      </c>
      <c r="H9" s="14">
        <v>10.25</v>
      </c>
      <c r="I9" t="s">
        <v>65</v>
      </c>
      <c r="K9" s="23">
        <f t="shared" si="0"/>
        <v>4.0999999999999996</v>
      </c>
      <c r="L9" s="20"/>
      <c r="N9" s="20"/>
      <c r="O9" s="20"/>
      <c r="P9" s="20"/>
      <c r="Q9" s="20"/>
      <c r="R9" s="20"/>
      <c r="S9" s="16"/>
    </row>
    <row r="10" spans="1:19" x14ac:dyDescent="0.3">
      <c r="A10" s="14">
        <v>10.25</v>
      </c>
      <c r="B10" s="14">
        <v>13.308</v>
      </c>
      <c r="C10" s="14">
        <v>4.5570000000000004</v>
      </c>
      <c r="D10" s="14">
        <v>40.5</v>
      </c>
      <c r="E10" s="14">
        <v>0.1</v>
      </c>
      <c r="F10" s="14">
        <v>0.27500000000000002</v>
      </c>
      <c r="G10" s="33">
        <v>0.2923</v>
      </c>
      <c r="H10" s="14">
        <v>14.35</v>
      </c>
      <c r="I10" t="s">
        <v>66</v>
      </c>
      <c r="K10" s="23">
        <f t="shared" si="0"/>
        <v>6.1499999999999995</v>
      </c>
      <c r="L10" s="20"/>
      <c r="N10" s="20"/>
      <c r="O10" s="20"/>
      <c r="P10" s="20"/>
      <c r="Q10" s="20"/>
      <c r="R10" s="20"/>
      <c r="S10" s="16"/>
    </row>
    <row r="11" spans="1:19" x14ac:dyDescent="0.3">
      <c r="A11" s="14">
        <v>14.35</v>
      </c>
      <c r="B11" s="14">
        <v>11.48</v>
      </c>
      <c r="C11" s="22">
        <v>4.6520000000000001</v>
      </c>
      <c r="D11" s="22">
        <v>35</v>
      </c>
      <c r="E11" s="14"/>
      <c r="F11" s="14">
        <v>0.27500000000000002</v>
      </c>
      <c r="G11" s="33">
        <v>0.27800000000000002</v>
      </c>
      <c r="H11" s="14">
        <v>22.55</v>
      </c>
      <c r="I11" t="s">
        <v>67</v>
      </c>
      <c r="K11" s="23">
        <f t="shared" si="0"/>
        <v>8.1999999999999993</v>
      </c>
      <c r="L11" s="20"/>
      <c r="N11" s="20"/>
      <c r="O11" s="20"/>
      <c r="P11" s="20"/>
      <c r="Q11" s="20"/>
      <c r="R11" s="20"/>
      <c r="S11" s="16"/>
    </row>
    <row r="12" spans="1:19" x14ac:dyDescent="0.3">
      <c r="A12" s="14">
        <v>18.45</v>
      </c>
      <c r="B12" s="14">
        <v>10.162000000000001</v>
      </c>
      <c r="C12" s="14"/>
      <c r="D12" s="14"/>
      <c r="E12" s="14"/>
      <c r="F12" s="14"/>
      <c r="G12" s="33"/>
      <c r="H12" s="14">
        <v>26.65</v>
      </c>
      <c r="I12" t="s">
        <v>68</v>
      </c>
      <c r="K12" s="23">
        <f t="shared" si="0"/>
        <v>10.25</v>
      </c>
      <c r="L12" s="20"/>
      <c r="N12" s="20"/>
      <c r="O12" s="20"/>
      <c r="P12" s="20"/>
      <c r="Q12" s="20"/>
      <c r="R12" s="20"/>
      <c r="S12" s="16"/>
    </row>
    <row r="13" spans="1:19" x14ac:dyDescent="0.3">
      <c r="A13" s="14">
        <v>22.55</v>
      </c>
      <c r="B13" s="14">
        <v>9.0109999999999992</v>
      </c>
      <c r="C13" s="14">
        <v>4.2489999999999997</v>
      </c>
      <c r="D13" s="14">
        <v>30</v>
      </c>
      <c r="E13" s="14"/>
      <c r="F13" s="14">
        <v>0.27500000000000002</v>
      </c>
      <c r="G13" s="33">
        <v>0.2923</v>
      </c>
      <c r="H13" s="14">
        <v>30.75</v>
      </c>
      <c r="I13" s="14" t="s">
        <v>68</v>
      </c>
      <c r="K13" s="23">
        <f t="shared" si="0"/>
        <v>12.3</v>
      </c>
      <c r="L13" s="20"/>
      <c r="N13" s="20"/>
      <c r="O13" s="20"/>
      <c r="P13" s="20"/>
      <c r="Q13" s="20"/>
      <c r="R13" s="20"/>
      <c r="S13" s="16"/>
    </row>
    <row r="14" spans="1:19" x14ac:dyDescent="0.3">
      <c r="A14" s="14">
        <v>26.65</v>
      </c>
      <c r="B14" s="14">
        <v>7.7949999999999999</v>
      </c>
      <c r="C14" s="14">
        <v>4.0069999999999997</v>
      </c>
      <c r="D14" s="14">
        <v>25</v>
      </c>
      <c r="E14" s="14"/>
      <c r="F14" s="14">
        <v>0.27500000000000002</v>
      </c>
      <c r="G14" s="33">
        <v>0.3216</v>
      </c>
      <c r="H14" s="14">
        <v>34.85</v>
      </c>
      <c r="I14" s="14" t="s">
        <v>69</v>
      </c>
      <c r="K14" s="23">
        <f t="shared" si="0"/>
        <v>14.350000000000001</v>
      </c>
      <c r="L14" s="20"/>
      <c r="N14" s="20"/>
      <c r="O14" s="19"/>
      <c r="P14" s="19"/>
      <c r="Q14" s="20"/>
      <c r="R14" s="20"/>
      <c r="S14" s="16"/>
    </row>
    <row r="15" spans="1:19" x14ac:dyDescent="0.3">
      <c r="A15" s="14">
        <v>30.75</v>
      </c>
      <c r="B15" s="14">
        <v>6.5439999999999996</v>
      </c>
      <c r="C15" s="14">
        <v>3.7480000000000002</v>
      </c>
      <c r="D15" s="14">
        <v>25</v>
      </c>
      <c r="E15" s="14"/>
      <c r="F15" s="14">
        <v>0.27500000000000002</v>
      </c>
      <c r="G15" s="33">
        <v>0.3216</v>
      </c>
      <c r="H15" s="14">
        <v>38.950000000000003</v>
      </c>
      <c r="I15" s="14" t="s">
        <v>69</v>
      </c>
      <c r="K15" s="23">
        <f t="shared" si="0"/>
        <v>16.400000000000002</v>
      </c>
      <c r="L15" s="20"/>
      <c r="N15" s="20"/>
      <c r="O15" s="20"/>
      <c r="P15" s="20"/>
      <c r="Q15" s="20"/>
      <c r="R15" s="20"/>
      <c r="S15" s="16"/>
    </row>
    <row r="16" spans="1:19" x14ac:dyDescent="0.3">
      <c r="A16" s="14">
        <v>34.85</v>
      </c>
      <c r="B16" s="14">
        <v>5.3609999999999998</v>
      </c>
      <c r="C16" s="14">
        <v>3.5019999999999998</v>
      </c>
      <c r="D16" s="14">
        <v>21</v>
      </c>
      <c r="E16" s="14"/>
      <c r="F16" s="14">
        <v>0.27500000000000002</v>
      </c>
      <c r="G16" s="33">
        <v>0.33650000000000002</v>
      </c>
      <c r="H16" s="14">
        <v>43.05</v>
      </c>
      <c r="I16" s="17" t="s">
        <v>93</v>
      </c>
      <c r="K16" s="23">
        <f t="shared" si="0"/>
        <v>18.450000000000003</v>
      </c>
      <c r="L16" s="20"/>
      <c r="N16" s="20"/>
      <c r="O16" s="20"/>
      <c r="P16" s="20"/>
      <c r="Q16" s="20"/>
      <c r="R16" s="20"/>
      <c r="S16" s="16"/>
    </row>
    <row r="17" spans="1:19" x14ac:dyDescent="0.3">
      <c r="A17" s="14">
        <v>38.950000000000003</v>
      </c>
      <c r="B17" s="14">
        <v>4.1879999999999997</v>
      </c>
      <c r="C17" s="14">
        <v>3.2559999999999998</v>
      </c>
      <c r="D17" s="14">
        <v>21</v>
      </c>
      <c r="E17" s="14"/>
      <c r="F17" s="14">
        <v>0.27500000000000002</v>
      </c>
      <c r="G17" s="33">
        <v>0.33650000000000002</v>
      </c>
      <c r="H17" s="14">
        <v>61.5</v>
      </c>
      <c r="I17" s="17" t="s">
        <v>93</v>
      </c>
      <c r="K17" s="23">
        <f t="shared" si="0"/>
        <v>20.500000000000004</v>
      </c>
      <c r="L17" s="20"/>
      <c r="N17" s="20"/>
      <c r="O17" s="20"/>
      <c r="P17" s="20"/>
      <c r="Q17" s="20"/>
      <c r="R17" s="20"/>
      <c r="S17" s="16"/>
    </row>
    <row r="18" spans="1:19" x14ac:dyDescent="0.3">
      <c r="A18" s="14">
        <v>43.05</v>
      </c>
      <c r="B18" s="14">
        <v>3.125</v>
      </c>
      <c r="C18" s="14">
        <v>3.01</v>
      </c>
      <c r="D18" s="14">
        <v>18</v>
      </c>
      <c r="E18" s="14"/>
      <c r="F18" s="14">
        <v>0.27500000000000002</v>
      </c>
      <c r="G18" s="33">
        <v>0.36680000000000001</v>
      </c>
      <c r="K18" s="23">
        <f t="shared" si="0"/>
        <v>22.550000000000004</v>
      </c>
      <c r="L18" s="20"/>
      <c r="M18" s="20"/>
      <c r="N18" s="20"/>
      <c r="O18" s="20"/>
      <c r="P18" s="20"/>
      <c r="Q18" s="20"/>
      <c r="R18" s="20"/>
      <c r="S18" s="16"/>
    </row>
    <row r="19" spans="1:19" x14ac:dyDescent="0.3">
      <c r="A19" s="14">
        <v>47.15</v>
      </c>
      <c r="B19" s="14">
        <v>2.319</v>
      </c>
      <c r="C19" s="14">
        <v>2.7639999999999998</v>
      </c>
      <c r="D19" s="14"/>
      <c r="E19" s="14"/>
      <c r="F19" s="14">
        <v>0.27500000000000002</v>
      </c>
      <c r="G19" s="33"/>
      <c r="K19" s="23">
        <f t="shared" si="0"/>
        <v>24.600000000000005</v>
      </c>
      <c r="L19" s="20"/>
      <c r="M19" s="20"/>
      <c r="N19" s="20"/>
      <c r="O19" s="20"/>
      <c r="P19" s="20"/>
      <c r="Q19" s="20"/>
      <c r="R19" s="20"/>
      <c r="S19" s="16"/>
    </row>
    <row r="20" spans="1:19" x14ac:dyDescent="0.3">
      <c r="A20" s="14">
        <v>51.25</v>
      </c>
      <c r="B20" s="14">
        <v>1.526</v>
      </c>
      <c r="C20" s="14">
        <v>2.5179999999999998</v>
      </c>
      <c r="D20" s="14"/>
      <c r="E20" s="14"/>
      <c r="F20" s="14">
        <v>0.27500000000000002</v>
      </c>
      <c r="G20" s="33"/>
      <c r="K20" s="23">
        <f t="shared" si="0"/>
        <v>26.650000000000006</v>
      </c>
      <c r="L20" s="20"/>
      <c r="M20" s="20"/>
      <c r="N20" s="20"/>
      <c r="O20" s="20"/>
      <c r="P20" s="20"/>
      <c r="Q20" s="20"/>
      <c r="R20" s="20"/>
      <c r="S20" s="16"/>
    </row>
    <row r="21" spans="1:19" x14ac:dyDescent="0.3">
      <c r="A21" s="14">
        <v>54.666699999999999</v>
      </c>
      <c r="B21" s="14">
        <v>0.86299999999999999</v>
      </c>
      <c r="C21" s="14">
        <v>2.3130000000000002</v>
      </c>
      <c r="D21" s="14"/>
      <c r="E21" s="14"/>
      <c r="F21" s="14">
        <v>0.27500000000000002</v>
      </c>
      <c r="G21" s="33"/>
      <c r="K21" s="23">
        <f t="shared" si="0"/>
        <v>28.700000000000006</v>
      </c>
      <c r="L21" s="20"/>
      <c r="M21" s="20"/>
      <c r="N21" s="20"/>
      <c r="O21" s="20"/>
      <c r="P21" s="20"/>
      <c r="Q21" s="20"/>
      <c r="R21" s="20"/>
      <c r="S21" s="16"/>
    </row>
    <row r="22" spans="1:19" x14ac:dyDescent="0.3">
      <c r="A22" s="14">
        <v>57.4</v>
      </c>
      <c r="B22" s="14">
        <v>0.37</v>
      </c>
      <c r="C22" s="14">
        <v>2.0859999999999999</v>
      </c>
      <c r="D22" s="14"/>
      <c r="E22" s="14"/>
      <c r="F22" s="14">
        <v>0.27500000000000002</v>
      </c>
      <c r="G22" s="33"/>
      <c r="K22" s="23">
        <f t="shared" si="0"/>
        <v>30.750000000000007</v>
      </c>
      <c r="L22" s="20"/>
      <c r="M22" s="20"/>
      <c r="N22" s="20"/>
      <c r="O22" s="20"/>
      <c r="P22" s="20"/>
      <c r="Q22" s="20"/>
      <c r="R22" s="20"/>
      <c r="S22" s="16"/>
    </row>
    <row r="23" spans="1:19" x14ac:dyDescent="0.3">
      <c r="A23" s="14">
        <v>60.133299999999998</v>
      </c>
      <c r="B23" s="14">
        <v>0.106</v>
      </c>
      <c r="C23" s="14">
        <v>1.419</v>
      </c>
      <c r="D23" s="14"/>
      <c r="E23" s="14"/>
      <c r="F23" s="14">
        <v>0.27500000000000002</v>
      </c>
      <c r="G23" s="33"/>
      <c r="K23" s="23">
        <f t="shared" si="0"/>
        <v>32.800000000000004</v>
      </c>
      <c r="L23" s="20"/>
      <c r="M23" s="20"/>
      <c r="N23" s="20"/>
      <c r="O23" s="21"/>
      <c r="P23" s="21"/>
      <c r="Q23" s="20"/>
      <c r="R23" s="20"/>
      <c r="S23" s="16"/>
    </row>
    <row r="24" spans="1:19" x14ac:dyDescent="0.3">
      <c r="A24" s="14">
        <v>61.5</v>
      </c>
      <c r="B24" s="14">
        <v>0</v>
      </c>
      <c r="C24" s="14">
        <v>1.0854999999999999</v>
      </c>
      <c r="D24" s="14">
        <v>18</v>
      </c>
      <c r="E24" s="14">
        <v>0</v>
      </c>
      <c r="F24" s="14">
        <v>0.27500000000000002</v>
      </c>
      <c r="G24" s="33">
        <v>0.36680000000000001</v>
      </c>
      <c r="K24" s="23">
        <f t="shared" si="0"/>
        <v>34.85</v>
      </c>
      <c r="L24" s="20"/>
      <c r="M24" s="20"/>
      <c r="N24" s="20"/>
      <c r="O24" s="20"/>
      <c r="P24" s="20"/>
      <c r="Q24" s="20"/>
      <c r="R24" s="20"/>
      <c r="S24" s="16"/>
    </row>
    <row r="25" spans="1:19" x14ac:dyDescent="0.3">
      <c r="E25" s="5"/>
      <c r="F25" s="5"/>
      <c r="K25" s="23">
        <f t="shared" si="0"/>
        <v>36.9</v>
      </c>
      <c r="L25" s="20"/>
      <c r="M25" s="20"/>
      <c r="N25" s="20"/>
      <c r="O25" s="20"/>
      <c r="P25" s="20"/>
      <c r="Q25" s="20"/>
      <c r="R25" s="20"/>
    </row>
    <row r="26" spans="1:19" x14ac:dyDescent="0.3">
      <c r="E26" s="5"/>
      <c r="F26" s="5"/>
      <c r="K26" s="23">
        <f t="shared" si="0"/>
        <v>38.949999999999996</v>
      </c>
      <c r="L26" s="20"/>
      <c r="M26" s="20"/>
      <c r="N26" s="20"/>
      <c r="O26" s="20"/>
      <c r="P26" s="20"/>
      <c r="Q26" s="20"/>
      <c r="R26" s="20"/>
    </row>
    <row r="27" spans="1:19" x14ac:dyDescent="0.3">
      <c r="E27" s="5"/>
      <c r="F27" s="5"/>
      <c r="K27" s="23">
        <f t="shared" si="0"/>
        <v>40.999999999999993</v>
      </c>
      <c r="L27" s="20"/>
      <c r="M27" s="20"/>
      <c r="N27" s="20"/>
      <c r="O27" s="20"/>
      <c r="P27" s="20"/>
      <c r="Q27" s="20"/>
      <c r="R27" s="20"/>
    </row>
    <row r="28" spans="1:19" x14ac:dyDescent="0.3">
      <c r="E28" s="5"/>
      <c r="F28" s="5"/>
      <c r="K28" s="23">
        <f t="shared" si="0"/>
        <v>43.04999999999999</v>
      </c>
      <c r="L28" s="20"/>
      <c r="M28" s="20"/>
      <c r="N28" s="20"/>
      <c r="O28" s="20"/>
      <c r="P28" s="20"/>
      <c r="Q28" s="20"/>
      <c r="R28" s="20"/>
    </row>
    <row r="29" spans="1:19" x14ac:dyDescent="0.3">
      <c r="E29" s="5"/>
      <c r="F29" s="5"/>
      <c r="K29" s="23">
        <f t="shared" si="0"/>
        <v>45.099999999999987</v>
      </c>
      <c r="L29" s="20"/>
      <c r="M29" s="20"/>
      <c r="N29" s="20"/>
      <c r="O29" s="20"/>
      <c r="P29" s="20"/>
      <c r="Q29" s="20"/>
      <c r="R29" s="20"/>
    </row>
    <row r="30" spans="1:19" x14ac:dyDescent="0.3">
      <c r="E30" s="5"/>
      <c r="F30" s="5"/>
      <c r="K30" s="23">
        <f t="shared" si="0"/>
        <v>47.149999999999984</v>
      </c>
      <c r="L30" s="20"/>
      <c r="M30" s="20"/>
      <c r="N30" s="20"/>
      <c r="O30" s="20"/>
      <c r="P30" s="20"/>
      <c r="Q30" s="20"/>
      <c r="R30" s="20"/>
    </row>
    <row r="31" spans="1:19" x14ac:dyDescent="0.3">
      <c r="E31" s="5"/>
      <c r="F31" s="5"/>
      <c r="K31" s="23">
        <f t="shared" si="0"/>
        <v>49.199999999999982</v>
      </c>
      <c r="L31" s="20"/>
      <c r="M31" s="20"/>
      <c r="N31" s="20"/>
      <c r="O31" s="20"/>
      <c r="P31" s="20"/>
      <c r="Q31" s="20"/>
      <c r="R31" s="20"/>
    </row>
    <row r="32" spans="1:19" x14ac:dyDescent="0.3">
      <c r="E32" s="5"/>
      <c r="F32" s="5"/>
      <c r="K32" s="23">
        <f t="shared" si="0"/>
        <v>51.249999999999979</v>
      </c>
      <c r="L32" s="20"/>
      <c r="M32" s="20"/>
      <c r="N32" s="20"/>
      <c r="O32" s="20"/>
      <c r="P32" s="20"/>
      <c r="Q32" s="20"/>
      <c r="R32" s="20"/>
    </row>
    <row r="33" spans="5:18" x14ac:dyDescent="0.3">
      <c r="E33" s="5"/>
      <c r="F33" s="5"/>
      <c r="K33" s="23">
        <f t="shared" si="0"/>
        <v>53.299999999999976</v>
      </c>
      <c r="L33" s="20"/>
      <c r="M33" s="20"/>
      <c r="N33" s="20"/>
      <c r="O33" s="20"/>
      <c r="P33" s="20"/>
      <c r="Q33" s="20"/>
      <c r="R33" s="20"/>
    </row>
    <row r="34" spans="5:18" x14ac:dyDescent="0.3">
      <c r="E34" s="5"/>
      <c r="F34" s="5"/>
      <c r="K34" s="23">
        <f t="shared" si="0"/>
        <v>55.349999999999973</v>
      </c>
      <c r="L34" s="20"/>
      <c r="M34" s="20"/>
      <c r="N34" s="20"/>
      <c r="O34" s="20"/>
      <c r="P34" s="20"/>
      <c r="Q34" s="20"/>
      <c r="R34" s="20"/>
    </row>
    <row r="35" spans="5:18" x14ac:dyDescent="0.3">
      <c r="E35" s="5"/>
      <c r="F35" s="5"/>
      <c r="K35" s="23">
        <f t="shared" si="0"/>
        <v>57.39999999999997</v>
      </c>
      <c r="L35" s="20"/>
      <c r="M35" s="20"/>
      <c r="N35" s="20"/>
      <c r="O35" s="20"/>
      <c r="P35" s="20"/>
      <c r="Q35" s="20"/>
      <c r="R35" s="20"/>
    </row>
    <row r="36" spans="5:18" x14ac:dyDescent="0.3">
      <c r="E36" s="5"/>
      <c r="F36" s="5"/>
      <c r="K36" s="23">
        <f t="shared" si="0"/>
        <v>59.449999999999967</v>
      </c>
      <c r="L36" s="20"/>
      <c r="M36" s="20"/>
      <c r="N36" s="20"/>
      <c r="O36" s="20"/>
      <c r="P36" s="20"/>
      <c r="Q36" s="20"/>
      <c r="R36" s="20"/>
    </row>
    <row r="37" spans="5:18" x14ac:dyDescent="0.3">
      <c r="K37" s="23">
        <f t="shared" si="0"/>
        <v>61.499999999999964</v>
      </c>
      <c r="L37" s="20"/>
      <c r="M37" s="20"/>
      <c r="N37" s="20"/>
      <c r="O37" s="20"/>
      <c r="P37" s="20"/>
      <c r="Q37" s="20"/>
      <c r="R37" s="20"/>
    </row>
    <row r="38" spans="5:18" x14ac:dyDescent="0.3">
      <c r="K38" s="23"/>
      <c r="L38" s="20"/>
      <c r="M38" s="20"/>
      <c r="N38" s="20"/>
      <c r="O38" s="20"/>
      <c r="P38" s="20"/>
      <c r="Q38" s="20"/>
      <c r="R38" s="20"/>
    </row>
    <row r="39" spans="5:18" x14ac:dyDescent="0.3">
      <c r="K39" s="20"/>
      <c r="L39" s="20"/>
      <c r="M39" s="20"/>
      <c r="N39" s="20"/>
      <c r="O39" s="20"/>
      <c r="P39" s="20"/>
      <c r="Q39" s="20"/>
      <c r="R39" s="20"/>
    </row>
    <row r="40" spans="5:18" x14ac:dyDescent="0.3">
      <c r="K40" s="20"/>
      <c r="L40" s="20"/>
      <c r="M40" s="20"/>
      <c r="N40" s="20"/>
      <c r="O40" s="20"/>
      <c r="P40" s="20"/>
      <c r="Q40" s="20"/>
      <c r="R40" s="20"/>
    </row>
    <row r="41" spans="5:18" x14ac:dyDescent="0.3">
      <c r="K41" s="20"/>
      <c r="L41" s="20"/>
      <c r="M41" s="20"/>
      <c r="N41" s="20"/>
      <c r="O41" s="20"/>
      <c r="P41" s="20"/>
      <c r="Q41" s="20"/>
      <c r="R41" s="20"/>
    </row>
    <row r="42" spans="5:18" x14ac:dyDescent="0.3">
      <c r="K42" s="20"/>
      <c r="L42" s="20"/>
      <c r="M42" s="20"/>
      <c r="N42" s="20"/>
      <c r="O42" s="20"/>
      <c r="P42" s="20"/>
      <c r="Q42" s="20"/>
      <c r="R42" s="20"/>
    </row>
    <row r="43" spans="5:18" x14ac:dyDescent="0.3">
      <c r="K43" s="20"/>
      <c r="L43" s="20"/>
      <c r="M43" s="20"/>
      <c r="N43" s="20"/>
      <c r="O43" s="20"/>
      <c r="P43" s="20"/>
      <c r="Q43" s="20"/>
      <c r="R43" s="20"/>
    </row>
    <row r="44" spans="5:18" x14ac:dyDescent="0.3">
      <c r="K44" s="20"/>
      <c r="L44" s="20"/>
      <c r="M44" s="20"/>
      <c r="N44" s="20"/>
      <c r="O44" s="20"/>
      <c r="P44" s="20"/>
      <c r="Q44" s="20"/>
      <c r="R4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zoomScaleNormal="100" workbookViewId="0">
      <pane ySplit="6" topLeftCell="A7" activePane="bottomLeft" state="frozen"/>
      <selection pane="bottomLeft" activeCell="L31" sqref="L31"/>
    </sheetView>
  </sheetViews>
  <sheetFormatPr defaultRowHeight="14.4" x14ac:dyDescent="0.3"/>
  <cols>
    <col min="1" max="1" width="11.5546875" style="5" customWidth="1"/>
    <col min="2" max="2" width="17.109375" customWidth="1"/>
    <col min="3" max="4" width="8.5546875" style="5" customWidth="1"/>
    <col min="5" max="5" width="8.33203125" customWidth="1"/>
    <col min="6" max="6" width="8.109375" style="5" customWidth="1"/>
    <col min="7" max="7" width="16.88671875" customWidth="1"/>
    <col min="8" max="8" width="12.109375" style="5" customWidth="1"/>
    <col min="9" max="10" width="10.44140625" style="5" customWidth="1"/>
    <col min="11" max="11" width="9.109375" customWidth="1"/>
    <col min="13" max="13" width="14.5546875" customWidth="1"/>
  </cols>
  <sheetData>
    <row r="1" spans="1:20" s="35" customFormat="1" x14ac:dyDescent="0.3">
      <c r="A1" s="34" t="s">
        <v>86</v>
      </c>
      <c r="G1" s="36" t="s">
        <v>89</v>
      </c>
      <c r="H1" s="37">
        <v>0</v>
      </c>
      <c r="I1" s="38" t="s">
        <v>90</v>
      </c>
    </row>
    <row r="2" spans="1:20" s="35" customFormat="1" x14ac:dyDescent="0.3">
      <c r="B2" s="34" t="s">
        <v>38</v>
      </c>
      <c r="C2" s="35">
        <v>600</v>
      </c>
      <c r="D2" s="35" t="s">
        <v>19</v>
      </c>
    </row>
    <row r="3" spans="1:20" s="35" customFormat="1" x14ac:dyDescent="0.3">
      <c r="B3" s="34" t="s">
        <v>52</v>
      </c>
      <c r="C3" s="35">
        <v>100</v>
      </c>
      <c r="D3" s="35" t="s">
        <v>19</v>
      </c>
      <c r="F3" s="34" t="s">
        <v>88</v>
      </c>
    </row>
    <row r="4" spans="1:20" s="35" customFormat="1" x14ac:dyDescent="0.3">
      <c r="B4" s="34" t="s">
        <v>53</v>
      </c>
      <c r="C4" s="35">
        <v>400</v>
      </c>
      <c r="D4" s="35" t="s">
        <v>19</v>
      </c>
    </row>
    <row r="5" spans="1:20" s="35" customFormat="1" x14ac:dyDescent="0.3">
      <c r="B5" s="34" t="s">
        <v>91</v>
      </c>
      <c r="C5" s="35">
        <v>0</v>
      </c>
      <c r="D5" s="35" t="s">
        <v>19</v>
      </c>
    </row>
    <row r="6" spans="1:20" s="34" customFormat="1" ht="28.8" x14ac:dyDescent="0.3">
      <c r="A6" s="39" t="s">
        <v>63</v>
      </c>
      <c r="B6" s="39" t="s">
        <v>58</v>
      </c>
      <c r="C6" s="39" t="s">
        <v>9</v>
      </c>
      <c r="D6" s="39" t="s">
        <v>34</v>
      </c>
      <c r="E6" s="39" t="s">
        <v>31</v>
      </c>
      <c r="F6" s="39" t="s">
        <v>32</v>
      </c>
      <c r="G6" s="39" t="s">
        <v>48</v>
      </c>
      <c r="H6" s="39" t="s">
        <v>47</v>
      </c>
      <c r="I6" s="39" t="s">
        <v>46</v>
      </c>
      <c r="K6" s="39"/>
      <c r="L6" s="39"/>
      <c r="M6" s="39"/>
      <c r="N6" s="39"/>
      <c r="O6" s="39"/>
      <c r="P6" s="39"/>
      <c r="Q6" s="39"/>
      <c r="R6" s="39"/>
      <c r="S6" s="39"/>
    </row>
    <row r="7" spans="1:20" x14ac:dyDescent="0.3">
      <c r="A7" s="5">
        <v>0</v>
      </c>
      <c r="B7" s="11" t="s">
        <v>4</v>
      </c>
      <c r="C7" s="11">
        <v>1</v>
      </c>
      <c r="D7" s="11">
        <v>0</v>
      </c>
      <c r="E7" s="11" t="s">
        <v>6</v>
      </c>
      <c r="F7" s="11" t="s">
        <v>6</v>
      </c>
      <c r="G7" s="13" t="s">
        <v>44</v>
      </c>
      <c r="H7" s="13" t="s">
        <v>45</v>
      </c>
      <c r="I7" s="24" t="s">
        <v>50</v>
      </c>
    </row>
    <row r="8" spans="1:20" x14ac:dyDescent="0.3">
      <c r="A8" s="5">
        <v>0</v>
      </c>
      <c r="B8" s="11" t="s">
        <v>39</v>
      </c>
      <c r="C8" s="11">
        <v>3</v>
      </c>
      <c r="D8" s="12">
        <v>0</v>
      </c>
      <c r="E8" s="11" t="s">
        <v>6</v>
      </c>
      <c r="F8" s="11" t="s">
        <v>6</v>
      </c>
      <c r="G8" s="13" t="s">
        <v>44</v>
      </c>
      <c r="H8" s="13" t="s">
        <v>49</v>
      </c>
      <c r="I8" s="24" t="s">
        <v>50</v>
      </c>
    </row>
    <row r="9" spans="1:20" x14ac:dyDescent="0.3">
      <c r="A9" s="5">
        <v>0</v>
      </c>
      <c r="B9" s="11" t="s">
        <v>40</v>
      </c>
      <c r="C9" s="11">
        <v>3</v>
      </c>
      <c r="D9" s="11">
        <v>0</v>
      </c>
      <c r="E9" s="11" t="s">
        <v>6</v>
      </c>
      <c r="F9" s="11" t="s">
        <v>6</v>
      </c>
      <c r="G9" s="13" t="s">
        <v>76</v>
      </c>
      <c r="H9" s="13" t="s">
        <v>75</v>
      </c>
      <c r="I9" s="24" t="s">
        <v>50</v>
      </c>
    </row>
    <row r="10" spans="1:20" s="5" customFormat="1" x14ac:dyDescent="0.3">
      <c r="A10" s="5">
        <v>0</v>
      </c>
      <c r="B10" s="11" t="s">
        <v>41</v>
      </c>
      <c r="C10" s="11">
        <v>5</v>
      </c>
      <c r="D10" s="11">
        <v>0</v>
      </c>
      <c r="E10" s="11" t="s">
        <v>7</v>
      </c>
      <c r="F10" s="11" t="s">
        <v>7</v>
      </c>
      <c r="G10" s="13" t="s">
        <v>77</v>
      </c>
      <c r="H10" s="13" t="s">
        <v>94</v>
      </c>
      <c r="I10" s="24" t="s">
        <v>50</v>
      </c>
    </row>
    <row r="11" spans="1:20" s="5" customFormat="1" x14ac:dyDescent="0.3">
      <c r="A11" s="5">
        <v>0</v>
      </c>
      <c r="B11" s="11" t="s">
        <v>43</v>
      </c>
      <c r="C11" s="11">
        <v>6</v>
      </c>
      <c r="D11" s="11">
        <v>0</v>
      </c>
      <c r="E11" s="11" t="s">
        <v>8</v>
      </c>
      <c r="F11" s="11" t="s">
        <v>8</v>
      </c>
      <c r="G11" s="13" t="s">
        <v>92</v>
      </c>
      <c r="H11" s="13" t="s">
        <v>71</v>
      </c>
      <c r="I11" s="24" t="s">
        <v>50</v>
      </c>
    </row>
    <row r="12" spans="1:20" x14ac:dyDescent="0.3">
      <c r="A12" s="5">
        <v>0</v>
      </c>
      <c r="B12" s="11" t="s">
        <v>42</v>
      </c>
      <c r="C12" s="11">
        <v>5</v>
      </c>
      <c r="D12" s="11">
        <v>0</v>
      </c>
      <c r="E12" s="11" t="s">
        <v>35</v>
      </c>
      <c r="F12" s="11" t="s">
        <v>35</v>
      </c>
      <c r="G12" s="13" t="s">
        <v>70</v>
      </c>
      <c r="H12" s="13" t="s">
        <v>73</v>
      </c>
      <c r="I12" s="24" t="s">
        <v>50</v>
      </c>
    </row>
    <row r="13" spans="1:20" s="5" customFormat="1" x14ac:dyDescent="0.3">
      <c r="A13" s="5">
        <v>0</v>
      </c>
      <c r="B13" s="11" t="s">
        <v>5</v>
      </c>
      <c r="C13" s="11">
        <v>2</v>
      </c>
      <c r="D13" s="11">
        <v>0</v>
      </c>
      <c r="E13" s="11" t="s">
        <v>51</v>
      </c>
      <c r="F13" s="11" t="s">
        <v>51</v>
      </c>
      <c r="G13" s="13" t="s">
        <v>96</v>
      </c>
      <c r="H13" s="13" t="s">
        <v>95</v>
      </c>
      <c r="I13" s="24" t="s">
        <v>50</v>
      </c>
      <c r="Q13" s="13"/>
      <c r="R13" s="13"/>
      <c r="S13" s="13"/>
      <c r="T13" s="13"/>
    </row>
    <row r="14" spans="1:20" s="5" customFormat="1" x14ac:dyDescent="0.3">
      <c r="A14" s="5">
        <v>0</v>
      </c>
      <c r="B14" s="11" t="s">
        <v>39</v>
      </c>
      <c r="C14" s="11">
        <v>3</v>
      </c>
      <c r="D14" s="11">
        <v>0</v>
      </c>
      <c r="E14" s="11" t="s">
        <v>6</v>
      </c>
      <c r="F14" s="11" t="s">
        <v>6</v>
      </c>
      <c r="G14" s="13" t="s">
        <v>44</v>
      </c>
      <c r="H14" s="13" t="s">
        <v>49</v>
      </c>
      <c r="I14" s="24" t="s">
        <v>50</v>
      </c>
      <c r="Q14" s="13"/>
      <c r="R14" s="13"/>
      <c r="S14" s="13"/>
      <c r="T14" s="13"/>
    </row>
    <row r="15" spans="1:20" x14ac:dyDescent="0.3">
      <c r="A15" s="11">
        <v>1</v>
      </c>
      <c r="B15" s="11" t="s">
        <v>37</v>
      </c>
      <c r="C15" s="11">
        <v>4</v>
      </c>
      <c r="D15" s="11">
        <v>0</v>
      </c>
      <c r="E15" s="13" t="s">
        <v>60</v>
      </c>
      <c r="F15" s="13" t="s">
        <v>60</v>
      </c>
      <c r="G15" s="13" t="s">
        <v>74</v>
      </c>
      <c r="H15" s="13" t="s">
        <v>59</v>
      </c>
      <c r="I15" s="24" t="s">
        <v>50</v>
      </c>
    </row>
    <row r="16" spans="1:20" s="5" customFormat="1" x14ac:dyDescent="0.3">
      <c r="A16" s="11">
        <v>1</v>
      </c>
      <c r="B16" s="11" t="s">
        <v>62</v>
      </c>
      <c r="C16" s="11">
        <v>5</v>
      </c>
      <c r="D16" s="11">
        <v>0</v>
      </c>
      <c r="E16" s="13" t="s">
        <v>60</v>
      </c>
      <c r="F16" s="13" t="s">
        <v>60</v>
      </c>
      <c r="G16" s="13" t="s">
        <v>74</v>
      </c>
      <c r="H16" s="13" t="s">
        <v>59</v>
      </c>
      <c r="I16" s="24" t="s">
        <v>50</v>
      </c>
    </row>
    <row r="17" spans="1:9" s="5" customFormat="1" x14ac:dyDescent="0.3">
      <c r="A17" s="11">
        <v>1</v>
      </c>
      <c r="B17" s="11" t="s">
        <v>37</v>
      </c>
      <c r="C17" s="11">
        <v>4</v>
      </c>
      <c r="D17" s="11">
        <v>0</v>
      </c>
      <c r="E17" s="13" t="s">
        <v>60</v>
      </c>
      <c r="F17" s="13" t="s">
        <v>60</v>
      </c>
      <c r="G17" s="13" t="s">
        <v>74</v>
      </c>
      <c r="H17" s="13" t="s">
        <v>59</v>
      </c>
      <c r="I17" s="24" t="s">
        <v>50</v>
      </c>
    </row>
    <row r="18" spans="1:9" x14ac:dyDescent="0.3">
      <c r="A18" s="11">
        <v>2</v>
      </c>
      <c r="B18" s="11" t="s">
        <v>37</v>
      </c>
      <c r="C18" s="11">
        <v>4</v>
      </c>
      <c r="D18" s="11">
        <v>0</v>
      </c>
      <c r="E18" s="11" t="s">
        <v>61</v>
      </c>
      <c r="F18" s="11" t="s">
        <v>61</v>
      </c>
      <c r="G18" s="13" t="s">
        <v>74</v>
      </c>
      <c r="H18" s="13" t="s">
        <v>59</v>
      </c>
      <c r="I18" s="24" t="s">
        <v>50</v>
      </c>
    </row>
    <row r="19" spans="1:9" s="5" customFormat="1" x14ac:dyDescent="0.3">
      <c r="A19" s="11">
        <v>2</v>
      </c>
      <c r="B19" s="11" t="s">
        <v>62</v>
      </c>
      <c r="C19" s="11">
        <v>5</v>
      </c>
      <c r="D19" s="11">
        <v>0</v>
      </c>
      <c r="E19" s="11" t="s">
        <v>61</v>
      </c>
      <c r="F19" s="11" t="s">
        <v>61</v>
      </c>
      <c r="G19" s="13" t="s">
        <v>74</v>
      </c>
      <c r="H19" s="13" t="s">
        <v>59</v>
      </c>
      <c r="I19" s="24" t="s">
        <v>50</v>
      </c>
    </row>
    <row r="20" spans="1:9" s="5" customFormat="1" x14ac:dyDescent="0.3">
      <c r="A20" s="11">
        <v>2</v>
      </c>
      <c r="B20" s="11" t="s">
        <v>37</v>
      </c>
      <c r="C20" s="11">
        <v>4</v>
      </c>
      <c r="D20" s="11">
        <v>0</v>
      </c>
      <c r="E20" s="11" t="s">
        <v>61</v>
      </c>
      <c r="F20" s="11" t="s">
        <v>61</v>
      </c>
      <c r="G20" s="13" t="s">
        <v>74</v>
      </c>
      <c r="H20" s="13" t="s">
        <v>59</v>
      </c>
      <c r="I20" s="24" t="s">
        <v>50</v>
      </c>
    </row>
    <row r="22" spans="1:9" s="5" customFormat="1" x14ac:dyDescent="0.3">
      <c r="B22" s="11"/>
      <c r="C22" s="11"/>
      <c r="D22" s="11"/>
      <c r="E22" s="11"/>
      <c r="F22" s="11"/>
    </row>
    <row r="23" spans="1:9" s="5" customFormat="1" x14ac:dyDescent="0.3">
      <c r="B23" s="11"/>
      <c r="C23" s="11"/>
      <c r="D23" s="11"/>
      <c r="E23" s="11"/>
      <c r="F23" s="11"/>
    </row>
    <row r="26" spans="1:9" x14ac:dyDescent="0.3">
      <c r="B26" s="5"/>
      <c r="E26" s="5"/>
    </row>
    <row r="27" spans="1:9" x14ac:dyDescent="0.3">
      <c r="B27" s="3"/>
      <c r="C27" s="3"/>
      <c r="D27" s="3"/>
      <c r="E27" s="3"/>
      <c r="F27" s="3"/>
    </row>
    <row r="28" spans="1:9" x14ac:dyDescent="0.3">
      <c r="B28" s="5"/>
    </row>
    <row r="29" spans="1:9" x14ac:dyDescent="0.3">
      <c r="B29" s="5"/>
    </row>
    <row r="30" spans="1:9" x14ac:dyDescent="0.3">
      <c r="B30" s="5"/>
    </row>
    <row r="31" spans="1:9" x14ac:dyDescent="0.3">
      <c r="B31" s="5"/>
    </row>
    <row r="32" spans="1:9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Geometry</vt:lpstr>
      <vt:lpstr>Components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Jonathan Charles</dc:creator>
  <cp:lastModifiedBy>Clarke, Ryan</cp:lastModifiedBy>
  <dcterms:created xsi:type="dcterms:W3CDTF">2013-05-24T15:02:36Z</dcterms:created>
  <dcterms:modified xsi:type="dcterms:W3CDTF">2021-11-08T17:45:42Z</dcterms:modified>
</cp:coreProperties>
</file>