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AMPBA\Term2\Statistical analysis\notes\"/>
    </mc:Choice>
  </mc:AlternateContent>
  <xr:revisionPtr revIDLastSave="70" documentId="13_ncr:1_{C0312818-09C3-444F-9CC2-7BA325472BC0}" xr6:coauthVersionLast="45" xr6:coauthVersionMax="45" xr10:uidLastSave="{B7B5B0D3-2E34-4D15-AB4D-9C8D7689FFD1}"/>
  <bookViews>
    <workbookView xWindow="-108" yWindow="-108" windowWidth="23256" windowHeight="12576" activeTab="1" xr2:uid="{00000000-000D-0000-FFFF-FFFF00000000}"/>
  </bookViews>
  <sheets>
    <sheet name="Sheet1" sheetId="10" r:id="rId1"/>
    <sheet name="Ad-Ex" sheetId="2" r:id="rId2"/>
  </sheets>
  <definedNames>
    <definedName name="SP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F13" i="2"/>
  <c r="G13" i="2"/>
  <c r="H13" i="2"/>
  <c r="E12" i="2"/>
  <c r="D12" i="2" l="1"/>
  <c r="E3" i="2" l="1"/>
  <c r="F3" i="2" s="1"/>
  <c r="E4" i="2"/>
  <c r="F4" i="2" s="1"/>
  <c r="E7" i="2"/>
  <c r="F7" i="2" s="1"/>
  <c r="E8" i="2"/>
  <c r="F8" i="2" s="1"/>
  <c r="E11" i="2"/>
  <c r="F11" i="2" s="1"/>
  <c r="E2" i="2"/>
  <c r="F2" i="2" s="1"/>
  <c r="D3" i="2"/>
  <c r="D4" i="2"/>
  <c r="D5" i="2"/>
  <c r="E5" i="2" s="1"/>
  <c r="F5" i="2" s="1"/>
  <c r="D6" i="2"/>
  <c r="E6" i="2" s="1"/>
  <c r="F6" i="2" s="1"/>
  <c r="D7" i="2"/>
  <c r="D8" i="2"/>
  <c r="D9" i="2"/>
  <c r="E9" i="2" s="1"/>
  <c r="F9" i="2" s="1"/>
  <c r="D10" i="2"/>
  <c r="D11" i="2"/>
  <c r="D2" i="2"/>
  <c r="B12" i="2"/>
  <c r="C12" i="2"/>
  <c r="G3" i="2" s="1"/>
  <c r="G10" i="2" l="1"/>
  <c r="G6" i="2"/>
  <c r="G9" i="2"/>
  <c r="G5" i="2"/>
  <c r="H6" i="2"/>
  <c r="E10" i="2"/>
  <c r="F10" i="2" s="1"/>
  <c r="G2" i="2"/>
  <c r="G8" i="2"/>
  <c r="G4" i="2"/>
  <c r="G11" i="2"/>
  <c r="G7" i="2"/>
  <c r="H11" i="2" l="1"/>
  <c r="H5" i="2"/>
  <c r="H10" i="2"/>
  <c r="H4" i="2"/>
  <c r="H9" i="2"/>
  <c r="H3" i="2"/>
  <c r="H8" i="2"/>
  <c r="H7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Sanyal, Sandipto</author>
  </authors>
  <commentList>
    <comment ref="D12" authorId="0" shapeId="0" xr:uid="{BE9BFB1F-7093-4FA8-B466-5490B09CBF20}">
      <text>
        <r>
          <rPr>
            <b/>
            <sz val="16"/>
            <color indexed="81"/>
            <rFont val="Tahoma"/>
            <charset val="1"/>
          </rPr>
          <t>Sanyal, Sandipto:</t>
        </r>
        <r>
          <rPr>
            <sz val="16"/>
            <color indexed="81"/>
            <rFont val="Tahoma"/>
            <charset val="1"/>
          </rPr>
          <t xml:space="preserve">
This cell shows that the regression line always passes through mean X̄ and Ȳ</t>
        </r>
      </text>
    </comment>
    <comment ref="E12" authorId="0" shapeId="0" xr:uid="{D82BDD92-627F-4C61-8C03-C36DFB7C91AD}">
      <text>
        <r>
          <rPr>
            <b/>
            <sz val="16"/>
            <color indexed="81"/>
            <rFont val="Tahoma"/>
            <charset val="1"/>
          </rPr>
          <t>Sanyal, Sandipto:</t>
        </r>
        <r>
          <rPr>
            <sz val="16"/>
            <color indexed="81"/>
            <rFont val="Tahoma"/>
            <charset val="1"/>
          </rPr>
          <t xml:space="preserve">
This cell shows that the error deviation of actual values from the estimated values sums up to 0.</t>
        </r>
      </text>
    </comment>
  </commentList>
</comments>
</file>

<file path=xl/sharedStrings.xml><?xml version="1.0" encoding="utf-8"?>
<sst xmlns="http://schemas.openxmlformats.org/spreadsheetml/2006/main" count="40" uniqueCount="38">
  <si>
    <t>PBT</t>
  </si>
  <si>
    <t>Year</t>
  </si>
  <si>
    <t>Advertising Expenditure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</si>
  <si>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</si>
  <si>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</si>
  <si>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</si>
  <si>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</si>
  <si>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</si>
  <si>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</si>
  <si>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</si>
  <si>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</si>
  <si>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</si>
  <si>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</si>
  <si>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</si>
  <si>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</si>
  <si>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</si>
  <si>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</si>
  <si>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</si>
  <si>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</si>
  <si>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</si>
  <si>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</si>
  <si>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</si>
  <si>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</si>
  <si>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</si>
  <si>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</si>
  <si>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</si>
  <si>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</si>
  <si>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Estimated PBT as per model</t>
  </si>
  <si>
    <t>ERROR (Actual - Estimated)</t>
  </si>
  <si>
    <t>Error^2</t>
  </si>
  <si>
    <t>Variation in PBT</t>
  </si>
  <si>
    <t>Variation in estimated PBT</t>
  </si>
  <si>
    <t>Averages</t>
  </si>
  <si>
    <t>Sums</t>
  </si>
  <si>
    <t xml:space="preserve">Correlation coefficient between AdEx and PBT (R) </t>
  </si>
  <si>
    <t>R^2</t>
  </si>
  <si>
    <r>
      <rPr>
        <b/>
        <sz val="14"/>
        <rFont val="Calibri"/>
        <family val="2"/>
        <scheme val="minor"/>
      </rPr>
      <t xml:space="preserve">Inferences: </t>
    </r>
    <r>
      <rPr>
        <sz val="14"/>
        <rFont val="Calibri"/>
        <family val="2"/>
        <scheme val="minor"/>
      </rPr>
      <t>Total variation in PBT = Variation in estimated PBT + Sum of error^2
Or we can tell that the SST = SSR + SSE
This ultimately means that out of the total variation in actual PBT, SSR/SST*100 % are explained by our regression model.</t>
    </r>
  </si>
  <si>
    <t>SSR/SST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</si>
</sst>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%"/>
    <numFmt numFmtId="166" formatCode="0.0000000"/>
    <numFmt numFmtId="167" formatCode="0.0000000000"/>
  </numFmts>
  <fonts count="14" x14ac:knownFonts="1">
    <font>
      <sz val="8"/>
      <name val="Courier"/>
    </font>
    <font>
      <b/>
      <sz val="12"/>
      <name val="Courier"/>
    </font>
    <font>
      <b/>
      <i/>
      <sz val="12"/>
      <name val="Courier"/>
    </font>
    <font>
      <sz val="14"/>
      <name val="Cambria"/>
      <family val="1"/>
    </font>
    <font>
      <sz val="16"/>
      <color indexed="81"/>
      <name val="Tahoma"/>
      <charset val="1"/>
    </font>
    <font>
      <b/>
      <sz val="16"/>
      <color indexed="81"/>
      <name val="Tahoma"/>
      <charset val="1"/>
    </font>
    <font>
      <sz val="12"/>
      <name val="Times New Roman"/>
      <family val="1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0" fontId="2" fillId="0" borderId="3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3" fillId="0" borderId="0" xfId="0" applyFont="1"/>
    <xf numFmtId="10" fontId="1" fillId="2" borderId="0" xfId="0" applyNumberFormat="1" applyFont="1" applyFill="1" applyBorder="1" applyAlignment="1"/>
    <xf numFmtId="0" fontId="6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wrapText="1"/>
    </xf>
    <xf numFmtId="0" fontId="10" fillId="0" borderId="0" xfId="0" applyFont="1"/>
    <xf numFmtId="166" fontId="11" fillId="0" borderId="0" xfId="0" applyNumberFormat="1" applyFont="1" applyBorder="1"/>
    <xf numFmtId="164" fontId="7" fillId="0" borderId="0" xfId="0" applyNumberFormat="1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167" fontId="12" fillId="0" borderId="0" xfId="0" applyNumberFormat="1" applyFont="1" applyFill="1"/>
    <xf numFmtId="2" fontId="12" fillId="0" borderId="0" xfId="0" applyNumberFormat="1" applyFont="1"/>
    <xf numFmtId="167" fontId="12" fillId="0" borderId="0" xfId="0" applyNumberFormat="1" applyFont="1"/>
    <xf numFmtId="10" fontId="13" fillId="0" borderId="0" xfId="0" applyNumberFormat="1" applyFont="1"/>
    <xf numFmtId="165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 vertical="top" wrapText="1"/>
    </xf>
    <xf numFmtId="0" fontId="1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'Ad-Ex'!$C$1</c:f>
              <c:strCache>
                <c:ptCount val="1"/>
                <c:pt idx="0">
                  <c:v>PBT</c:v>
                </c:pt>
              </c:strCache>
            </c:strRef>
          </c:tx>
          <c:spPr>
            <a:ln w="28575">
              <a:noFill/>
            </a:ln>
          </c:spPr>
          <c:xVal>
            <c:numRef>
              <c:f>'Ad-Ex'!$B$2:$B$11</c:f>
              <c:numCache>
                <c:formatCode>General</c:formatCode>
                <c:ptCount val="10"/>
                <c:pt idx="0">
                  <c:v>68</c:v>
                </c:pt>
                <c:pt idx="1">
                  <c:v>70</c:v>
                </c:pt>
                <c:pt idx="2">
                  <c:v>70</c:v>
                </c:pt>
                <c:pt idx="3">
                  <c:v>71</c:v>
                </c:pt>
                <c:pt idx="4">
                  <c:v>66</c:v>
                </c:pt>
                <c:pt idx="5">
                  <c:v>64</c:v>
                </c:pt>
                <c:pt idx="6">
                  <c:v>72</c:v>
                </c:pt>
                <c:pt idx="7">
                  <c:v>74</c:v>
                </c:pt>
                <c:pt idx="8">
                  <c:v>65</c:v>
                </c:pt>
                <c:pt idx="9">
                  <c:v>60</c:v>
                </c:pt>
              </c:numCache>
            </c:numRef>
          </c:xVal>
          <c:yVal>
            <c:numRef>
              <c:f>'Ad-Ex'!$C$2:$C$11</c:f>
              <c:numCache>
                <c:formatCode>General</c:formatCode>
                <c:ptCount val="10"/>
                <c:pt idx="0">
                  <c:v>180</c:v>
                </c:pt>
                <c:pt idx="1">
                  <c:v>170</c:v>
                </c:pt>
                <c:pt idx="2">
                  <c:v>185</c:v>
                </c:pt>
                <c:pt idx="3">
                  <c:v>215</c:v>
                </c:pt>
                <c:pt idx="4">
                  <c:v>160</c:v>
                </c:pt>
                <c:pt idx="5">
                  <c:v>135</c:v>
                </c:pt>
                <c:pt idx="6">
                  <c:v>195</c:v>
                </c:pt>
                <c:pt idx="7">
                  <c:v>200</c:v>
                </c:pt>
                <c:pt idx="8">
                  <c:v>150</c:v>
                </c:pt>
                <c:pt idx="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250-A17D-45E86109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3632"/>
        <c:axId val="96775552"/>
      </c:scatterChart>
      <c:valAx>
        <c:axId val="96773632"/>
        <c:scaling>
          <c:orientation val="minMax"/>
          <c:min val="55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775552"/>
        <c:crosses val="autoZero"/>
        <c:crossBetween val="midCat"/>
      </c:valAx>
      <c:valAx>
        <c:axId val="96775552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7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300594</xdr:colOff>
      <xdr:row>5</xdr:row>
      <xdr:rowOff>13514</xdr:rowOff>
    </xdr:from>
    <xdr:to>
      <xdr:col>3</xdr:col>
      <xdr:colOff>454674</xdr:colOff>
      <xdr:row>9</xdr:row>
      <xdr:rowOff>60499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676B7BB-6E48-4B97-B4D1-E1DDFA1B4A9A}"/>
                </a:ext>
              </a:extLst>
            </xdr14:cNvPr>
            <xdr14:cNvContentPartPr/>
          </xdr14:nvContentPartPr>
          <xdr14:nvPr macro=""/>
          <xdr14:xfrm>
            <a:off x="3638880" y="811800"/>
            <a:ext cx="154080" cy="6865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676B7BB-6E48-4B97-B4D1-E1DDFA1B4A9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30240" y="802800"/>
              <a:ext cx="171720" cy="70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304914</xdr:colOff>
      <xdr:row>1</xdr:row>
      <xdr:rowOff>160210</xdr:rowOff>
    </xdr:from>
    <xdr:to>
      <xdr:col>5</xdr:col>
      <xdr:colOff>471874</xdr:colOff>
      <xdr:row>8</xdr:row>
      <xdr:rowOff>14409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8D40D6C-FA7C-4C7B-A9C3-54604178E2A5}"/>
                </a:ext>
              </a:extLst>
            </xdr14:cNvPr>
            <xdr14:cNvContentPartPr/>
          </xdr14:nvContentPartPr>
          <xdr14:nvPr macro=""/>
          <xdr14:xfrm>
            <a:off x="4125800" y="350710"/>
            <a:ext cx="1266417" cy="119858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8D40D6C-FA7C-4C7B-A9C3-54604178E2A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34560" y="309960"/>
              <a:ext cx="1200600" cy="9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50887</xdr:colOff>
      <xdr:row>18</xdr:row>
      <xdr:rowOff>36326</xdr:rowOff>
    </xdr:from>
    <xdr:to>
      <xdr:col>1</xdr:col>
      <xdr:colOff>748567</xdr:colOff>
      <xdr:row>19</xdr:row>
      <xdr:rowOff>50086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C647C39-DD4D-45EC-994A-53EC592D2687}"/>
                </a:ext>
              </a:extLst>
            </xdr14:cNvPr>
            <xdr14:cNvContentPartPr/>
          </xdr14:nvContentPartPr>
          <xdr14:nvPr macro=""/>
          <xdr14:xfrm>
            <a:off x="2069280" y="2921040"/>
            <a:ext cx="697680" cy="1407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C647C39-DD4D-45EC-994A-53EC592D268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060280" y="2912400"/>
              <a:ext cx="71532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61434</xdr:colOff>
      <xdr:row>3</xdr:row>
      <xdr:rowOff>28254</xdr:rowOff>
    </xdr:from>
    <xdr:to>
      <xdr:col>6</xdr:col>
      <xdr:colOff>338274</xdr:colOff>
      <xdr:row>4</xdr:row>
      <xdr:rowOff>119344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D7A616C1-9263-45D4-8633-79C3BE2B64F8}"/>
                </a:ext>
              </a:extLst>
            </xdr14:cNvPr>
            <xdr14:cNvContentPartPr/>
          </xdr14:nvContentPartPr>
          <xdr14:nvPr macro=""/>
          <xdr14:xfrm>
            <a:off x="4923720" y="509040"/>
            <a:ext cx="276840" cy="2498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D7A616C1-9263-45D4-8633-79C3BE2B64F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14720" y="500400"/>
              <a:ext cx="29448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404154</xdr:colOff>
      <xdr:row>0</xdr:row>
      <xdr:rowOff>121680</xdr:rowOff>
    </xdr:from>
    <xdr:to>
      <xdr:col>9</xdr:col>
      <xdr:colOff>244194</xdr:colOff>
      <xdr:row>3</xdr:row>
      <xdr:rowOff>89814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E3C12A0F-C03A-40B9-B195-A85E8E80F1DF}"/>
                </a:ext>
              </a:extLst>
            </xdr14:cNvPr>
            <xdr14:cNvContentPartPr/>
          </xdr14:nvContentPartPr>
          <xdr14:nvPr macro=""/>
          <xdr14:xfrm>
            <a:off x="5266440" y="121680"/>
            <a:ext cx="1364040" cy="4489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E3C12A0F-C03A-40B9-B195-A85E8E80F1D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257798" y="112680"/>
              <a:ext cx="1381685" cy="46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314034</xdr:colOff>
      <xdr:row>0</xdr:row>
      <xdr:rowOff>150120</xdr:rowOff>
    </xdr:from>
    <xdr:to>
      <xdr:col>9</xdr:col>
      <xdr:colOff>406914</xdr:colOff>
      <xdr:row>1</xdr:row>
      <xdr:rowOff>137530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5061B4F-FDF7-4B6A-B0A6-C6081C39B697}"/>
                </a:ext>
              </a:extLst>
            </xdr14:cNvPr>
            <xdr14:cNvContentPartPr/>
          </xdr14:nvContentPartPr>
          <xdr14:nvPr macro=""/>
          <xdr14:xfrm>
            <a:off x="6700320" y="150120"/>
            <a:ext cx="92880" cy="1461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65061B4F-FDF7-4B6A-B0A6-C6081C39B69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691320" y="141480"/>
              <a:ext cx="11052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440394</xdr:colOff>
      <xdr:row>0</xdr:row>
      <xdr:rowOff>73800</xdr:rowOff>
    </xdr:from>
    <xdr:to>
      <xdr:col>10</xdr:col>
      <xdr:colOff>385274</xdr:colOff>
      <xdr:row>2</xdr:row>
      <xdr:rowOff>26084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4CAAF25-229F-4E45-A0BD-7A55A497C769}"/>
                </a:ext>
              </a:extLst>
            </xdr14:cNvPr>
            <xdr14:cNvContentPartPr/>
          </xdr14:nvContentPartPr>
          <xdr14:nvPr macro=""/>
          <xdr14:xfrm>
            <a:off x="6826680" y="73800"/>
            <a:ext cx="452880" cy="2743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4CAAF25-229F-4E45-A0BD-7A55A497C76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818040" y="64812"/>
              <a:ext cx="470520" cy="291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481337</xdr:colOff>
      <xdr:row>8</xdr:row>
      <xdr:rowOff>142569</xdr:rowOff>
    </xdr:from>
    <xdr:to>
      <xdr:col>10</xdr:col>
      <xdr:colOff>501137</xdr:colOff>
      <xdr:row>8</xdr:row>
      <xdr:rowOff>145809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490438EE-A324-458C-B2BE-ECE732BF3CC5}"/>
                </a:ext>
              </a:extLst>
            </xdr14:cNvPr>
            <xdr14:cNvContentPartPr/>
          </xdr14:nvContentPartPr>
          <xdr14:nvPr macro=""/>
          <xdr14:xfrm>
            <a:off x="7611480" y="1421640"/>
            <a:ext cx="19800" cy="32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490438EE-A324-458C-B2BE-ECE732BF3CC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602840" y="1413000"/>
              <a:ext cx="3744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454337</xdr:colOff>
      <xdr:row>0</xdr:row>
      <xdr:rowOff>33120</xdr:rowOff>
    </xdr:from>
    <xdr:to>
      <xdr:col>12</xdr:col>
      <xdr:colOff>376137</xdr:colOff>
      <xdr:row>2</xdr:row>
      <xdr:rowOff>76484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F461F2E-1CC3-40B2-ADA2-1EE95281EA42}"/>
                </a:ext>
              </a:extLst>
            </xdr14:cNvPr>
            <xdr14:cNvContentPartPr/>
          </xdr14:nvContentPartPr>
          <xdr14:nvPr macro=""/>
          <xdr14:xfrm>
            <a:off x="7584480" y="33120"/>
            <a:ext cx="937800" cy="3654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AF461F2E-1CC3-40B2-ADA2-1EE95281EA4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575480" y="24489"/>
              <a:ext cx="955440" cy="38302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30</xdr:row>
      <xdr:rowOff>9525</xdr:rowOff>
    </xdr:from>
    <xdr:to>
      <xdr:col>7</xdr:col>
      <xdr:colOff>257175</xdr:colOff>
      <xdr:row>48</xdr:row>
      <xdr:rowOff>9525</xdr:rowOff>
    </xdr:to>
    <xdr:graphicFrame macro="">
      <xdr:nvGraphicFramePr>
        <xdr:cNvPr id="2081" name="Chart 1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09:06:47.1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 21 4608,'-10'-19'1400,"10"19"-1368,0 0 0,0 0-1,0 0 1,0 0 0,0 0 0,0 0 0,0 0 0,0-1 0,0 1 0,0 0 0,0 0 0,-1 0 0,1 0-1,0 0 1,0 0 0,0 0 0,0 0 0,0 0 0,0 0 0,0 0 0,0 0 0,0 0 0,0-1 0,-1 1-1,1 0 1,0 0 0,0 0 0,0 0 0,0 0 0,0 0 0,0 0 0,0 0 0,0 0 0,-1 0 0,1 0-1,0 0 1,0 0 0,0 0 0,0 0 0,0 0 0,0 1 0,0-1 0,0 0 0,-1 0 0,1 0 0,0 0-1,0 0 1,0 0 0,0 0 0,0 0 0,0 0 0,0 0 0,0 0 0,0 0 0,0 1 0,0 31 2670,0-21-2575,12 110 96,4-1 0,30 121 0,-12-69 4,3 35 75,61 303 526,69 223-102,-162-714-933,-3-8-196,1-2 0,-1 2 0,0 0 0,-1-1 0,1 22 1,-7-22-1262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09:06:59.4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173 1911 512,'-16'0'256,"8"-6"640,1 0-2176</inkml:trace>
  <inkml:trace contextRef="#ctx0" brushRef="#br0" timeOffset="1">86 1783 3712,'-6'-2'475,"0"0"508,-2 0-1,1-1 1,0 1 0,-8-7 0,12 7-913,1 0 1,-1 0 0,1-1-1,0 0 1,-1 1 0,1-1 0,0-1-1,0 2 1,0-2 0,1 2-1,-1-2 1,1 2 0,-3-7-1,3 5-62,0-1 0,0 0-1,0 1 1,0 0-1,1-2 1,0 1-1,0 0 1,0 0 0,0 0-1,0 0 1,1 0-1,0 2 1,0-2 0,0 0-1,0 0 1,0 1-1,2-2 1,-1 3 0,0-2-1,0 1 1,0 0-1,0 1 1,1-1-1,5-6 1,3-3-15,-1 1 1,2 0-1,0 1 0,0 2 0,23-17 1,49-18 15,-30 17 88,-32 15-71,0 2 0,1 0 0,-1 0-1,1 3 1,33-5 0,-46 10-18,0 1-1,-1 1 1,2 0 0,-1 0-1,-1 1 1,1 1 0,-1 0-1,1 0 1,0 1 0,-1 1-1,1-1 1,-1 2 0,0 1-1,0-1 1,13 11 0,-3 1 3,-2 1 0,0 0 0,-2 0 0,1 3 0,-2 0 1,0 0-1,-1 1 0,-2 1 0,1-1 0,12 34 0,-18-34 0,0-2 0,0 1 0,-2 1 1,0-1-1,-2 1 0,1-1 0,-1 1 0,-2 0 0,0 0 0,-1 0 0,-1 0 0,-2-1 0,-4 24 0,3-25 28,0-1 0,-1 0 0,-1-1 0,-2 0 1,1 0-1,0-1 0,-2 0 0,-1-1 0,1 0 0,-1-1 0,-24 25 0,-150 141 116,156-155-130,-1-4-1,0 0 1,-2-1-1,-57 25 1,84-43-188,0-2 1,-1 0 0,1 0-1,0 1 1,-1-1-1,1-1 1,0 1 0,-1-1-1,1 0 1,0-1 0,0 0-1,0 1 1,0-2 0,-1 0-1,1 1 1,1-2-1,-8-3 1,2-1-1139</inkml:trace>
  <inkml:trace contextRef="#ctx0" brushRef="#br0" timeOffset="2">1606 2694 3840,'-1'6'284,"1"-1"-1,0 1 1,-1 1 0,2-1 0,-1 1-1,0-1 1,1 0 0,0 0 0,0 1 0,1-3-1,-1 3 1,2-1 0,2 6 0,9 35 607,28 108-648,-26-100-32,-1 2 1,-2 0 0,-3 1-1,5 67 1,-15-120-105,0-2 0,0 1 0,0 0-1,-1-1 1,1 2 0,-1-1 0,-2 6 0,3-9-83,0-1 0,0 1 0,0-1 0,-1 1 0,1-1 0,0 2 0,-1-2 0,1 0 0,0 1 1,-1-1-1,1 1 0,0-1 0,-1 0 0,1 1 0,-1-1 0,1 0 0,-2 2 0,2-2 0,0 0 0,-1 0 0,0 0 0,1 1 0,-1-1 1,1 0-1,-1 0 0,1 0 0,-1 0 0,1 0 0,-1 0 0,1 0 0,-1 0 0,1 0 0,-1 0 0,1 0 0,-1 0 0,1-1 0,-1 1 1,1 0-1,-1 0 0,1 0 0,-1-2 0,1 2 0,-1 0 0,1-1 0,-2 1 0,2 0 0,0-1 0,-1 1 0,1-1 0,0 1 0,-1 0 1,1-2-1,-1 1 0,-9-12 118,-1-3 1,0 1 0,2-1-1,0-1 1,0 1 0,-7-20-1,-35-113-470,42 119 298,-21-74-301,5-1 0,-25-182 0,14-221 65,40 153 664,3 263-96,29-164 1,-32 235-303,1 1 0,0 1 0,1-1 0,1 0 0,0 2 0,2 0 0,-1-1 0,2 2 0,13-18 0,-21 32-6,-1 1 0,1-1 1,0 1-1,0 1 1,0-2-1,1 2 1,-1-2-1,0 2 0,0-1 1,0 1-1,1-1 1,-1 1-1,1 0 0,0 0 1,-1 1-1,0-2 1,1 2-1,-1-1 0,2 1 1,-1 0-1,-1 0 1,1 0-1,-1 0 1,2 1-1,-2-1 0,1 0 1,-1 2-1,0-1 1,1 0-1,0 0 0,-1 1 1,1-1-1,-1 0 1,0 0-1,0 2 0,1-2 1,-1 1-1,0 1 1,0-2-1,0 2 1,1 3-1,8 8 3,-1 2 0,-1 0 0,0 0 0,-1 1 0,0 0 0,-2 1 0,11 35 1,22 142 5,-33-159-4,20 176 217,-15-109-70,-10-98-143,-1 1-1,1-1 1,0 0 0,0-1-1,1 1 1,-1-1-1,1 1 1,1 0-1,-1 0 1,0-1 0,3 5-1,-4-6-8,1-1-1,1-1 0,-1 2 1,0-2-1,0 1 1,0 0-1,0-1 1,0 0-1,1 0 1,0 1-1,-1-1 1,0 0-1,1-1 0,-1 1 1,2-1-1,-2 0 1,1 0-1,-1 0 1,0 0-1,4 0 1,12-2-37,0-3 0,-1 1 0,0-2 0,0 0 0,18-11 0,30-10 23,-52 22 5,0 1 1,0 2-1,-1-1 0,1 2 0,0 0 0,0 1 1,1 0-1,14 2 0,-21 0 8,2 0-1,-2 0 1,2 2 0,-2-1 0,2 0 0,-2 1-1,1 1 1,-1 0 0,0 0 0,0 1-1,0-1 1,-1 2 0,11 13 0,-8-8 13,-2 1 0,1 2 0,-1-1 0,0-1 0,-2 2 0,0-1 0,1 1 0,-2 1 0,-1-1 0,1 2 0,-2-2 0,0 1 0,-1 0 0,0 1 0,-2 18 0,-1 18 34,-4-2 0,0 1 0,-19 72 0,15-85 109,-1 0 0,-3-2 1,0-1-1,-2 1 0,-1-1 1,-2-2-1,-1-1 0,-1 0 1,0-2-1,-3 1 0,-1-4 1,1 0-1,-3-2 0,-1 0 1,-49 35-1,63-53-130,-1 1 0,0 0 1,0-3-1,0 2 0,-1-3 1,0 0-1,0-1 0,0-1 1,-27 2-1,36-5-71,0-1 0,1 1 1,-2-1-1,2 0 0,-1-1 1,1 0-1,-2-1 0,2 1 1,0 0-1,-1-2 0,-7-4 0,11 4-66,-1 0 1,-1 0-1,2-1 0,-1 2 0,1-2 0,0 0 0,-1 1 0,1-1 0,1-1 0,-1 1 0,1 0 0,-1-1 1,1 0-1,1 0 0,-1 1 0,0-10 0,-1-18-1503,5 1-171</inkml:trace>
  <inkml:trace contextRef="#ctx0" brushRef="#br0" timeOffset="3">3054 653 5888,'0'0'58,"-1"0"1,1 0 0,0 0-1,-1 0 1,1 0 0,-1 0-1,1 0 1,0 0 0,-1 1-1,1-1 1,0 0 0,-2 0-1,2 0 1,0 0-1,0 2 1,-1-2 0,1 0-1,0 0 1,0 1 0,-1-1-1,1 0 1,0 1 0,0-1-1,0 0 1,-1 1 0,1-1-1,0 0 1,0 3-1,0-3 1,0 0 0,0 1-1,0-1 1,0 0 0,0 1-1,0-1 1,0 0 0,0 1-1,0-1 1,0 1 0,0-1-1,0 0 1,0 2-1,0-2 1,0 0 0,0 1-1,1-1 1,5 28-76,-5-24 371,14 73 2746,-1 27-3058,-3-13-5,18 118 167,-8 2 1,-8 2 0,-8 0 0,-22 254 0,16-454-308,1-7-140,0 0 0,-1 1 0,0-1-1,-1 2 1,1-2 0,-1 0 0,-2 9 0,-8-6-1421</inkml:trace>
  <inkml:trace contextRef="#ctx0" brushRef="#br0" timeOffset="4">2171 691 5888,'-5'1'-178,"-17"8"7575,33-7-6680,20 0-645,2-2 1,-1-2-1,1 0 1,54-15-1,-37 4-54,0-4 0,69-31 0,90-59 99,-101 38 4,131-109 0,-214 160-107,54-47 17,-33 27-511,0 2 1,81-48-1,-94 73-1184,-10 15-149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09:07:25.4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327 182 3072,'-4'-9'2298,"4"10"-2277,-1 0-1,1 0 1,0 0-1,0 0 1,0 0-1,-1 0 1,1 0 0,-1 0-1,1 0 1,0 0-1,-1 0 1,0 0-1,1 0 1,-1 0-1,1-1 1,-1 1 0,0 0-1,0 0 1,-1 0-1,-20 14 43,18-13 129,0 0 0,1 1 0,-1-1 0,1 1 0,-1 0 0,1-1 0,0 1 1,0 1-1,0-1 0,0 0 0,-3 7 0,6-9-164,0 0-1,0 0 1,0 0 0,0 0 0,0 0-1,0 0 1,0 0 0,1 0-1,-1-1 1,0 1 0,1 0-1,-1 0 1,0 0 0,1 0 0,-1-1-1,1 1 1,0 0 0,-1-1-1,1 1 1,0 0 0,-1-1-1,1 1 1,0-1 0,-1 1 0,1-1-1,0 1 1,1 0 0,23 10 135,-21-9-163,0-1 0,1 0 0,-1-1 0,1 1 0,-1-1 0,1 0 0,-1 0 0,1 0 0,-1-1 0,1 0 0,5-1 0,48-19 0,-38 12 0,104-42 158,-24 8 147,138-40 0,-133 59-143,0 4 1,145-8 0,216 27-331,-460 1 28,0 0 0,1 0 0,-1 0 0,0 1 0,1 0 0,-1 1 0,0-1 0,0 1 0,0 1 0,0-1 0,0 1 0,-1 0 0,1 0 0,-1 0 0,9 8 0,9 17-1140</inkml:trace>
  <inkml:trace contextRef="#ctx0" brushRef="#br0" timeOffset="340.07">13 262 3584,'-13'1'1602,"15"4"-47,21 12-691,-21-16-1067,73 56 104,-54-40 92,-16-13 21,0 0 0,1-1 1,-1 0-1,0 0 0,1-1 1,0 1-1,0-1 0,0 0 1,0-1-1,0 0 0,0 0 1,0 0-1,0 0 0,0-1 1,0 0-1,0-1 0,1 1 1,5-2-1,12-4 120,-1 0 0,0-1-1,31-15 1,-1 0 61,182-69 312,110-38-96,-282 110-227,93-14 0,-116 28-90,0 1 1,-1 2 0,66 5-1,-58 4-15,-1 2-1,61 21 0,-68-18-19,1-1-1,-1-2 1,69 7 0,-66-14-1851,-41-2 1759,-1 0-1,0 0 1,1 0 0,-1 0 0,0 0 0,1 0-1,-1 0 1,0 0 0,1 0 0,-1 0 0,0 0 0,1 0-1,-1 0 1,0-1 0,1 1 0,-1 0 0,0 0-1,1 0 1,-1 0 0,0-1 0,0 1 0,1 0-1,-1 0 1,0-1 0,0 1 0,1 0 0,-1 0 0,0-1-1,0 1 1,0 0 0,0-1 0,1 1 0,-1 0-1,0-1 1,0 1 0,-12-16-1140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09:07:54.6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60 437 2432,'-18'1'973,"-24"4"3430,43-5-4358,-1 0 0,0 0 1,0 0-1,0 0 0,1 0 1,-1 0-1,0 0 0,0 0 1,0 0-1,0 1 0,1-1 1,-1 0-1,0 0 0,0 0 1,0 0-1,0 0 0,0 2 1,1-2-1,-1 0 0,0 0 1,0 0-1,0 0 0,0 1 1,0-1-1,0 0 0,0 0 1,0 0-1,0 1 0,0-1 1,0 0-1,0 0 0,0 0 1,0 1-1,0-1 0,0 0 1,0 0-1,0 0 0,0 1 1,0-1-1,25-23 586,-19 18-557,0 0 1,-1 0-1,2 0 0,9-5 1,-3 2 11,0 0 0,-1-1 1,17-16-1,15-11 81,-10 9-23,-1-1-1,34-39 1,-35 34 24,60-50 1,-87 80-174,7-7-205,1 1 0,0 0 0,1 1 0,0 0 0,0 1-1,0 1 1,20-6 0,-23 12-1048,-6 7-150</inkml:trace>
  <inkml:trace contextRef="#ctx0" brushRef="#br0" timeOffset="348.46">338 710 3456,'-2'1'137,"1"-1"-1,0 1 1,-1 0 0,1-1 0,0 1-1,-1 0 1,1 0 0,0 0 0,0 1-1,0-1 1,0 0 0,0 0-1,0 0 1,0 0 0,0 1 0,0 0-1,0-1 1,1 1 0,-2 1 0,1 0-143,0 0 0,-1-1 0,0 2 0,0-2 0,1 0 1,-1 0-1,-4 4 0,3-3-368,0 0 260,1-1 1,0 0-1,-1 0 1,1 1 0,-1-1-1,0-1 1,0 0 0,0 1-1,1 0 1,-6 0 0,8-3 139,0 1 0,0-1 1,0 1-1,0-2 1,0 2-1,0-1 1,0 0-1,0 1 1,0-1-1,0 1 1,0-1-1,0 0 0,0 1 1,0-1-1,0 1 1,0-1-1,1 1 1,-1-2-1,0 1 1,0 1-1,1-1 0,-1 1 1,1 0-1,-1-1 1,3-5 343,1 2 0,-1-2 0,1 2-1,0-1 1,0 2 0,0-2 0,6-3 0,20-22 916,4-9-936,1 1 0,49-40 0,-29 29-205,-27 23-127,144-146 241,-144 145-1795,-26 26 235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09:07:58.23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 1192 3456,'-1'0'292,"0"1"-1,0-1 1,0 2 0,0-1 0,1-1 0,-2 1-1,1 0 1,0-1 0,1 1 0,-1 1 0,0-1-1,1 0 1,-1 0 0,0 2 0,0-1-214,0 1 1,-2-1-1,2 0 1,0 1-1,-1-1 0,0 1 1,1-1-1,-1-1 1,-1 2-1,1-2 1,0 1-1,0 0 0,0-1 1,0 0-1,-5 3 1,7-4 155,16-20 406,0 8-582,0 0 0,0 2 0,2-1 0,-1 3 0,1-1 0,20-5 0,-13 3-39,0-3 1,-1 0-1,-1-1 1,40-33 0,-42 31 31,-8 7-245,1-1 0,-1 0 0,-1 0 0,0-1-1,-1-1 1,0-1 0,-2 0 0,1 1 0,9-21 0,-13 15-1086</inkml:trace>
  <inkml:trace contextRef="#ctx0" brushRef="#br0" timeOffset="5336.58">487 766 2944,'-4'0'141,"0"-1"1,0 0-1,1-1 1,-2 2-1,2 0 1,0 0-1,-2 0 1,2 0-1,-1 0 1,0 2-1,0-1 1,-7 1-1,7 1-35,-2-2 0,1 0 1,1-1-1,-2 1 0,1-1 0,-1 0 0,-7-1 0,-11-1 550,12 0 629,31-6-517,31-9-277,-6 1-370,0 3 0,80-13-1,-113 25-86,1 0 0,-1 1 0,-1 0 0,2 1 0,-1 0 0,19 5-1,-27-4-25,0-1 0,1 1-1,-1-1 1,0 1-1,1 0 1,-1 1 0,0-1-1,-1 0 1,2 1-1,-1-1 1,-1 1-1,0 0 1,0 0 0,1 0-1,-1 0 1,0 0-1,0 1 1,0 0 0,-1-1-1,1 1 1,0 0-1,-1-1 1,0 1-1,0 6 1,1 2 1,-2 0 1,1 0-1,-1 0 0,0 0 0,-1 0 1,-1 1-1,1-1 0,-7 19 1,-34 96 134,33-104-137,8-22-7,0 0 0,1 0 0,-1 0 0,1 1 0,0 0 0,-1-1 0,1 1 0,0-1 0,0 0 0,0 0 0,0 2 0,0-2 0,0 0 0,0 0 0,0 0 0,0 2 0,1-1 0,-1 0 0,1-2 0,-1 1 0,1-1 0,-1 1 0,0-1 0,1 0 0,-1 1 0,1-1 0,0 1 0,-1-1 0,1 0 0,-1 0 0,1 2 0,-1-2 0,1 0 0,0 0 0,-1 0 0,2 0 0,-1 0 0,-1 0 0,1 0 0,-1 0 0,2 0 0,6-2 0,-1 1 0,1 0 0,-1-1 0,13-6 0,-6 2 0,-6 5-9,0 0 1,-2 0 0,2-1-1,-2 2 1,2 0 0,0 0 0,-2 2-1,2-1 1,10 2 0,4 6-36,36 15 0,-55-21 44,1-2 2,-2 0 0,1 0 1,-1 2-1,2-1 0,-2-1 0,0 2 0,1-1 0,-1 1 1,1-1-1,-1 0 0,-1 2 0,1-1 0,0-1 0,-1 2 1,4 5-1,-3-4 7,-1 1 0,1 0 0,-1 0 0,0 0 1,-1 1-1,1-1 0,-1 0 0,-1 11 0,0-5 10,0 0-1,-1 0 0,0-1 0,-1 1 0,-1-1 0,0 1 0,0-1 0,-1 0 1,-6 10-1,4-9 37,-1 0 0,-1 0 0,1-1 0,-1 0 0,-1 0 0,0-1 0,-1-2 0,0 2 0,0-3 0,0 2 0,-1-2 0,0-1 0,0 0 0,-1 0 0,1-1 0,-1-1 0,0-1 0,-14 3 0,-23 4 52,28-5-263,-1 0-1,-34 1 0,73-22-2296,2 0 1152</inkml:trace>
  <inkml:trace contextRef="#ctx0" brushRef="#br0" timeOffset="5337.58">1280 532 2944,'-1'-11'1463,"-1"8"-270,-6 18 222,0-2-1390,7-10 55,0-1 0,0 1 0,1-1 0,-1 0 1,1 1-1,-1-1 0,1 2 0,-1-2 0,1 1 1,0-1-1,0 1 0,1 3 0,3 36 425,-3-35-388,12 87 160,54 292 1238,-24-160-1430,-42-217-157,0 1 0,-1-1 0,0 0 0,-1 1 0,1 0 0,-1-2 0,-5 18 0,1-3-333</inkml:trace>
  <inkml:trace contextRef="#ctx0" brushRef="#br0" timeOffset="5338.58">1812 509 3712,'2'-5'3909,"-4"19"-3466,-4-4-425,2 1 1,0-1 0,-1 1-1,2 0 1,1-1 0,-2 1-1,1 15 1,-2 31 365,1 1 0,3-1 0,11 95 0,-8-135-280,2 0 0,-1-1 0,2 1 1,0-1-1,1 1 0,0-2 0,10 17 0,-14-26-67,3 0 0,-2 0 0,1 0 0,1 0 0,-1-1 0,0 1 0,1-1 0,0 0 0,1-1 0,-1 0 0,1 0 0,-1 0 0,1-1 0,0 1 0,0-2 0,0 1 0,1-1 0,11 3 0,-13-4-5,-1-1 1,0 0-1,1 0 0,-1 0 1,0-1-1,1 1 0,-1-1 1,1 0-1,-1-1 0,0 0 1,1 1-1,-1-2 0,0 2 1,0-1-1,4-4 0,-2 1-3,-1 0-1,1-1 1,-2 0-1,2 0 0,-2 0 1,0 0-1,1-2 0,5-9 1,-2-6-5,1-1 1,-1 1 0,-1-1-1,8-48 1,-13 56-2,0 0 1,-1 1-1,-1-1 1,0 0-1,0-1 1,-1 1-1,-1 1 1,-6-24-1,6 31 7,1 2 1,-1-1-1,-1 1 0,0 0 0,0-1 0,1 1 0,-3 0 1,2 1-1,0-1 0,-2 0 0,1 1 0,0 0 0,-1 0 0,0 0 1,0 1-1,0 0 0,0 0 0,-1 0 0,1 1 0,-2 0 0,-6-3 1,-171-38 111,158 40-327,24 2 107,1 2 0,-1 0 0,1 0 0,-1 0 0,-1 0 0,2 0 0,-1 0 0,1 0 0,-1 2 0,1-2 0,-1 0 0,0 1 0,0-1 0,1 1 0,-1 0 0,1-1 0,0 1 0,-1 1 0,1-1 0,-1 0 0,1 0 1,0 1-1,-1-1 0,1 0 0,0 0 0,1 2 0,-1-2 0,-2 4 0,-10 25-1586</inkml:trace>
  <inkml:trace contextRef="#ctx0" brushRef="#br0" timeOffset="6678.1">2598 796 2816,'-6'20'2004,"6"-19"-1451,0-7 562,0 5-158,0-1-815,0 1 1,0 0-1,0 0 0,0 1 0,0-1 0,0-1 1,0 1-1,0 0 0,1 0 0,-1 1 1,0-1-1,0-1 0,1 1 0,-1 0 0,1 1 1,-1-1-1,2-2 0,71-27 605,130-76-373,-12 8-2,14-15-30,-191 103-693,-21 18-2157,3 5 1079</inkml:trace>
  <inkml:trace contextRef="#ctx0" brushRef="#br0" timeOffset="7439.54">2843 396 2944,'-1'-1'134,"0"-1"0,1 1 0,-2 0 1,1 0-1,0-1 0,0 1 0,1-1 0,-1 1 1,1-1-1,-1 1 0,1-1 0,-1 1 0,1-1 0,0 0 1,0 1-1,0-1 0,0 0 0,0-2 0,2-37 1496,-1 19-49,-1 37-323,-2 38-293,1-31-781,1 36-1,0-49-200,1-2-1,1 0 1,-1 1-1,1-1 0,1 0 1,-1 1-1,0-1 0,8 12 1,37 82-78,-24-49 62,-3 3 50,-1-1 0,-1 4 0,-4-1 0,8 63 0,-16-56-2598,-7-60 1258,-7-16 22</inkml:trace>
  <inkml:trace contextRef="#ctx0" brushRef="#br0" timeOffset="9260.79">3422 79 2944,'-3'-1'88,"2"-1"0,0 1 0,0 1 1,0-1-1,-1 1 0,1-1 0,0 1 0,-2-1 0,2 1 1,0 0-1,-1-2 0,1 2 0,0 0 0,-1 0 1,1 0-1,-2 0 0,2 2 0,0-2 0,-1 0 0,1 0 1,0 1-1,-1-1 0,1 1 0,0-1 0,-1 1 0,0 0 1,1-1-1,0 2 0,0-1 0,0 0 0,0 0 1,0 1-1,0-1 0,0 0 0,-1 0 0,1 0 0,1 1 1,-1-1-1,0 1 0,1-1 0,-1 1 0,1-1 0,-1 1 1,0 2-1,1-3-52,1 0 0,-1-1 1,0 2-1,0-2 1,0 1-1,1 0 0,-1-1 1,0 1-1,1-1 0,-1 1 1,1-1-1,-1 0 0,1 2 1,-1-2-1,1 1 0,-1-1 1,2 0-1,-2 1 0,1-1 1,-1 0-1,1 1 0,-1-1 1,1 0-1,0 0 1,-1 0-1,1 0 0,-1 2 1,1-2-1,0 0 0,-1 0 1,1 0-1,1-2 0,27 2 358,-26-1-323,39-5 9,-2-2 1,46-18-1,-47 14 41,22-15 58,1 0 50,-57 25-204,1 1 1,-1-2 0,1 3 0,-1-1 0,2 0 0,-2 1 0,1 0 0,10 1-1,-15 0-20,0-1-1,0 0 0,0 0 1,-1 2-1,2-2 0,-1 0 1,0 1-1,-1-1 0,1 1 1,0-1-1,0 1 0,-1-1 1,1 1-1,-1-1 0,1 2 1,0-1-1,-1 0 0,1-1 1,-1 1-1,0 1 0,1-2 1,-1 1-1,0 0 0,2 0 1,-2 0-1,0 1 0,0-2 1,0 1-1,1 0 0,-1 0 1,0 0-1,0 1 0,0-1 1,-1-1-1,1 1 0,0 0 1,0 1-1,0-1 0,-2 1 1,0 7 13,0 0 0,-1 1 0,-7 13 1,3-6 33,-14 61-25,2 1-1,4 0 1,-10 132 0,17-86 37,-9 79 106,17-175-22,-2-8-11,1-19-1039,-2-7-1126,3 2 727</inkml:trace>
  <inkml:trace contextRef="#ctx0" brushRef="#br0" timeOffset="9941.81">4137 448 5760,'-7'-5'7040,"5"5"-7168,-5 0 128,1 3-384,-4-3 128,5 0-1280,-1 2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09:08:11.5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57 89 2560,'-7'21'562,"1"0"1,1-1 0,0 1-1,1 1 1,-2 39-1,5-50-492,1 1 0,0-1 0,0 0-1,1 0 1,1 0 0,0 2 0,0-2-1,0 0 1,1-2 0,1 2 0,-1-1-1,1 1 1,7 11 0,-6-13 131,1-2 1,0 0-1,1 1 1,-1-1-1,1-1 1,0 0-1,0 0 1,13 8-1,-18-14-188,0 1 0,0 0 0,0 1 1,0-2-1,1 1 0,-1-1 0,0 0 0,0 0 0,1 0 0,-1 0 0,0 0 0,0 0 1,1 0-1,-1-1 0,0 1 0,0-2 0,2 0 0,0 1-1,0-2 0,0 0 0,0 0-1,-1 1 1,1-2 0,-1 0 0,0 1 0,4-6 0,0-1-10,-1 1 1,-1-1-1,1 0 1,-2-1-1,1 1 1,-1-1-1,4-13 1,-6 9 13,0-1 1,0 2 0,-1-2 0,-1 1 0,0-1-1,-1 1 1,0 0 0,-1 0 0,0 0-1,-1-1 1,0 2 0,-1-1 0,-10-24-1,9 25 13,-2 3-1,1-1 1,-1 0-1,-1 1 1,0 1-1,0-1 0,-1 1 1,-15-13-1,22 21-21,0 1-1,-1-1 1,1 1-1,0 0 1,-1 0-1,1-1 0,0 1 1,-1 1-1,1-1 1,-1 1-1,1 0 1,-1 0-1,0 0 0,1 0 1,-1 0-1,1 0 1,-1 1-1,1-1 1,-1 1-1,1 1 0,0-2 1,-1 1-1,1 0 1,0 0-1,0 2 1,-3 0-1,0 1-20,1 0 0,0 1 0,-1-2 1,1 2-1,0 0 0,1 0 0,-1 1 0,1-1 0,0 1 1,-4 9-1,3-2-448,0-1 0,1 2 1,0-2-1,-1 15 0,-2 11-685,-2-9-5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09:08:15.3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292 122 2688,'-32'-7'3335,"29"7"-3286,0-2-1,0 2 1,1 0 0,-1 0-1,-1 0 1,2 0 0,-1 2-1,1-2 1,-2 1 0,1 0-1,1-1 1,-3 3 0,-1 3 97,2 0 0,-1 0 1,1 0-1,0 2 0,-1-2 0,2 1 1,0 1-1,0-1 0,-3 13 0,-16 76 387,22-94-523,-12 76-38,4 1-1,0 116 1,9-167 44,0 1 0,1-1 0,6 28 0,-6-44-10,1 0 1,0-1-1,1 2 0,0-2 1,0 0-1,2 0 1,-1 0-1,1-1 0,10 13 1,-15-20-3,0-2 0,1 2 0,0-2 0,-1 1 0,0-1 0,1 1 0,0-1 0,-1 0 0,2 0 0,-1 1 0,-1-1 0,1 0 0,0 0 0,0-1 0,1 2 0,-1-2 0,0 1 1,-1-1-1,1 0 0,0 0 0,1 0 0,-1 0 0,0 0 0,0 0 0,0-1 0,0 1 0,1 0 0,-1-2 0,0 1 0,-1 1 0,1-1 0,0 0 0,1-1 0,-2 1 0,1 0 0,-1 0 0,1-2 0,-1 2 0,1 0 1,2-4-1,7-8 37,-1 0 1,-1-1 0,0 0 0,11-23 0,-12 22-33,-5 11-6,-1-1-1,-1 1 1,1-1 0,-1 2 0,1-2 0,0 0 0,0-9-1,-2 13 7,1 1 0,-1-1 0,0 0 0,0-1-1,0 1 1,0 0 0,-1 1 0,1-1 0,0-1-1,0 1 1,0 0 0,-1 1 0,1-1 0,0 0 0,-1-1-1,1 2 1,0-1 0,-2 0 0,2 1 0,-1-1-1,1-1 1,-1 2 0,0-1 0,1 1 0,-1-1 0,0 1-1,1-1 1,-1 1 0,0-2 0,0 2 0,1 0-1,-1-1 1,-1 1 0,1 0 0,0 0 0,1-1-1,-1 1 1,0 0 0,0 0 0,-1 0 0,-88-2 532,-13-2-314,89 3-395,1 1 0,0 0 1,-1 0-1,1 1 1,0 1-1,-16 6 0,14-2-941,2 10-64</inkml:trace>
  <inkml:trace contextRef="#ctx0" brushRef="#br0" timeOffset="2858.42">541 189 2816,'8'-16'2469,"-7"14"-2396,0 1 0,1 1 0,-1-1 0,0 0 0,-1-1 0,1 1 0,0 0 0,-1 0 0,1 0 0,0-1 0,-1 1 0,0-1 0,1 0 0,-1 1 0,0 0 0,1 0 0,-1-1 0,0 0 0,0 1 0,0 0-1,0-3 1,0 3 311,0 1-358,0 1-1,0-1 1,0 1-1,1-1 1,-1 0-1,0 1 0,0-1 1,0 2-1,1-2 1,-1 0-1,0 1 1,2-1-1,-2 0 1,0 0-1,1 1 0,-1-1 1,0 0-1,1 0 1,-1 1-1,1-1 1,-1 0-1,0 0 0,1 0 1,-1 0-1,1 1 1,11-2-10,0-1-1,-1 1 1,0-2 0,18-7 0,-14 5-7,-1 0 0,19-1 0,5-2 17,0-1 0,-1-3 0,56-24-1,-86 32 22,-7 4-34,1 0 0,-1 0 0,0-1 0,1 1 0,-1 0 0,0 0 0,0 0 0,1 0 0,-1-1 0,0 1 0,1 0 1,-1 0-1,0 0 0,1 0 0,-1 0 0,0 0 0,1 0 0,-1 0 0,0 0 0,1 0 0,-1 0 0,0 0 0,1 0 0,-1 0 0,0 0 0,1 0 1,-1 1-1,0-1 0,1 0 0,-1 0 0,0 0 0,0 0 0,2 1 0,-2-1 0,0 0 0,0 0 0,1 1 0,-1-1 0,0 0 0,0 0 0,1 2 1,-1-2-1,0 0 0,0 1 0,-6 23 339,-21 29 94,4-12-379,2 0 0,2 2-1,0 0 1,3 2 0,1-1-1,2 2 1,-15 93 0,20-74-441,1 113 1,5-168-1547,4-15 747</inkml:trace>
  <inkml:trace contextRef="#ctx0" brushRef="#br0" timeOffset="3198.44">1161 218 1536,'1'0'80,"-1"0"0,0-1 0,0 1-1,0 0 1,0-1 0,0 1 0,0 0 0,0-1 0,1 1 0,-1 0 0,0 0 0,0-2-1,1 2 1,-1 0 0,0 0 0,0-1 0,1 1 0,-1 0 0,0 0 0,0 0-1,1 0 1,-1-1 0,0 1 0,1 0 0,-1 0 0,0 0 0,2 0 0,-2 0-1,0 0 1,1 0 0,-1 0 0,0 0 0,1 0 0,-1 0 0,0 0 0,1 0 0,-1 0-1,0 0 1,1 0 0,-1 0 0,0 0 0,0 1 0,1-1 0,-1 0 0,27 11 849,0-2 179,-21-9-959,1-1 0,-1-1 0,2 1 0,-2 0 0,1-2 0,0 2 1,-2-2-1,2 0 0,-1-1 0,0 2 0,0-2 0,0-1 0,6-5 0,-9 8-119,0-2-1,0 2 1,0-2-1,0 0 1,-1 1-1,1-1 1,0 0-1,-1 1 1,0-2-1,0 1 0,-1-1 1,1 1-1,-1-1 1,1 2-1,-1-2 1,0 0-1,-1 0 1,1 1-1,-1-1 1,0 0-1,0 0 0,0 0 1,-1-3-1,0 4-35,1 2 0,-1-1 0,-1 1-1,1-2 1,0 2 0,0-1 0,-1 1-1,1-1 1,-1 1 0,1-1 0,-2 2 0,1-2-1,-3-1 1,-31-25-48,24 22-18,7 4 66,1 1 0,1 1-1,-2-2 1,1 2 0,0 0 0,-1-1 0,1 1 0,-1 1-1,1 0 1,0-1 0,-1 1 0,1 1 0,0-1-1,-1 1 1,1-1 0,0 2 0,-1-1 0,2 1-1,-1 0 1,-1-1 0,2 1 0,-1 1 0,-1-1 0,-4 6-1,-2 0-8,1 2 0,0-1-1,0 1 1,0 1 0,1 0-1,1 0 1,-9 14 0,14-19 17,-1 0 6,0 0 1,1 0-1,0 0 1,-4 10-1,7-16-6,-1 2-1,1-2 0,0 1 0,0 0 1,-1-1-1,1 1 0,0-1 0,0 2 1,0-1-1,0-1 0,0 1 0,0 0 1,0-1-1,0 2 0,0-1 1,0-1-1,1 1 0,-1-1 0,0 1 1,0 1-1,0-2 0,1 1 0,-1-1 1,0 1-1,1-1 0,-1 1 0,0-1 1,1 1-1,-1-1 0,1 2 1,-1-2-1,2 1 0,-2-1 0,1 0 1,-1 1-1,1-1 0,0 0 0,-1 1 1,1-1-1,-1 0 0,1 0 1,0 0-1,-1 0 0,1 2 0,0-2 1,-1 0-1,1 0 0,2 0 0,6 1 48,5 0-1,-2 0 0,0 1 0,0-2 0,1-2 0,-1 1-1,20-5 1,117-43 102,-148 49-146,-1 0 1,1 0-1,0 0 1,0 0-1,-1 0 1,1 0-1,1 0 0,-1 0 1,-1 0-1,1 0 1,0 1-1,0-1 1,-1 0-1,1 0 1,0 1-1,-1-1 1,1 1-1,0-1 1,-1 0-1,1 2 1,-1-2-1,1 1 1,-1-1-1,2 1 1,-2 0-1,1-1 0,-1 1 1,0-1-1,1 2 1,-1-1-1,0-1 1,1 1-1,-1 0 1,0-1-1,0 2 1,1-1-1,-1 0 1,0-1-1,0 1 1,0 1-1,0-1 1,0-1-1,0 1 0,0 0 1,-1 0-1,1-1 1,0 2-1,0-1 1,-1-1-1,1 1 1,0 0-1,-1-1 1,1 2-1,0-1 1,-1-1-1,1 1 1,-2-1-1,2 1 1,-1 1-1,1-2 1,-2 1-1,-21 19 241,-38 41 1,53-52-246,2-1 0,-1 2 0,2-1 0,-2 1 0,3 1 0,-2-1 0,2 1 0,0 0 0,0 0 0,1 0 0,1 0 0,-1 0 0,-1 21 0,0 9 23,-4 34 225,-1-1 0,-32 119 1,38-181-157,-1-1 0,-1-1 0,-6 12 0,10-20-157,1 0 1,-1 0 0,0 0 0,0 0 0,0-1-1,0 2 1,-1-2 0,0 0 0,1 2-1,-1-2 1,1 0 0,-1 1 0,1-1 0,-1 0-1,1 0 1,-2 0 0,1-1 0,1 2-1,-1-1 1,0-1 0,-1 1 0,2-1 0,-3 1-1,-4-10-1300,0-19-64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10:02:37.44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 8 5632,'-31'0'2816,"9"-4"-1408,30 1-6144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0-17T10:02:43.37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83 869 3584,'-1'0'76,"0"0"-1,-1 0 1,1 0 0,0 0-1,0 0 1,0 0 0,0 1-1,1-1 1,-1 0 0,0 0-1,0 2 1,0-2 0,0 1-1,-1-1 1,2 1 0,-1-1-1,0 1 1,0-1 0,1 1-1,-1 0 1,0-1 0,1 2 0,-1-1-1,1-1 1,-1 1 0,1 0-1,-1 0 1,1 0 0,-1 1-1,1-2 1,0 1 0,0 0-1,-1 0 1,1 0 0,0 1-1,0 1 1,-3 9 280,2 0 0,0 22 0,1-11-662,-1-2 297,1 1-1,1-2 1,1 1 0,1 0-1,0-1 1,1 0-1,2 0 1,7 21-1,-6-29 623,-4-24-195,-5-33 109,2 39-421,-33-462 1174,31 417-1351,3-1 1,1 0-1,9-54 0,-7 78 40,3 1 0,-1 1-1,2-1 1,2 1 0,-1 0-1,2 1 1,21-33 0,-28 51 35,0 1 0,1-1 0,0 1 0,0 0 0,0 0 1,1 1-1,0 1 0,11-9 0,-14 10-2,-1 2 0,0 0 1,0 1-1,0-1 0,1 0 0,-1 1 0,0-2 0,0 2 1,0-1-1,0 1 0,1 0 0,0 0 0,-1 0 0,0 0 1,0 0-1,1 1 0,-1-1 0,0 2 0,0-2 0,0 1 1,0 0-1,1 0 0,-1 0 0,0 0 0,0 1 0,0-1 1,1 0-1,-2 1 0,1 0 0,-1 0 0,4 3 0,3 8 32,-2-2-1,2 2 0,-2 0 0,0 0 0,0 1 1,5 26-1,16 34 118,46 58 68,-39-74-160,25 28-11,-7-12 32,55 134 58,-63-115-170,-42-90-32,17 31 37,-17-32-26,-2-1 1,1 0-1,-1-1 0,1 1 0,0 0 1,-1 1-1,1-2 0,0 1 0,0 0 0,-1-1 1,1 1-1,0-1 0,0 1 0,0-1 1,0 0-1,1 1 0,-1-1 0,0 0 1,-1 0-1,1 2 0,0-2 0,0 0 1,0 0-1,0 0 0,0 0 0,0 0 1,0 0-1,3-2 0,-4 2-18,1 0-1,-1-1 1,1 1 0,-1 0-1,0-1 1,1 1 0,-1 0-1,1-1 1,-1 1 0,0-1-1,1 1 1,-1 0-1,0-1 1,0 1 0,0-2-1,1 2 1,-1-1 0,0 1-1,0-1 1,0 1 0,0-1-1,0 1 1,0-1 0,0 1-1,0-2 1,0 2 0,0-1-1,0 0 1,0-15-1209</inkml:trace>
  <inkml:trace contextRef="#ctx0" brushRef="#br0" timeOffset="399.13">17 863 3584,'-1'0'147,"0"-1"1,0 1-1,1 0 1,-1-1 0,0 1-1,0 0 1,1-1-1,-1 1 1,0-1-1,0 1 1,1-2-1,-1 2 1,1-1-1,-2 0 1,1 1-1,1-1 1,-1 0-1,1 0 1,0 1 0,-1-2-1,1 1 1,0 0-1,-1 0 1,1 1-1,0-1 1,0-1-1,-1 0 1,2 0 60,0-1 0,-1 1-1,1 1 1,0-1 0,0-1 0,1 1 0,0 1 0,-1-2-1,2-1 1,5-6-764,-5 7 566,0-1 0,0-1 0,2 2 0,-2 1 0,1-2 0,1 0 0,-1 2 0,1 0 0,-1-1 0,9-2 0,53-14 114,-33 10 5,333-92 724,-344 94-1031,-17 5-46,0 1-1,1-2 1,0 2-1,0 0 1,-1 0-1,8 0 1,4 1-1056</inkml:trace>
  <inkml:trace contextRef="#ctx0" brushRef="#br0" timeOffset="2119.53">1227 501 2688,'-45'-38'4096,"37"32"-3844,1 2-3,-1-2 0,1 1 0,-2 0 0,1 2 0,-14-7 0,19 9-237,0 1 0,1 0 0,0-1 0,0 1 0,-2 0 0,2 0 0,0 0 0,-1 1 0,1-1 0,-1 0 0,1 1 0,0 1 0,-1-2 0,1 1 0,-1 0 0,1 0-1,0 0 1,0 2 0,0-2 0,1 0 0,-2 1 0,1 0 0,1 0 0,-1-1 0,0 1 0,-1 3 0,-8 13-7,1-2 1,0 3-1,0-1 0,3 1 1,-1 1-1,1-2 0,1 2 1,2 0-1,-1 0 0,2 2 1,0-2-1,2 1 0,0-1 1,1 1-1,0 0 0,2-1 1,0 1-1,1-1 0,7 23 1,-9-40 18,0 2 0,0 0 0,0-2 0,1 2 0,0-2 0,0 1 0,0 1 0,0-2 0,1 1 0,0-1 0,0 1 0,-1-2 0,1 2 0,1-2 0,4 5 0,-6-6 3,2 1 0,-1 0 0,0-1 0,2 0-1,-2-1 1,0 1 0,0 0 0,1-1 0,-1 0 0,1 0 0,0 0 0,-1 0 0,0-1 0,0 1 0,2-1 0,-2 0 0,0 0 0,6-3 0,3-1 54,-1-2-1,0 1 1,0-1 0,-1 0 0,0-1 0,1 0-1,-2-1 1,1-1 0,-2 1 0,0-2 0,1 1-1,-2-1 1,0-1 0,-1 0 0,1 1 0,-2-1-1,1-1 1,-2 0 0,6-22 0,-5 15-27,-1-1 1,-1-1-1,-1 1 1,0 1 0,-2-1-1,0 0 1,-1 0-1,-1-1 1,0 1-1,-1 0 1,-2 1-1,-8-23 1,-3 0-74,-4 2 0,0 1-1,-32-46 1,25 42-209,-37-80 0,54 104 102,2 0-203,10 20 319,-1 0 0,0 0 1,0 1-1,0-1 0,0 0 0,0 1 1,0-1-1,0 2 0,0-2 0,-1 1 1,1 0-1,1-1 0,-1 1 0,0 0 1,-1-1-1,1 1 0,0 1 0,0 0 1,20 18-50,-2 0 1,1 1 0,-3 1 0,1 2 0,-2 0 0,-1 0-1,-1 1 1,1 1 0,-3 1 0,10 34 0,77 284-1308,-96-336 1128,0 2 0,0-2 0,0 1 0,1-1-1,0 0 1,2 1 0,-2-1 0,1-1-1,1 1 1,0-1 0,7 7 0,20 8-914</inkml:trace>
  <inkml:trace contextRef="#ctx0" brushRef="#br0" timeOffset="5011.6">1715 516 3200,'-5'1'1707,"11"-3"-632,11-3-657,-9 5-260,0 0 0,0-1 0,-1 1 0,0-2 0,1 1 0,-1-2 1,1 1-1,0 0 0,-2-2 0,1 2 0,0-2 0,0-1 0,-1 1 0,1 0 0,-2-2 1,11-8-1,-10 8-100,0-1 0,-1 0 0,1 0 0,-2-1 0,1 0 0,-1 1 0,0-3 0,-1 2 0,0 0 0,1-2 0,-2 2 0,3-15 0,-4 18-62,-1 1 0,0 1 0,0-2-1,0 2 1,0-2 0,0 1 0,-1 0-1,1 0 1,-1-1 0,0 2 0,0-1-1,0 1 1,-1-2 0,1 2 0,-1-1-1,-1 1 1,1-1 0,0 1 0,0 0-1,0 0 1,0-1 0,-2 2 0,2-1-1,-1 0 1,0 1 0,-1-1 0,1 2-1,0-1 1,-1-1 0,1 2 0,-4-2-1,-1 0-16,0 0 1,1 0-1,-2 2 0,1-1 0,0 1 0,-1-1 0,1 2 0,0 0 0,0 0 0,-1 2 0,1-1 0,0 0 0,-8 4 0,11-4 8,2 0-1,0 0 0,-2 2 0,2-2 0,0 1 0,0 0 0,-1 1 0,2-1 0,-1 1 0,0-1 0,0 0 0,0 2 0,1-1 0,0 0 0,0 0 0,-1 1 0,1-1 0,0 1 0,1-1 0,-1 1 1,1 1-1,0-2 0,0 1 0,0 0 0,1 0 0,-2-1 0,2 2 0,-1-1 0,1 0 0,1 8 0,4 21 11,-1-1 0,3 1 0,1-2 0,1 0 0,2 1 0,19 42 0,-25-65 63,0 1 1,1-1-1,-1 1 1,2-2-1,-2 0 1,3 0 0,-2 0-1,2 0 1,-1-1-1,16 10 1,-19-14-16,-1-1 1,0 0-1,2 1 0,-2-2 1,1 1-1,-1-1 0,2 1 1,-2-1-1,1 0 0,1 0 1,-1-1-1,-1 1 0,2-1 1,-1 0-1,0 0 0,0-1 1,0 1-1,0-1 0,1 0 1,-2 0-1,1-1 1,0 1-1,0-1 0,-1 1 1,2-2-1,-2 1 0,0 0 1,0-1-1,4-3 0,11-14 42,0 0-1,-2-2 0,-1 0 0,24-43 1,-23 37-146,1-1 1,39-47-1,-38 54-26,-9 11 22,0 0-1,19-18 1,-26 28 48,0-1 0,1 0-1,-1 1 1,0-1-1,0 1 1,0-1 0,2 1-1,-2 0 1,0 1 0,0-1-1,1 0 1,0 1 0,-1 0-1,1-1 1,-1 1 0,1 0-1,0 0 1,-1 1 0,1-1-1,4 1 1,38 21-9,-27-11 27,30 16-3,80 41 0,-60-38 23,10 4-3,82 23 1,-158-57-105,-1 0-1,1 2 1,-1-2 0,2 1 0,-2-1 0,1 1 0,-1 0-1,1 0 1,-1 0 0,1-1 0,0 2 0,0 1 0,-1-3-9,-1 1 0,0 0 0,0-1 0,0 2 0,1-1 0,-1 0 0,0-1 0,0 1 1,0 0-1,0 1 0,0-2 0,-1 1 0,1 0 0,0-1 0,0 1 0,0 0 0,0-1 0,-1 1 0,1 1 1,0-2-1,-1 1 0,1 0 0,-1-1 0,1 1 0,-2-1 0,2 1 0,-1-1 0,1 1 0,-1-1 1,1 2-1,-1-2 0,0 1 0,-17 18-1315</inkml:trace>
  <inkml:trace contextRef="#ctx0" brushRef="#br0" timeOffset="5444.24">2712 163 3584,'-6'36'5439,"-8"4"-3391,-26 44-2463,19-41 916,-31 67-416,-90 182 193,120-250-445,-49 90-1437,69-128 1418,-1-1 0,1-1 0,-1 2 0,1 0 1,0-2-1,-6 5 0,6-6 47,0 0 0,0 0-1,-1 1 1,2-2 0,-1 1 0,0-1 0,0 1 0,0-1 0,-4 0 0,5 0 122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466A-35F1-4A23-881D-4753C5ACD7BC}">
  <dimension ref="A1:J18"/>
  <sheetViews>
    <sheetView topLeftCell="A7" zoomScale="130" zoomScaleNormal="130" workbookViewId="0">
      <selection activeCell="B18" sqref="B18"/>
    </sheetView>
  </sheetViews>
  <sheetFormatPr defaultRowHeight="9.6" x14ac:dyDescent="0.15"/>
  <cols>
    <col min="1" max="1" width="35.375" customWidth="1"/>
    <col min="2" max="2" width="14.25" customWidth="1"/>
    <col min="3" max="3" width="13" customWidth="1"/>
  </cols>
  <sheetData>
    <row r="1" spans="1:10" ht="15" x14ac:dyDescent="0.25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</row>
    <row r="2" spans="1:10" ht="15.6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5" x14ac:dyDescent="0.25">
      <c r="A3" s="4" t="s">
        <v>4</v>
      </c>
      <c r="B3" s="4"/>
      <c r="C3" s="3"/>
      <c r="D3" s="3"/>
      <c r="E3" s="3"/>
      <c r="F3" s="3"/>
      <c r="G3" s="3"/>
      <c r="H3" s="3"/>
      <c r="I3" s="3"/>
      <c r="J3" s="3"/>
    </row>
    <row r="4" spans="1:10" ht="15" x14ac:dyDescent="0.25">
      <c r="A4" s="5" t="s">
        <v>5</v>
      </c>
      <c r="B4" s="9">
        <v>0.93789466554087342</v>
      </c>
      <c r="C4" s="3"/>
      <c r="D4" s="3"/>
      <c r="E4" s="3"/>
      <c r="F4" s="3"/>
      <c r="G4" s="3"/>
      <c r="H4" s="3"/>
      <c r="I4" s="3"/>
      <c r="J4" s="3"/>
    </row>
    <row r="5" spans="1:10" ht="15" x14ac:dyDescent="0.25">
      <c r="A5" s="5" t="s">
        <v>6</v>
      </c>
      <c r="B5" s="12">
        <v>0.87964640365002689</v>
      </c>
      <c r="C5" s="3"/>
      <c r="D5" s="3"/>
      <c r="E5" s="3"/>
      <c r="F5" s="3"/>
      <c r="G5" s="3"/>
      <c r="H5" s="3"/>
      <c r="I5" s="3"/>
      <c r="J5" s="3"/>
    </row>
    <row r="6" spans="1:10" ht="15" x14ac:dyDescent="0.25">
      <c r="A6" s="5" t="s">
        <v>7</v>
      </c>
      <c r="B6" s="5">
        <v>0.86460220410628019</v>
      </c>
      <c r="C6" s="3"/>
      <c r="D6" s="3"/>
      <c r="E6" s="3"/>
      <c r="F6" s="3"/>
      <c r="G6" s="3"/>
      <c r="H6" s="3"/>
      <c r="I6" s="3"/>
      <c r="J6" s="3"/>
    </row>
    <row r="7" spans="1:10" ht="15" x14ac:dyDescent="0.25">
      <c r="A7" s="5" t="s">
        <v>8</v>
      </c>
      <c r="B7" s="5">
        <v>11.76463496256765</v>
      </c>
      <c r="C7" s="3"/>
      <c r="D7" s="3"/>
      <c r="E7" s="3"/>
      <c r="F7" s="3"/>
      <c r="G7" s="3"/>
      <c r="H7" s="3"/>
      <c r="I7" s="3"/>
      <c r="J7" s="3"/>
    </row>
    <row r="8" spans="1:10" ht="15.6" thickBot="1" x14ac:dyDescent="0.3">
      <c r="A8" s="6" t="s">
        <v>9</v>
      </c>
      <c r="B8" s="6">
        <v>10</v>
      </c>
      <c r="C8" s="3"/>
      <c r="D8" s="3"/>
      <c r="E8" s="3"/>
      <c r="F8" s="3"/>
      <c r="G8" s="3"/>
      <c r="H8" s="3"/>
      <c r="I8" s="3"/>
      <c r="J8" s="3"/>
    </row>
    <row r="9" spans="1:10" ht="15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.6" thickBot="1" x14ac:dyDescent="0.3">
      <c r="A10" s="3" t="s">
        <v>10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ht="15" x14ac:dyDescent="0.25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3"/>
      <c r="H11" s="3"/>
      <c r="I11" s="3"/>
      <c r="J11" s="3"/>
    </row>
    <row r="12" spans="1:10" ht="15" x14ac:dyDescent="0.25">
      <c r="A12" s="5" t="s">
        <v>11</v>
      </c>
      <c r="B12" s="5">
        <v>1</v>
      </c>
      <c r="C12" s="9">
        <v>8092.7469135802476</v>
      </c>
      <c r="D12" s="5">
        <v>8092.7469135802476</v>
      </c>
      <c r="E12" s="5">
        <v>58.470801393728237</v>
      </c>
      <c r="F12" s="5">
        <v>6.03606288645287E-5</v>
      </c>
      <c r="G12" s="3"/>
      <c r="H12" s="3"/>
      <c r="I12" s="3"/>
      <c r="J12" s="3"/>
    </row>
    <row r="13" spans="1:10" ht="15" x14ac:dyDescent="0.25">
      <c r="A13" s="5" t="s">
        <v>12</v>
      </c>
      <c r="B13" s="5">
        <v>8</v>
      </c>
      <c r="C13" s="9">
        <v>1107.2530864197529</v>
      </c>
      <c r="D13" s="5">
        <v>138.40663580246911</v>
      </c>
      <c r="E13" s="5"/>
      <c r="F13" s="5"/>
      <c r="G13" s="3"/>
      <c r="H13" s="3"/>
      <c r="I13" s="3"/>
      <c r="J13" s="3"/>
    </row>
    <row r="14" spans="1:10" ht="15.6" thickBot="1" x14ac:dyDescent="0.3">
      <c r="A14" s="6" t="s">
        <v>13</v>
      </c>
      <c r="B14" s="6">
        <v>9</v>
      </c>
      <c r="C14" s="10">
        <v>9200</v>
      </c>
      <c r="D14" s="6"/>
      <c r="E14" s="6"/>
      <c r="F14" s="6"/>
      <c r="G14" s="3"/>
      <c r="H14" s="3"/>
      <c r="I14" s="3"/>
      <c r="J14" s="3"/>
    </row>
    <row r="15" spans="1:10" ht="15.6" thickBo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5" x14ac:dyDescent="0.25">
      <c r="A16" s="8"/>
      <c r="B16" s="8" t="s">
        <v>20</v>
      </c>
      <c r="C16" s="8" t="s">
        <v>8</v>
      </c>
      <c r="D16" s="8" t="s">
        <v>21</v>
      </c>
      <c r="E16" s="8" t="s">
        <v>22</v>
      </c>
      <c r="F16" s="8" t="s">
        <v>23</v>
      </c>
      <c r="G16" s="8" t="s">
        <v>24</v>
      </c>
      <c r="H16" s="8" t="s">
        <v>25</v>
      </c>
      <c r="I16" s="8" t="s">
        <v>26</v>
      </c>
      <c r="J16" s="3"/>
    </row>
    <row r="17" spans="1:10" ht="15" x14ac:dyDescent="0.25">
      <c r="A17" s="9" t="s">
        <v>14</v>
      </c>
      <c r="B17" s="9">
        <v>-310.61728395061732</v>
      </c>
      <c r="C17" s="9">
        <v>62.963563412472148</v>
      </c>
      <c r="D17" s="9">
        <v>-4.9332862867969229</v>
      </c>
      <c r="E17" s="9">
        <v>1.1446931122769274E-3</v>
      </c>
      <c r="F17" s="9">
        <v>-455.81152154696792</v>
      </c>
      <c r="G17" s="9">
        <v>-165.42304635426675</v>
      </c>
      <c r="H17" s="9">
        <v>-455.81152154696792</v>
      </c>
      <c r="I17" s="9">
        <v>-165.42304635426675</v>
      </c>
      <c r="J17" s="3"/>
    </row>
    <row r="18" spans="1:10" ht="15.6" thickBot="1" x14ac:dyDescent="0.3">
      <c r="A18" s="10" t="s">
        <v>2</v>
      </c>
      <c r="B18" s="10">
        <v>7.067901234567902</v>
      </c>
      <c r="C18" s="10">
        <v>0.92431701780176978</v>
      </c>
      <c r="D18" s="10">
        <v>7.646620259547892</v>
      </c>
      <c r="E18" s="10">
        <v>6.0360628864528592E-5</v>
      </c>
      <c r="F18" s="10">
        <v>4.9364223692774374</v>
      </c>
      <c r="G18" s="10">
        <v>9.1993800998583666</v>
      </c>
      <c r="H18" s="10">
        <v>4.9364223692774374</v>
      </c>
      <c r="I18" s="10">
        <v>9.1993800998583666</v>
      </c>
      <c r="J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7" zoomScaleNormal="100" workbookViewId="0">
      <selection activeCell="A17" sqref="A17"/>
    </sheetView>
  </sheetViews>
  <sheetFormatPr defaultRowHeight="9.6" x14ac:dyDescent="0.15"/>
  <cols>
    <col min="1" max="1" width="19.75" customWidth="1"/>
    <col min="2" max="2" width="22.25" customWidth="1"/>
    <col min="3" max="3" width="15.875" customWidth="1"/>
    <col min="4" max="4" width="22.625" customWidth="1"/>
    <col min="5" max="5" width="23.75" customWidth="1"/>
    <col min="6" max="6" width="17.625" bestFit="1" customWidth="1"/>
    <col min="7" max="7" width="13.25" customWidth="1"/>
    <col min="8" max="8" width="18.5" customWidth="1"/>
  </cols>
  <sheetData>
    <row r="1" spans="1:13" ht="35.25" customHeight="1" x14ac:dyDescent="0.15">
      <c r="A1" s="14" t="s">
        <v>1</v>
      </c>
      <c r="B1" s="15" t="s">
        <v>2</v>
      </c>
      <c r="C1" s="16" t="s">
        <v>0</v>
      </c>
      <c r="D1" s="17" t="s">
        <v>27</v>
      </c>
      <c r="E1" s="18" t="s">
        <v>28</v>
      </c>
      <c r="F1" s="18" t="s">
        <v>29</v>
      </c>
      <c r="G1" s="18" t="s">
        <v>30</v>
      </c>
      <c r="H1" s="18" t="s">
        <v>31</v>
      </c>
      <c r="I1" s="2"/>
    </row>
    <row r="2" spans="1:13" ht="15.6" x14ac:dyDescent="0.3">
      <c r="A2" s="19">
        <v>1</v>
      </c>
      <c r="B2" s="20">
        <v>68</v>
      </c>
      <c r="C2" s="20">
        <v>180</v>
      </c>
      <c r="D2" s="20">
        <f>Sheet1!$B$17+Sheet1!$B$18*'Ad-Ex'!B2</f>
        <v>170</v>
      </c>
      <c r="E2" s="20">
        <f>C2-D2</f>
        <v>10</v>
      </c>
      <c r="F2" s="20">
        <f>E2^2</f>
        <v>100</v>
      </c>
      <c r="G2" s="20">
        <f>(C2-$C$12)^2</f>
        <v>100</v>
      </c>
      <c r="H2" s="20">
        <f>(D2-$D$12)^2</f>
        <v>0</v>
      </c>
      <c r="I2" s="1"/>
    </row>
    <row r="3" spans="1:13" ht="15.6" x14ac:dyDescent="0.3">
      <c r="A3" s="19">
        <v>2</v>
      </c>
      <c r="B3" s="20">
        <v>70</v>
      </c>
      <c r="C3" s="20">
        <v>170</v>
      </c>
      <c r="D3" s="20">
        <f>Sheet1!$B$17+Sheet1!$B$18*'Ad-Ex'!B3</f>
        <v>184.1358024691358</v>
      </c>
      <c r="E3" s="20">
        <f t="shared" ref="E3:E11" si="0">C3-D3</f>
        <v>-14.135802469135797</v>
      </c>
      <c r="F3" s="20">
        <f t="shared" ref="F3:F11" si="1">E3^2</f>
        <v>199.8209114464257</v>
      </c>
      <c r="G3" s="20">
        <f t="shared" ref="G3:G11" si="2">(C3-$C$12)^2</f>
        <v>0</v>
      </c>
      <c r="H3" s="20">
        <f t="shared" ref="H3:H11" si="3">(D3-$D$12)^2</f>
        <v>199.8209114464257</v>
      </c>
      <c r="I3" s="1"/>
    </row>
    <row r="4" spans="1:13" ht="15.6" x14ac:dyDescent="0.3">
      <c r="A4" s="19">
        <v>3</v>
      </c>
      <c r="B4" s="20">
        <v>70</v>
      </c>
      <c r="C4" s="20">
        <v>185</v>
      </c>
      <c r="D4" s="20">
        <f>Sheet1!$B$17+Sheet1!$B$18*'Ad-Ex'!B4</f>
        <v>184.1358024691358</v>
      </c>
      <c r="E4" s="20">
        <f t="shared" si="0"/>
        <v>0.86419753086420315</v>
      </c>
      <c r="F4" s="20">
        <f t="shared" si="1"/>
        <v>0.74683737235178538</v>
      </c>
      <c r="G4" s="20">
        <f t="shared" si="2"/>
        <v>225</v>
      </c>
      <c r="H4" s="20">
        <f t="shared" si="3"/>
        <v>199.8209114464257</v>
      </c>
      <c r="I4" s="1"/>
    </row>
    <row r="5" spans="1:13" ht="15.6" x14ac:dyDescent="0.3">
      <c r="A5" s="19">
        <v>4</v>
      </c>
      <c r="B5" s="20">
        <v>71</v>
      </c>
      <c r="C5" s="20">
        <v>215</v>
      </c>
      <c r="D5" s="20">
        <f>Sheet1!$B$17+Sheet1!$B$18*'Ad-Ex'!B5</f>
        <v>191.2037037037037</v>
      </c>
      <c r="E5" s="20">
        <f t="shared" si="0"/>
        <v>23.796296296296305</v>
      </c>
      <c r="F5" s="20">
        <f t="shared" si="1"/>
        <v>566.26371742112519</v>
      </c>
      <c r="G5" s="20">
        <f t="shared" si="2"/>
        <v>2025</v>
      </c>
      <c r="H5" s="20">
        <f t="shared" si="3"/>
        <v>449.59705075445783</v>
      </c>
      <c r="I5" s="1"/>
    </row>
    <row r="6" spans="1:13" ht="15.6" x14ac:dyDescent="0.3">
      <c r="A6" s="19">
        <v>5</v>
      </c>
      <c r="B6" s="20">
        <v>66</v>
      </c>
      <c r="C6" s="20">
        <v>160</v>
      </c>
      <c r="D6" s="20">
        <f>Sheet1!$B$17+Sheet1!$B$18*'Ad-Ex'!B6</f>
        <v>155.8641975308642</v>
      </c>
      <c r="E6" s="20">
        <f t="shared" si="0"/>
        <v>4.1358024691357969</v>
      </c>
      <c r="F6" s="20">
        <f t="shared" si="1"/>
        <v>17.104862063709753</v>
      </c>
      <c r="G6" s="20">
        <f t="shared" si="2"/>
        <v>100</v>
      </c>
      <c r="H6" s="20">
        <f t="shared" si="3"/>
        <v>199.8209114464257</v>
      </c>
      <c r="I6" s="1"/>
    </row>
    <row r="7" spans="1:13" ht="15.6" x14ac:dyDescent="0.3">
      <c r="A7" s="19">
        <v>6</v>
      </c>
      <c r="B7" s="20">
        <v>64</v>
      </c>
      <c r="C7" s="20">
        <v>135</v>
      </c>
      <c r="D7" s="20">
        <f>Sheet1!$B$17+Sheet1!$B$18*'Ad-Ex'!B7</f>
        <v>141.72839506172841</v>
      </c>
      <c r="E7" s="20">
        <f t="shared" si="0"/>
        <v>-6.7283950617284063</v>
      </c>
      <c r="F7" s="20">
        <f t="shared" si="1"/>
        <v>45.271300106691207</v>
      </c>
      <c r="G7" s="20">
        <f t="shared" si="2"/>
        <v>1225</v>
      </c>
      <c r="H7" s="20">
        <f t="shared" si="3"/>
        <v>799.28364578570279</v>
      </c>
    </row>
    <row r="8" spans="1:13" ht="15.6" x14ac:dyDescent="0.3">
      <c r="A8" s="19">
        <v>7</v>
      </c>
      <c r="B8" s="20">
        <v>72</v>
      </c>
      <c r="C8" s="20">
        <v>195</v>
      </c>
      <c r="D8" s="20">
        <f>Sheet1!$B$17+Sheet1!$B$18*'Ad-Ex'!B8</f>
        <v>198.27160493827159</v>
      </c>
      <c r="E8" s="20">
        <f t="shared" si="0"/>
        <v>-3.2716049382715937</v>
      </c>
      <c r="F8" s="20">
        <f t="shared" si="1"/>
        <v>10.703398872123078</v>
      </c>
      <c r="G8" s="20">
        <f t="shared" si="2"/>
        <v>625</v>
      </c>
      <c r="H8" s="20">
        <f t="shared" si="3"/>
        <v>799.28364578570279</v>
      </c>
    </row>
    <row r="9" spans="1:13" ht="15.6" x14ac:dyDescent="0.3">
      <c r="A9" s="19">
        <v>8</v>
      </c>
      <c r="B9" s="20">
        <v>74</v>
      </c>
      <c r="C9" s="20">
        <v>200</v>
      </c>
      <c r="D9" s="20">
        <f>Sheet1!$B$17+Sheet1!$B$18*'Ad-Ex'!B9</f>
        <v>212.40740740740739</v>
      </c>
      <c r="E9" s="20">
        <f t="shared" si="0"/>
        <v>-12.407407407407391</v>
      </c>
      <c r="F9" s="20">
        <f t="shared" si="1"/>
        <v>153.94375857338778</v>
      </c>
      <c r="G9" s="20">
        <f t="shared" si="2"/>
        <v>900</v>
      </c>
      <c r="H9" s="20">
        <f t="shared" si="3"/>
        <v>1798.3882030178313</v>
      </c>
    </row>
    <row r="10" spans="1:13" ht="15.6" x14ac:dyDescent="0.3">
      <c r="A10" s="19">
        <v>9</v>
      </c>
      <c r="B10" s="20">
        <v>65</v>
      </c>
      <c r="C10" s="20">
        <v>150</v>
      </c>
      <c r="D10" s="20">
        <f>Sheet1!$B$17+Sheet1!$B$18*'Ad-Ex'!B10</f>
        <v>148.7962962962963</v>
      </c>
      <c r="E10" s="20">
        <f t="shared" si="0"/>
        <v>1.2037037037036953</v>
      </c>
      <c r="F10" s="20">
        <f t="shared" si="1"/>
        <v>1.4489026063099935</v>
      </c>
      <c r="G10" s="20">
        <f t="shared" si="2"/>
        <v>400</v>
      </c>
      <c r="H10" s="20">
        <f t="shared" si="3"/>
        <v>449.59705075445783</v>
      </c>
    </row>
    <row r="11" spans="1:13" ht="15.6" x14ac:dyDescent="0.3">
      <c r="A11" s="19">
        <v>10</v>
      </c>
      <c r="B11" s="20">
        <v>60</v>
      </c>
      <c r="C11" s="20">
        <v>110</v>
      </c>
      <c r="D11" s="20">
        <f>Sheet1!$B$17+Sheet1!$B$18*'Ad-Ex'!B11</f>
        <v>113.45679012345681</v>
      </c>
      <c r="E11" s="20">
        <f t="shared" si="0"/>
        <v>-3.4567901234568126</v>
      </c>
      <c r="F11" s="20">
        <f t="shared" si="1"/>
        <v>11.949397957628566</v>
      </c>
      <c r="G11" s="20">
        <f t="shared" si="2"/>
        <v>3600</v>
      </c>
      <c r="H11" s="20">
        <f t="shared" si="3"/>
        <v>3197.1345831428112</v>
      </c>
    </row>
    <row r="12" spans="1:13" ht="15.6" x14ac:dyDescent="0.3">
      <c r="A12" s="20" t="s">
        <v>32</v>
      </c>
      <c r="B12" s="19">
        <f>AVERAGE(B2:B11)</f>
        <v>68</v>
      </c>
      <c r="C12" s="20">
        <f>AVERAGE(C2:C11)</f>
        <v>170</v>
      </c>
      <c r="D12" s="20">
        <f>Sheet1!$B$17+Sheet1!$B$18*'Ad-Ex'!B12</f>
        <v>170</v>
      </c>
      <c r="E12" s="20">
        <f>AVERAGE(E2:E11)</f>
        <v>0</v>
      </c>
      <c r="F12" s="21"/>
      <c r="G12" s="21"/>
      <c r="H12" s="21"/>
    </row>
    <row r="13" spans="1:13" ht="19.8" x14ac:dyDescent="0.4">
      <c r="A13" s="20" t="s">
        <v>33</v>
      </c>
      <c r="B13" s="22"/>
      <c r="C13" s="23"/>
      <c r="D13" s="24"/>
      <c r="E13" s="21"/>
      <c r="F13" s="20">
        <f>SUM(F2:F11)</f>
        <v>1107.2530864197533</v>
      </c>
      <c r="G13" s="20">
        <f>SUM(G2:G11)</f>
        <v>9200</v>
      </c>
      <c r="H13" s="20">
        <f>SUM(H2:H11)</f>
        <v>8092.7469135802403</v>
      </c>
    </row>
    <row r="14" spans="1:13" ht="63" x14ac:dyDescent="0.35">
      <c r="A14" s="20" t="s">
        <v>34</v>
      </c>
      <c r="B14" s="25">
        <f>CORREL(B2:B11,C2:C11)</f>
        <v>0.93789466554087353</v>
      </c>
      <c r="C14" s="26"/>
      <c r="D14" s="27"/>
      <c r="E14" s="28"/>
      <c r="F14" s="29"/>
      <c r="G14" s="21"/>
      <c r="H14" s="30"/>
      <c r="I14" s="11"/>
      <c r="J14" s="11"/>
      <c r="K14" s="31" t="s">
        <v>36</v>
      </c>
      <c r="L14" s="31"/>
      <c r="M14" s="31"/>
    </row>
    <row r="15" spans="1:13" ht="18.600000000000001" customHeight="1" x14ac:dyDescent="0.35">
      <c r="A15" s="20" t="s">
        <v>35</v>
      </c>
      <c r="B15" s="25">
        <f>B14^2*100</f>
        <v>87.964640365002694</v>
      </c>
      <c r="C15" s="26"/>
      <c r="D15" s="26"/>
      <c r="E15" s="26"/>
      <c r="I15" s="11"/>
      <c r="J15" s="11"/>
      <c r="K15" s="31"/>
      <c r="L15" s="31"/>
      <c r="M15" s="31"/>
    </row>
    <row r="16" spans="1:13" ht="18" x14ac:dyDescent="0.35">
      <c r="A16" s="20" t="s">
        <v>37</v>
      </c>
      <c r="B16" s="25">
        <f>H13/G13*100</f>
        <v>87.964640365002609</v>
      </c>
      <c r="C16" s="26"/>
      <c r="D16" s="21"/>
      <c r="E16" s="26"/>
      <c r="I16" s="11"/>
      <c r="J16" s="11"/>
      <c r="K16" s="31"/>
      <c r="L16" s="31"/>
      <c r="M16" s="31"/>
    </row>
    <row r="17" spans="1:13" ht="18" x14ac:dyDescent="0.35">
      <c r="A17" s="20"/>
      <c r="B17" s="32"/>
      <c r="C17" s="32"/>
      <c r="D17" s="21"/>
      <c r="E17" s="30"/>
      <c r="I17" s="11"/>
      <c r="J17" s="11"/>
      <c r="K17" s="31"/>
      <c r="L17" s="31"/>
      <c r="M17" s="31"/>
    </row>
    <row r="18" spans="1:13" ht="18" x14ac:dyDescent="0.35">
      <c r="A18" s="20"/>
      <c r="B18" s="30"/>
      <c r="C18" s="30"/>
      <c r="D18" s="30"/>
      <c r="E18" s="30"/>
      <c r="I18" s="11"/>
      <c r="J18" s="11"/>
      <c r="K18" s="31"/>
      <c r="L18" s="31"/>
      <c r="M18" s="31"/>
    </row>
    <row r="19" spans="1:13" ht="18" x14ac:dyDescent="0.35">
      <c r="A19" s="20"/>
      <c r="B19" s="30"/>
      <c r="C19" s="30"/>
      <c r="D19" s="30"/>
      <c r="E19" s="30"/>
      <c r="I19" s="11"/>
      <c r="J19" s="11"/>
      <c r="K19" s="31"/>
      <c r="L19" s="31"/>
      <c r="M19" s="31"/>
    </row>
    <row r="20" spans="1:13" ht="18" x14ac:dyDescent="0.35">
      <c r="A20" s="20"/>
      <c r="B20" s="30"/>
      <c r="C20" s="30"/>
      <c r="D20" s="30"/>
      <c r="E20" s="30"/>
      <c r="I20" s="11"/>
      <c r="J20" s="11"/>
      <c r="K20" s="11"/>
    </row>
    <row r="21" spans="1:13" ht="17.399999999999999" x14ac:dyDescent="0.3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3" ht="17.399999999999999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3" ht="17.399999999999999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3" ht="17.399999999999999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3" ht="17.399999999999999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3" ht="17.399999999999999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3" ht="17.399999999999999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3" ht="17.399999999999999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3" ht="15.6" x14ac:dyDescent="0.3">
      <c r="A29" s="13"/>
    </row>
  </sheetData>
  <mergeCells count="1">
    <mergeCell ref="K14:M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Ad-Ex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Nagadevara1</dc:creator>
  <cp:lastModifiedBy>Sanyal, Sandipto</cp:lastModifiedBy>
  <cp:lastPrinted>2002-06-05T03:43:05Z</cp:lastPrinted>
  <dcterms:created xsi:type="dcterms:W3CDTF">2014-09-03T15:31:33Z</dcterms:created>
  <dcterms:modified xsi:type="dcterms:W3CDTF">2020-10-20T12:08:21Z</dcterms:modified>
</cp:coreProperties>
</file>