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40009_{29E21202-8E7B-1741-B556-434588035F9B}" xr6:coauthVersionLast="47" xr6:coauthVersionMax="47" xr10:uidLastSave="{00000000-0000-0000-0000-000000000000}"/>
  <bookViews>
    <workbookView xWindow="-28800" yWindow="5100" windowWidth="28800" windowHeight="17440"/>
  </bookViews>
  <sheets>
    <sheet name="modelled_likelihoods_weight4_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" i="1" l="1"/>
  <c r="L51" i="1"/>
  <c r="O2" i="1"/>
  <c r="P9" i="1"/>
  <c r="Q9" i="1" s="1"/>
  <c r="P17" i="1"/>
  <c r="Q17" i="1" s="1"/>
  <c r="P25" i="1"/>
  <c r="Q25" i="1" s="1"/>
  <c r="P33" i="1"/>
  <c r="Q33" i="1" s="1"/>
  <c r="P41" i="1"/>
  <c r="Q41" i="1" s="1"/>
  <c r="P49" i="1"/>
  <c r="Q49" i="1" s="1"/>
  <c r="P57" i="1"/>
  <c r="Q57" i="1" s="1"/>
  <c r="P65" i="1"/>
  <c r="Q65" i="1" s="1"/>
  <c r="P73" i="1"/>
  <c r="Q73" i="1" s="1"/>
  <c r="P81" i="1"/>
  <c r="Q81" i="1" s="1"/>
  <c r="P89" i="1"/>
  <c r="Q89" i="1" s="1"/>
  <c r="P97" i="1"/>
  <c r="Q97" i="1" s="1"/>
  <c r="P105" i="1"/>
  <c r="Q105" i="1" s="1"/>
  <c r="P113" i="1"/>
  <c r="Q113" i="1" s="1"/>
  <c r="L2" i="1"/>
  <c r="M44" i="1"/>
  <c r="N44" i="1" s="1"/>
  <c r="M52" i="1"/>
  <c r="N52" i="1" s="1"/>
  <c r="M60" i="1"/>
  <c r="N60" i="1" s="1"/>
  <c r="M68" i="1"/>
  <c r="N68" i="1" s="1"/>
  <c r="M76" i="1"/>
  <c r="N76" i="1" s="1"/>
  <c r="M84" i="1"/>
  <c r="N84" i="1" s="1"/>
  <c r="M92" i="1"/>
  <c r="N92" i="1" s="1"/>
  <c r="M100" i="1"/>
  <c r="N100" i="1" s="1"/>
  <c r="M108" i="1"/>
  <c r="N108" i="1" s="1"/>
  <c r="M116" i="1"/>
  <c r="N116" i="1" s="1"/>
  <c r="P2" i="1"/>
  <c r="Q2" i="1" s="1"/>
  <c r="P3" i="1"/>
  <c r="Q3" i="1" s="1"/>
  <c r="P4" i="1"/>
  <c r="P5" i="1"/>
  <c r="P6" i="1"/>
  <c r="Q6" i="1" s="1"/>
  <c r="P7" i="1"/>
  <c r="Q7" i="1" s="1"/>
  <c r="P8" i="1"/>
  <c r="Q8" i="1" s="1"/>
  <c r="P10" i="1"/>
  <c r="Q10" i="1" s="1"/>
  <c r="P11" i="1"/>
  <c r="P12" i="1"/>
  <c r="P13" i="1"/>
  <c r="P14" i="1"/>
  <c r="P15" i="1"/>
  <c r="Q15" i="1" s="1"/>
  <c r="P16" i="1"/>
  <c r="Q16" i="1" s="1"/>
  <c r="P18" i="1"/>
  <c r="Q18" i="1" s="1"/>
  <c r="P19" i="1"/>
  <c r="P20" i="1"/>
  <c r="P21" i="1"/>
  <c r="P22" i="1"/>
  <c r="P23" i="1"/>
  <c r="Q23" i="1" s="1"/>
  <c r="P24" i="1"/>
  <c r="Q24" i="1" s="1"/>
  <c r="P26" i="1"/>
  <c r="Q26" i="1" s="1"/>
  <c r="P27" i="1"/>
  <c r="P28" i="1"/>
  <c r="P29" i="1"/>
  <c r="P30" i="1"/>
  <c r="P31" i="1"/>
  <c r="Q31" i="1" s="1"/>
  <c r="P32" i="1"/>
  <c r="Q32" i="1" s="1"/>
  <c r="P34" i="1"/>
  <c r="Q34" i="1" s="1"/>
  <c r="P35" i="1"/>
  <c r="Q35" i="1" s="1"/>
  <c r="P36" i="1"/>
  <c r="P37" i="1"/>
  <c r="P38" i="1"/>
  <c r="P39" i="1"/>
  <c r="Q39" i="1" s="1"/>
  <c r="P40" i="1"/>
  <c r="Q40" i="1" s="1"/>
  <c r="P42" i="1"/>
  <c r="Q42" i="1" s="1"/>
  <c r="P43" i="1"/>
  <c r="P44" i="1"/>
  <c r="Q44" i="1" s="1"/>
  <c r="P45" i="1"/>
  <c r="P46" i="1"/>
  <c r="P47" i="1"/>
  <c r="Q47" i="1" s="1"/>
  <c r="P48" i="1"/>
  <c r="Q48" i="1" s="1"/>
  <c r="P50" i="1"/>
  <c r="P51" i="1"/>
  <c r="P52" i="1"/>
  <c r="P53" i="1"/>
  <c r="Q53" i="1" s="1"/>
  <c r="P54" i="1"/>
  <c r="P55" i="1"/>
  <c r="Q55" i="1" s="1"/>
  <c r="P56" i="1"/>
  <c r="Q56" i="1" s="1"/>
  <c r="P58" i="1"/>
  <c r="Q58" i="1" s="1"/>
  <c r="P59" i="1"/>
  <c r="P60" i="1"/>
  <c r="P61" i="1"/>
  <c r="P62" i="1"/>
  <c r="Q62" i="1" s="1"/>
  <c r="P63" i="1"/>
  <c r="Q63" i="1" s="1"/>
  <c r="P64" i="1"/>
  <c r="Q64" i="1" s="1"/>
  <c r="P66" i="1"/>
  <c r="Q66" i="1" s="1"/>
  <c r="P67" i="1"/>
  <c r="P68" i="1"/>
  <c r="P69" i="1"/>
  <c r="P70" i="1"/>
  <c r="Q70" i="1" s="1"/>
  <c r="P71" i="1"/>
  <c r="Q71" i="1" s="1"/>
  <c r="P72" i="1"/>
  <c r="Q72" i="1" s="1"/>
  <c r="P74" i="1"/>
  <c r="Q74" i="1" s="1"/>
  <c r="P75" i="1"/>
  <c r="P76" i="1"/>
  <c r="P77" i="1"/>
  <c r="P78" i="1"/>
  <c r="P79" i="1"/>
  <c r="Q79" i="1" s="1"/>
  <c r="P80" i="1"/>
  <c r="Q80" i="1" s="1"/>
  <c r="P82" i="1"/>
  <c r="Q82" i="1" s="1"/>
  <c r="P83" i="1"/>
  <c r="P84" i="1"/>
  <c r="P85" i="1"/>
  <c r="P86" i="1"/>
  <c r="P87" i="1"/>
  <c r="Q87" i="1" s="1"/>
  <c r="P88" i="1"/>
  <c r="Q88" i="1" s="1"/>
  <c r="P90" i="1"/>
  <c r="Q90" i="1" s="1"/>
  <c r="P91" i="1"/>
  <c r="Q91" i="1" s="1"/>
  <c r="P92" i="1"/>
  <c r="P93" i="1"/>
  <c r="P94" i="1"/>
  <c r="P95" i="1"/>
  <c r="Q95" i="1" s="1"/>
  <c r="P96" i="1"/>
  <c r="Q96" i="1" s="1"/>
  <c r="P98" i="1"/>
  <c r="Q98" i="1" s="1"/>
  <c r="P99" i="1"/>
  <c r="P100" i="1"/>
  <c r="P101" i="1"/>
  <c r="P102" i="1"/>
  <c r="P103" i="1"/>
  <c r="Q103" i="1" s="1"/>
  <c r="P104" i="1"/>
  <c r="Q104" i="1" s="1"/>
  <c r="P106" i="1"/>
  <c r="Q106" i="1" s="1"/>
  <c r="P107" i="1"/>
  <c r="Q107" i="1" s="1"/>
  <c r="P108" i="1"/>
  <c r="Q108" i="1" s="1"/>
  <c r="P109" i="1"/>
  <c r="Q109" i="1" s="1"/>
  <c r="P110" i="1"/>
  <c r="P111" i="1"/>
  <c r="Q111" i="1" s="1"/>
  <c r="P112" i="1"/>
  <c r="Q112" i="1" s="1"/>
  <c r="P114" i="1"/>
  <c r="P115" i="1"/>
  <c r="P116" i="1"/>
  <c r="Q116" i="1" s="1"/>
  <c r="P117" i="1"/>
  <c r="Q117" i="1" s="1"/>
  <c r="Q4" i="1"/>
  <c r="Q5" i="1"/>
  <c r="Q11" i="1"/>
  <c r="Q12" i="1"/>
  <c r="Q13" i="1"/>
  <c r="Q14" i="1"/>
  <c r="Q19" i="1"/>
  <c r="Q20" i="1"/>
  <c r="Q21" i="1"/>
  <c r="Q22" i="1"/>
  <c r="Q27" i="1"/>
  <c r="Q28" i="1"/>
  <c r="Q29" i="1"/>
  <c r="Q30" i="1"/>
  <c r="Q36" i="1"/>
  <c r="Q37" i="1"/>
  <c r="Q38" i="1"/>
  <c r="Q43" i="1"/>
  <c r="Q45" i="1"/>
  <c r="Q46" i="1"/>
  <c r="Q50" i="1"/>
  <c r="Q51" i="1"/>
  <c r="Q52" i="1"/>
  <c r="Q54" i="1"/>
  <c r="Q59" i="1"/>
  <c r="Q60" i="1"/>
  <c r="Q61" i="1"/>
  <c r="Q67" i="1"/>
  <c r="Q68" i="1"/>
  <c r="Q69" i="1"/>
  <c r="Q75" i="1"/>
  <c r="Q76" i="1"/>
  <c r="Q77" i="1"/>
  <c r="Q78" i="1"/>
  <c r="Q83" i="1"/>
  <c r="Q84" i="1"/>
  <c r="Q85" i="1"/>
  <c r="Q86" i="1"/>
  <c r="Q92" i="1"/>
  <c r="Q93" i="1"/>
  <c r="Q94" i="1"/>
  <c r="Q99" i="1"/>
  <c r="Q100" i="1"/>
  <c r="Q101" i="1"/>
  <c r="Q102" i="1"/>
  <c r="Q110" i="1"/>
  <c r="Q114" i="1"/>
  <c r="Q115" i="1"/>
  <c r="N25" i="1"/>
  <c r="N73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9" i="1"/>
  <c r="N69" i="1" s="1"/>
  <c r="M70" i="1"/>
  <c r="N70" i="1" s="1"/>
  <c r="M71" i="1"/>
  <c r="N71" i="1" s="1"/>
  <c r="M72" i="1"/>
  <c r="N72" i="1" s="1"/>
  <c r="M73" i="1"/>
  <c r="M74" i="1"/>
  <c r="N74" i="1" s="1"/>
  <c r="M75" i="1"/>
  <c r="N75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7" i="1"/>
  <c r="N117" i="1" s="1"/>
  <c r="S1" i="1"/>
</calcChain>
</file>

<file path=xl/sharedStrings.xml><?xml version="1.0" encoding="utf-8"?>
<sst xmlns="http://schemas.openxmlformats.org/spreadsheetml/2006/main" count="250" uniqueCount="78">
  <si>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</si>
  <si>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</si>
  <si>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</si>
  <si>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</si>
  <si>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</si>
  <si>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</si>
  <si>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</si>
  <si>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</si>
  <si>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</si>
  <si>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</si>
  <si>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</si>
  <si>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Alex DeBrincat</t>
  </si>
  <si>
    <t>Over</t>
  </si>
  <si>
    <t>Under</t>
  </si>
  <si>
    <t>Bobby McMann</t>
  </si>
  <si>
    <t>Dylan Larkin</t>
  </si>
  <si>
    <t>John Tavares</t>
  </si>
  <si>
    <t>Lucas Raymond</t>
  </si>
  <si>
    <t>Max Domi</t>
  </si>
  <si>
    <t>Max Pacioretty</t>
  </si>
  <si>
    <t>Mitch Marner</t>
  </si>
  <si>
    <t>Morgan Rielly</t>
  </si>
  <si>
    <t>Oliver Ekman-Larsson</t>
  </si>
  <si>
    <t>Patrick Kane</t>
  </si>
  <si>
    <t>William Nylander</t>
  </si>
  <si>
    <t>Vladimir Tarasenko</t>
  </si>
  <si>
    <t>Matthew Knies</t>
  </si>
  <si>
    <t>Alex Ovechkin</t>
  </si>
  <si>
    <t>Connor McMichael</t>
  </si>
  <si>
    <t>Drew O'Connor</t>
  </si>
  <si>
    <t>Dylan Strome</t>
  </si>
  <si>
    <t>Erik Karlsson</t>
  </si>
  <si>
    <t>Evgeni Malkin</t>
  </si>
  <si>
    <t>John Carlson</t>
  </si>
  <si>
    <t>Kris Letang</t>
  </si>
  <si>
    <t>Lars Eller</t>
  </si>
  <si>
    <t>Michael Bunting</t>
  </si>
  <si>
    <t>Rickard Rakell</t>
  </si>
  <si>
    <t>Sidney Crosby</t>
  </si>
  <si>
    <t>Tom Wilson</t>
  </si>
  <si>
    <t>Aliaksei Protas</t>
  </si>
  <si>
    <t>Pierre-Luc Dubois</t>
  </si>
  <si>
    <t>Alex Killorn</t>
  </si>
  <si>
    <t>Brock Faber</t>
  </si>
  <si>
    <t>Frank Vatrano</t>
  </si>
  <si>
    <t>Jared Spurgeon</t>
  </si>
  <si>
    <t>Joel Eriksson Ek</t>
  </si>
  <si>
    <t>Jonas Brodin</t>
  </si>
  <si>
    <t>Kirill Kaprizov</t>
  </si>
  <si>
    <t>Leo Carlsson</t>
  </si>
  <si>
    <t>Marco Rossi</t>
  </si>
  <si>
    <t>Mason McTavish</t>
  </si>
  <si>
    <t>Mats Zuccarello</t>
  </si>
  <si>
    <t>Matt Boldy</t>
  </si>
  <si>
    <t>Ryan Hartman</t>
  </si>
  <si>
    <t>Trevor Zegras</t>
  </si>
  <si>
    <t>Troy Terry</t>
  </si>
  <si>
    <t>Alex Pietrangelo</t>
  </si>
  <si>
    <t>Brandon Montour</t>
  </si>
  <si>
    <t>Jack Eichel</t>
  </si>
  <si>
    <t>Jaden Schwartz</t>
  </si>
  <si>
    <t>Jared McCann</t>
  </si>
  <si>
    <t>Jordan Eberle</t>
  </si>
  <si>
    <t>Mark Stone</t>
  </si>
  <si>
    <t>Matty Beniers</t>
  </si>
  <si>
    <t>Noah Hanifin</t>
  </si>
  <si>
    <t>Oliver Bjorkstrand</t>
  </si>
  <si>
    <t>Pavel Dorofeyev</t>
  </si>
  <si>
    <t>Shea Theodore</t>
  </si>
  <si>
    <t>Tomas Hertl</t>
  </si>
  <si>
    <t>William Karlsson</t>
  </si>
  <si>
    <t>bankroll</t>
  </si>
  <si>
    <t>365 implied</t>
  </si>
  <si>
    <t>kelly/4 365</t>
  </si>
  <si>
    <t>bet</t>
  </si>
  <si>
    <t>99 implied</t>
  </si>
  <si>
    <t>kelly/4 99</t>
  </si>
  <si>
    <t>bet99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</si>
</sst>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44" fontId="0" fillId="0" borderId="0" xfId="1" applyFont="1"/>
    <xf numFmtId="44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numFmt numFmtId="14" formatCode="0.00%"/>
    </dxf>
    <dxf>
      <numFmt numFmtId="14" formatCode="0.00%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117" totalsRowShown="0">
  <autoFilter ref="A1:Q117"/>
  <sortState xmlns:xlrd2="http://schemas.microsoft.com/office/spreadsheetml/2017/richdata2" ref="A2:K117">
    <sortCondition descending="1" ref="K1:K117"/>
  </sortState>
  <tableColumns count="17">
    <tableColumn id="1" name="id"/>
    <tableColumn id="2" name="player_name"/>
    <tableColumn id="3" name="date" dataDxfId="12"/>
    <tableColumn id="4" name="over_under"/>
    <tableColumn id="5" name="points"/>
    <tableColumn id="6" name="implied_likelihood" dataDxfId="11" dataCellStyle="Percent"/>
    <tableColumn id="7" name="normal_likelihood" dataDxfId="10" dataCellStyle="Percent"/>
    <tableColumn id="8" name="poisson_likelihood" dataDxfId="9" dataCellStyle="Percent"/>
    <tableColumn id="9" name="raw_data_likelihood" dataDxfId="8" dataCellStyle="Percent"/>
    <tableColumn id="10" name="weighted_likelihood" dataDxfId="7" dataCellStyle="Percent"/>
    <tableColumn id="11" name="poisson_kelly" dataDxfId="6" dataCellStyle="Percent"/>
    <tableColumn id="12" name="365 implied" dataDxfId="1" dataCellStyle="Percent">
      <calculatedColumnFormula>1/1.62</calculatedColumnFormula>
    </tableColumn>
    <tableColumn id="13" name="kelly/4 365" dataDxfId="5" dataCellStyle="Percent">
      <calculatedColumnFormula>(Table1[[#This Row],[poisson_likelihood]] - (1-Table1[[#This Row],[poisson_likelihood]])/(1/Table1[[#This Row],[365 implied]]-1))/4</calculatedColumnFormula>
    </tableColumn>
    <tableColumn id="14" name="bet" dataDxfId="4" dataCellStyle="Percent">
      <calculatedColumnFormula>Table1[[#This Row],[kelly/4 365]]*$R$2</calculatedColumnFormula>
    </tableColumn>
    <tableColumn id="15" name="99 implied" dataDxfId="0" dataCellStyle="Percent">
      <calculatedColumnFormula>1/1.65</calculatedColumnFormula>
    </tableColumn>
    <tableColumn id="16" name="kelly/4 99" dataDxfId="2" dataCellStyle="Percent">
      <calculatedColumnFormula>(Table1[[#This Row],[poisson_likelihood]] - (1-Table1[[#This Row],[poisson_likelihood]])/(1/Table1[[#This Row],[99 implied]]-1))/4</calculatedColumnFormula>
    </tableColumn>
    <tableColumn id="17" name="bet99" dataDxfId="3" dataCellStyle="Percent">
      <calculatedColumnFormula>Table1[[#This Row],[kelly/4 99]]*$R$2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abSelected="1" workbookViewId="0">
      <selection activeCell="L47" sqref="L47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71</v>
      </c>
      <c r="S1" s="3">
        <f>SUM(K2:K29)</f>
        <v>0.6593186810644367</v>
      </c>
    </row>
    <row r="2" spans="1:19" x14ac:dyDescent="0.2">
      <c r="A2">
        <v>4788</v>
      </c>
      <c r="B2" t="s">
        <v>26</v>
      </c>
      <c r="C2" s="1">
        <v>45604</v>
      </c>
      <c r="D2" t="s">
        <v>13</v>
      </c>
      <c r="E2">
        <v>2.5</v>
      </c>
      <c r="F2" s="2">
        <v>0.60606060606060597</v>
      </c>
      <c r="G2" s="2">
        <v>0.74905820822097802</v>
      </c>
      <c r="H2" s="2">
        <v>0.77733146427225297</v>
      </c>
      <c r="I2" s="2">
        <v>0.80412371134020599</v>
      </c>
      <c r="J2" s="2">
        <v>0.79534883720930205</v>
      </c>
      <c r="K2" s="2">
        <v>0.108691121557391</v>
      </c>
      <c r="L2" s="2">
        <f t="shared" ref="L2:L33" si="0">1/1.62</f>
        <v>0.61728395061728392</v>
      </c>
      <c r="M2" s="2">
        <f>(Table1[[#This Row],[poisson_likelihood]] - (1-Table1[[#This Row],[poisson_likelihood]])/(1/Table1[[#This Row],[365 implied]]-1))/4</f>
        <v>0.10454716617784268</v>
      </c>
      <c r="N2" s="5">
        <f>Table1[[#This Row],[kelly/4 365]]*$R$2</f>
        <v>54.573620744833882</v>
      </c>
      <c r="O2" s="2">
        <f t="shared" ref="O2:O33" si="1">1/1.65</f>
        <v>0.60606060606060608</v>
      </c>
      <c r="P2" s="2">
        <f>(Table1[[#This Row],[poisson_likelihood]] - (1-Table1[[#This Row],[poisson_likelihood]])/(1/Table1[[#This Row],[99 implied]]-1))/4</f>
        <v>0.1086911215573913</v>
      </c>
      <c r="Q2" s="5">
        <f>Table1[[#This Row],[kelly/4 99]]*$R$2</f>
        <v>56.736765452958259</v>
      </c>
      <c r="R2" s="4">
        <v>522</v>
      </c>
    </row>
    <row r="3" spans="1:19" x14ac:dyDescent="0.2">
      <c r="A3">
        <v>4792</v>
      </c>
      <c r="B3" t="s">
        <v>28</v>
      </c>
      <c r="C3" s="1">
        <v>45604</v>
      </c>
      <c r="D3" t="s">
        <v>13</v>
      </c>
      <c r="E3">
        <v>2.5</v>
      </c>
      <c r="F3" s="2">
        <v>0.54644808743169304</v>
      </c>
      <c r="G3" s="2">
        <v>0.61055312903208603</v>
      </c>
      <c r="H3" s="2">
        <v>0.68050659590519302</v>
      </c>
      <c r="I3" s="2">
        <v>0.74489795918367296</v>
      </c>
      <c r="J3" s="2">
        <v>0.71698113207547098</v>
      </c>
      <c r="K3" s="2">
        <v>7.3893695935694004E-2</v>
      </c>
      <c r="L3" s="2"/>
      <c r="M3" s="2" t="e">
        <f>(Table1[[#This Row],[poisson_likelihood]] - (1-Table1[[#This Row],[poisson_likelihood]])/(1/Table1[[#This Row],[365 implied]]-1))/4</f>
        <v>#DIV/0!</v>
      </c>
      <c r="N3" s="5" t="e">
        <f>Table1[[#This Row],[kelly/4 365]]*$R$2</f>
        <v>#DIV/0!</v>
      </c>
      <c r="O3" s="2"/>
      <c r="P3" s="2" t="e">
        <f>(Table1[[#This Row],[poisson_likelihood]] - (1-Table1[[#This Row],[poisson_likelihood]])/(1/Table1[[#This Row],[99 implied]]-1))/4</f>
        <v>#DIV/0!</v>
      </c>
      <c r="Q3" s="5" t="e">
        <f>Table1[[#This Row],[kelly/4 99]]*$R$2</f>
        <v>#DIV/0!</v>
      </c>
    </row>
    <row r="4" spans="1:19" x14ac:dyDescent="0.2">
      <c r="A4">
        <v>4774</v>
      </c>
      <c r="B4" t="s">
        <v>19</v>
      </c>
      <c r="C4" s="1">
        <v>45604</v>
      </c>
      <c r="D4" t="s">
        <v>13</v>
      </c>
      <c r="E4">
        <v>2.5</v>
      </c>
      <c r="F4" s="2">
        <v>0.54644808743169304</v>
      </c>
      <c r="G4" s="2">
        <v>0.613431934301922</v>
      </c>
      <c r="H4" s="2">
        <v>0.65381617224851096</v>
      </c>
      <c r="I4" s="2">
        <v>0.634920634920634</v>
      </c>
      <c r="J4" s="2">
        <v>0.64084507042253502</v>
      </c>
      <c r="K4" s="2">
        <v>5.91818057875831E-2</v>
      </c>
      <c r="L4" s="2"/>
      <c r="M4" s="2" t="e">
        <f>(Table1[[#This Row],[poisson_likelihood]] - (1-Table1[[#This Row],[poisson_likelihood]])/(1/Table1[[#This Row],[365 implied]]-1))/4</f>
        <v>#DIV/0!</v>
      </c>
      <c r="N4" s="5" t="e">
        <f>Table1[[#This Row],[kelly/4 365]]*$R$2</f>
        <v>#DIV/0!</v>
      </c>
      <c r="O4" s="2"/>
      <c r="P4" s="2" t="e">
        <f>(Table1[[#This Row],[poisson_likelihood]] - (1-Table1[[#This Row],[poisson_likelihood]])/(1/Table1[[#This Row],[99 implied]]-1))/4</f>
        <v>#DIV/0!</v>
      </c>
      <c r="Q4" s="5" t="e">
        <f>Table1[[#This Row],[kelly/4 99]]*$R$2</f>
        <v>#DIV/0!</v>
      </c>
    </row>
    <row r="5" spans="1:19" x14ac:dyDescent="0.2">
      <c r="A5">
        <v>4776</v>
      </c>
      <c r="B5" t="s">
        <v>20</v>
      </c>
      <c r="C5" s="1">
        <v>45604</v>
      </c>
      <c r="D5" t="s">
        <v>13</v>
      </c>
      <c r="E5">
        <v>2.5</v>
      </c>
      <c r="F5" s="2">
        <v>0.49019607843137197</v>
      </c>
      <c r="G5" s="2">
        <v>0.52499617474121996</v>
      </c>
      <c r="H5" s="2">
        <v>0.57164525196538596</v>
      </c>
      <c r="I5" s="2">
        <v>0.57055214723926295</v>
      </c>
      <c r="J5" s="2">
        <v>0.58518518518518503</v>
      </c>
      <c r="K5" s="2">
        <v>3.9941421636872303E-2</v>
      </c>
      <c r="L5" s="2"/>
      <c r="M5" s="2" t="e">
        <f>(Table1[[#This Row],[poisson_likelihood]] - (1-Table1[[#This Row],[poisson_likelihood]])/(1/Table1[[#This Row],[365 implied]]-1))/4</f>
        <v>#DIV/0!</v>
      </c>
      <c r="N5" s="5" t="e">
        <f>Table1[[#This Row],[kelly/4 365]]*$R$2</f>
        <v>#DIV/0!</v>
      </c>
      <c r="O5" s="2"/>
      <c r="P5" s="2" t="e">
        <f>(Table1[[#This Row],[poisson_likelihood]] - (1-Table1[[#This Row],[poisson_likelihood]])/(1/Table1[[#This Row],[99 implied]]-1))/4</f>
        <v>#DIV/0!</v>
      </c>
      <c r="Q5" s="5" t="e">
        <f>Table1[[#This Row],[kelly/4 99]]*$R$2</f>
        <v>#DIV/0!</v>
      </c>
    </row>
    <row r="6" spans="1:19" x14ac:dyDescent="0.2">
      <c r="A6">
        <v>4822</v>
      </c>
      <c r="B6" t="s">
        <v>43</v>
      </c>
      <c r="C6" s="1">
        <v>45604</v>
      </c>
      <c r="D6" t="s">
        <v>13</v>
      </c>
      <c r="E6">
        <v>1.5</v>
      </c>
      <c r="F6" s="2">
        <v>0.47169811320754701</v>
      </c>
      <c r="G6" s="2">
        <v>0.47931088747443301</v>
      </c>
      <c r="H6" s="2">
        <v>0.53703397589632396</v>
      </c>
      <c r="I6" s="2">
        <v>0.49484536082474201</v>
      </c>
      <c r="J6" s="2">
        <v>0.50697674418604599</v>
      </c>
      <c r="K6" s="2">
        <v>3.0917863593796099E-2</v>
      </c>
      <c r="L6" s="2"/>
      <c r="M6" s="2" t="e">
        <f>(Table1[[#This Row],[poisson_likelihood]] - (1-Table1[[#This Row],[poisson_likelihood]])/(1/Table1[[#This Row],[365 implied]]-1))/4</f>
        <v>#DIV/0!</v>
      </c>
      <c r="N6" s="5" t="e">
        <f>Table1[[#This Row],[kelly/4 365]]*$R$2</f>
        <v>#DIV/0!</v>
      </c>
      <c r="O6" s="2"/>
      <c r="P6" s="2" t="e">
        <f>(Table1[[#This Row],[poisson_likelihood]] - (1-Table1[[#This Row],[poisson_likelihood]])/(1/Table1[[#This Row],[99 implied]]-1))/4</f>
        <v>#DIV/0!</v>
      </c>
      <c r="Q6" s="5" t="e">
        <f>Table1[[#This Row],[kelly/4 99]]*$R$2</f>
        <v>#DIV/0!</v>
      </c>
    </row>
    <row r="7" spans="1:19" x14ac:dyDescent="0.2">
      <c r="A7">
        <v>4842</v>
      </c>
      <c r="B7" t="s">
        <v>53</v>
      </c>
      <c r="C7" s="1">
        <v>45604</v>
      </c>
      <c r="D7" t="s">
        <v>13</v>
      </c>
      <c r="E7">
        <v>3.5</v>
      </c>
      <c r="F7" s="2">
        <v>0.55555555555555503</v>
      </c>
      <c r="G7" s="2">
        <v>0.56736379138829696</v>
      </c>
      <c r="H7" s="2">
        <v>0.604110189594113</v>
      </c>
      <c r="I7" s="2">
        <v>0.609467455621301</v>
      </c>
      <c r="J7" s="2">
        <v>0.60714285714285698</v>
      </c>
      <c r="K7" s="2">
        <v>2.7311981646689E-2</v>
      </c>
      <c r="L7" s="2"/>
      <c r="M7" s="2" t="e">
        <f>(Table1[[#This Row],[poisson_likelihood]] - (1-Table1[[#This Row],[poisson_likelihood]])/(1/Table1[[#This Row],[365 implied]]-1))/4</f>
        <v>#DIV/0!</v>
      </c>
      <c r="N7" s="5" t="e">
        <f>Table1[[#This Row],[kelly/4 365]]*$R$2</f>
        <v>#DIV/0!</v>
      </c>
      <c r="O7" s="2"/>
      <c r="P7" s="2" t="e">
        <f>(Table1[[#This Row],[poisson_likelihood]] - (1-Table1[[#This Row],[poisson_likelihood]])/(1/Table1[[#This Row],[99 implied]]-1))/4</f>
        <v>#DIV/0!</v>
      </c>
      <c r="Q7" s="5" t="e">
        <f>Table1[[#This Row],[kelly/4 99]]*$R$2</f>
        <v>#DIV/0!</v>
      </c>
    </row>
    <row r="8" spans="1:19" x14ac:dyDescent="0.2">
      <c r="A8">
        <v>4875</v>
      </c>
      <c r="B8" t="s">
        <v>70</v>
      </c>
      <c r="C8" s="1">
        <v>45604</v>
      </c>
      <c r="D8" t="s">
        <v>12</v>
      </c>
      <c r="E8">
        <v>1.5</v>
      </c>
      <c r="F8" s="2">
        <v>0.65359477124182996</v>
      </c>
      <c r="G8" s="2">
        <v>0.72313170410043803</v>
      </c>
      <c r="H8" s="2">
        <v>0.69117762967700902</v>
      </c>
      <c r="I8" s="2">
        <v>0.64968152866242002</v>
      </c>
      <c r="J8" s="2">
        <v>0.66739606126914597</v>
      </c>
      <c r="K8" s="2">
        <v>2.7123478021615001E-2</v>
      </c>
      <c r="L8" s="2"/>
      <c r="M8" s="2" t="e">
        <f>(Table1[[#This Row],[poisson_likelihood]] - (1-Table1[[#This Row],[poisson_likelihood]])/(1/Table1[[#This Row],[365 implied]]-1))/4</f>
        <v>#DIV/0!</v>
      </c>
      <c r="N8" s="5" t="e">
        <f>Table1[[#This Row],[kelly/4 365]]*$R$2</f>
        <v>#DIV/0!</v>
      </c>
      <c r="O8" s="2"/>
      <c r="P8" s="2" t="e">
        <f>(Table1[[#This Row],[poisson_likelihood]] - (1-Table1[[#This Row],[poisson_likelihood]])/(1/Table1[[#This Row],[99 implied]]-1))/4</f>
        <v>#DIV/0!</v>
      </c>
      <c r="Q8" s="5" t="e">
        <f>Table1[[#This Row],[kelly/4 99]]*$R$2</f>
        <v>#DIV/0!</v>
      </c>
    </row>
    <row r="9" spans="1:19" x14ac:dyDescent="0.2">
      <c r="A9">
        <v>4858</v>
      </c>
      <c r="B9" t="s">
        <v>61</v>
      </c>
      <c r="C9" s="1">
        <v>45604</v>
      </c>
      <c r="D9" t="s">
        <v>13</v>
      </c>
      <c r="E9">
        <v>2.5</v>
      </c>
      <c r="F9" s="2">
        <v>0.46511627906976699</v>
      </c>
      <c r="G9" s="2">
        <v>0.474158666121131</v>
      </c>
      <c r="H9" s="2">
        <v>0.51808455207566095</v>
      </c>
      <c r="I9" s="2">
        <v>0.49132947976878599</v>
      </c>
      <c r="J9" s="2">
        <v>0.49828178694157998</v>
      </c>
      <c r="K9" s="2">
        <v>2.4756910209276499E-2</v>
      </c>
      <c r="L9" s="2"/>
      <c r="M9" s="2" t="e">
        <f>(Table1[[#This Row],[poisson_likelihood]] - (1-Table1[[#This Row],[poisson_likelihood]])/(1/Table1[[#This Row],[365 implied]]-1))/4</f>
        <v>#DIV/0!</v>
      </c>
      <c r="N9" s="5" t="e">
        <f>Table1[[#This Row],[kelly/4 365]]*$R$2</f>
        <v>#DIV/0!</v>
      </c>
      <c r="O9" s="2"/>
      <c r="P9" s="2" t="e">
        <f>(Table1[[#This Row],[poisson_likelihood]] - (1-Table1[[#This Row],[poisson_likelihood]])/(1/Table1[[#This Row],[99 implied]]-1))/4</f>
        <v>#DIV/0!</v>
      </c>
      <c r="Q9" s="5" t="e">
        <f>Table1[[#This Row],[kelly/4 99]]*$R$2</f>
        <v>#DIV/0!</v>
      </c>
    </row>
    <row r="10" spans="1:19" x14ac:dyDescent="0.2">
      <c r="A10">
        <v>4772</v>
      </c>
      <c r="B10" t="s">
        <v>18</v>
      </c>
      <c r="C10" s="1">
        <v>45604</v>
      </c>
      <c r="D10" t="s">
        <v>13</v>
      </c>
      <c r="E10">
        <v>1.5</v>
      </c>
      <c r="F10" s="2">
        <v>0.41152263374485498</v>
      </c>
      <c r="G10" s="2">
        <v>0.41922203465630498</v>
      </c>
      <c r="H10" s="2">
        <v>0.469595774577656</v>
      </c>
      <c r="I10" s="2">
        <v>0.43103448275862</v>
      </c>
      <c r="J10" s="2">
        <v>0.465753424657534</v>
      </c>
      <c r="K10" s="2">
        <v>2.46709322069412E-2</v>
      </c>
      <c r="L10" s="2"/>
      <c r="M10" s="2" t="e">
        <f>(Table1[[#This Row],[poisson_likelihood]] - (1-Table1[[#This Row],[poisson_likelihood]])/(1/Table1[[#This Row],[365 implied]]-1))/4</f>
        <v>#DIV/0!</v>
      </c>
      <c r="N10" s="5" t="e">
        <f>Table1[[#This Row],[kelly/4 365]]*$R$2</f>
        <v>#DIV/0!</v>
      </c>
      <c r="O10" s="2"/>
      <c r="P10" s="2" t="e">
        <f>(Table1[[#This Row],[poisson_likelihood]] - (1-Table1[[#This Row],[poisson_likelihood]])/(1/Table1[[#This Row],[99 implied]]-1))/4</f>
        <v>#DIV/0!</v>
      </c>
      <c r="Q10" s="5" t="e">
        <f>Table1[[#This Row],[kelly/4 99]]*$R$2</f>
        <v>#DIV/0!</v>
      </c>
    </row>
    <row r="11" spans="1:19" x14ac:dyDescent="0.2">
      <c r="A11">
        <v>4845</v>
      </c>
      <c r="B11" t="s">
        <v>55</v>
      </c>
      <c r="C11" s="1">
        <v>45604</v>
      </c>
      <c r="D11" t="s">
        <v>12</v>
      </c>
      <c r="E11">
        <v>1.5</v>
      </c>
      <c r="F11" s="2">
        <v>0.61728395061728303</v>
      </c>
      <c r="G11" s="2">
        <v>0.66801413693164702</v>
      </c>
      <c r="H11" s="2">
        <v>0.65335507321982</v>
      </c>
      <c r="I11" s="2">
        <v>0.64516129032257996</v>
      </c>
      <c r="J11" s="2">
        <v>0.64550264550264502</v>
      </c>
      <c r="K11" s="2">
        <v>2.35625881516572E-2</v>
      </c>
      <c r="L11" s="2"/>
      <c r="M11" s="2" t="e">
        <f>(Table1[[#This Row],[poisson_likelihood]] - (1-Table1[[#This Row],[poisson_likelihood]])/(1/Table1[[#This Row],[365 implied]]-1))/4</f>
        <v>#DIV/0!</v>
      </c>
      <c r="N11" s="5" t="e">
        <f>Table1[[#This Row],[kelly/4 365]]*$R$2</f>
        <v>#DIV/0!</v>
      </c>
      <c r="O11" s="2"/>
      <c r="P11" s="2" t="e">
        <f>(Table1[[#This Row],[poisson_likelihood]] - (1-Table1[[#This Row],[poisson_likelihood]])/(1/Table1[[#This Row],[99 implied]]-1))/4</f>
        <v>#DIV/0!</v>
      </c>
      <c r="Q11" s="5" t="e">
        <f>Table1[[#This Row],[kelly/4 99]]*$R$2</f>
        <v>#DIV/0!</v>
      </c>
    </row>
    <row r="12" spans="1:19" x14ac:dyDescent="0.2">
      <c r="A12">
        <v>4867</v>
      </c>
      <c r="B12" t="s">
        <v>66</v>
      </c>
      <c r="C12" s="1">
        <v>45604</v>
      </c>
      <c r="D12" t="s">
        <v>12</v>
      </c>
      <c r="E12">
        <v>1.5</v>
      </c>
      <c r="F12" s="2">
        <v>0.64516129032257996</v>
      </c>
      <c r="G12" s="2">
        <v>0.69654199888037605</v>
      </c>
      <c r="H12" s="2">
        <v>0.67829635469010896</v>
      </c>
      <c r="I12" s="2">
        <v>0.66477272727272696</v>
      </c>
      <c r="J12" s="2">
        <v>0.68367346938775497</v>
      </c>
      <c r="K12" s="2">
        <v>2.3345158986213099E-2</v>
      </c>
      <c r="L12" s="2"/>
      <c r="M12" s="2" t="e">
        <f>(Table1[[#This Row],[poisson_likelihood]] - (1-Table1[[#This Row],[poisson_likelihood]])/(1/Table1[[#This Row],[365 implied]]-1))/4</f>
        <v>#DIV/0!</v>
      </c>
      <c r="N12" s="5" t="e">
        <f>Table1[[#This Row],[kelly/4 365]]*$R$2</f>
        <v>#DIV/0!</v>
      </c>
      <c r="O12" s="2"/>
      <c r="P12" s="2" t="e">
        <f>(Table1[[#This Row],[poisson_likelihood]] - (1-Table1[[#This Row],[poisson_likelihood]])/(1/Table1[[#This Row],[99 implied]]-1))/4</f>
        <v>#DIV/0!</v>
      </c>
      <c r="Q12" s="5" t="e">
        <f>Table1[[#This Row],[kelly/4 99]]*$R$2</f>
        <v>#DIV/0!</v>
      </c>
    </row>
    <row r="13" spans="1:19" x14ac:dyDescent="0.2">
      <c r="A13">
        <v>4796</v>
      </c>
      <c r="B13" t="s">
        <v>30</v>
      </c>
      <c r="C13" s="1">
        <v>45604</v>
      </c>
      <c r="D13" t="s">
        <v>13</v>
      </c>
      <c r="E13">
        <v>2.5</v>
      </c>
      <c r="F13" s="2">
        <v>0.66225165562913901</v>
      </c>
      <c r="G13" s="2">
        <v>0.64494345269511599</v>
      </c>
      <c r="H13" s="2">
        <v>0.69341350467788998</v>
      </c>
      <c r="I13" s="2">
        <v>0.69714285714285695</v>
      </c>
      <c r="J13" s="2">
        <v>0.70103092783505105</v>
      </c>
      <c r="K13" s="2">
        <v>2.30658784625563E-2</v>
      </c>
      <c r="L13" s="2"/>
      <c r="M13" s="2" t="e">
        <f>(Table1[[#This Row],[poisson_likelihood]] - (1-Table1[[#This Row],[poisson_likelihood]])/(1/Table1[[#This Row],[365 implied]]-1))/4</f>
        <v>#DIV/0!</v>
      </c>
      <c r="N13" s="5" t="e">
        <f>Table1[[#This Row],[kelly/4 365]]*$R$2</f>
        <v>#DIV/0!</v>
      </c>
      <c r="O13" s="2"/>
      <c r="P13" s="2" t="e">
        <f>(Table1[[#This Row],[poisson_likelihood]] - (1-Table1[[#This Row],[poisson_likelihood]])/(1/Table1[[#This Row],[99 implied]]-1))/4</f>
        <v>#DIV/0!</v>
      </c>
      <c r="Q13" s="5" t="e">
        <f>Table1[[#This Row],[kelly/4 99]]*$R$2</f>
        <v>#DIV/0!</v>
      </c>
    </row>
    <row r="14" spans="1:19" x14ac:dyDescent="0.2">
      <c r="A14">
        <v>4781</v>
      </c>
      <c r="B14" t="s">
        <v>23</v>
      </c>
      <c r="C14" s="1">
        <v>45604</v>
      </c>
      <c r="D14" t="s">
        <v>12</v>
      </c>
      <c r="E14">
        <v>2.5</v>
      </c>
      <c r="F14" s="2">
        <v>0.46511627906976699</v>
      </c>
      <c r="G14" s="2">
        <v>0.55379606194195896</v>
      </c>
      <c r="H14" s="2">
        <v>0.51272962809461797</v>
      </c>
      <c r="I14" s="2">
        <v>0.54814814814814805</v>
      </c>
      <c r="J14" s="2">
        <v>0.511415525114155</v>
      </c>
      <c r="K14" s="2">
        <v>2.2254065305093398E-2</v>
      </c>
      <c r="L14" s="2"/>
      <c r="M14" s="2" t="e">
        <f>(Table1[[#This Row],[poisson_likelihood]] - (1-Table1[[#This Row],[poisson_likelihood]])/(1/Table1[[#This Row],[365 implied]]-1))/4</f>
        <v>#DIV/0!</v>
      </c>
      <c r="N14" s="5" t="e">
        <f>Table1[[#This Row],[kelly/4 365]]*$R$2</f>
        <v>#DIV/0!</v>
      </c>
      <c r="O14" s="2"/>
      <c r="P14" s="2" t="e">
        <f>(Table1[[#This Row],[poisson_likelihood]] - (1-Table1[[#This Row],[poisson_likelihood]])/(1/Table1[[#This Row],[99 implied]]-1))/4</f>
        <v>#DIV/0!</v>
      </c>
      <c r="Q14" s="5" t="e">
        <f>Table1[[#This Row],[kelly/4 99]]*$R$2</f>
        <v>#DIV/0!</v>
      </c>
    </row>
    <row r="15" spans="1:19" x14ac:dyDescent="0.2">
      <c r="A15">
        <v>4827</v>
      </c>
      <c r="B15" t="s">
        <v>46</v>
      </c>
      <c r="C15" s="1">
        <v>45604</v>
      </c>
      <c r="D15" t="s">
        <v>12</v>
      </c>
      <c r="E15">
        <v>2.5</v>
      </c>
      <c r="F15" s="2">
        <v>0.59523809523809501</v>
      </c>
      <c r="G15" s="2">
        <v>0.65215192104044295</v>
      </c>
      <c r="H15" s="2">
        <v>0.62161202467016097</v>
      </c>
      <c r="I15" s="2">
        <v>0.62650602409638501</v>
      </c>
      <c r="J15" s="2">
        <v>0.63272727272727203</v>
      </c>
      <c r="K15" s="2">
        <v>1.6289779943335098E-2</v>
      </c>
      <c r="L15" s="2"/>
      <c r="M15" s="2" t="e">
        <f>(Table1[[#This Row],[poisson_likelihood]] - (1-Table1[[#This Row],[poisson_likelihood]])/(1/Table1[[#This Row],[365 implied]]-1))/4</f>
        <v>#DIV/0!</v>
      </c>
      <c r="N15" s="5" t="e">
        <f>Table1[[#This Row],[kelly/4 365]]*$R$2</f>
        <v>#DIV/0!</v>
      </c>
      <c r="O15" s="2"/>
      <c r="P15" s="2" t="e">
        <f>(Table1[[#This Row],[poisson_likelihood]] - (1-Table1[[#This Row],[poisson_likelihood]])/(1/Table1[[#This Row],[99 implied]]-1))/4</f>
        <v>#DIV/0!</v>
      </c>
      <c r="Q15" s="5" t="e">
        <f>Table1[[#This Row],[kelly/4 99]]*$R$2</f>
        <v>#DIV/0!</v>
      </c>
    </row>
    <row r="16" spans="1:19" x14ac:dyDescent="0.2">
      <c r="A16">
        <v>4849</v>
      </c>
      <c r="B16" t="s">
        <v>57</v>
      </c>
      <c r="C16" s="1">
        <v>45604</v>
      </c>
      <c r="D16" t="s">
        <v>12</v>
      </c>
      <c r="E16">
        <v>1.5</v>
      </c>
      <c r="F16" s="2">
        <v>0.625</v>
      </c>
      <c r="G16" s="2">
        <v>0.67797606915570596</v>
      </c>
      <c r="H16" s="2">
        <v>0.64931316041840303</v>
      </c>
      <c r="I16" s="2">
        <v>0.66666666666666596</v>
      </c>
      <c r="J16" s="2">
        <v>0.65600000000000003</v>
      </c>
      <c r="K16" s="2">
        <v>1.6208773612269099E-2</v>
      </c>
      <c r="L16" s="2"/>
      <c r="M16" s="2" t="e">
        <f>(Table1[[#This Row],[poisson_likelihood]] - (1-Table1[[#This Row],[poisson_likelihood]])/(1/Table1[[#This Row],[365 implied]]-1))/4</f>
        <v>#DIV/0!</v>
      </c>
      <c r="N16" s="5" t="e">
        <f>Table1[[#This Row],[kelly/4 365]]*$R$2</f>
        <v>#DIV/0!</v>
      </c>
      <c r="O16" s="2"/>
      <c r="P16" s="2" t="e">
        <f>(Table1[[#This Row],[poisson_likelihood]] - (1-Table1[[#This Row],[poisson_likelihood]])/(1/Table1[[#This Row],[99 implied]]-1))/4</f>
        <v>#DIV/0!</v>
      </c>
      <c r="Q16" s="5" t="e">
        <f>Table1[[#This Row],[kelly/4 99]]*$R$2</f>
        <v>#DIV/0!</v>
      </c>
    </row>
    <row r="17" spans="1:17" x14ac:dyDescent="0.2">
      <c r="A17">
        <v>4780</v>
      </c>
      <c r="B17" t="s">
        <v>22</v>
      </c>
      <c r="C17" s="1">
        <v>45604</v>
      </c>
      <c r="D17" t="s">
        <v>13</v>
      </c>
      <c r="E17">
        <v>1.5</v>
      </c>
      <c r="F17" s="2">
        <v>0.47846889952153099</v>
      </c>
      <c r="G17" s="2">
        <v>0.45189425025647501</v>
      </c>
      <c r="H17" s="2">
        <v>0.50643445076619098</v>
      </c>
      <c r="I17" s="2">
        <v>0.54729729729729704</v>
      </c>
      <c r="J17" s="2">
        <v>0.54887218045112696</v>
      </c>
      <c r="K17" s="2">
        <v>1.34055050691147E-2</v>
      </c>
      <c r="L17" s="2"/>
      <c r="M17" s="2" t="e">
        <f>(Table1[[#This Row],[poisson_likelihood]] - (1-Table1[[#This Row],[poisson_likelihood]])/(1/Table1[[#This Row],[365 implied]]-1))/4</f>
        <v>#DIV/0!</v>
      </c>
      <c r="N17" s="5" t="e">
        <f>Table1[[#This Row],[kelly/4 365]]*$R$2</f>
        <v>#DIV/0!</v>
      </c>
      <c r="O17" s="2"/>
      <c r="P17" s="2" t="e">
        <f>(Table1[[#This Row],[poisson_likelihood]] - (1-Table1[[#This Row],[poisson_likelihood]])/(1/Table1[[#This Row],[99 implied]]-1))/4</f>
        <v>#DIV/0!</v>
      </c>
      <c r="Q17" s="5" t="e">
        <f>Table1[[#This Row],[kelly/4 99]]*$R$2</f>
        <v>#DIV/0!</v>
      </c>
    </row>
    <row r="18" spans="1:17" x14ac:dyDescent="0.2">
      <c r="A18">
        <v>4832</v>
      </c>
      <c r="B18" t="s">
        <v>48</v>
      </c>
      <c r="C18" s="1">
        <v>45604</v>
      </c>
      <c r="D18" t="s">
        <v>13</v>
      </c>
      <c r="E18">
        <v>3.5</v>
      </c>
      <c r="F18" s="2">
        <v>0.49751243781094501</v>
      </c>
      <c r="G18" s="2">
        <v>0.48701649469581698</v>
      </c>
      <c r="H18" s="2">
        <v>0.52290689334241802</v>
      </c>
      <c r="I18" s="2">
        <v>0.51612903225806395</v>
      </c>
      <c r="J18" s="2">
        <v>0.533834586466165</v>
      </c>
      <c r="K18" s="2">
        <v>1.26343702025399E-2</v>
      </c>
      <c r="L18" s="2"/>
      <c r="M18" s="2" t="e">
        <f>(Table1[[#This Row],[poisson_likelihood]] - (1-Table1[[#This Row],[poisson_likelihood]])/(1/Table1[[#This Row],[365 implied]]-1))/4</f>
        <v>#DIV/0!</v>
      </c>
      <c r="N18" s="5" t="e">
        <f>Table1[[#This Row],[kelly/4 365]]*$R$2</f>
        <v>#DIV/0!</v>
      </c>
      <c r="O18" s="2"/>
      <c r="P18" s="2" t="e">
        <f>(Table1[[#This Row],[poisson_likelihood]] - (1-Table1[[#This Row],[poisson_likelihood]])/(1/Table1[[#This Row],[99 implied]]-1))/4</f>
        <v>#DIV/0!</v>
      </c>
      <c r="Q18" s="5" t="e">
        <f>Table1[[#This Row],[kelly/4 99]]*$R$2</f>
        <v>#DIV/0!</v>
      </c>
    </row>
    <row r="19" spans="1:17" x14ac:dyDescent="0.2">
      <c r="A19">
        <v>4823</v>
      </c>
      <c r="B19" t="s">
        <v>44</v>
      </c>
      <c r="C19" s="1">
        <v>45604</v>
      </c>
      <c r="D19" t="s">
        <v>12</v>
      </c>
      <c r="E19">
        <v>2.5</v>
      </c>
      <c r="F19" s="2">
        <v>0.57142857142857095</v>
      </c>
      <c r="G19" s="2">
        <v>0.618862430709473</v>
      </c>
      <c r="H19" s="2">
        <v>0.59218698488391097</v>
      </c>
      <c r="I19" s="2">
        <v>0.58620689655172398</v>
      </c>
      <c r="J19" s="2">
        <v>0.59375</v>
      </c>
      <c r="K19" s="2">
        <v>1.2109074515615201E-2</v>
      </c>
      <c r="L19" s="2"/>
      <c r="M19" s="2" t="e">
        <f>(Table1[[#This Row],[poisson_likelihood]] - (1-Table1[[#This Row],[poisson_likelihood]])/(1/Table1[[#This Row],[365 implied]]-1))/4</f>
        <v>#DIV/0!</v>
      </c>
      <c r="N19" s="5" t="e">
        <f>Table1[[#This Row],[kelly/4 365]]*$R$2</f>
        <v>#DIV/0!</v>
      </c>
      <c r="O19" s="2"/>
      <c r="P19" s="2" t="e">
        <f>(Table1[[#This Row],[poisson_likelihood]] - (1-Table1[[#This Row],[poisson_likelihood]])/(1/Table1[[#This Row],[99 implied]]-1))/4</f>
        <v>#DIV/0!</v>
      </c>
      <c r="Q19" s="5" t="e">
        <f>Table1[[#This Row],[kelly/4 99]]*$R$2</f>
        <v>#DIV/0!</v>
      </c>
    </row>
    <row r="20" spans="1:17" x14ac:dyDescent="0.2">
      <c r="A20">
        <v>4873</v>
      </c>
      <c r="B20" t="s">
        <v>69</v>
      </c>
      <c r="C20" s="1">
        <v>45604</v>
      </c>
      <c r="D20" t="s">
        <v>12</v>
      </c>
      <c r="E20">
        <v>1.5</v>
      </c>
      <c r="F20" s="2">
        <v>0.62111801242235998</v>
      </c>
      <c r="G20" s="2">
        <v>0.648155085969228</v>
      </c>
      <c r="H20" s="2">
        <v>0.63793095470152805</v>
      </c>
      <c r="I20" s="2">
        <v>0.602739726027397</v>
      </c>
      <c r="J20" s="2">
        <v>0.58050847457627097</v>
      </c>
      <c r="K20" s="2">
        <v>1.10937856842055E-2</v>
      </c>
      <c r="L20" s="2"/>
      <c r="M20" s="2" t="e">
        <f>(Table1[[#This Row],[poisson_likelihood]] - (1-Table1[[#This Row],[poisson_likelihood]])/(1/Table1[[#This Row],[365 implied]]-1))/4</f>
        <v>#DIV/0!</v>
      </c>
      <c r="N20" s="5" t="e">
        <f>Table1[[#This Row],[kelly/4 365]]*$R$2</f>
        <v>#DIV/0!</v>
      </c>
      <c r="O20" s="2"/>
      <c r="P20" s="2" t="e">
        <f>(Table1[[#This Row],[poisson_likelihood]] - (1-Table1[[#This Row],[poisson_likelihood]])/(1/Table1[[#This Row],[99 implied]]-1))/4</f>
        <v>#DIV/0!</v>
      </c>
      <c r="Q20" s="5" t="e">
        <f>Table1[[#This Row],[kelly/4 99]]*$R$2</f>
        <v>#DIV/0!</v>
      </c>
    </row>
    <row r="21" spans="1:17" x14ac:dyDescent="0.2">
      <c r="A21">
        <v>4826</v>
      </c>
      <c r="B21" t="s">
        <v>45</v>
      </c>
      <c r="C21" s="1">
        <v>45604</v>
      </c>
      <c r="D21" t="s">
        <v>13</v>
      </c>
      <c r="E21">
        <v>1.5</v>
      </c>
      <c r="F21" s="2">
        <v>0.485436893203883</v>
      </c>
      <c r="G21" s="2">
        <v>0.45907185202372303</v>
      </c>
      <c r="H21" s="2">
        <v>0.50809878937492703</v>
      </c>
      <c r="I21" s="2">
        <v>0.480392156862745</v>
      </c>
      <c r="J21" s="2">
        <v>0.50526315789473597</v>
      </c>
      <c r="K21" s="2">
        <v>1.1010260875554199E-2</v>
      </c>
      <c r="L21" s="2"/>
      <c r="M21" s="2" t="e">
        <f>(Table1[[#This Row],[poisson_likelihood]] - (1-Table1[[#This Row],[poisson_likelihood]])/(1/Table1[[#This Row],[365 implied]]-1))/4</f>
        <v>#DIV/0!</v>
      </c>
      <c r="N21" s="5" t="e">
        <f>Table1[[#This Row],[kelly/4 365]]*$R$2</f>
        <v>#DIV/0!</v>
      </c>
      <c r="O21" s="2"/>
      <c r="P21" s="2" t="e">
        <f>(Table1[[#This Row],[poisson_likelihood]] - (1-Table1[[#This Row],[poisson_likelihood]])/(1/Table1[[#This Row],[99 implied]]-1))/4</f>
        <v>#DIV/0!</v>
      </c>
      <c r="Q21" s="5" t="e">
        <f>Table1[[#This Row],[kelly/4 99]]*$R$2</f>
        <v>#DIV/0!</v>
      </c>
    </row>
    <row r="22" spans="1:17" x14ac:dyDescent="0.2">
      <c r="A22">
        <v>4836</v>
      </c>
      <c r="B22" t="s">
        <v>50</v>
      </c>
      <c r="C22" s="1">
        <v>45604</v>
      </c>
      <c r="D22" t="s">
        <v>13</v>
      </c>
      <c r="E22">
        <v>1.5</v>
      </c>
      <c r="F22" s="2">
        <v>0.44247787610619399</v>
      </c>
      <c r="G22" s="2">
        <v>0.42145187417340901</v>
      </c>
      <c r="H22" s="2">
        <v>0.46617966096136099</v>
      </c>
      <c r="I22" s="2">
        <v>0.50877192982456099</v>
      </c>
      <c r="J22" s="2">
        <v>0.49568965517241298</v>
      </c>
      <c r="K22" s="2">
        <v>1.0628181304102501E-2</v>
      </c>
      <c r="L22" s="2"/>
      <c r="M22" s="2" t="e">
        <f>(Table1[[#This Row],[poisson_likelihood]] - (1-Table1[[#This Row],[poisson_likelihood]])/(1/Table1[[#This Row],[365 implied]]-1))/4</f>
        <v>#DIV/0!</v>
      </c>
      <c r="N22" s="5" t="e">
        <f>Table1[[#This Row],[kelly/4 365]]*$R$2</f>
        <v>#DIV/0!</v>
      </c>
      <c r="O22" s="2"/>
      <c r="P22" s="2" t="e">
        <f>(Table1[[#This Row],[poisson_likelihood]] - (1-Table1[[#This Row],[poisson_likelihood]])/(1/Table1[[#This Row],[99 implied]]-1))/4</f>
        <v>#DIV/0!</v>
      </c>
      <c r="Q22" s="5" t="e">
        <f>Table1[[#This Row],[kelly/4 99]]*$R$2</f>
        <v>#DIV/0!</v>
      </c>
    </row>
    <row r="23" spans="1:17" x14ac:dyDescent="0.2">
      <c r="A23">
        <v>4770</v>
      </c>
      <c r="B23" t="s">
        <v>17</v>
      </c>
      <c r="C23" s="1">
        <v>45604</v>
      </c>
      <c r="D23" t="s">
        <v>13</v>
      </c>
      <c r="E23">
        <v>1.5</v>
      </c>
      <c r="F23" s="2">
        <v>0.42016806722688999</v>
      </c>
      <c r="G23" s="2">
        <v>0.40334635985758199</v>
      </c>
      <c r="H23" s="2">
        <v>0.439378701626021</v>
      </c>
      <c r="I23" s="2">
        <v>0.45833333333333298</v>
      </c>
      <c r="J23" s="2">
        <v>0.47535211267605598</v>
      </c>
      <c r="K23" s="2">
        <v>8.2828459909295299E-3</v>
      </c>
      <c r="L23" s="2"/>
      <c r="M23" s="2" t="e">
        <f>(Table1[[#This Row],[poisson_likelihood]] - (1-Table1[[#This Row],[poisson_likelihood]])/(1/Table1[[#This Row],[365 implied]]-1))/4</f>
        <v>#DIV/0!</v>
      </c>
      <c r="N23" s="5" t="e">
        <f>Table1[[#This Row],[kelly/4 365]]*$R$2</f>
        <v>#DIV/0!</v>
      </c>
      <c r="O23" s="2"/>
      <c r="P23" s="2" t="e">
        <f>(Table1[[#This Row],[poisson_likelihood]] - (1-Table1[[#This Row],[poisson_likelihood]])/(1/Table1[[#This Row],[99 implied]]-1))/4</f>
        <v>#DIV/0!</v>
      </c>
      <c r="Q23" s="5" t="e">
        <f>Table1[[#This Row],[kelly/4 99]]*$R$2</f>
        <v>#DIV/0!</v>
      </c>
    </row>
    <row r="24" spans="1:17" x14ac:dyDescent="0.2">
      <c r="A24">
        <v>4764</v>
      </c>
      <c r="B24" t="s">
        <v>14</v>
      </c>
      <c r="C24" s="1">
        <v>45604</v>
      </c>
      <c r="D24" t="s">
        <v>13</v>
      </c>
      <c r="E24">
        <v>2.5</v>
      </c>
      <c r="F24" s="2">
        <v>0.65359477124182996</v>
      </c>
      <c r="G24" s="2">
        <v>0.61227981322111102</v>
      </c>
      <c r="H24" s="2">
        <v>0.66401574832020605</v>
      </c>
      <c r="I24" s="2">
        <v>0.658227848101265</v>
      </c>
      <c r="J24" s="2">
        <v>0.643274853801169</v>
      </c>
      <c r="K24" s="2">
        <v>7.5207994952437001E-3</v>
      </c>
      <c r="L24" s="2"/>
      <c r="M24" s="2" t="e">
        <f>(Table1[[#This Row],[poisson_likelihood]] - (1-Table1[[#This Row],[poisson_likelihood]])/(1/Table1[[#This Row],[365 implied]]-1))/4</f>
        <v>#DIV/0!</v>
      </c>
      <c r="N24" s="5" t="e">
        <f>Table1[[#This Row],[kelly/4 365]]*$R$2</f>
        <v>#DIV/0!</v>
      </c>
      <c r="O24" s="2"/>
      <c r="P24" s="2" t="e">
        <f>(Table1[[#This Row],[poisson_likelihood]] - (1-Table1[[#This Row],[poisson_likelihood]])/(1/Table1[[#This Row],[99 implied]]-1))/4</f>
        <v>#DIV/0!</v>
      </c>
      <c r="Q24" s="5" t="e">
        <f>Table1[[#This Row],[kelly/4 99]]*$R$2</f>
        <v>#DIV/0!</v>
      </c>
    </row>
    <row r="25" spans="1:17" x14ac:dyDescent="0.2">
      <c r="A25">
        <v>4843</v>
      </c>
      <c r="B25" t="s">
        <v>54</v>
      </c>
      <c r="C25" s="1">
        <v>45604</v>
      </c>
      <c r="D25" t="s">
        <v>12</v>
      </c>
      <c r="E25">
        <v>2.5</v>
      </c>
      <c r="F25" s="2">
        <v>0.40322580645161199</v>
      </c>
      <c r="G25" s="2">
        <v>0.46279778378005298</v>
      </c>
      <c r="H25" s="2">
        <v>0.41942039180183299</v>
      </c>
      <c r="I25" s="2">
        <v>0.489361702127659</v>
      </c>
      <c r="J25" s="2">
        <v>0.47084233261338998</v>
      </c>
      <c r="K25" s="2">
        <v>6.7842181872544904E-3</v>
      </c>
      <c r="L25" s="2"/>
      <c r="M25" s="2" t="e">
        <f>(Table1[[#This Row],[poisson_likelihood]] - (1-Table1[[#This Row],[poisson_likelihood]])/(1/Table1[[#This Row],[365 implied]]-1))/4</f>
        <v>#DIV/0!</v>
      </c>
      <c r="N25" s="5" t="e">
        <f>Table1[[#This Row],[kelly/4 365]]*$R$2</f>
        <v>#DIV/0!</v>
      </c>
      <c r="O25" s="2"/>
      <c r="P25" s="2" t="e">
        <f>(Table1[[#This Row],[poisson_likelihood]] - (1-Table1[[#This Row],[poisson_likelihood]])/(1/Table1[[#This Row],[99 implied]]-1))/4</f>
        <v>#DIV/0!</v>
      </c>
      <c r="Q25" s="5" t="e">
        <f>Table1[[#This Row],[kelly/4 99]]*$R$2</f>
        <v>#DIV/0!</v>
      </c>
    </row>
    <row r="26" spans="1:17" x14ac:dyDescent="0.2">
      <c r="A26">
        <v>4840</v>
      </c>
      <c r="B26" t="s">
        <v>52</v>
      </c>
      <c r="C26" s="1">
        <v>45604</v>
      </c>
      <c r="D26" t="s">
        <v>13</v>
      </c>
      <c r="E26">
        <v>2.5</v>
      </c>
      <c r="F26" s="2">
        <v>0.54644808743169304</v>
      </c>
      <c r="G26" s="2">
        <v>0.51373118884302005</v>
      </c>
      <c r="H26" s="2">
        <v>0.55792367221635997</v>
      </c>
      <c r="I26" s="2">
        <v>0.55000000000000004</v>
      </c>
      <c r="J26" s="2">
        <v>0.56981132075471697</v>
      </c>
      <c r="K26" s="2">
        <v>6.3253976373312502E-3</v>
      </c>
      <c r="L26" s="2"/>
      <c r="M26" s="2" t="e">
        <f>(Table1[[#This Row],[poisson_likelihood]] - (1-Table1[[#This Row],[poisson_likelihood]])/(1/Table1[[#This Row],[365 implied]]-1))/4</f>
        <v>#DIV/0!</v>
      </c>
      <c r="N26" s="5" t="e">
        <f>Table1[[#This Row],[kelly/4 365]]*$R$2</f>
        <v>#DIV/0!</v>
      </c>
      <c r="O26" s="2"/>
      <c r="P26" s="2" t="e">
        <f>(Table1[[#This Row],[poisson_likelihood]] - (1-Table1[[#This Row],[poisson_likelihood]])/(1/Table1[[#This Row],[99 implied]]-1))/4</f>
        <v>#DIV/0!</v>
      </c>
      <c r="Q26" s="5" t="e">
        <f>Table1[[#This Row],[kelly/4 99]]*$R$2</f>
        <v>#DIV/0!</v>
      </c>
    </row>
    <row r="27" spans="1:17" x14ac:dyDescent="0.2">
      <c r="A27">
        <v>4784</v>
      </c>
      <c r="B27" t="s">
        <v>24</v>
      </c>
      <c r="C27" s="1">
        <v>45604</v>
      </c>
      <c r="D27" t="s">
        <v>13</v>
      </c>
      <c r="E27">
        <v>3.5</v>
      </c>
      <c r="F27" s="2">
        <v>0.485436893203883</v>
      </c>
      <c r="G27" s="2">
        <v>0.45988908747179003</v>
      </c>
      <c r="H27" s="2">
        <v>0.49808243133494801</v>
      </c>
      <c r="I27" s="2">
        <v>0.51123595505617903</v>
      </c>
      <c r="J27" s="2">
        <v>0.50335570469798596</v>
      </c>
      <c r="K27" s="2">
        <v>6.1438227712248498E-3</v>
      </c>
      <c r="L27" s="2"/>
      <c r="M27" s="2" t="e">
        <f>(Table1[[#This Row],[poisson_likelihood]] - (1-Table1[[#This Row],[poisson_likelihood]])/(1/Table1[[#This Row],[365 implied]]-1))/4</f>
        <v>#DIV/0!</v>
      </c>
      <c r="N27" s="5" t="e">
        <f>Table1[[#This Row],[kelly/4 365]]*$R$2</f>
        <v>#DIV/0!</v>
      </c>
      <c r="O27" s="2"/>
      <c r="P27" s="2" t="e">
        <f>(Table1[[#This Row],[poisson_likelihood]] - (1-Table1[[#This Row],[poisson_likelihood]])/(1/Table1[[#This Row],[99 implied]]-1))/4</f>
        <v>#DIV/0!</v>
      </c>
      <c r="Q27" s="5" t="e">
        <f>Table1[[#This Row],[kelly/4 99]]*$R$2</f>
        <v>#DIV/0!</v>
      </c>
    </row>
    <row r="28" spans="1:17" x14ac:dyDescent="0.2">
      <c r="A28">
        <v>4864</v>
      </c>
      <c r="B28" t="s">
        <v>64</v>
      </c>
      <c r="C28" s="1">
        <v>45604</v>
      </c>
      <c r="D28" t="s">
        <v>13</v>
      </c>
      <c r="E28">
        <v>1.5</v>
      </c>
      <c r="F28" s="2">
        <v>0.45454545454545398</v>
      </c>
      <c r="G28" s="2">
        <v>0.40788024944238399</v>
      </c>
      <c r="H28" s="2">
        <v>0.467849129363756</v>
      </c>
      <c r="I28" s="2">
        <v>0.43859649122806998</v>
      </c>
      <c r="J28" s="2">
        <v>0.43706293706293697</v>
      </c>
      <c r="K28" s="2">
        <v>6.0975176250550002E-3</v>
      </c>
      <c r="L28" s="2"/>
      <c r="M28" s="2" t="e">
        <f>(Table1[[#This Row],[poisson_likelihood]] - (1-Table1[[#This Row],[poisson_likelihood]])/(1/Table1[[#This Row],[365 implied]]-1))/4</f>
        <v>#DIV/0!</v>
      </c>
      <c r="N28" s="5" t="e">
        <f>Table1[[#This Row],[kelly/4 365]]*$R$2</f>
        <v>#DIV/0!</v>
      </c>
      <c r="O28" s="2"/>
      <c r="P28" s="2" t="e">
        <f>(Table1[[#This Row],[poisson_likelihood]] - (1-Table1[[#This Row],[poisson_likelihood]])/(1/Table1[[#This Row],[99 implied]]-1))/4</f>
        <v>#DIV/0!</v>
      </c>
      <c r="Q28" s="5" t="e">
        <f>Table1[[#This Row],[kelly/4 99]]*$R$2</f>
        <v>#DIV/0!</v>
      </c>
    </row>
    <row r="29" spans="1:17" x14ac:dyDescent="0.2">
      <c r="A29">
        <v>4870</v>
      </c>
      <c r="B29" t="s">
        <v>67</v>
      </c>
      <c r="C29" s="1">
        <v>45604</v>
      </c>
      <c r="D29" t="s">
        <v>13</v>
      </c>
      <c r="E29">
        <v>2.5</v>
      </c>
      <c r="F29" s="2">
        <v>0.57471264367816</v>
      </c>
      <c r="G29" s="2">
        <v>0.536842614515882</v>
      </c>
      <c r="H29" s="2">
        <v>0.58503427705855104</v>
      </c>
      <c r="I29" s="2">
        <v>0.67948717948717896</v>
      </c>
      <c r="J29" s="2">
        <v>0.63975155279503104</v>
      </c>
      <c r="K29" s="2">
        <v>6.06744664928352E-3</v>
      </c>
      <c r="L29" s="2"/>
      <c r="M29" s="2" t="e">
        <f>(Table1[[#This Row],[poisson_likelihood]] - (1-Table1[[#This Row],[poisson_likelihood]])/(1/Table1[[#This Row],[365 implied]]-1))/4</f>
        <v>#DIV/0!</v>
      </c>
      <c r="N29" s="5" t="e">
        <f>Table1[[#This Row],[kelly/4 365]]*$R$2</f>
        <v>#DIV/0!</v>
      </c>
      <c r="O29" s="2"/>
      <c r="P29" s="2" t="e">
        <f>(Table1[[#This Row],[poisson_likelihood]] - (1-Table1[[#This Row],[poisson_likelihood]])/(1/Table1[[#This Row],[99 implied]]-1))/4</f>
        <v>#DIV/0!</v>
      </c>
      <c r="Q29" s="5" t="e">
        <f>Table1[[#This Row],[kelly/4 99]]*$R$2</f>
        <v>#DIV/0!</v>
      </c>
    </row>
    <row r="30" spans="1:17" x14ac:dyDescent="0.2">
      <c r="A30">
        <v>4853</v>
      </c>
      <c r="B30" t="s">
        <v>59</v>
      </c>
      <c r="C30" s="1">
        <v>45604</v>
      </c>
      <c r="D30" t="s">
        <v>12</v>
      </c>
      <c r="E30">
        <v>3.5</v>
      </c>
      <c r="F30" s="2">
        <v>0.5</v>
      </c>
      <c r="G30" s="2">
        <v>0.54551877104163804</v>
      </c>
      <c r="H30" s="2">
        <v>0.51152430934468296</v>
      </c>
      <c r="I30" s="2">
        <v>0.51748251748251695</v>
      </c>
      <c r="J30" s="2">
        <v>0.52066115702479299</v>
      </c>
      <c r="K30" s="2">
        <v>5.7621546723414796E-3</v>
      </c>
      <c r="L30" s="2"/>
      <c r="M30" s="2" t="e">
        <f>(Table1[[#This Row],[poisson_likelihood]] - (1-Table1[[#This Row],[poisson_likelihood]])/(1/Table1[[#This Row],[365 implied]]-1))/4</f>
        <v>#DIV/0!</v>
      </c>
      <c r="N30" s="5" t="e">
        <f>Table1[[#This Row],[kelly/4 365]]*$R$2</f>
        <v>#DIV/0!</v>
      </c>
      <c r="O30" s="2"/>
      <c r="P30" s="2" t="e">
        <f>(Table1[[#This Row],[poisson_likelihood]] - (1-Table1[[#This Row],[poisson_likelihood]])/(1/Table1[[#This Row],[99 implied]]-1))/4</f>
        <v>#DIV/0!</v>
      </c>
      <c r="Q30" s="5" t="e">
        <f>Table1[[#This Row],[kelly/4 99]]*$R$2</f>
        <v>#DIV/0!</v>
      </c>
    </row>
    <row r="31" spans="1:17" x14ac:dyDescent="0.2">
      <c r="A31">
        <v>4814</v>
      </c>
      <c r="B31" t="s">
        <v>39</v>
      </c>
      <c r="C31" s="1">
        <v>45604</v>
      </c>
      <c r="D31" t="s">
        <v>13</v>
      </c>
      <c r="E31">
        <v>2.5</v>
      </c>
      <c r="F31" s="2">
        <v>0.58823529411764697</v>
      </c>
      <c r="G31" s="2">
        <v>0.54659091842859098</v>
      </c>
      <c r="H31" s="2">
        <v>0.59615565071503596</v>
      </c>
      <c r="I31" s="2">
        <v>0.61344537815125999</v>
      </c>
      <c r="J31" s="2">
        <v>0.63436123348017603</v>
      </c>
      <c r="K31" s="2">
        <v>4.8087879341293096E-3</v>
      </c>
      <c r="L31" s="2"/>
      <c r="M31" s="2" t="e">
        <f>(Table1[[#This Row],[poisson_likelihood]] - (1-Table1[[#This Row],[poisson_likelihood]])/(1/Table1[[#This Row],[365 implied]]-1))/4</f>
        <v>#DIV/0!</v>
      </c>
      <c r="N31" s="5" t="e">
        <f>Table1[[#This Row],[kelly/4 365]]*$R$2</f>
        <v>#DIV/0!</v>
      </c>
      <c r="O31" s="2"/>
      <c r="P31" s="2" t="e">
        <f>(Table1[[#This Row],[poisson_likelihood]] - (1-Table1[[#This Row],[poisson_likelihood]])/(1/Table1[[#This Row],[99 implied]]-1))/4</f>
        <v>#DIV/0!</v>
      </c>
      <c r="Q31" s="5" t="e">
        <f>Table1[[#This Row],[kelly/4 99]]*$R$2</f>
        <v>#DIV/0!</v>
      </c>
    </row>
    <row r="32" spans="1:17" x14ac:dyDescent="0.2">
      <c r="A32">
        <v>4785</v>
      </c>
      <c r="B32" t="s">
        <v>25</v>
      </c>
      <c r="C32" s="1">
        <v>45604</v>
      </c>
      <c r="D32" t="s">
        <v>12</v>
      </c>
      <c r="E32">
        <v>1.5</v>
      </c>
      <c r="F32" s="2">
        <v>0.59523809523809501</v>
      </c>
      <c r="G32" s="2">
        <v>0.63538316966159203</v>
      </c>
      <c r="H32" s="2">
        <v>0.60112345017274904</v>
      </c>
      <c r="I32" s="2">
        <v>0.60256410256410198</v>
      </c>
      <c r="J32" s="2">
        <v>0.57954545454545403</v>
      </c>
      <c r="K32" s="2">
        <v>3.6350721655215301E-3</v>
      </c>
      <c r="L32" s="2"/>
      <c r="M32" s="2" t="e">
        <f>(Table1[[#This Row],[poisson_likelihood]] - (1-Table1[[#This Row],[poisson_likelihood]])/(1/Table1[[#This Row],[365 implied]]-1))/4</f>
        <v>#DIV/0!</v>
      </c>
      <c r="N32" s="5" t="e">
        <f>Table1[[#This Row],[kelly/4 365]]*$R$2</f>
        <v>#DIV/0!</v>
      </c>
      <c r="O32" s="2"/>
      <c r="P32" s="2" t="e">
        <f>(Table1[[#This Row],[poisson_likelihood]] - (1-Table1[[#This Row],[poisson_likelihood]])/(1/Table1[[#This Row],[99 implied]]-1))/4</f>
        <v>#DIV/0!</v>
      </c>
      <c r="Q32" s="5" t="e">
        <f>Table1[[#This Row],[kelly/4 99]]*$R$2</f>
        <v>#DIV/0!</v>
      </c>
    </row>
    <row r="33" spans="1:17" x14ac:dyDescent="0.2">
      <c r="A33">
        <v>4802</v>
      </c>
      <c r="B33" t="s">
        <v>33</v>
      </c>
      <c r="C33" s="1">
        <v>45604</v>
      </c>
      <c r="D33" t="s">
        <v>13</v>
      </c>
      <c r="E33">
        <v>2.5</v>
      </c>
      <c r="F33" s="2">
        <v>0.59171597633136097</v>
      </c>
      <c r="G33" s="2">
        <v>0.54613634482055096</v>
      </c>
      <c r="H33" s="2">
        <v>0.59497836509985103</v>
      </c>
      <c r="I33" s="2">
        <v>0.53731343283582</v>
      </c>
      <c r="J33" s="2">
        <v>0.56000000000000005</v>
      </c>
      <c r="K33" s="2">
        <v>1.99762210824222E-3</v>
      </c>
      <c r="L33" s="2"/>
      <c r="M33" s="2" t="e">
        <f>(Table1[[#This Row],[poisson_likelihood]] - (1-Table1[[#This Row],[poisson_likelihood]])/(1/Table1[[#This Row],[365 implied]]-1))/4</f>
        <v>#DIV/0!</v>
      </c>
      <c r="N33" s="5" t="e">
        <f>Table1[[#This Row],[kelly/4 365]]*$R$2</f>
        <v>#DIV/0!</v>
      </c>
      <c r="O33" s="2"/>
      <c r="P33" s="2" t="e">
        <f>(Table1[[#This Row],[poisson_likelihood]] - (1-Table1[[#This Row],[poisson_likelihood]])/(1/Table1[[#This Row],[99 implied]]-1))/4</f>
        <v>#DIV/0!</v>
      </c>
      <c r="Q33" s="5" t="e">
        <f>Table1[[#This Row],[kelly/4 99]]*$R$2</f>
        <v>#DIV/0!</v>
      </c>
    </row>
    <row r="34" spans="1:17" x14ac:dyDescent="0.2">
      <c r="A34">
        <v>4790</v>
      </c>
      <c r="B34" t="s">
        <v>27</v>
      </c>
      <c r="C34" s="1">
        <v>45604</v>
      </c>
      <c r="D34" t="s">
        <v>13</v>
      </c>
      <c r="E34">
        <v>3.5</v>
      </c>
      <c r="F34" s="2">
        <v>0.51546391752577303</v>
      </c>
      <c r="G34" s="2">
        <v>0.48445703954001401</v>
      </c>
      <c r="H34" s="2">
        <v>0.51921089487092997</v>
      </c>
      <c r="I34" s="2">
        <v>0.52439024390243905</v>
      </c>
      <c r="J34" s="2">
        <v>0.53790613718411495</v>
      </c>
      <c r="K34" s="2">
        <v>1.93328086425687E-3</v>
      </c>
      <c r="L34" s="2"/>
      <c r="M34" s="2" t="e">
        <f>(Table1[[#This Row],[poisson_likelihood]] - (1-Table1[[#This Row],[poisson_likelihood]])/(1/Table1[[#This Row],[365 implied]]-1))/4</f>
        <v>#DIV/0!</v>
      </c>
      <c r="N34" s="5" t="e">
        <f>Table1[[#This Row],[kelly/4 365]]*$R$2</f>
        <v>#DIV/0!</v>
      </c>
      <c r="O34" s="2"/>
      <c r="P34" s="2" t="e">
        <f>(Table1[[#This Row],[poisson_likelihood]] - (1-Table1[[#This Row],[poisson_likelihood]])/(1/Table1[[#This Row],[99 implied]]-1))/4</f>
        <v>#DIV/0!</v>
      </c>
      <c r="Q34" s="5" t="e">
        <f>Table1[[#This Row],[kelly/4 99]]*$R$2</f>
        <v>#DIV/0!</v>
      </c>
    </row>
    <row r="35" spans="1:17" x14ac:dyDescent="0.2">
      <c r="A35">
        <v>4817</v>
      </c>
      <c r="B35" t="s">
        <v>41</v>
      </c>
      <c r="C35" s="1">
        <v>45604</v>
      </c>
      <c r="D35" t="s">
        <v>12</v>
      </c>
      <c r="E35">
        <v>1.5</v>
      </c>
      <c r="F35" s="2">
        <v>0.60606060606060597</v>
      </c>
      <c r="G35" s="2">
        <v>0.64755682465142494</v>
      </c>
      <c r="H35" s="2">
        <v>0.60908084034940402</v>
      </c>
      <c r="I35" s="2">
        <v>0.65269461077844304</v>
      </c>
      <c r="J35" s="2">
        <v>0.62190812720847999</v>
      </c>
      <c r="K35" s="2">
        <v>1.9166871448144101E-3</v>
      </c>
      <c r="L35" s="2"/>
      <c r="M35" s="2" t="e">
        <f>(Table1[[#This Row],[poisson_likelihood]] - (1-Table1[[#This Row],[poisson_likelihood]])/(1/Table1[[#This Row],[365 implied]]-1))/4</f>
        <v>#DIV/0!</v>
      </c>
      <c r="N35" s="5" t="e">
        <f>Table1[[#This Row],[kelly/4 365]]*$R$2</f>
        <v>#DIV/0!</v>
      </c>
      <c r="O35" s="2"/>
      <c r="P35" s="2" t="e">
        <f>(Table1[[#This Row],[poisson_likelihood]] - (1-Table1[[#This Row],[poisson_likelihood]])/(1/Table1[[#This Row],[99 implied]]-1))/4</f>
        <v>#DIV/0!</v>
      </c>
      <c r="Q35" s="5" t="e">
        <f>Table1[[#This Row],[kelly/4 99]]*$R$2</f>
        <v>#DIV/0!</v>
      </c>
    </row>
    <row r="36" spans="1:17" x14ac:dyDescent="0.2">
      <c r="A36">
        <v>4862</v>
      </c>
      <c r="B36" t="s">
        <v>63</v>
      </c>
      <c r="C36" s="1">
        <v>45604</v>
      </c>
      <c r="D36" t="s">
        <v>13</v>
      </c>
      <c r="E36">
        <v>2.5</v>
      </c>
      <c r="F36" s="2">
        <v>0.62893081761006198</v>
      </c>
      <c r="G36" s="2">
        <v>0.58270847121581804</v>
      </c>
      <c r="H36" s="2">
        <v>0.629029522637225</v>
      </c>
      <c r="I36" s="2">
        <v>0.54464285714285698</v>
      </c>
      <c r="J36" s="2">
        <v>0.57352941176470495</v>
      </c>
      <c r="K36" s="2">
        <v>6.6500420842524597E-5</v>
      </c>
      <c r="L36" s="2"/>
      <c r="M36" s="2" t="e">
        <f>(Table1[[#This Row],[poisson_likelihood]] - (1-Table1[[#This Row],[poisson_likelihood]])/(1/Table1[[#This Row],[365 implied]]-1))/4</f>
        <v>#DIV/0!</v>
      </c>
      <c r="N36" s="5" t="e">
        <f>Table1[[#This Row],[kelly/4 365]]*$R$2</f>
        <v>#DIV/0!</v>
      </c>
      <c r="O36" s="2"/>
      <c r="P36" s="2" t="e">
        <f>(Table1[[#This Row],[poisson_likelihood]] - (1-Table1[[#This Row],[poisson_likelihood]])/(1/Table1[[#This Row],[99 implied]]-1))/4</f>
        <v>#DIV/0!</v>
      </c>
      <c r="Q36" s="5" t="e">
        <f>Table1[[#This Row],[kelly/4 99]]*$R$2</f>
        <v>#DIV/0!</v>
      </c>
    </row>
    <row r="37" spans="1:17" x14ac:dyDescent="0.2">
      <c r="A37">
        <v>4810</v>
      </c>
      <c r="B37" t="s">
        <v>37</v>
      </c>
      <c r="C37" s="1">
        <v>45604</v>
      </c>
      <c r="D37" t="s">
        <v>13</v>
      </c>
      <c r="E37">
        <v>2.5</v>
      </c>
      <c r="F37" s="2">
        <v>0.512820512820512</v>
      </c>
      <c r="G37" s="2">
        <v>0.47126753616247502</v>
      </c>
      <c r="H37" s="2">
        <v>0.51228435097671698</v>
      </c>
      <c r="I37" s="2">
        <v>0.52095808383233499</v>
      </c>
      <c r="J37" s="2">
        <v>0.54151624548736399</v>
      </c>
      <c r="K37" s="2">
        <v>-2.75135683000166E-4</v>
      </c>
      <c r="L37" s="2"/>
      <c r="M37" s="2" t="e">
        <f>(Table1[[#This Row],[poisson_likelihood]] - (1-Table1[[#This Row],[poisson_likelihood]])/(1/Table1[[#This Row],[365 implied]]-1))/4</f>
        <v>#DIV/0!</v>
      </c>
      <c r="N37" s="5" t="e">
        <f>Table1[[#This Row],[kelly/4 365]]*$R$2</f>
        <v>#DIV/0!</v>
      </c>
      <c r="O37" s="2"/>
      <c r="P37" s="2" t="e">
        <f>(Table1[[#This Row],[poisson_likelihood]] - (1-Table1[[#This Row],[poisson_likelihood]])/(1/Table1[[#This Row],[99 implied]]-1))/4</f>
        <v>#DIV/0!</v>
      </c>
      <c r="Q37" s="5" t="e">
        <f>Table1[[#This Row],[kelly/4 99]]*$R$2</f>
        <v>#DIV/0!</v>
      </c>
    </row>
    <row r="38" spans="1:17" x14ac:dyDescent="0.2">
      <c r="A38">
        <v>4778</v>
      </c>
      <c r="B38" t="s">
        <v>21</v>
      </c>
      <c r="C38" s="1">
        <v>45604</v>
      </c>
      <c r="D38" t="s">
        <v>13</v>
      </c>
      <c r="E38">
        <v>2.5</v>
      </c>
      <c r="F38" s="2">
        <v>0.61728395061728303</v>
      </c>
      <c r="G38" s="2">
        <v>0.56645176377286699</v>
      </c>
      <c r="H38" s="2">
        <v>0.616761218583876</v>
      </c>
      <c r="I38" s="2">
        <v>0.64238410596026396</v>
      </c>
      <c r="J38" s="2">
        <v>0.63601532567049801</v>
      </c>
      <c r="K38" s="2">
        <v>-3.4146205408067099E-4</v>
      </c>
      <c r="L38" s="2"/>
      <c r="M38" s="2" t="e">
        <f>(Table1[[#This Row],[poisson_likelihood]] - (1-Table1[[#This Row],[poisson_likelihood]])/(1/Table1[[#This Row],[365 implied]]-1))/4</f>
        <v>#DIV/0!</v>
      </c>
      <c r="N38" s="5" t="e">
        <f>Table1[[#This Row],[kelly/4 365]]*$R$2</f>
        <v>#DIV/0!</v>
      </c>
      <c r="O38" s="2"/>
      <c r="P38" s="2" t="e">
        <f>(Table1[[#This Row],[poisson_likelihood]] - (1-Table1[[#This Row],[poisson_likelihood]])/(1/Table1[[#This Row],[99 implied]]-1))/4</f>
        <v>#DIV/0!</v>
      </c>
      <c r="Q38" s="5" t="e">
        <f>Table1[[#This Row],[kelly/4 99]]*$R$2</f>
        <v>#DIV/0!</v>
      </c>
    </row>
    <row r="39" spans="1:17" x14ac:dyDescent="0.2">
      <c r="A39">
        <v>4794</v>
      </c>
      <c r="B39" t="s">
        <v>29</v>
      </c>
      <c r="C39" s="1">
        <v>45604</v>
      </c>
      <c r="D39" t="s">
        <v>13</v>
      </c>
      <c r="E39">
        <v>1.5</v>
      </c>
      <c r="F39" s="2">
        <v>0.44052863436123302</v>
      </c>
      <c r="G39" s="2">
        <v>0.394520406443786</v>
      </c>
      <c r="H39" s="2">
        <v>0.43937090267699302</v>
      </c>
      <c r="I39" s="2">
        <v>0.49285714285714199</v>
      </c>
      <c r="J39" s="2">
        <v>0.46332046332046301</v>
      </c>
      <c r="K39" s="2">
        <v>-5.1733285890230498E-4</v>
      </c>
      <c r="L39" s="2"/>
      <c r="M39" s="2" t="e">
        <f>(Table1[[#This Row],[poisson_likelihood]] - (1-Table1[[#This Row],[poisson_likelihood]])/(1/Table1[[#This Row],[365 implied]]-1))/4</f>
        <v>#DIV/0!</v>
      </c>
      <c r="N39" s="5" t="e">
        <f>Table1[[#This Row],[kelly/4 365]]*$R$2</f>
        <v>#DIV/0!</v>
      </c>
      <c r="O39" s="2"/>
      <c r="P39" s="2" t="e">
        <f>(Table1[[#This Row],[poisson_likelihood]] - (1-Table1[[#This Row],[poisson_likelihood]])/(1/Table1[[#This Row],[99 implied]]-1))/4</f>
        <v>#DIV/0!</v>
      </c>
      <c r="Q39" s="5" t="e">
        <f>Table1[[#This Row],[kelly/4 99]]*$R$2</f>
        <v>#DIV/0!</v>
      </c>
    </row>
    <row r="40" spans="1:17" x14ac:dyDescent="0.2">
      <c r="A40">
        <v>4803</v>
      </c>
      <c r="B40" t="s">
        <v>34</v>
      </c>
      <c r="C40" s="1">
        <v>45604</v>
      </c>
      <c r="D40" t="s">
        <v>12</v>
      </c>
      <c r="E40">
        <v>1.5</v>
      </c>
      <c r="F40" s="2">
        <v>0.66225165562913901</v>
      </c>
      <c r="G40" s="2">
        <v>0.69720806975286997</v>
      </c>
      <c r="H40" s="2">
        <v>0.66099909223963205</v>
      </c>
      <c r="I40" s="2">
        <v>0.62732919254658304</v>
      </c>
      <c r="J40" s="2">
        <v>0.63250883392226098</v>
      </c>
      <c r="K40" s="2">
        <v>-9.2714250889922001E-4</v>
      </c>
      <c r="L40" s="2"/>
      <c r="M40" s="2" t="e">
        <f>(Table1[[#This Row],[poisson_likelihood]] - (1-Table1[[#This Row],[poisson_likelihood]])/(1/Table1[[#This Row],[365 implied]]-1))/4</f>
        <v>#DIV/0!</v>
      </c>
      <c r="N40" s="5" t="e">
        <f>Table1[[#This Row],[kelly/4 365]]*$R$2</f>
        <v>#DIV/0!</v>
      </c>
      <c r="O40" s="2"/>
      <c r="P40" s="2" t="e">
        <f>(Table1[[#This Row],[poisson_likelihood]] - (1-Table1[[#This Row],[poisson_likelihood]])/(1/Table1[[#This Row],[99 implied]]-1))/4</f>
        <v>#DIV/0!</v>
      </c>
      <c r="Q40" s="5" t="e">
        <f>Table1[[#This Row],[kelly/4 99]]*$R$2</f>
        <v>#DIV/0!</v>
      </c>
    </row>
    <row r="41" spans="1:17" x14ac:dyDescent="0.2">
      <c r="A41">
        <v>4761</v>
      </c>
      <c r="B41" t="s">
        <v>11</v>
      </c>
      <c r="C41" s="1">
        <v>45604</v>
      </c>
      <c r="D41" t="s">
        <v>12</v>
      </c>
      <c r="E41">
        <v>2.5</v>
      </c>
      <c r="F41" s="2">
        <v>0.54054054054054002</v>
      </c>
      <c r="G41" s="2">
        <v>0.57751281754909201</v>
      </c>
      <c r="H41" s="2">
        <v>0.53818453056908</v>
      </c>
      <c r="I41" s="2">
        <v>0.55113636363636298</v>
      </c>
      <c r="J41" s="2">
        <v>0.51712328767123195</v>
      </c>
      <c r="K41" s="2">
        <v>-1.28194660211822E-3</v>
      </c>
      <c r="L41" s="2"/>
      <c r="M41" s="2" t="e">
        <f>(Table1[[#This Row],[poisson_likelihood]] - (1-Table1[[#This Row],[poisson_likelihood]])/(1/Table1[[#This Row],[365 implied]]-1))/4</f>
        <v>#DIV/0!</v>
      </c>
      <c r="N41" s="5" t="e">
        <f>Table1[[#This Row],[kelly/4 365]]*$R$2</f>
        <v>#DIV/0!</v>
      </c>
      <c r="O41" s="2"/>
      <c r="P41" s="2" t="e">
        <f>(Table1[[#This Row],[poisson_likelihood]] - (1-Table1[[#This Row],[poisson_likelihood]])/(1/Table1[[#This Row],[99 implied]]-1))/4</f>
        <v>#DIV/0!</v>
      </c>
      <c r="Q41" s="5" t="e">
        <f>Table1[[#This Row],[kelly/4 99]]*$R$2</f>
        <v>#DIV/0!</v>
      </c>
    </row>
    <row r="42" spans="1:17" x14ac:dyDescent="0.2">
      <c r="A42">
        <v>4807</v>
      </c>
      <c r="B42" t="s">
        <v>36</v>
      </c>
      <c r="C42" s="1">
        <v>45604</v>
      </c>
      <c r="D42" t="s">
        <v>12</v>
      </c>
      <c r="E42">
        <v>1.5</v>
      </c>
      <c r="F42" s="2">
        <v>0.625</v>
      </c>
      <c r="G42" s="2">
        <v>0.65045700368771397</v>
      </c>
      <c r="H42" s="2">
        <v>0.62246571468441203</v>
      </c>
      <c r="I42" s="2">
        <v>0.58757062146892602</v>
      </c>
      <c r="J42" s="2">
        <v>0.60472972972972905</v>
      </c>
      <c r="K42" s="2">
        <v>-1.68952354372475E-3</v>
      </c>
      <c r="L42" s="2"/>
      <c r="M42" s="2" t="e">
        <f>(Table1[[#This Row],[poisson_likelihood]] - (1-Table1[[#This Row],[poisson_likelihood]])/(1/Table1[[#This Row],[365 implied]]-1))/4</f>
        <v>#DIV/0!</v>
      </c>
      <c r="N42" s="5" t="e">
        <f>Table1[[#This Row],[kelly/4 365]]*$R$2</f>
        <v>#DIV/0!</v>
      </c>
      <c r="O42" s="2"/>
      <c r="P42" s="2" t="e">
        <f>(Table1[[#This Row],[poisson_likelihood]] - (1-Table1[[#This Row],[poisson_likelihood]])/(1/Table1[[#This Row],[99 implied]]-1))/4</f>
        <v>#DIV/0!</v>
      </c>
      <c r="Q42" s="5" t="e">
        <f>Table1[[#This Row],[kelly/4 99]]*$R$2</f>
        <v>#DIV/0!</v>
      </c>
    </row>
    <row r="43" spans="1:17" x14ac:dyDescent="0.2">
      <c r="A43">
        <v>4855</v>
      </c>
      <c r="B43" t="s">
        <v>60</v>
      </c>
      <c r="C43" s="1">
        <v>45604</v>
      </c>
      <c r="D43" t="s">
        <v>12</v>
      </c>
      <c r="E43">
        <v>1.5</v>
      </c>
      <c r="F43" s="2">
        <v>0.57471264367816</v>
      </c>
      <c r="G43" s="2">
        <v>0.613803473271748</v>
      </c>
      <c r="H43" s="2">
        <v>0.57163409886108496</v>
      </c>
      <c r="I43" s="2">
        <v>0.57142857142857095</v>
      </c>
      <c r="J43" s="2">
        <v>0.54655870445344101</v>
      </c>
      <c r="K43" s="2">
        <v>-1.8096851289564799E-3</v>
      </c>
      <c r="L43" s="2"/>
      <c r="M43" s="2" t="e">
        <f>(Table1[[#This Row],[poisson_likelihood]] - (1-Table1[[#This Row],[poisson_likelihood]])/(1/Table1[[#This Row],[365 implied]]-1))/4</f>
        <v>#DIV/0!</v>
      </c>
      <c r="N43" s="5" t="e">
        <f>Table1[[#This Row],[kelly/4 365]]*$R$2</f>
        <v>#DIV/0!</v>
      </c>
      <c r="O43" s="2"/>
      <c r="P43" s="2" t="e">
        <f>(Table1[[#This Row],[poisson_likelihood]] - (1-Table1[[#This Row],[poisson_likelihood]])/(1/Table1[[#This Row],[99 implied]]-1))/4</f>
        <v>#DIV/0!</v>
      </c>
      <c r="Q43" s="5" t="e">
        <f>Table1[[#This Row],[kelly/4 99]]*$R$2</f>
        <v>#DIV/0!</v>
      </c>
    </row>
    <row r="44" spans="1:17" x14ac:dyDescent="0.2">
      <c r="A44">
        <v>4834</v>
      </c>
      <c r="B44" t="s">
        <v>49</v>
      </c>
      <c r="C44" s="1">
        <v>45604</v>
      </c>
      <c r="D44" t="s">
        <v>13</v>
      </c>
      <c r="E44">
        <v>1.5</v>
      </c>
      <c r="F44" s="2">
        <v>0.42372881355932202</v>
      </c>
      <c r="G44" s="2">
        <v>0.36546077281405998</v>
      </c>
      <c r="H44" s="2">
        <v>0.414750696282703</v>
      </c>
      <c r="I44" s="2">
        <v>0.462686567164179</v>
      </c>
      <c r="J44" s="2">
        <v>0.45512820512820501</v>
      </c>
      <c r="K44" s="2">
        <v>-3.8949185244155199E-3</v>
      </c>
      <c r="L44" s="2"/>
      <c r="M44" s="2" t="e">
        <f>(Table1[[#This Row],[poisson_likelihood]] - (1-Table1[[#This Row],[poisson_likelihood]])/(1/Table1[[#This Row],[365 implied]]-1))/4</f>
        <v>#DIV/0!</v>
      </c>
      <c r="N44" s="5" t="e">
        <f>Table1[[#This Row],[kelly/4 365]]*$R$2</f>
        <v>#DIV/0!</v>
      </c>
      <c r="O44" s="2"/>
      <c r="P44" s="2" t="e">
        <f>(Table1[[#This Row],[poisson_likelihood]] - (1-Table1[[#This Row],[poisson_likelihood]])/(1/Table1[[#This Row],[99 implied]]-1))/4</f>
        <v>#DIV/0!</v>
      </c>
      <c r="Q44" s="5" t="e">
        <f>Table1[[#This Row],[kelly/4 99]]*$R$2</f>
        <v>#DIV/0!</v>
      </c>
    </row>
    <row r="45" spans="1:17" x14ac:dyDescent="0.2">
      <c r="A45">
        <v>4860</v>
      </c>
      <c r="B45" t="s">
        <v>62</v>
      </c>
      <c r="C45" s="1">
        <v>45604</v>
      </c>
      <c r="D45" t="s">
        <v>13</v>
      </c>
      <c r="E45">
        <v>1.5</v>
      </c>
      <c r="F45" s="2">
        <v>0.4</v>
      </c>
      <c r="G45" s="2">
        <v>0.33862943704964399</v>
      </c>
      <c r="H45" s="2">
        <v>0.38946621941550402</v>
      </c>
      <c r="I45" s="2">
        <v>0.37931034482758602</v>
      </c>
      <c r="J45" s="2">
        <v>0.39655172413793099</v>
      </c>
      <c r="K45" s="2">
        <v>-4.3890752435399704E-3</v>
      </c>
      <c r="L45" s="2"/>
      <c r="M45" s="2" t="e">
        <f>(Table1[[#This Row],[poisson_likelihood]] - (1-Table1[[#This Row],[poisson_likelihood]])/(1/Table1[[#This Row],[365 implied]]-1))/4</f>
        <v>#DIV/0!</v>
      </c>
      <c r="N45" s="5" t="e">
        <f>Table1[[#This Row],[kelly/4 365]]*$R$2</f>
        <v>#DIV/0!</v>
      </c>
      <c r="O45" s="2"/>
      <c r="P45" s="2" t="e">
        <f>(Table1[[#This Row],[poisson_likelihood]] - (1-Table1[[#This Row],[poisson_likelihood]])/(1/Table1[[#This Row],[99 implied]]-1))/4</f>
        <v>#DIV/0!</v>
      </c>
      <c r="Q45" s="5" t="e">
        <f>Table1[[#This Row],[kelly/4 99]]*$R$2</f>
        <v>#DIV/0!</v>
      </c>
    </row>
    <row r="46" spans="1:17" x14ac:dyDescent="0.2">
      <c r="A46">
        <v>4798</v>
      </c>
      <c r="B46" t="s">
        <v>31</v>
      </c>
      <c r="C46" s="1">
        <v>45604</v>
      </c>
      <c r="D46" t="s">
        <v>13</v>
      </c>
      <c r="E46">
        <v>2.5</v>
      </c>
      <c r="F46" s="2">
        <v>0.53475935828876997</v>
      </c>
      <c r="G46" s="2">
        <v>0.48308473471954799</v>
      </c>
      <c r="H46" s="2">
        <v>0.52562568807936405</v>
      </c>
      <c r="I46" s="2">
        <v>0.54748603351955305</v>
      </c>
      <c r="J46" s="2">
        <v>0.54817275747508298</v>
      </c>
      <c r="K46" s="2">
        <v>-4.9080354286174998E-3</v>
      </c>
      <c r="L46" s="2"/>
      <c r="M46" s="2" t="e">
        <f>(Table1[[#This Row],[poisson_likelihood]] - (1-Table1[[#This Row],[poisson_likelihood]])/(1/Table1[[#This Row],[365 implied]]-1))/4</f>
        <v>#DIV/0!</v>
      </c>
      <c r="N46" s="5" t="e">
        <f>Table1[[#This Row],[kelly/4 365]]*$R$2</f>
        <v>#DIV/0!</v>
      </c>
      <c r="O46" s="2"/>
      <c r="P46" s="2" t="e">
        <f>(Table1[[#This Row],[poisson_likelihood]] - (1-Table1[[#This Row],[poisson_likelihood]])/(1/Table1[[#This Row],[99 implied]]-1))/4</f>
        <v>#DIV/0!</v>
      </c>
      <c r="Q46" s="5" t="e">
        <f>Table1[[#This Row],[kelly/4 99]]*$R$2</f>
        <v>#DIV/0!</v>
      </c>
    </row>
    <row r="47" spans="1:17" x14ac:dyDescent="0.2">
      <c r="A47">
        <v>4820</v>
      </c>
      <c r="B47" t="s">
        <v>42</v>
      </c>
      <c r="C47" s="1">
        <v>45604</v>
      </c>
      <c r="D47" t="s">
        <v>13</v>
      </c>
      <c r="E47">
        <v>1.5</v>
      </c>
      <c r="F47" s="2">
        <v>0.43290043290043201</v>
      </c>
      <c r="G47" s="2">
        <v>0.379123494326574</v>
      </c>
      <c r="H47" s="2">
        <v>0.41568148695129098</v>
      </c>
      <c r="I47" s="2">
        <v>0.43949044585987201</v>
      </c>
      <c r="J47" s="2">
        <v>0.43700787401574798</v>
      </c>
      <c r="K47" s="2">
        <v>-7.5907948745259704E-3</v>
      </c>
      <c r="L47" s="2"/>
      <c r="M47" s="2" t="e">
        <f>(Table1[[#This Row],[poisson_likelihood]] - (1-Table1[[#This Row],[poisson_likelihood]])/(1/Table1[[#This Row],[365 implied]]-1))/4</f>
        <v>#DIV/0!</v>
      </c>
      <c r="N47" s="5" t="e">
        <f>Table1[[#This Row],[kelly/4 365]]*$R$2</f>
        <v>#DIV/0!</v>
      </c>
      <c r="O47" s="2"/>
      <c r="P47" s="2" t="e">
        <f>(Table1[[#This Row],[poisson_likelihood]] - (1-Table1[[#This Row],[poisson_likelihood]])/(1/Table1[[#This Row],[99 implied]]-1))/4</f>
        <v>#DIV/0!</v>
      </c>
      <c r="Q47" s="5" t="e">
        <f>Table1[[#This Row],[kelly/4 99]]*$R$2</f>
        <v>#DIV/0!</v>
      </c>
    </row>
    <row r="48" spans="1:17" x14ac:dyDescent="0.2">
      <c r="A48">
        <v>4805</v>
      </c>
      <c r="B48" t="s">
        <v>35</v>
      </c>
      <c r="C48" s="1">
        <v>45604</v>
      </c>
      <c r="D48" t="s">
        <v>12</v>
      </c>
      <c r="E48">
        <v>1.5</v>
      </c>
      <c r="F48" s="2">
        <v>0.54945054945054905</v>
      </c>
      <c r="G48" s="2">
        <v>0.57927816462056103</v>
      </c>
      <c r="H48" s="2">
        <v>0.532828503609866</v>
      </c>
      <c r="I48" s="2">
        <v>0.54143646408839696</v>
      </c>
      <c r="J48" s="2">
        <v>0.528052805280528</v>
      </c>
      <c r="K48" s="2">
        <v>-9.2232083628181697E-3</v>
      </c>
      <c r="L48" s="2"/>
      <c r="M48" s="2" t="e">
        <f>(Table1[[#This Row],[poisson_likelihood]] - (1-Table1[[#This Row],[poisson_likelihood]])/(1/Table1[[#This Row],[365 implied]]-1))/4</f>
        <v>#DIV/0!</v>
      </c>
      <c r="N48" s="5" t="e">
        <f>Table1[[#This Row],[kelly/4 365]]*$R$2</f>
        <v>#DIV/0!</v>
      </c>
      <c r="O48" s="2"/>
      <c r="P48" s="2" t="e">
        <f>(Table1[[#This Row],[poisson_likelihood]] - (1-Table1[[#This Row],[poisson_likelihood]])/(1/Table1[[#This Row],[99 implied]]-1))/4</f>
        <v>#DIV/0!</v>
      </c>
      <c r="Q48" s="5" t="e">
        <f>Table1[[#This Row],[kelly/4 99]]*$R$2</f>
        <v>#DIV/0!</v>
      </c>
    </row>
    <row r="49" spans="1:17" x14ac:dyDescent="0.2">
      <c r="A49">
        <v>4812</v>
      </c>
      <c r="B49" t="s">
        <v>38</v>
      </c>
      <c r="C49" s="1">
        <v>45604</v>
      </c>
      <c r="D49" t="s">
        <v>13</v>
      </c>
      <c r="E49">
        <v>3.5</v>
      </c>
      <c r="F49" s="2">
        <v>0.60606060606060597</v>
      </c>
      <c r="G49" s="2">
        <v>0.55224989061263896</v>
      </c>
      <c r="H49" s="2">
        <v>0.59085493715989501</v>
      </c>
      <c r="I49" s="2">
        <v>0.59217877094972005</v>
      </c>
      <c r="J49" s="2">
        <v>0.581395348837209</v>
      </c>
      <c r="K49" s="2">
        <v>-9.6497514177588898E-3</v>
      </c>
      <c r="L49" s="2"/>
      <c r="M49" s="2" t="e">
        <f>(Table1[[#This Row],[poisson_likelihood]] - (1-Table1[[#This Row],[poisson_likelihood]])/(1/Table1[[#This Row],[365 implied]]-1))/4</f>
        <v>#DIV/0!</v>
      </c>
      <c r="N49" s="5" t="e">
        <f>Table1[[#This Row],[kelly/4 365]]*$R$2</f>
        <v>#DIV/0!</v>
      </c>
      <c r="O49" s="2"/>
      <c r="P49" s="2" t="e">
        <f>(Table1[[#This Row],[poisson_likelihood]] - (1-Table1[[#This Row],[poisson_likelihood]])/(1/Table1[[#This Row],[99 implied]]-1))/4</f>
        <v>#DIV/0!</v>
      </c>
      <c r="Q49" s="5" t="e">
        <f>Table1[[#This Row],[kelly/4 99]]*$R$2</f>
        <v>#DIV/0!</v>
      </c>
    </row>
    <row r="50" spans="1:17" x14ac:dyDescent="0.2">
      <c r="A50">
        <v>4829</v>
      </c>
      <c r="B50" t="s">
        <v>47</v>
      </c>
      <c r="C50" s="1">
        <v>45604</v>
      </c>
      <c r="D50" t="s">
        <v>12</v>
      </c>
      <c r="E50">
        <v>1.5</v>
      </c>
      <c r="F50" s="2">
        <v>0.56497175141242895</v>
      </c>
      <c r="G50" s="2">
        <v>0.60026818054543196</v>
      </c>
      <c r="H50" s="2">
        <v>0.54805486305568596</v>
      </c>
      <c r="I50" s="2">
        <v>0.48888888888888798</v>
      </c>
      <c r="J50" s="2">
        <v>0.515021459227467</v>
      </c>
      <c r="K50" s="2">
        <v>-9.7217183089074108E-3</v>
      </c>
      <c r="L50" s="2"/>
      <c r="M50" s="2" t="e">
        <f>(Table1[[#This Row],[poisson_likelihood]] - (1-Table1[[#This Row],[poisson_likelihood]])/(1/Table1[[#This Row],[365 implied]]-1))/4</f>
        <v>#DIV/0!</v>
      </c>
      <c r="N50" s="5" t="e">
        <f>Table1[[#This Row],[kelly/4 365]]*$R$2</f>
        <v>#DIV/0!</v>
      </c>
      <c r="O50" s="2"/>
      <c r="P50" s="2" t="e">
        <f>(Table1[[#This Row],[poisson_likelihood]] - (1-Table1[[#This Row],[poisson_likelihood]])/(1/Table1[[#This Row],[99 implied]]-1))/4</f>
        <v>#DIV/0!</v>
      </c>
      <c r="Q50" s="5" t="e">
        <f>Table1[[#This Row],[kelly/4 99]]*$R$2</f>
        <v>#DIV/0!</v>
      </c>
    </row>
    <row r="51" spans="1:17" x14ac:dyDescent="0.2">
      <c r="A51">
        <v>4767</v>
      </c>
      <c r="B51" t="s">
        <v>16</v>
      </c>
      <c r="C51" s="1">
        <v>45604</v>
      </c>
      <c r="D51" t="s">
        <v>12</v>
      </c>
      <c r="E51">
        <v>3.5</v>
      </c>
      <c r="F51" s="2">
        <v>0.48309178743961301</v>
      </c>
      <c r="G51" s="2">
        <v>0.498975371683336</v>
      </c>
      <c r="H51" s="2">
        <v>0.46224692422312702</v>
      </c>
      <c r="I51" s="2">
        <v>0.45664739884393002</v>
      </c>
      <c r="J51" s="2">
        <v>0.47058823529411697</v>
      </c>
      <c r="K51" s="2">
        <v>-1.00815109481602E-2</v>
      </c>
      <c r="L51" s="2">
        <f>1/2.1</f>
        <v>0.47619047619047616</v>
      </c>
      <c r="M51" s="2">
        <f>(Table1[[#This Row],[poisson_likelihood]] - (1-Table1[[#This Row],[poisson_likelihood]])/(1/Table1[[#This Row],[365 implied]]-1))/4</f>
        <v>-6.6548770753257214E-3</v>
      </c>
      <c r="N51" s="5">
        <f>Table1[[#This Row],[kelly/4 365]]*$R$2</f>
        <v>-3.4738458333200266</v>
      </c>
      <c r="O51" s="2">
        <f>1/2.05</f>
        <v>0.48780487804878053</v>
      </c>
      <c r="P51" s="2">
        <f>(Table1[[#This Row],[poisson_likelihood]] - (1-Table1[[#This Row],[poisson_likelihood]])/(1/Table1[[#This Row],[99 implied]]-1))/4</f>
        <v>-1.2474715557759433E-2</v>
      </c>
      <c r="Q51" s="5">
        <f>Table1[[#This Row],[kelly/4 99]]*$R$2</f>
        <v>-6.5118015211504243</v>
      </c>
    </row>
    <row r="52" spans="1:17" x14ac:dyDescent="0.2">
      <c r="A52">
        <v>4848</v>
      </c>
      <c r="B52" t="s">
        <v>56</v>
      </c>
      <c r="C52" s="1">
        <v>45604</v>
      </c>
      <c r="D52" t="s">
        <v>13</v>
      </c>
      <c r="E52">
        <v>2.5</v>
      </c>
      <c r="F52" s="2">
        <v>0.59523809523809501</v>
      </c>
      <c r="G52" s="2">
        <v>0.53266128363458598</v>
      </c>
      <c r="H52" s="2">
        <v>0.57772273845198596</v>
      </c>
      <c r="I52" s="2">
        <v>0.575949367088607</v>
      </c>
      <c r="J52" s="2">
        <v>0.60074626865671599</v>
      </c>
      <c r="K52" s="2">
        <v>-1.0818308603184799E-2</v>
      </c>
      <c r="L52" s="2"/>
      <c r="M52" s="2" t="e">
        <f>(Table1[[#This Row],[poisson_likelihood]] - (1-Table1[[#This Row],[poisson_likelihood]])/(1/Table1[[#This Row],[365 implied]]-1))/4</f>
        <v>#DIV/0!</v>
      </c>
      <c r="N52" s="5" t="e">
        <f>Table1[[#This Row],[kelly/4 365]]*$R$2</f>
        <v>#DIV/0!</v>
      </c>
      <c r="O52" s="2"/>
      <c r="P52" s="2" t="e">
        <f>(Table1[[#This Row],[poisson_likelihood]] - (1-Table1[[#This Row],[poisson_likelihood]])/(1/Table1[[#This Row],[99 implied]]-1))/4</f>
        <v>#DIV/0!</v>
      </c>
      <c r="Q52" s="5" t="e">
        <f>Table1[[#This Row],[kelly/4 99]]*$R$2</f>
        <v>#DIV/0!</v>
      </c>
    </row>
    <row r="53" spans="1:17" x14ac:dyDescent="0.2">
      <c r="A53">
        <v>4866</v>
      </c>
      <c r="B53" t="s">
        <v>65</v>
      </c>
      <c r="C53" s="1">
        <v>45604</v>
      </c>
      <c r="D53" t="s">
        <v>13</v>
      </c>
      <c r="E53">
        <v>1.5</v>
      </c>
      <c r="F53" s="2">
        <v>0.413223140495867</v>
      </c>
      <c r="G53" s="2">
        <v>0.35167739826643302</v>
      </c>
      <c r="H53" s="2">
        <v>0.38496429589432202</v>
      </c>
      <c r="I53" s="2">
        <v>0.390804597701149</v>
      </c>
      <c r="J53" s="2">
        <v>0.38620689655172402</v>
      </c>
      <c r="K53" s="2">
        <v>-1.2039859847841601E-2</v>
      </c>
      <c r="L53" s="2"/>
      <c r="M53" s="2" t="e">
        <f>(Table1[[#This Row],[poisson_likelihood]] - (1-Table1[[#This Row],[poisson_likelihood]])/(1/Table1[[#This Row],[365 implied]]-1))/4</f>
        <v>#DIV/0!</v>
      </c>
      <c r="N53" s="5" t="e">
        <f>Table1[[#This Row],[kelly/4 365]]*$R$2</f>
        <v>#DIV/0!</v>
      </c>
      <c r="O53" s="2"/>
      <c r="P53" s="2" t="e">
        <f>(Table1[[#This Row],[poisson_likelihood]] - (1-Table1[[#This Row],[poisson_likelihood]])/(1/Table1[[#This Row],[99 implied]]-1))/4</f>
        <v>#DIV/0!</v>
      </c>
      <c r="Q53" s="5" t="e">
        <f>Table1[[#This Row],[kelly/4 99]]*$R$2</f>
        <v>#DIV/0!</v>
      </c>
    </row>
    <row r="54" spans="1:17" x14ac:dyDescent="0.2">
      <c r="A54">
        <v>4851</v>
      </c>
      <c r="B54" t="s">
        <v>58</v>
      </c>
      <c r="C54" s="1">
        <v>45604</v>
      </c>
      <c r="D54" t="s">
        <v>12</v>
      </c>
      <c r="E54">
        <v>2.5</v>
      </c>
      <c r="F54" s="2">
        <v>0.56179775280898803</v>
      </c>
      <c r="G54" s="2">
        <v>0.58217413868956402</v>
      </c>
      <c r="H54" s="2">
        <v>0.53980972636312696</v>
      </c>
      <c r="I54" s="2">
        <v>0.553459119496855</v>
      </c>
      <c r="J54" s="2">
        <v>0.55938697318007602</v>
      </c>
      <c r="K54" s="2">
        <v>-1.25444509851387E-2</v>
      </c>
      <c r="L54" s="2"/>
      <c r="M54" s="2" t="e">
        <f>(Table1[[#This Row],[poisson_likelihood]] - (1-Table1[[#This Row],[poisson_likelihood]])/(1/Table1[[#This Row],[365 implied]]-1))/4</f>
        <v>#DIV/0!</v>
      </c>
      <c r="N54" s="5" t="e">
        <f>Table1[[#This Row],[kelly/4 365]]*$R$2</f>
        <v>#DIV/0!</v>
      </c>
      <c r="O54" s="2"/>
      <c r="P54" s="2" t="e">
        <f>(Table1[[#This Row],[poisson_likelihood]] - (1-Table1[[#This Row],[poisson_likelihood]])/(1/Table1[[#This Row],[99 implied]]-1))/4</f>
        <v>#DIV/0!</v>
      </c>
      <c r="Q54" s="5" t="e">
        <f>Table1[[#This Row],[kelly/4 99]]*$R$2</f>
        <v>#DIV/0!</v>
      </c>
    </row>
    <row r="55" spans="1:17" x14ac:dyDescent="0.2">
      <c r="A55">
        <v>4852</v>
      </c>
      <c r="B55" t="s">
        <v>58</v>
      </c>
      <c r="C55" s="1">
        <v>45604</v>
      </c>
      <c r="D55" t="s">
        <v>13</v>
      </c>
      <c r="E55">
        <v>2.5</v>
      </c>
      <c r="F55" s="2">
        <v>0.48780487804877998</v>
      </c>
      <c r="G55" s="2">
        <v>0.41782586131043598</v>
      </c>
      <c r="H55" s="2">
        <v>0.46019027363687198</v>
      </c>
      <c r="I55" s="2">
        <v>0.446540880503144</v>
      </c>
      <c r="J55" s="2">
        <v>0.44061302681992298</v>
      </c>
      <c r="K55" s="2">
        <v>-1.3478556915336099E-2</v>
      </c>
      <c r="L55" s="2"/>
      <c r="M55" s="2" t="e">
        <f>(Table1[[#This Row],[poisson_likelihood]] - (1-Table1[[#This Row],[poisson_likelihood]])/(1/Table1[[#This Row],[365 implied]]-1))/4</f>
        <v>#DIV/0!</v>
      </c>
      <c r="N55" s="5" t="e">
        <f>Table1[[#This Row],[kelly/4 365]]*$R$2</f>
        <v>#DIV/0!</v>
      </c>
      <c r="O55" s="2"/>
      <c r="P55" s="2" t="e">
        <f>(Table1[[#This Row],[poisson_likelihood]] - (1-Table1[[#This Row],[poisson_likelihood]])/(1/Table1[[#This Row],[99 implied]]-1))/4</f>
        <v>#DIV/0!</v>
      </c>
      <c r="Q55" s="5" t="e">
        <f>Table1[[#This Row],[kelly/4 99]]*$R$2</f>
        <v>#DIV/0!</v>
      </c>
    </row>
    <row r="56" spans="1:17" x14ac:dyDescent="0.2">
      <c r="A56">
        <v>4838</v>
      </c>
      <c r="B56" t="s">
        <v>51</v>
      </c>
      <c r="C56" s="1">
        <v>45604</v>
      </c>
      <c r="D56" t="s">
        <v>13</v>
      </c>
      <c r="E56">
        <v>1.5</v>
      </c>
      <c r="F56" s="2">
        <v>0.45454545454545398</v>
      </c>
      <c r="G56" s="2">
        <v>0.37404508558348398</v>
      </c>
      <c r="H56" s="2">
        <v>0.42442459785950998</v>
      </c>
      <c r="I56" s="2">
        <v>0.37820512820512803</v>
      </c>
      <c r="J56" s="2">
        <v>0.38188976377952699</v>
      </c>
      <c r="K56" s="2">
        <v>-1.38053926477241E-2</v>
      </c>
      <c r="L56" s="2"/>
      <c r="M56" s="2" t="e">
        <f>(Table1[[#This Row],[poisson_likelihood]] - (1-Table1[[#This Row],[poisson_likelihood]])/(1/Table1[[#This Row],[365 implied]]-1))/4</f>
        <v>#DIV/0!</v>
      </c>
      <c r="N56" s="5" t="e">
        <f>Table1[[#This Row],[kelly/4 365]]*$R$2</f>
        <v>#DIV/0!</v>
      </c>
      <c r="O56" s="2"/>
      <c r="P56" s="2" t="e">
        <f>(Table1[[#This Row],[poisson_likelihood]] - (1-Table1[[#This Row],[poisson_likelihood]])/(1/Table1[[#This Row],[99 implied]]-1))/4</f>
        <v>#DIV/0!</v>
      </c>
      <c r="Q56" s="5" t="e">
        <f>Table1[[#This Row],[kelly/4 99]]*$R$2</f>
        <v>#DIV/0!</v>
      </c>
    </row>
    <row r="57" spans="1:17" x14ac:dyDescent="0.2">
      <c r="A57">
        <v>4816</v>
      </c>
      <c r="B57" t="s">
        <v>40</v>
      </c>
      <c r="C57" s="1">
        <v>45604</v>
      </c>
      <c r="D57" t="s">
        <v>13</v>
      </c>
      <c r="E57">
        <v>1.5</v>
      </c>
      <c r="F57" s="2">
        <v>0.58479532163742598</v>
      </c>
      <c r="G57" s="2">
        <v>0.50241741766571202</v>
      </c>
      <c r="H57" s="2">
        <v>0.56040327137163704</v>
      </c>
      <c r="I57" s="2">
        <v>0.57432432432432401</v>
      </c>
      <c r="J57" s="2">
        <v>0.57307692307692304</v>
      </c>
      <c r="K57" s="2">
        <v>-1.4686762660034901E-2</v>
      </c>
      <c r="L57" s="2"/>
      <c r="M57" s="2" t="e">
        <f>(Table1[[#This Row],[poisson_likelihood]] - (1-Table1[[#This Row],[poisson_likelihood]])/(1/Table1[[#This Row],[365 implied]]-1))/4</f>
        <v>#DIV/0!</v>
      </c>
      <c r="N57" s="5" t="e">
        <f>Table1[[#This Row],[kelly/4 365]]*$R$2</f>
        <v>#DIV/0!</v>
      </c>
      <c r="O57" s="2"/>
      <c r="P57" s="2" t="e">
        <f>(Table1[[#This Row],[poisson_likelihood]] - (1-Table1[[#This Row],[poisson_likelihood]])/(1/Table1[[#This Row],[99 implied]]-1))/4</f>
        <v>#DIV/0!</v>
      </c>
      <c r="Q57" s="5" t="e">
        <f>Table1[[#This Row],[kelly/4 99]]*$R$2</f>
        <v>#DIV/0!</v>
      </c>
    </row>
    <row r="58" spans="1:17" x14ac:dyDescent="0.2">
      <c r="A58">
        <v>4871</v>
      </c>
      <c r="B58" t="s">
        <v>68</v>
      </c>
      <c r="C58" s="1">
        <v>45604</v>
      </c>
      <c r="D58" t="s">
        <v>12</v>
      </c>
      <c r="E58">
        <v>1.5</v>
      </c>
      <c r="F58" s="2">
        <v>0.66225165562913901</v>
      </c>
      <c r="G58" s="2">
        <v>0.66376811829068305</v>
      </c>
      <c r="H58" s="2">
        <v>0.64166388389551299</v>
      </c>
      <c r="I58" s="2">
        <v>0.640350877192982</v>
      </c>
      <c r="J58" s="2">
        <v>0.62051282051281997</v>
      </c>
      <c r="K58" s="2">
        <v>-1.52389879008698E-2</v>
      </c>
      <c r="L58" s="2"/>
      <c r="M58" s="2" t="e">
        <f>(Table1[[#This Row],[poisson_likelihood]] - (1-Table1[[#This Row],[poisson_likelihood]])/(1/Table1[[#This Row],[365 implied]]-1))/4</f>
        <v>#DIV/0!</v>
      </c>
      <c r="N58" s="5" t="e">
        <f>Table1[[#This Row],[kelly/4 365]]*$R$2</f>
        <v>#DIV/0!</v>
      </c>
      <c r="O58" s="2"/>
      <c r="P58" s="2" t="e">
        <f>(Table1[[#This Row],[poisson_likelihood]] - (1-Table1[[#This Row],[poisson_likelihood]])/(1/Table1[[#This Row],[99 implied]]-1))/4</f>
        <v>#DIV/0!</v>
      </c>
      <c r="Q58" s="5" t="e">
        <f>Table1[[#This Row],[kelly/4 99]]*$R$2</f>
        <v>#DIV/0!</v>
      </c>
    </row>
    <row r="59" spans="1:17" x14ac:dyDescent="0.2">
      <c r="A59">
        <v>4872</v>
      </c>
      <c r="B59" t="s">
        <v>68</v>
      </c>
      <c r="C59" s="1">
        <v>45604</v>
      </c>
      <c r="D59" t="s">
        <v>13</v>
      </c>
      <c r="E59">
        <v>1.5</v>
      </c>
      <c r="F59" s="2">
        <v>0.39525691699604698</v>
      </c>
      <c r="G59" s="2">
        <v>0.33623188170931601</v>
      </c>
      <c r="H59" s="2">
        <v>0.35833611610448601</v>
      </c>
      <c r="I59" s="2">
        <v>0.359649122807017</v>
      </c>
      <c r="J59" s="2">
        <v>0.37948717948717903</v>
      </c>
      <c r="K59" s="2">
        <v>-1.52630108260865E-2</v>
      </c>
      <c r="L59" s="2"/>
      <c r="M59" s="2" t="e">
        <f>(Table1[[#This Row],[poisson_likelihood]] - (1-Table1[[#This Row],[poisson_likelihood]])/(1/Table1[[#This Row],[365 implied]]-1))/4</f>
        <v>#DIV/0!</v>
      </c>
      <c r="N59" s="5" t="e">
        <f>Table1[[#This Row],[kelly/4 365]]*$R$2</f>
        <v>#DIV/0!</v>
      </c>
      <c r="O59" s="2"/>
      <c r="P59" s="2" t="e">
        <f>(Table1[[#This Row],[poisson_likelihood]] - (1-Table1[[#This Row],[poisson_likelihood]])/(1/Table1[[#This Row],[99 implied]]-1))/4</f>
        <v>#DIV/0!</v>
      </c>
      <c r="Q59" s="5" t="e">
        <f>Table1[[#This Row],[kelly/4 99]]*$R$2</f>
        <v>#DIV/0!</v>
      </c>
    </row>
    <row r="60" spans="1:17" x14ac:dyDescent="0.2">
      <c r="A60">
        <v>4765</v>
      </c>
      <c r="B60" t="s">
        <v>15</v>
      </c>
      <c r="C60" s="1">
        <v>45604</v>
      </c>
      <c r="D60" t="s">
        <v>12</v>
      </c>
      <c r="E60">
        <v>3.5</v>
      </c>
      <c r="F60" s="2">
        <v>0.41666666666666602</v>
      </c>
      <c r="G60" s="2">
        <v>0.40992938981614102</v>
      </c>
      <c r="H60" s="2">
        <v>0.38096277459219502</v>
      </c>
      <c r="I60" s="2">
        <v>0.375</v>
      </c>
      <c r="J60" s="2">
        <v>0.38549618320610601</v>
      </c>
      <c r="K60" s="2">
        <v>-1.5301668031916099E-2</v>
      </c>
      <c r="L60" s="2"/>
      <c r="M60" s="2" t="e">
        <f>(Table1[[#This Row],[poisson_likelihood]] - (1-Table1[[#This Row],[poisson_likelihood]])/(1/Table1[[#This Row],[365 implied]]-1))/4</f>
        <v>#DIV/0!</v>
      </c>
      <c r="N60" s="5" t="e">
        <f>Table1[[#This Row],[kelly/4 365]]*$R$2</f>
        <v>#DIV/0!</v>
      </c>
      <c r="O60" s="2"/>
      <c r="P60" s="2" t="e">
        <f>(Table1[[#This Row],[poisson_likelihood]] - (1-Table1[[#This Row],[poisson_likelihood]])/(1/Table1[[#This Row],[99 implied]]-1))/4</f>
        <v>#DIV/0!</v>
      </c>
      <c r="Q60" s="5" t="e">
        <f>Table1[[#This Row],[kelly/4 99]]*$R$2</f>
        <v>#DIV/0!</v>
      </c>
    </row>
    <row r="61" spans="1:17" x14ac:dyDescent="0.2">
      <c r="A61">
        <v>4766</v>
      </c>
      <c r="B61" t="s">
        <v>15</v>
      </c>
      <c r="C61" s="1">
        <v>45604</v>
      </c>
      <c r="D61" t="s">
        <v>13</v>
      </c>
      <c r="E61">
        <v>3.5</v>
      </c>
      <c r="F61" s="2">
        <v>0.64102564102564097</v>
      </c>
      <c r="G61" s="2">
        <v>0.59007061018385798</v>
      </c>
      <c r="H61" s="2">
        <v>0.61903722540780404</v>
      </c>
      <c r="I61" s="2">
        <v>0.625</v>
      </c>
      <c r="J61" s="2">
        <v>0.61450381679389299</v>
      </c>
      <c r="K61" s="2">
        <v>-1.5313360876707699E-2</v>
      </c>
      <c r="L61" s="2"/>
      <c r="M61" s="2" t="e">
        <f>(Table1[[#This Row],[poisson_likelihood]] - (1-Table1[[#This Row],[poisson_likelihood]])/(1/Table1[[#This Row],[365 implied]]-1))/4</f>
        <v>#DIV/0!</v>
      </c>
      <c r="N61" s="5" t="e">
        <f>Table1[[#This Row],[kelly/4 365]]*$R$2</f>
        <v>#DIV/0!</v>
      </c>
      <c r="O61" s="2"/>
      <c r="P61" s="2" t="e">
        <f>(Table1[[#This Row],[poisson_likelihood]] - (1-Table1[[#This Row],[poisson_likelihood]])/(1/Table1[[#This Row],[99 implied]]-1))/4</f>
        <v>#DIV/0!</v>
      </c>
      <c r="Q61" s="5" t="e">
        <f>Table1[[#This Row],[kelly/4 99]]*$R$2</f>
        <v>#DIV/0!</v>
      </c>
    </row>
    <row r="62" spans="1:17" x14ac:dyDescent="0.2">
      <c r="A62">
        <v>4844</v>
      </c>
      <c r="B62" t="s">
        <v>54</v>
      </c>
      <c r="C62" s="1">
        <v>45604</v>
      </c>
      <c r="D62" t="s">
        <v>13</v>
      </c>
      <c r="E62">
        <v>2.5</v>
      </c>
      <c r="F62" s="2">
        <v>0.60606060606060597</v>
      </c>
      <c r="G62" s="2">
        <v>0.53720221621994602</v>
      </c>
      <c r="H62" s="2">
        <v>0.58057960819816601</v>
      </c>
      <c r="I62" s="2">
        <v>0.51063829787234005</v>
      </c>
      <c r="J62" s="2">
        <v>0.52915766738660897</v>
      </c>
      <c r="K62" s="2">
        <v>-1.6170633258855701E-2</v>
      </c>
      <c r="L62" s="2"/>
      <c r="M62" s="2" t="e">
        <f>(Table1[[#This Row],[poisson_likelihood]] - (1-Table1[[#This Row],[poisson_likelihood]])/(1/Table1[[#This Row],[365 implied]]-1))/4</f>
        <v>#DIV/0!</v>
      </c>
      <c r="N62" s="5" t="e">
        <f>Table1[[#This Row],[kelly/4 365]]*$R$2</f>
        <v>#DIV/0!</v>
      </c>
      <c r="O62" s="2"/>
      <c r="P62" s="2" t="e">
        <f>(Table1[[#This Row],[poisson_likelihood]] - (1-Table1[[#This Row],[poisson_likelihood]])/(1/Table1[[#This Row],[99 implied]]-1))/4</f>
        <v>#DIV/0!</v>
      </c>
      <c r="Q62" s="5" t="e">
        <f>Table1[[#This Row],[kelly/4 99]]*$R$2</f>
        <v>#DIV/0!</v>
      </c>
    </row>
    <row r="63" spans="1:17" x14ac:dyDescent="0.2">
      <c r="A63">
        <v>4800</v>
      </c>
      <c r="B63" t="s">
        <v>32</v>
      </c>
      <c r="C63" s="1">
        <v>45604</v>
      </c>
      <c r="D63" t="s">
        <v>13</v>
      </c>
      <c r="E63">
        <v>2.5</v>
      </c>
      <c r="F63" s="2">
        <v>0.56497175141242895</v>
      </c>
      <c r="G63" s="2">
        <v>0.49336236052464799</v>
      </c>
      <c r="H63" s="2">
        <v>0.53659004178357905</v>
      </c>
      <c r="I63" s="2">
        <v>0.53072625698324005</v>
      </c>
      <c r="J63" s="2">
        <v>0.56810631229235797</v>
      </c>
      <c r="K63" s="2">
        <v>-1.6310268195800198E-2</v>
      </c>
      <c r="L63" s="2"/>
      <c r="M63" s="2" t="e">
        <f>(Table1[[#This Row],[poisson_likelihood]] - (1-Table1[[#This Row],[poisson_likelihood]])/(1/Table1[[#This Row],[365 implied]]-1))/4</f>
        <v>#DIV/0!</v>
      </c>
      <c r="N63" s="5" t="e">
        <f>Table1[[#This Row],[kelly/4 365]]*$R$2</f>
        <v>#DIV/0!</v>
      </c>
      <c r="O63" s="2"/>
      <c r="P63" s="2" t="e">
        <f>(Table1[[#This Row],[poisson_likelihood]] - (1-Table1[[#This Row],[poisson_likelihood]])/(1/Table1[[#This Row],[99 implied]]-1))/4</f>
        <v>#DIV/0!</v>
      </c>
      <c r="Q63" s="5" t="e">
        <f>Table1[[#This Row],[kelly/4 99]]*$R$2</f>
        <v>#DIV/0!</v>
      </c>
    </row>
    <row r="64" spans="1:17" x14ac:dyDescent="0.2">
      <c r="A64">
        <v>4847</v>
      </c>
      <c r="B64" t="s">
        <v>56</v>
      </c>
      <c r="C64" s="1">
        <v>45604</v>
      </c>
      <c r="D64" t="s">
        <v>12</v>
      </c>
      <c r="E64">
        <v>2.5</v>
      </c>
      <c r="F64" s="2">
        <v>0.45871559633027498</v>
      </c>
      <c r="G64" s="2">
        <v>0.46733871636541402</v>
      </c>
      <c r="H64" s="2">
        <v>0.42227726154801298</v>
      </c>
      <c r="I64" s="2">
        <v>0.424050632911392</v>
      </c>
      <c r="J64" s="2">
        <v>0.39925373134328301</v>
      </c>
      <c r="K64" s="2">
        <v>-1.6829569878247901E-2</v>
      </c>
      <c r="L64" s="2"/>
      <c r="M64" s="2" t="e">
        <f>(Table1[[#This Row],[poisson_likelihood]] - (1-Table1[[#This Row],[poisson_likelihood]])/(1/Table1[[#This Row],[365 implied]]-1))/4</f>
        <v>#DIV/0!</v>
      </c>
      <c r="N64" s="5" t="e">
        <f>Table1[[#This Row],[kelly/4 365]]*$R$2</f>
        <v>#DIV/0!</v>
      </c>
      <c r="O64" s="2"/>
      <c r="P64" s="2" t="e">
        <f>(Table1[[#This Row],[poisson_likelihood]] - (1-Table1[[#This Row],[poisson_likelihood]])/(1/Table1[[#This Row],[99 implied]]-1))/4</f>
        <v>#DIV/0!</v>
      </c>
      <c r="Q64" s="5" t="e">
        <f>Table1[[#This Row],[kelly/4 99]]*$R$2</f>
        <v>#DIV/0!</v>
      </c>
    </row>
    <row r="65" spans="1:17" x14ac:dyDescent="0.2">
      <c r="A65">
        <v>4777</v>
      </c>
      <c r="B65" t="s">
        <v>21</v>
      </c>
      <c r="C65" s="1">
        <v>45604</v>
      </c>
      <c r="D65" t="s">
        <v>12</v>
      </c>
      <c r="E65">
        <v>2.5</v>
      </c>
      <c r="F65" s="2">
        <v>0.42372881355932202</v>
      </c>
      <c r="G65" s="2">
        <v>0.43354823622713201</v>
      </c>
      <c r="H65" s="2">
        <v>0.383238781416123</v>
      </c>
      <c r="I65" s="2">
        <v>0.35761589403973498</v>
      </c>
      <c r="J65" s="2">
        <v>0.36398467432950099</v>
      </c>
      <c r="K65" s="2">
        <v>-1.7565528650358101E-2</v>
      </c>
      <c r="L65" s="2"/>
      <c r="M65" s="2" t="e">
        <f>(Table1[[#This Row],[poisson_likelihood]] - (1-Table1[[#This Row],[poisson_likelihood]])/(1/Table1[[#This Row],[365 implied]]-1))/4</f>
        <v>#DIV/0!</v>
      </c>
      <c r="N65" s="5" t="e">
        <f>Table1[[#This Row],[kelly/4 365]]*$R$2</f>
        <v>#DIV/0!</v>
      </c>
      <c r="O65" s="2"/>
      <c r="P65" s="2" t="e">
        <f>(Table1[[#This Row],[poisson_likelihood]] - (1-Table1[[#This Row],[poisson_likelihood]])/(1/Table1[[#This Row],[99 implied]]-1))/4</f>
        <v>#DIV/0!</v>
      </c>
      <c r="Q65" s="5" t="e">
        <f>Table1[[#This Row],[kelly/4 99]]*$R$2</f>
        <v>#DIV/0!</v>
      </c>
    </row>
    <row r="66" spans="1:17" x14ac:dyDescent="0.2">
      <c r="A66">
        <v>4799</v>
      </c>
      <c r="B66" t="s">
        <v>32</v>
      </c>
      <c r="C66" s="1">
        <v>45604</v>
      </c>
      <c r="D66" t="s">
        <v>12</v>
      </c>
      <c r="E66">
        <v>2.5</v>
      </c>
      <c r="F66" s="2">
        <v>0.5</v>
      </c>
      <c r="G66" s="2">
        <v>0.50663763947535101</v>
      </c>
      <c r="H66" s="2">
        <v>0.46340995821642</v>
      </c>
      <c r="I66" s="2">
        <v>0.469273743016759</v>
      </c>
      <c r="J66" s="2">
        <v>0.43189368770764103</v>
      </c>
      <c r="K66" s="2">
        <v>-1.8295020891789499E-2</v>
      </c>
      <c r="L66" s="2"/>
      <c r="M66" s="2" t="e">
        <f>(Table1[[#This Row],[poisson_likelihood]] - (1-Table1[[#This Row],[poisson_likelihood]])/(1/Table1[[#This Row],[365 implied]]-1))/4</f>
        <v>#DIV/0!</v>
      </c>
      <c r="N66" s="5" t="e">
        <f>Table1[[#This Row],[kelly/4 365]]*$R$2</f>
        <v>#DIV/0!</v>
      </c>
      <c r="O66" s="2"/>
      <c r="P66" s="2" t="e">
        <f>(Table1[[#This Row],[poisson_likelihood]] - (1-Table1[[#This Row],[poisson_likelihood]])/(1/Table1[[#This Row],[99 implied]]-1))/4</f>
        <v>#DIV/0!</v>
      </c>
      <c r="Q66" s="5" t="e">
        <f>Table1[[#This Row],[kelly/4 99]]*$R$2</f>
        <v>#DIV/0!</v>
      </c>
    </row>
    <row r="67" spans="1:17" x14ac:dyDescent="0.2">
      <c r="A67">
        <v>4815</v>
      </c>
      <c r="B67" t="s">
        <v>40</v>
      </c>
      <c r="C67" s="1">
        <v>45604</v>
      </c>
      <c r="D67" t="s">
        <v>12</v>
      </c>
      <c r="E67">
        <v>1.5</v>
      </c>
      <c r="F67" s="2">
        <v>0.47846889952153099</v>
      </c>
      <c r="G67" s="2">
        <v>0.49758258233428698</v>
      </c>
      <c r="H67" s="2">
        <v>0.43959672862836202</v>
      </c>
      <c r="I67" s="2">
        <v>0.42567567567567499</v>
      </c>
      <c r="J67" s="2">
        <v>0.42692307692307602</v>
      </c>
      <c r="K67" s="2">
        <v>-1.86336782492484E-2</v>
      </c>
      <c r="L67" s="2"/>
      <c r="M67" s="2" t="e">
        <f>(Table1[[#This Row],[poisson_likelihood]] - (1-Table1[[#This Row],[poisson_likelihood]])/(1/Table1[[#This Row],[365 implied]]-1))/4</f>
        <v>#DIV/0!</v>
      </c>
      <c r="N67" s="5" t="e">
        <f>Table1[[#This Row],[kelly/4 365]]*$R$2</f>
        <v>#DIV/0!</v>
      </c>
      <c r="O67" s="2"/>
      <c r="P67" s="2" t="e">
        <f>(Table1[[#This Row],[poisson_likelihood]] - (1-Table1[[#This Row],[poisson_likelihood]])/(1/Table1[[#This Row],[99 implied]]-1))/4</f>
        <v>#DIV/0!</v>
      </c>
      <c r="Q67" s="5" t="e">
        <f>Table1[[#This Row],[kelly/4 99]]*$R$2</f>
        <v>#DIV/0!</v>
      </c>
    </row>
    <row r="68" spans="1:17" x14ac:dyDescent="0.2">
      <c r="A68">
        <v>4861</v>
      </c>
      <c r="B68" t="s">
        <v>63</v>
      </c>
      <c r="C68" s="1">
        <v>45604</v>
      </c>
      <c r="D68" t="s">
        <v>12</v>
      </c>
      <c r="E68">
        <v>2.5</v>
      </c>
      <c r="F68" s="2">
        <v>0.414937759336099</v>
      </c>
      <c r="G68" s="2">
        <v>0.41729152878418102</v>
      </c>
      <c r="H68" s="2">
        <v>0.370970477362774</v>
      </c>
      <c r="I68" s="2">
        <v>0.45535714285714202</v>
      </c>
      <c r="J68" s="2">
        <v>0.42647058823529399</v>
      </c>
      <c r="K68" s="2">
        <v>-1.87874378644881E-2</v>
      </c>
      <c r="L68" s="2"/>
      <c r="M68" s="2" t="e">
        <f>(Table1[[#This Row],[poisson_likelihood]] - (1-Table1[[#This Row],[poisson_likelihood]])/(1/Table1[[#This Row],[365 implied]]-1))/4</f>
        <v>#DIV/0!</v>
      </c>
      <c r="N68" s="5" t="e">
        <f>Table1[[#This Row],[kelly/4 365]]*$R$2</f>
        <v>#DIV/0!</v>
      </c>
      <c r="O68" s="2"/>
      <c r="P68" s="2" t="e">
        <f>(Table1[[#This Row],[poisson_likelihood]] - (1-Table1[[#This Row],[poisson_likelihood]])/(1/Table1[[#This Row],[99 implied]]-1))/4</f>
        <v>#DIV/0!</v>
      </c>
      <c r="Q68" s="5" t="e">
        <f>Table1[[#This Row],[kelly/4 99]]*$R$2</f>
        <v>#DIV/0!</v>
      </c>
    </row>
    <row r="69" spans="1:17" x14ac:dyDescent="0.2">
      <c r="A69">
        <v>4837</v>
      </c>
      <c r="B69" t="s">
        <v>51</v>
      </c>
      <c r="C69" s="1">
        <v>45604</v>
      </c>
      <c r="D69" t="s">
        <v>12</v>
      </c>
      <c r="E69">
        <v>1.5</v>
      </c>
      <c r="F69" s="2">
        <v>0.60606060606060597</v>
      </c>
      <c r="G69" s="2">
        <v>0.62595491441651496</v>
      </c>
      <c r="H69" s="2">
        <v>0.57557540214048897</v>
      </c>
      <c r="I69" s="2">
        <v>0.62179487179487103</v>
      </c>
      <c r="J69" s="2">
        <v>0.61811023622047201</v>
      </c>
      <c r="K69" s="2">
        <v>-1.9346379410843401E-2</v>
      </c>
      <c r="L69" s="2"/>
      <c r="M69" s="2" t="e">
        <f>(Table1[[#This Row],[poisson_likelihood]] - (1-Table1[[#This Row],[poisson_likelihood]])/(1/Table1[[#This Row],[365 implied]]-1))/4</f>
        <v>#DIV/0!</v>
      </c>
      <c r="N69" s="5" t="e">
        <f>Table1[[#This Row],[kelly/4 365]]*$R$2</f>
        <v>#DIV/0!</v>
      </c>
      <c r="O69" s="2"/>
      <c r="P69" s="2" t="e">
        <f>(Table1[[#This Row],[poisson_likelihood]] - (1-Table1[[#This Row],[poisson_likelihood]])/(1/Table1[[#This Row],[99 implied]]-1))/4</f>
        <v>#DIV/0!</v>
      </c>
      <c r="Q69" s="5" t="e">
        <f>Table1[[#This Row],[kelly/4 99]]*$R$2</f>
        <v>#DIV/0!</v>
      </c>
    </row>
    <row r="70" spans="1:17" x14ac:dyDescent="0.2">
      <c r="A70">
        <v>4830</v>
      </c>
      <c r="B70" t="s">
        <v>47</v>
      </c>
      <c r="C70" s="1">
        <v>45604</v>
      </c>
      <c r="D70" t="s">
        <v>13</v>
      </c>
      <c r="E70">
        <v>1.5</v>
      </c>
      <c r="F70" s="2">
        <v>0.49261083743842299</v>
      </c>
      <c r="G70" s="2">
        <v>0.39973181945456698</v>
      </c>
      <c r="H70" s="2">
        <v>0.45194513694431299</v>
      </c>
      <c r="I70" s="2">
        <v>0.51111111111111096</v>
      </c>
      <c r="J70" s="2">
        <v>0.484978540772532</v>
      </c>
      <c r="K70" s="2">
        <v>-2.0036740777437799E-2</v>
      </c>
      <c r="L70" s="2"/>
      <c r="M70" s="2" t="e">
        <f>(Table1[[#This Row],[poisson_likelihood]] - (1-Table1[[#This Row],[poisson_likelihood]])/(1/Table1[[#This Row],[365 implied]]-1))/4</f>
        <v>#DIV/0!</v>
      </c>
      <c r="N70" s="5" t="e">
        <f>Table1[[#This Row],[kelly/4 365]]*$R$2</f>
        <v>#DIV/0!</v>
      </c>
      <c r="O70" s="2"/>
      <c r="P70" s="2" t="e">
        <f>(Table1[[#This Row],[poisson_likelihood]] - (1-Table1[[#This Row],[poisson_likelihood]])/(1/Table1[[#This Row],[99 implied]]-1))/4</f>
        <v>#DIV/0!</v>
      </c>
      <c r="Q70" s="5" t="e">
        <f>Table1[[#This Row],[kelly/4 99]]*$R$2</f>
        <v>#DIV/0!</v>
      </c>
    </row>
    <row r="71" spans="1:17" x14ac:dyDescent="0.2">
      <c r="A71">
        <v>4811</v>
      </c>
      <c r="B71" t="s">
        <v>38</v>
      </c>
      <c r="C71" s="1">
        <v>45604</v>
      </c>
      <c r="D71" t="s">
        <v>12</v>
      </c>
      <c r="E71">
        <v>3.5</v>
      </c>
      <c r="F71" s="2">
        <v>0.45454545454545398</v>
      </c>
      <c r="G71" s="2">
        <v>0.44775010938736098</v>
      </c>
      <c r="H71" s="2">
        <v>0.40914506284010399</v>
      </c>
      <c r="I71" s="2">
        <v>0.40782122905027901</v>
      </c>
      <c r="J71" s="2">
        <v>0.41860465116279</v>
      </c>
      <c r="K71" s="2">
        <v>-2.08085128649519E-2</v>
      </c>
      <c r="L71" s="2"/>
      <c r="M71" s="2" t="e">
        <f>(Table1[[#This Row],[poisson_likelihood]] - (1-Table1[[#This Row],[poisson_likelihood]])/(1/Table1[[#This Row],[365 implied]]-1))/4</f>
        <v>#DIV/0!</v>
      </c>
      <c r="N71" s="5" t="e">
        <f>Table1[[#This Row],[kelly/4 365]]*$R$2</f>
        <v>#DIV/0!</v>
      </c>
      <c r="O71" s="2"/>
      <c r="P71" s="2" t="e">
        <f>(Table1[[#This Row],[poisson_likelihood]] - (1-Table1[[#This Row],[poisson_likelihood]])/(1/Table1[[#This Row],[99 implied]]-1))/4</f>
        <v>#DIV/0!</v>
      </c>
      <c r="Q71" s="5" t="e">
        <f>Table1[[#This Row],[kelly/4 99]]*$R$2</f>
        <v>#DIV/0!</v>
      </c>
    </row>
    <row r="72" spans="1:17" x14ac:dyDescent="0.2">
      <c r="A72">
        <v>4797</v>
      </c>
      <c r="B72" t="s">
        <v>31</v>
      </c>
      <c r="C72" s="1">
        <v>45604</v>
      </c>
      <c r="D72" t="s">
        <v>12</v>
      </c>
      <c r="E72">
        <v>2.5</v>
      </c>
      <c r="F72" s="2">
        <v>0.51546391752577303</v>
      </c>
      <c r="G72" s="2">
        <v>0.51691526528045195</v>
      </c>
      <c r="H72" s="2">
        <v>0.47437431192063501</v>
      </c>
      <c r="I72" s="2">
        <v>0.45251396648044601</v>
      </c>
      <c r="J72" s="2">
        <v>0.45182724252491602</v>
      </c>
      <c r="K72" s="2">
        <v>-2.1200487998395301E-2</v>
      </c>
      <c r="L72" s="2"/>
      <c r="M72" s="2" t="e">
        <f>(Table1[[#This Row],[poisson_likelihood]] - (1-Table1[[#This Row],[poisson_likelihood]])/(1/Table1[[#This Row],[365 implied]]-1))/4</f>
        <v>#DIV/0!</v>
      </c>
      <c r="N72" s="5" t="e">
        <f>Table1[[#This Row],[kelly/4 365]]*$R$2</f>
        <v>#DIV/0!</v>
      </c>
      <c r="O72" s="2"/>
      <c r="P72" s="2" t="e">
        <f>(Table1[[#This Row],[poisson_likelihood]] - (1-Table1[[#This Row],[poisson_likelihood]])/(1/Table1[[#This Row],[99 implied]]-1))/4</f>
        <v>#DIV/0!</v>
      </c>
      <c r="Q72" s="5" t="e">
        <f>Table1[[#This Row],[kelly/4 99]]*$R$2</f>
        <v>#DIV/0!</v>
      </c>
    </row>
    <row r="73" spans="1:17" x14ac:dyDescent="0.2">
      <c r="A73">
        <v>4865</v>
      </c>
      <c r="B73" t="s">
        <v>65</v>
      </c>
      <c r="C73" s="1">
        <v>45604</v>
      </c>
      <c r="D73" t="s">
        <v>12</v>
      </c>
      <c r="E73">
        <v>1.5</v>
      </c>
      <c r="F73" s="2">
        <v>0.64516129032257996</v>
      </c>
      <c r="G73" s="2">
        <v>0.64832260173356604</v>
      </c>
      <c r="H73" s="2">
        <v>0.61503570410567698</v>
      </c>
      <c r="I73" s="2">
        <v>0.60919540229885005</v>
      </c>
      <c r="J73" s="2">
        <v>0.61379310344827498</v>
      </c>
      <c r="K73" s="2">
        <v>-2.1224844834635999E-2</v>
      </c>
      <c r="L73" s="2"/>
      <c r="M73" s="2" t="e">
        <f>(Table1[[#This Row],[poisson_likelihood]] - (1-Table1[[#This Row],[poisson_likelihood]])/(1/Table1[[#This Row],[365 implied]]-1))/4</f>
        <v>#DIV/0!</v>
      </c>
      <c r="N73" s="5" t="e">
        <f>Table1[[#This Row],[kelly/4 365]]*$R$2</f>
        <v>#DIV/0!</v>
      </c>
      <c r="O73" s="2"/>
      <c r="P73" s="2" t="e">
        <f>(Table1[[#This Row],[poisson_likelihood]] - (1-Table1[[#This Row],[poisson_likelihood]])/(1/Table1[[#This Row],[99 implied]]-1))/4</f>
        <v>#DIV/0!</v>
      </c>
      <c r="Q73" s="5" t="e">
        <f>Table1[[#This Row],[kelly/4 99]]*$R$2</f>
        <v>#DIV/0!</v>
      </c>
    </row>
    <row r="74" spans="1:17" x14ac:dyDescent="0.2">
      <c r="A74">
        <v>4768</v>
      </c>
      <c r="B74" t="s">
        <v>16</v>
      </c>
      <c r="C74" s="1">
        <v>45604</v>
      </c>
      <c r="D74" t="s">
        <v>13</v>
      </c>
      <c r="E74">
        <v>3.5</v>
      </c>
      <c r="F74" s="2">
        <v>0.57471264367816</v>
      </c>
      <c r="G74" s="2">
        <v>0.50102462831666295</v>
      </c>
      <c r="H74" s="2">
        <v>0.53775307577687204</v>
      </c>
      <c r="I74" s="2">
        <v>0.54335260115606898</v>
      </c>
      <c r="J74" s="2">
        <v>0.52941176470588203</v>
      </c>
      <c r="K74" s="2">
        <v>-2.17262324825142E-2</v>
      </c>
      <c r="L74" s="2"/>
      <c r="M74" s="2" t="e">
        <f>(Table1[[#This Row],[poisson_likelihood]] - (1-Table1[[#This Row],[poisson_likelihood]])/(1/Table1[[#This Row],[365 implied]]-1))/4</f>
        <v>#DIV/0!</v>
      </c>
      <c r="N74" s="5" t="e">
        <f>Table1[[#This Row],[kelly/4 365]]*$R$2</f>
        <v>#DIV/0!</v>
      </c>
      <c r="O74" s="2"/>
      <c r="P74" s="2" t="e">
        <f>(Table1[[#This Row],[poisson_likelihood]] - (1-Table1[[#This Row],[poisson_likelihood]])/(1/Table1[[#This Row],[99 implied]]-1))/4</f>
        <v>#DIV/0!</v>
      </c>
      <c r="Q74" s="5" t="e">
        <f>Table1[[#This Row],[kelly/4 99]]*$R$2</f>
        <v>#DIV/0!</v>
      </c>
    </row>
    <row r="75" spans="1:17" x14ac:dyDescent="0.2">
      <c r="A75">
        <v>4869</v>
      </c>
      <c r="B75" t="s">
        <v>67</v>
      </c>
      <c r="C75" s="1">
        <v>45604</v>
      </c>
      <c r="D75" t="s">
        <v>12</v>
      </c>
      <c r="E75">
        <v>2.5</v>
      </c>
      <c r="F75" s="2">
        <v>0.46296296296296202</v>
      </c>
      <c r="G75" s="2">
        <v>0.463157385484117</v>
      </c>
      <c r="H75" s="2">
        <v>0.41496572294144801</v>
      </c>
      <c r="I75" s="2">
        <v>0.32051282051281998</v>
      </c>
      <c r="J75" s="2">
        <v>0.36024844720496801</v>
      </c>
      <c r="K75" s="2">
        <v>-2.2343542768635899E-2</v>
      </c>
      <c r="L75" s="2"/>
      <c r="M75" s="2" t="e">
        <f>(Table1[[#This Row],[poisson_likelihood]] - (1-Table1[[#This Row],[poisson_likelihood]])/(1/Table1[[#This Row],[365 implied]]-1))/4</f>
        <v>#DIV/0!</v>
      </c>
      <c r="N75" s="5" t="e">
        <f>Table1[[#This Row],[kelly/4 365]]*$R$2</f>
        <v>#DIV/0!</v>
      </c>
      <c r="O75" s="2"/>
      <c r="P75" s="2" t="e">
        <f>(Table1[[#This Row],[poisson_likelihood]] - (1-Table1[[#This Row],[poisson_likelihood]])/(1/Table1[[#This Row],[99 implied]]-1))/4</f>
        <v>#DIV/0!</v>
      </c>
      <c r="Q75" s="5" t="e">
        <f>Table1[[#This Row],[kelly/4 99]]*$R$2</f>
        <v>#DIV/0!</v>
      </c>
    </row>
    <row r="76" spans="1:17" x14ac:dyDescent="0.2">
      <c r="A76">
        <v>4804</v>
      </c>
      <c r="B76" t="s">
        <v>34</v>
      </c>
      <c r="C76" s="1">
        <v>45604</v>
      </c>
      <c r="D76" t="s">
        <v>13</v>
      </c>
      <c r="E76">
        <v>1.5</v>
      </c>
      <c r="F76" s="2">
        <v>0.39525691699604698</v>
      </c>
      <c r="G76" s="2">
        <v>0.30279193024712903</v>
      </c>
      <c r="H76" s="2">
        <v>0.33900090776036701</v>
      </c>
      <c r="I76" s="2">
        <v>0.37267080745341602</v>
      </c>
      <c r="J76" s="2">
        <v>0.36749116607773802</v>
      </c>
      <c r="K76" s="2">
        <v>-2.3256160680763201E-2</v>
      </c>
      <c r="L76" s="2"/>
      <c r="M76" s="2" t="e">
        <f>(Table1[[#This Row],[poisson_likelihood]] - (1-Table1[[#This Row],[poisson_likelihood]])/(1/Table1[[#This Row],[365 implied]]-1))/4</f>
        <v>#DIV/0!</v>
      </c>
      <c r="N76" s="5" t="e">
        <f>Table1[[#This Row],[kelly/4 365]]*$R$2</f>
        <v>#DIV/0!</v>
      </c>
      <c r="O76" s="2"/>
      <c r="P76" s="2" t="e">
        <f>(Table1[[#This Row],[poisson_likelihood]] - (1-Table1[[#This Row],[poisson_likelihood]])/(1/Table1[[#This Row],[99 implied]]-1))/4</f>
        <v>#DIV/0!</v>
      </c>
      <c r="Q76" s="5" t="e">
        <f>Table1[[#This Row],[kelly/4 99]]*$R$2</f>
        <v>#DIV/0!</v>
      </c>
    </row>
    <row r="77" spans="1:17" x14ac:dyDescent="0.2">
      <c r="A77">
        <v>4806</v>
      </c>
      <c r="B77" t="s">
        <v>35</v>
      </c>
      <c r="C77" s="1">
        <v>45604</v>
      </c>
      <c r="D77" t="s">
        <v>13</v>
      </c>
      <c r="E77">
        <v>1.5</v>
      </c>
      <c r="F77" s="2">
        <v>0.512820512820512</v>
      </c>
      <c r="G77" s="2">
        <v>0.42072183537943803</v>
      </c>
      <c r="H77" s="2">
        <v>0.467171496390133</v>
      </c>
      <c r="I77" s="2">
        <v>0.45856353591160198</v>
      </c>
      <c r="J77" s="2">
        <v>0.471947194719471</v>
      </c>
      <c r="K77" s="2">
        <v>-2.3425153168220698E-2</v>
      </c>
      <c r="L77" s="2"/>
      <c r="M77" s="2" t="e">
        <f>(Table1[[#This Row],[poisson_likelihood]] - (1-Table1[[#This Row],[poisson_likelihood]])/(1/Table1[[#This Row],[365 implied]]-1))/4</f>
        <v>#DIV/0!</v>
      </c>
      <c r="N77" s="5" t="e">
        <f>Table1[[#This Row],[kelly/4 365]]*$R$2</f>
        <v>#DIV/0!</v>
      </c>
      <c r="O77" s="2"/>
      <c r="P77" s="2" t="e">
        <f>(Table1[[#This Row],[poisson_likelihood]] - (1-Table1[[#This Row],[poisson_likelihood]])/(1/Table1[[#This Row],[99 implied]]-1))/4</f>
        <v>#DIV/0!</v>
      </c>
      <c r="Q77" s="5" t="e">
        <f>Table1[[#This Row],[kelly/4 99]]*$R$2</f>
        <v>#DIV/0!</v>
      </c>
    </row>
    <row r="78" spans="1:17" x14ac:dyDescent="0.2">
      <c r="A78">
        <v>4808</v>
      </c>
      <c r="B78" t="s">
        <v>36</v>
      </c>
      <c r="C78" s="1">
        <v>45604</v>
      </c>
      <c r="D78" t="s">
        <v>13</v>
      </c>
      <c r="E78">
        <v>1.5</v>
      </c>
      <c r="F78" s="2">
        <v>0.43103448275862</v>
      </c>
      <c r="G78" s="2">
        <v>0.34954299631228503</v>
      </c>
      <c r="H78" s="2">
        <v>0.37753428531558703</v>
      </c>
      <c r="I78" s="2">
        <v>0.41242937853107298</v>
      </c>
      <c r="J78" s="2">
        <v>0.39527027027027001</v>
      </c>
      <c r="K78" s="2">
        <v>-2.3507662512847999E-2</v>
      </c>
      <c r="L78" s="2"/>
      <c r="M78" s="2" t="e">
        <f>(Table1[[#This Row],[poisson_likelihood]] - (1-Table1[[#This Row],[poisson_likelihood]])/(1/Table1[[#This Row],[365 implied]]-1))/4</f>
        <v>#DIV/0!</v>
      </c>
      <c r="N78" s="5" t="e">
        <f>Table1[[#This Row],[kelly/4 365]]*$R$2</f>
        <v>#DIV/0!</v>
      </c>
      <c r="O78" s="2"/>
      <c r="P78" s="2" t="e">
        <f>(Table1[[#This Row],[poisson_likelihood]] - (1-Table1[[#This Row],[poisson_likelihood]])/(1/Table1[[#This Row],[99 implied]]-1))/4</f>
        <v>#DIV/0!</v>
      </c>
      <c r="Q78" s="5" t="e">
        <f>Table1[[#This Row],[kelly/4 99]]*$R$2</f>
        <v>#DIV/0!</v>
      </c>
    </row>
    <row r="79" spans="1:17" x14ac:dyDescent="0.2">
      <c r="A79">
        <v>4809</v>
      </c>
      <c r="B79" t="s">
        <v>37</v>
      </c>
      <c r="C79" s="1">
        <v>45604</v>
      </c>
      <c r="D79" t="s">
        <v>12</v>
      </c>
      <c r="E79">
        <v>2.5</v>
      </c>
      <c r="F79" s="2">
        <v>0.53191489361702105</v>
      </c>
      <c r="G79" s="2">
        <v>0.52873246383752404</v>
      </c>
      <c r="H79" s="2">
        <v>0.48771564902328202</v>
      </c>
      <c r="I79" s="2">
        <v>0.47904191616766401</v>
      </c>
      <c r="J79" s="2">
        <v>0.45848375451263501</v>
      </c>
      <c r="K79" s="2">
        <v>-2.36064147262014E-2</v>
      </c>
      <c r="L79" s="2"/>
      <c r="M79" s="2" t="e">
        <f>(Table1[[#This Row],[poisson_likelihood]] - (1-Table1[[#This Row],[poisson_likelihood]])/(1/Table1[[#This Row],[365 implied]]-1))/4</f>
        <v>#DIV/0!</v>
      </c>
      <c r="N79" s="5" t="e">
        <f>Table1[[#This Row],[kelly/4 365]]*$R$2</f>
        <v>#DIV/0!</v>
      </c>
      <c r="O79" s="2"/>
      <c r="P79" s="2" t="e">
        <f>(Table1[[#This Row],[poisson_likelihood]] - (1-Table1[[#This Row],[poisson_likelihood]])/(1/Table1[[#This Row],[99 implied]]-1))/4</f>
        <v>#DIV/0!</v>
      </c>
      <c r="Q79" s="5" t="e">
        <f>Table1[[#This Row],[kelly/4 99]]*$R$2</f>
        <v>#DIV/0!</v>
      </c>
    </row>
    <row r="80" spans="1:17" x14ac:dyDescent="0.2">
      <c r="A80">
        <v>4835</v>
      </c>
      <c r="B80" t="s">
        <v>50</v>
      </c>
      <c r="C80" s="1">
        <v>45604</v>
      </c>
      <c r="D80" t="s">
        <v>12</v>
      </c>
      <c r="E80">
        <v>1.5</v>
      </c>
      <c r="F80" s="2">
        <v>0.57471264367816</v>
      </c>
      <c r="G80" s="2">
        <v>0.57854812582658999</v>
      </c>
      <c r="H80" s="2">
        <v>0.53382033903863801</v>
      </c>
      <c r="I80" s="2">
        <v>0.49122807017543801</v>
      </c>
      <c r="J80" s="2">
        <v>0.50431034482758597</v>
      </c>
      <c r="K80" s="2">
        <v>-2.4038043943503E-2</v>
      </c>
      <c r="L80" s="2"/>
      <c r="M80" s="2" t="e">
        <f>(Table1[[#This Row],[poisson_likelihood]] - (1-Table1[[#This Row],[poisson_likelihood]])/(1/Table1[[#This Row],[365 implied]]-1))/4</f>
        <v>#DIV/0!</v>
      </c>
      <c r="N80" s="5" t="e">
        <f>Table1[[#This Row],[kelly/4 365]]*$R$2</f>
        <v>#DIV/0!</v>
      </c>
      <c r="O80" s="2"/>
      <c r="P80" s="2" t="e">
        <f>(Table1[[#This Row],[poisson_likelihood]] - (1-Table1[[#This Row],[poisson_likelihood]])/(1/Table1[[#This Row],[99 implied]]-1))/4</f>
        <v>#DIV/0!</v>
      </c>
      <c r="Q80" s="5" t="e">
        <f>Table1[[#This Row],[kelly/4 99]]*$R$2</f>
        <v>#DIV/0!</v>
      </c>
    </row>
    <row r="81" spans="1:17" x14ac:dyDescent="0.2">
      <c r="A81">
        <v>4819</v>
      </c>
      <c r="B81" t="s">
        <v>42</v>
      </c>
      <c r="C81" s="1">
        <v>45604</v>
      </c>
      <c r="D81" t="s">
        <v>12</v>
      </c>
      <c r="E81">
        <v>1.5</v>
      </c>
      <c r="F81" s="2">
        <v>0.62111801242235998</v>
      </c>
      <c r="G81" s="2">
        <v>0.620876505673426</v>
      </c>
      <c r="H81" s="2">
        <v>0.58431851304870797</v>
      </c>
      <c r="I81" s="2">
        <v>0.56050955414012704</v>
      </c>
      <c r="J81" s="2">
        <v>0.56299212598425197</v>
      </c>
      <c r="K81" s="2">
        <v>-2.42816368817949E-2</v>
      </c>
      <c r="L81" s="2"/>
      <c r="M81" s="2" t="e">
        <f>(Table1[[#This Row],[poisson_likelihood]] - (1-Table1[[#This Row],[poisson_likelihood]])/(1/Table1[[#This Row],[365 implied]]-1))/4</f>
        <v>#DIV/0!</v>
      </c>
      <c r="N81" s="5" t="e">
        <f>Table1[[#This Row],[kelly/4 365]]*$R$2</f>
        <v>#DIV/0!</v>
      </c>
      <c r="O81" s="2"/>
      <c r="P81" s="2" t="e">
        <f>(Table1[[#This Row],[poisson_likelihood]] - (1-Table1[[#This Row],[poisson_likelihood]])/(1/Table1[[#This Row],[99 implied]]-1))/4</f>
        <v>#DIV/0!</v>
      </c>
      <c r="Q81" s="5" t="e">
        <f>Table1[[#This Row],[kelly/4 99]]*$R$2</f>
        <v>#DIV/0!</v>
      </c>
    </row>
    <row r="82" spans="1:17" x14ac:dyDescent="0.2">
      <c r="A82">
        <v>4762</v>
      </c>
      <c r="B82" t="s">
        <v>11</v>
      </c>
      <c r="C82" s="1">
        <v>45604</v>
      </c>
      <c r="D82" t="s">
        <v>13</v>
      </c>
      <c r="E82">
        <v>2.5</v>
      </c>
      <c r="F82" s="2">
        <v>0.51020408163265296</v>
      </c>
      <c r="G82" s="2">
        <v>0.422487182450907</v>
      </c>
      <c r="H82" s="2">
        <v>0.46181546943092</v>
      </c>
      <c r="I82" s="2">
        <v>0.44886363636363602</v>
      </c>
      <c r="J82" s="2">
        <v>0.482876712328767</v>
      </c>
      <c r="K82" s="2">
        <v>-2.4698354144634501E-2</v>
      </c>
      <c r="L82" s="2"/>
      <c r="M82" s="2" t="e">
        <f>(Table1[[#This Row],[poisson_likelihood]] - (1-Table1[[#This Row],[poisson_likelihood]])/(1/Table1[[#This Row],[365 implied]]-1))/4</f>
        <v>#DIV/0!</v>
      </c>
      <c r="N82" s="5" t="e">
        <f>Table1[[#This Row],[kelly/4 365]]*$R$2</f>
        <v>#DIV/0!</v>
      </c>
      <c r="O82" s="2"/>
      <c r="P82" s="2" t="e">
        <f>(Table1[[#This Row],[poisson_likelihood]] - (1-Table1[[#This Row],[poisson_likelihood]])/(1/Table1[[#This Row],[99 implied]]-1))/4</f>
        <v>#DIV/0!</v>
      </c>
      <c r="Q82" s="5" t="e">
        <f>Table1[[#This Row],[kelly/4 99]]*$R$2</f>
        <v>#DIV/0!</v>
      </c>
    </row>
    <row r="83" spans="1:17" x14ac:dyDescent="0.2">
      <c r="A83">
        <v>4828</v>
      </c>
      <c r="B83" t="s">
        <v>46</v>
      </c>
      <c r="C83" s="1">
        <v>45604</v>
      </c>
      <c r="D83" t="s">
        <v>13</v>
      </c>
      <c r="E83">
        <v>2.5</v>
      </c>
      <c r="F83" s="2">
        <v>0.434782608695652</v>
      </c>
      <c r="G83" s="2">
        <v>0.347848078959556</v>
      </c>
      <c r="H83" s="2">
        <v>0.37838797532983798</v>
      </c>
      <c r="I83" s="2">
        <v>0.373493975903614</v>
      </c>
      <c r="J83" s="2">
        <v>0.36727272727272697</v>
      </c>
      <c r="K83" s="2">
        <v>-2.4943780142571498E-2</v>
      </c>
      <c r="L83" s="2"/>
      <c r="M83" s="2" t="e">
        <f>(Table1[[#This Row],[poisson_likelihood]] - (1-Table1[[#This Row],[poisson_likelihood]])/(1/Table1[[#This Row],[365 implied]]-1))/4</f>
        <v>#DIV/0!</v>
      </c>
      <c r="N83" s="5" t="e">
        <f>Table1[[#This Row],[kelly/4 365]]*$R$2</f>
        <v>#DIV/0!</v>
      </c>
      <c r="O83" s="2"/>
      <c r="P83" s="2" t="e">
        <f>(Table1[[#This Row],[poisson_likelihood]] - (1-Table1[[#This Row],[poisson_likelihood]])/(1/Table1[[#This Row],[99 implied]]-1))/4</f>
        <v>#DIV/0!</v>
      </c>
      <c r="Q83" s="5" t="e">
        <f>Table1[[#This Row],[kelly/4 99]]*$R$2</f>
        <v>#DIV/0!</v>
      </c>
    </row>
    <row r="84" spans="1:17" x14ac:dyDescent="0.2">
      <c r="A84">
        <v>4763</v>
      </c>
      <c r="B84" t="s">
        <v>14</v>
      </c>
      <c r="C84" s="1">
        <v>45604</v>
      </c>
      <c r="D84" t="s">
        <v>12</v>
      </c>
      <c r="E84">
        <v>2.5</v>
      </c>
      <c r="F84" s="2">
        <v>0.39682539682539603</v>
      </c>
      <c r="G84" s="2">
        <v>0.38772018677888798</v>
      </c>
      <c r="H84" s="2">
        <v>0.33598425167979301</v>
      </c>
      <c r="I84" s="2">
        <v>0.341772151898734</v>
      </c>
      <c r="J84" s="2">
        <v>0.35672514619883</v>
      </c>
      <c r="K84" s="2">
        <v>-2.5217053580085701E-2</v>
      </c>
      <c r="L84" s="2"/>
      <c r="M84" s="2" t="e">
        <f>(Table1[[#This Row],[poisson_likelihood]] - (1-Table1[[#This Row],[poisson_likelihood]])/(1/Table1[[#This Row],[365 implied]]-1))/4</f>
        <v>#DIV/0!</v>
      </c>
      <c r="N84" s="5" t="e">
        <f>Table1[[#This Row],[kelly/4 365]]*$R$2</f>
        <v>#DIV/0!</v>
      </c>
      <c r="O84" s="2"/>
      <c r="P84" s="2" t="e">
        <f>(Table1[[#This Row],[poisson_likelihood]] - (1-Table1[[#This Row],[poisson_likelihood]])/(1/Table1[[#This Row],[99 implied]]-1))/4</f>
        <v>#DIV/0!</v>
      </c>
      <c r="Q84" s="5" t="e">
        <f>Table1[[#This Row],[kelly/4 99]]*$R$2</f>
        <v>#DIV/0!</v>
      </c>
    </row>
    <row r="85" spans="1:17" x14ac:dyDescent="0.2">
      <c r="A85">
        <v>4874</v>
      </c>
      <c r="B85" t="s">
        <v>69</v>
      </c>
      <c r="C85" s="1">
        <v>45604</v>
      </c>
      <c r="D85" t="s">
        <v>13</v>
      </c>
      <c r="E85">
        <v>1.5</v>
      </c>
      <c r="F85" s="2">
        <v>0.42372881355932202</v>
      </c>
      <c r="G85" s="2">
        <v>0.35184491403077101</v>
      </c>
      <c r="H85" s="2">
        <v>0.362069045298471</v>
      </c>
      <c r="I85" s="2">
        <v>0.397260273972602</v>
      </c>
      <c r="J85" s="2">
        <v>0.41949152542372797</v>
      </c>
      <c r="K85" s="2">
        <v>-2.67494582896338E-2</v>
      </c>
      <c r="L85" s="2"/>
      <c r="M85" s="2" t="e">
        <f>(Table1[[#This Row],[poisson_likelihood]] - (1-Table1[[#This Row],[poisson_likelihood]])/(1/Table1[[#This Row],[365 implied]]-1))/4</f>
        <v>#DIV/0!</v>
      </c>
      <c r="N85" s="5" t="e">
        <f>Table1[[#This Row],[kelly/4 365]]*$R$2</f>
        <v>#DIV/0!</v>
      </c>
      <c r="O85" s="2"/>
      <c r="P85" s="2" t="e">
        <f>(Table1[[#This Row],[poisson_likelihood]] - (1-Table1[[#This Row],[poisson_likelihood]])/(1/Table1[[#This Row],[99 implied]]-1))/4</f>
        <v>#DIV/0!</v>
      </c>
      <c r="Q85" s="5" t="e">
        <f>Table1[[#This Row],[kelly/4 99]]*$R$2</f>
        <v>#DIV/0!</v>
      </c>
    </row>
    <row r="86" spans="1:17" x14ac:dyDescent="0.2">
      <c r="A86">
        <v>4841</v>
      </c>
      <c r="B86" t="s">
        <v>53</v>
      </c>
      <c r="C86" s="1">
        <v>45604</v>
      </c>
      <c r="D86" t="s">
        <v>12</v>
      </c>
      <c r="E86">
        <v>3.5</v>
      </c>
      <c r="F86" s="2">
        <v>0.45454545454545398</v>
      </c>
      <c r="G86" s="2">
        <v>0.43263620861170199</v>
      </c>
      <c r="H86" s="2">
        <v>0.395889810405886</v>
      </c>
      <c r="I86" s="2">
        <v>0.390532544378698</v>
      </c>
      <c r="J86" s="2">
        <v>0.39285714285714202</v>
      </c>
      <c r="K86" s="2">
        <v>-2.6883836897302098E-2</v>
      </c>
      <c r="L86" s="2"/>
      <c r="M86" s="2" t="e">
        <f>(Table1[[#This Row],[poisson_likelihood]] - (1-Table1[[#This Row],[poisson_likelihood]])/(1/Table1[[#This Row],[365 implied]]-1))/4</f>
        <v>#DIV/0!</v>
      </c>
      <c r="N86" s="5" t="e">
        <f>Table1[[#This Row],[kelly/4 365]]*$R$2</f>
        <v>#DIV/0!</v>
      </c>
      <c r="O86" s="2"/>
      <c r="P86" s="2" t="e">
        <f>(Table1[[#This Row],[poisson_likelihood]] - (1-Table1[[#This Row],[poisson_likelihood]])/(1/Table1[[#This Row],[99 implied]]-1))/4</f>
        <v>#DIV/0!</v>
      </c>
      <c r="Q86" s="5" t="e">
        <f>Table1[[#This Row],[kelly/4 99]]*$R$2</f>
        <v>#DIV/0!</v>
      </c>
    </row>
    <row r="87" spans="1:17" x14ac:dyDescent="0.2">
      <c r="A87">
        <v>4856</v>
      </c>
      <c r="B87" t="s">
        <v>60</v>
      </c>
      <c r="C87" s="1">
        <v>45604</v>
      </c>
      <c r="D87" t="s">
        <v>13</v>
      </c>
      <c r="E87">
        <v>1.5</v>
      </c>
      <c r="F87" s="2">
        <v>0.485436893203883</v>
      </c>
      <c r="G87" s="2">
        <v>0.386196526728251</v>
      </c>
      <c r="H87" s="2">
        <v>0.42836590113891398</v>
      </c>
      <c r="I87" s="2">
        <v>0.42857142857142799</v>
      </c>
      <c r="J87" s="2">
        <v>0.45344129554655799</v>
      </c>
      <c r="K87" s="2">
        <v>-2.7727887654206598E-2</v>
      </c>
      <c r="L87" s="2"/>
      <c r="M87" s="2" t="e">
        <f>(Table1[[#This Row],[poisson_likelihood]] - (1-Table1[[#This Row],[poisson_likelihood]])/(1/Table1[[#This Row],[365 implied]]-1))/4</f>
        <v>#DIV/0!</v>
      </c>
      <c r="N87" s="5" t="e">
        <f>Table1[[#This Row],[kelly/4 365]]*$R$2</f>
        <v>#DIV/0!</v>
      </c>
      <c r="O87" s="2"/>
      <c r="P87" s="2" t="e">
        <f>(Table1[[#This Row],[poisson_likelihood]] - (1-Table1[[#This Row],[poisson_likelihood]])/(1/Table1[[#This Row],[99 implied]]-1))/4</f>
        <v>#DIV/0!</v>
      </c>
      <c r="Q87" s="5" t="e">
        <f>Table1[[#This Row],[kelly/4 99]]*$R$2</f>
        <v>#DIV/0!</v>
      </c>
    </row>
    <row r="88" spans="1:17" x14ac:dyDescent="0.2">
      <c r="A88">
        <v>4801</v>
      </c>
      <c r="B88" t="s">
        <v>33</v>
      </c>
      <c r="C88" s="1">
        <v>45604</v>
      </c>
      <c r="D88" t="s">
        <v>12</v>
      </c>
      <c r="E88">
        <v>2.5</v>
      </c>
      <c r="F88" s="2">
        <v>0.46511627906976699</v>
      </c>
      <c r="G88" s="2">
        <v>0.45386365517944799</v>
      </c>
      <c r="H88" s="2">
        <v>0.40502163490014798</v>
      </c>
      <c r="I88" s="2">
        <v>0.462686567164179</v>
      </c>
      <c r="J88" s="2">
        <v>0.44</v>
      </c>
      <c r="K88" s="2">
        <v>-2.8087714122756499E-2</v>
      </c>
      <c r="L88" s="2"/>
      <c r="M88" s="2" t="e">
        <f>(Table1[[#This Row],[poisson_likelihood]] - (1-Table1[[#This Row],[poisson_likelihood]])/(1/Table1[[#This Row],[365 implied]]-1))/4</f>
        <v>#DIV/0!</v>
      </c>
      <c r="N88" s="5" t="e">
        <f>Table1[[#This Row],[kelly/4 365]]*$R$2</f>
        <v>#DIV/0!</v>
      </c>
      <c r="O88" s="2"/>
      <c r="P88" s="2" t="e">
        <f>(Table1[[#This Row],[poisson_likelihood]] - (1-Table1[[#This Row],[poisson_likelihood]])/(1/Table1[[#This Row],[99 implied]]-1))/4</f>
        <v>#DIV/0!</v>
      </c>
      <c r="Q88" s="5" t="e">
        <f>Table1[[#This Row],[kelly/4 99]]*$R$2</f>
        <v>#DIV/0!</v>
      </c>
    </row>
    <row r="89" spans="1:17" x14ac:dyDescent="0.2">
      <c r="A89">
        <v>4818</v>
      </c>
      <c r="B89" t="s">
        <v>41</v>
      </c>
      <c r="C89" s="1">
        <v>45604</v>
      </c>
      <c r="D89" t="s">
        <v>13</v>
      </c>
      <c r="E89">
        <v>1.5</v>
      </c>
      <c r="F89" s="2">
        <v>0.45248868778280499</v>
      </c>
      <c r="G89" s="2">
        <v>0.352443175348574</v>
      </c>
      <c r="H89" s="2">
        <v>0.39091915965059498</v>
      </c>
      <c r="I89" s="2">
        <v>0.34730538922155602</v>
      </c>
      <c r="J89" s="2">
        <v>0.37809187279151901</v>
      </c>
      <c r="K89" s="2">
        <v>-2.81133589198727E-2</v>
      </c>
      <c r="L89" s="2"/>
      <c r="M89" s="2" t="e">
        <f>(Table1[[#This Row],[poisson_likelihood]] - (1-Table1[[#This Row],[poisson_likelihood]])/(1/Table1[[#This Row],[365 implied]]-1))/4</f>
        <v>#DIV/0!</v>
      </c>
      <c r="N89" s="5" t="e">
        <f>Table1[[#This Row],[kelly/4 365]]*$R$2</f>
        <v>#DIV/0!</v>
      </c>
      <c r="O89" s="2"/>
      <c r="P89" s="2" t="e">
        <f>(Table1[[#This Row],[poisson_likelihood]] - (1-Table1[[#This Row],[poisson_likelihood]])/(1/Table1[[#This Row],[99 implied]]-1))/4</f>
        <v>#DIV/0!</v>
      </c>
      <c r="Q89" s="5" t="e">
        <f>Table1[[#This Row],[kelly/4 99]]*$R$2</f>
        <v>#DIV/0!</v>
      </c>
    </row>
    <row r="90" spans="1:17" x14ac:dyDescent="0.2">
      <c r="A90">
        <v>4839</v>
      </c>
      <c r="B90" t="s">
        <v>52</v>
      </c>
      <c r="C90" s="1">
        <v>45604</v>
      </c>
      <c r="D90" t="s">
        <v>12</v>
      </c>
      <c r="E90">
        <v>2.5</v>
      </c>
      <c r="F90" s="2">
        <v>0.5</v>
      </c>
      <c r="G90" s="2">
        <v>0.48626881115697901</v>
      </c>
      <c r="H90" s="2">
        <v>0.44207632778363898</v>
      </c>
      <c r="I90" s="2">
        <v>0.45</v>
      </c>
      <c r="J90" s="2">
        <v>0.43018867924528298</v>
      </c>
      <c r="K90" s="2">
        <v>-2.8961836108180199E-2</v>
      </c>
      <c r="L90" s="2"/>
      <c r="M90" s="2" t="e">
        <f>(Table1[[#This Row],[poisson_likelihood]] - (1-Table1[[#This Row],[poisson_likelihood]])/(1/Table1[[#This Row],[365 implied]]-1))/4</f>
        <v>#DIV/0!</v>
      </c>
      <c r="N90" s="5" t="e">
        <f>Table1[[#This Row],[kelly/4 365]]*$R$2</f>
        <v>#DIV/0!</v>
      </c>
      <c r="O90" s="2"/>
      <c r="P90" s="2" t="e">
        <f>(Table1[[#This Row],[poisson_likelihood]] - (1-Table1[[#This Row],[poisson_likelihood]])/(1/Table1[[#This Row],[99 implied]]-1))/4</f>
        <v>#DIV/0!</v>
      </c>
      <c r="Q90" s="5" t="e">
        <f>Table1[[#This Row],[kelly/4 99]]*$R$2</f>
        <v>#DIV/0!</v>
      </c>
    </row>
    <row r="91" spans="1:17" x14ac:dyDescent="0.2">
      <c r="A91">
        <v>4789</v>
      </c>
      <c r="B91" t="s">
        <v>27</v>
      </c>
      <c r="C91" s="1">
        <v>45604</v>
      </c>
      <c r="D91" t="s">
        <v>12</v>
      </c>
      <c r="E91">
        <v>3.5</v>
      </c>
      <c r="F91" s="2">
        <v>0.53475935828876997</v>
      </c>
      <c r="G91" s="2">
        <v>0.51554296045998504</v>
      </c>
      <c r="H91" s="2">
        <v>0.48078910512906903</v>
      </c>
      <c r="I91" s="2">
        <v>0.47560975609756001</v>
      </c>
      <c r="J91" s="2">
        <v>0.46209386281588399</v>
      </c>
      <c r="K91" s="2">
        <v>-2.9001256726620801E-2</v>
      </c>
      <c r="L91" s="2"/>
      <c r="M91" s="2" t="e">
        <f>(Table1[[#This Row],[poisson_likelihood]] - (1-Table1[[#This Row],[poisson_likelihood]])/(1/Table1[[#This Row],[365 implied]]-1))/4</f>
        <v>#DIV/0!</v>
      </c>
      <c r="N91" s="5" t="e">
        <f>Table1[[#This Row],[kelly/4 365]]*$R$2</f>
        <v>#DIV/0!</v>
      </c>
      <c r="O91" s="2"/>
      <c r="P91" s="2" t="e">
        <f>(Table1[[#This Row],[poisson_likelihood]] - (1-Table1[[#This Row],[poisson_likelihood]])/(1/Table1[[#This Row],[99 implied]]-1))/4</f>
        <v>#DIV/0!</v>
      </c>
      <c r="Q91" s="5" t="e">
        <f>Table1[[#This Row],[kelly/4 99]]*$R$2</f>
        <v>#DIV/0!</v>
      </c>
    </row>
    <row r="92" spans="1:17" x14ac:dyDescent="0.2">
      <c r="A92">
        <v>4859</v>
      </c>
      <c r="B92" t="s">
        <v>62</v>
      </c>
      <c r="C92" s="1">
        <v>45604</v>
      </c>
      <c r="D92" t="s">
        <v>12</v>
      </c>
      <c r="E92">
        <v>1.5</v>
      </c>
      <c r="F92" s="2">
        <v>0.65359477124182996</v>
      </c>
      <c r="G92" s="2">
        <v>0.66137056295035501</v>
      </c>
      <c r="H92" s="2">
        <v>0.61053378058449503</v>
      </c>
      <c r="I92" s="2">
        <v>0.62068965517241304</v>
      </c>
      <c r="J92" s="2">
        <v>0.60344827586206895</v>
      </c>
      <c r="K92" s="2">
        <v>-3.1077035710245799E-2</v>
      </c>
      <c r="L92" s="2"/>
      <c r="M92" s="2" t="e">
        <f>(Table1[[#This Row],[poisson_likelihood]] - (1-Table1[[#This Row],[poisson_likelihood]])/(1/Table1[[#This Row],[365 implied]]-1))/4</f>
        <v>#DIV/0!</v>
      </c>
      <c r="N92" s="5" t="e">
        <f>Table1[[#This Row],[kelly/4 365]]*$R$2</f>
        <v>#DIV/0!</v>
      </c>
      <c r="O92" s="2"/>
      <c r="P92" s="2" t="e">
        <f>(Table1[[#This Row],[poisson_likelihood]] - (1-Table1[[#This Row],[poisson_likelihood]])/(1/Table1[[#This Row],[99 implied]]-1))/4</f>
        <v>#DIV/0!</v>
      </c>
      <c r="Q92" s="5" t="e">
        <f>Table1[[#This Row],[kelly/4 99]]*$R$2</f>
        <v>#DIV/0!</v>
      </c>
    </row>
    <row r="93" spans="1:17" x14ac:dyDescent="0.2">
      <c r="A93">
        <v>4854</v>
      </c>
      <c r="B93" t="s">
        <v>59</v>
      </c>
      <c r="C93" s="1">
        <v>45604</v>
      </c>
      <c r="D93" t="s">
        <v>13</v>
      </c>
      <c r="E93">
        <v>3.5</v>
      </c>
      <c r="F93" s="2">
        <v>0.54644808743169304</v>
      </c>
      <c r="G93" s="2">
        <v>0.45448122895836102</v>
      </c>
      <c r="H93" s="2">
        <v>0.48847569065531699</v>
      </c>
      <c r="I93" s="2">
        <v>0.482517482517482</v>
      </c>
      <c r="J93" s="2">
        <v>0.47933884297520601</v>
      </c>
      <c r="K93" s="2">
        <v>-3.1954664488183598E-2</v>
      </c>
      <c r="L93" s="2"/>
      <c r="M93" s="2" t="e">
        <f>(Table1[[#This Row],[poisson_likelihood]] - (1-Table1[[#This Row],[poisson_likelihood]])/(1/Table1[[#This Row],[365 implied]]-1))/4</f>
        <v>#DIV/0!</v>
      </c>
      <c r="N93" s="5" t="e">
        <f>Table1[[#This Row],[kelly/4 365]]*$R$2</f>
        <v>#DIV/0!</v>
      </c>
      <c r="O93" s="2"/>
      <c r="P93" s="2" t="e">
        <f>(Table1[[#This Row],[poisson_likelihood]] - (1-Table1[[#This Row],[poisson_likelihood]])/(1/Table1[[#This Row],[99 implied]]-1))/4</f>
        <v>#DIV/0!</v>
      </c>
      <c r="Q93" s="5" t="e">
        <f>Table1[[#This Row],[kelly/4 99]]*$R$2</f>
        <v>#DIV/0!</v>
      </c>
    </row>
    <row r="94" spans="1:17" x14ac:dyDescent="0.2">
      <c r="A94">
        <v>4786</v>
      </c>
      <c r="B94" t="s">
        <v>25</v>
      </c>
      <c r="C94" s="1">
        <v>45604</v>
      </c>
      <c r="D94" t="s">
        <v>13</v>
      </c>
      <c r="E94">
        <v>1.5</v>
      </c>
      <c r="F94" s="2">
        <v>0.467289719626168</v>
      </c>
      <c r="G94" s="2">
        <v>0.36461683033840703</v>
      </c>
      <c r="H94" s="2">
        <v>0.39887654982725002</v>
      </c>
      <c r="I94" s="2">
        <v>0.39743589743589702</v>
      </c>
      <c r="J94" s="2">
        <v>0.42045454545454503</v>
      </c>
      <c r="K94" s="2">
        <v>-3.2106180563527001E-2</v>
      </c>
      <c r="L94" s="2"/>
      <c r="M94" s="2" t="e">
        <f>(Table1[[#This Row],[poisson_likelihood]] - (1-Table1[[#This Row],[poisson_likelihood]])/(1/Table1[[#This Row],[365 implied]]-1))/4</f>
        <v>#DIV/0!</v>
      </c>
      <c r="N94" s="5" t="e">
        <f>Table1[[#This Row],[kelly/4 365]]*$R$2</f>
        <v>#DIV/0!</v>
      </c>
      <c r="O94" s="2"/>
      <c r="P94" s="2" t="e">
        <f>(Table1[[#This Row],[poisson_likelihood]] - (1-Table1[[#This Row],[poisson_likelihood]])/(1/Table1[[#This Row],[99 implied]]-1))/4</f>
        <v>#DIV/0!</v>
      </c>
      <c r="Q94" s="5" t="e">
        <f>Table1[[#This Row],[kelly/4 99]]*$R$2</f>
        <v>#DIV/0!</v>
      </c>
    </row>
    <row r="95" spans="1:17" x14ac:dyDescent="0.2">
      <c r="A95">
        <v>4813</v>
      </c>
      <c r="B95" t="s">
        <v>39</v>
      </c>
      <c r="C95" s="1">
        <v>45604</v>
      </c>
      <c r="D95" t="s">
        <v>12</v>
      </c>
      <c r="E95">
        <v>2.5</v>
      </c>
      <c r="F95" s="2">
        <v>0.47169811320754701</v>
      </c>
      <c r="G95" s="2">
        <v>0.45340908157140802</v>
      </c>
      <c r="H95" s="2">
        <v>0.40384434928496299</v>
      </c>
      <c r="I95" s="2">
        <v>0.38655462184873901</v>
      </c>
      <c r="J95" s="2">
        <v>0.36563876651982302</v>
      </c>
      <c r="K95" s="2">
        <v>-3.21093704276511E-2</v>
      </c>
      <c r="L95" s="2"/>
      <c r="M95" s="2" t="e">
        <f>(Table1[[#This Row],[poisson_likelihood]] - (1-Table1[[#This Row],[poisson_likelihood]])/(1/Table1[[#This Row],[365 implied]]-1))/4</f>
        <v>#DIV/0!</v>
      </c>
      <c r="N95" s="5" t="e">
        <f>Table1[[#This Row],[kelly/4 365]]*$R$2</f>
        <v>#DIV/0!</v>
      </c>
      <c r="O95" s="2"/>
      <c r="P95" s="2" t="e">
        <f>(Table1[[#This Row],[poisson_likelihood]] - (1-Table1[[#This Row],[poisson_likelihood]])/(1/Table1[[#This Row],[99 implied]]-1))/4</f>
        <v>#DIV/0!</v>
      </c>
      <c r="Q95" s="5" t="e">
        <f>Table1[[#This Row],[kelly/4 99]]*$R$2</f>
        <v>#DIV/0!</v>
      </c>
    </row>
    <row r="96" spans="1:17" x14ac:dyDescent="0.2">
      <c r="A96">
        <v>4850</v>
      </c>
      <c r="B96" t="s">
        <v>57</v>
      </c>
      <c r="C96" s="1">
        <v>45604</v>
      </c>
      <c r="D96" t="s">
        <v>13</v>
      </c>
      <c r="E96">
        <v>1.5</v>
      </c>
      <c r="F96" s="2">
        <v>0.43103448275862</v>
      </c>
      <c r="G96" s="2">
        <v>0.32202393084429298</v>
      </c>
      <c r="H96" s="2">
        <v>0.35068683958159602</v>
      </c>
      <c r="I96" s="2">
        <v>0.33333333333333298</v>
      </c>
      <c r="J96" s="2">
        <v>0.34399999999999997</v>
      </c>
      <c r="K96" s="2">
        <v>-3.5304267456571302E-2</v>
      </c>
      <c r="L96" s="2"/>
      <c r="M96" s="2" t="e">
        <f>(Table1[[#This Row],[poisson_likelihood]] - (1-Table1[[#This Row],[poisson_likelihood]])/(1/Table1[[#This Row],[365 implied]]-1))/4</f>
        <v>#DIV/0!</v>
      </c>
      <c r="N96" s="5" t="e">
        <f>Table1[[#This Row],[kelly/4 365]]*$R$2</f>
        <v>#DIV/0!</v>
      </c>
      <c r="O96" s="2"/>
      <c r="P96" s="2" t="e">
        <f>(Table1[[#This Row],[poisson_likelihood]] - (1-Table1[[#This Row],[poisson_likelihood]])/(1/Table1[[#This Row],[99 implied]]-1))/4</f>
        <v>#DIV/0!</v>
      </c>
      <c r="Q96" s="5" t="e">
        <f>Table1[[#This Row],[kelly/4 99]]*$R$2</f>
        <v>#DIV/0!</v>
      </c>
    </row>
    <row r="97" spans="1:17" x14ac:dyDescent="0.2">
      <c r="A97">
        <v>4833</v>
      </c>
      <c r="B97" t="s">
        <v>49</v>
      </c>
      <c r="C97" s="1">
        <v>45604</v>
      </c>
      <c r="D97" t="s">
        <v>12</v>
      </c>
      <c r="E97">
        <v>1.5</v>
      </c>
      <c r="F97" s="2">
        <v>0.63694267515923497</v>
      </c>
      <c r="G97" s="2">
        <v>0.63453922718593903</v>
      </c>
      <c r="H97" s="2">
        <v>0.585249303717296</v>
      </c>
      <c r="I97" s="2">
        <v>0.53731343283582</v>
      </c>
      <c r="J97" s="2">
        <v>0.54487179487179405</v>
      </c>
      <c r="K97" s="2">
        <v>-3.5595874194668399E-2</v>
      </c>
      <c r="L97" s="2"/>
      <c r="M97" s="2" t="e">
        <f>(Table1[[#This Row],[poisson_likelihood]] - (1-Table1[[#This Row],[poisson_likelihood]])/(1/Table1[[#This Row],[365 implied]]-1))/4</f>
        <v>#DIV/0!</v>
      </c>
      <c r="N97" s="5" t="e">
        <f>Table1[[#This Row],[kelly/4 365]]*$R$2</f>
        <v>#DIV/0!</v>
      </c>
      <c r="O97" s="2"/>
      <c r="P97" s="2" t="e">
        <f>(Table1[[#This Row],[poisson_likelihood]] - (1-Table1[[#This Row],[poisson_likelihood]])/(1/Table1[[#This Row],[99 implied]]-1))/4</f>
        <v>#DIV/0!</v>
      </c>
      <c r="Q97" s="5" t="e">
        <f>Table1[[#This Row],[kelly/4 99]]*$R$2</f>
        <v>#DIV/0!</v>
      </c>
    </row>
    <row r="98" spans="1:17" x14ac:dyDescent="0.2">
      <c r="A98">
        <v>4795</v>
      </c>
      <c r="B98" t="s">
        <v>30</v>
      </c>
      <c r="C98" s="1">
        <v>45604</v>
      </c>
      <c r="D98" t="s">
        <v>12</v>
      </c>
      <c r="E98">
        <v>2.5</v>
      </c>
      <c r="F98" s="2">
        <v>0.39370078740157399</v>
      </c>
      <c r="G98" s="2">
        <v>0.35505654730488301</v>
      </c>
      <c r="H98" s="2">
        <v>0.30658649532210902</v>
      </c>
      <c r="I98" s="2">
        <v>0.30285714285714199</v>
      </c>
      <c r="J98" s="2">
        <v>0.298969072164948</v>
      </c>
      <c r="K98" s="2">
        <v>-3.5920503552247102E-2</v>
      </c>
      <c r="L98" s="2"/>
      <c r="M98" s="2" t="e">
        <f>(Table1[[#This Row],[poisson_likelihood]] - (1-Table1[[#This Row],[poisson_likelihood]])/(1/Table1[[#This Row],[365 implied]]-1))/4</f>
        <v>#DIV/0!</v>
      </c>
      <c r="N98" s="5" t="e">
        <f>Table1[[#This Row],[kelly/4 365]]*$R$2</f>
        <v>#DIV/0!</v>
      </c>
      <c r="O98" s="2"/>
      <c r="P98" s="2" t="e">
        <f>(Table1[[#This Row],[poisson_likelihood]] - (1-Table1[[#This Row],[poisson_likelihood]])/(1/Table1[[#This Row],[99 implied]]-1))/4</f>
        <v>#DIV/0!</v>
      </c>
      <c r="Q98" s="5" t="e">
        <f>Table1[[#This Row],[kelly/4 99]]*$R$2</f>
        <v>#DIV/0!</v>
      </c>
    </row>
    <row r="99" spans="1:17" x14ac:dyDescent="0.2">
      <c r="A99">
        <v>4793</v>
      </c>
      <c r="B99" t="s">
        <v>29</v>
      </c>
      <c r="C99" s="1">
        <v>45604</v>
      </c>
      <c r="D99" t="s">
        <v>12</v>
      </c>
      <c r="E99">
        <v>1.5</v>
      </c>
      <c r="F99" s="2">
        <v>0.61728395061728303</v>
      </c>
      <c r="G99" s="2">
        <v>0.60547959355621295</v>
      </c>
      <c r="H99" s="2">
        <v>0.56062909732300603</v>
      </c>
      <c r="I99" s="2">
        <v>0.50714285714285701</v>
      </c>
      <c r="J99" s="2">
        <v>0.53667953667953605</v>
      </c>
      <c r="K99" s="2">
        <v>-3.7008412232552398E-2</v>
      </c>
      <c r="L99" s="2"/>
      <c r="M99" s="2" t="e">
        <f>(Table1[[#This Row],[poisson_likelihood]] - (1-Table1[[#This Row],[poisson_likelihood]])/(1/Table1[[#This Row],[365 implied]]-1))/4</f>
        <v>#DIV/0!</v>
      </c>
      <c r="N99" s="5" t="e">
        <f>Table1[[#This Row],[kelly/4 365]]*$R$2</f>
        <v>#DIV/0!</v>
      </c>
      <c r="O99" s="2"/>
      <c r="P99" s="2" t="e">
        <f>(Table1[[#This Row],[poisson_likelihood]] - (1-Table1[[#This Row],[poisson_likelihood]])/(1/Table1[[#This Row],[99 implied]]-1))/4</f>
        <v>#DIV/0!</v>
      </c>
      <c r="Q99" s="5" t="e">
        <f>Table1[[#This Row],[kelly/4 99]]*$R$2</f>
        <v>#DIV/0!</v>
      </c>
    </row>
    <row r="100" spans="1:17" x14ac:dyDescent="0.2">
      <c r="A100">
        <v>4863</v>
      </c>
      <c r="B100" t="s">
        <v>64</v>
      </c>
      <c r="C100" s="1">
        <v>45604</v>
      </c>
      <c r="D100" t="s">
        <v>12</v>
      </c>
      <c r="E100">
        <v>1.5</v>
      </c>
      <c r="F100" s="2">
        <v>0.59523809523809501</v>
      </c>
      <c r="G100" s="2">
        <v>0.59211975055761501</v>
      </c>
      <c r="H100" s="2">
        <v>0.532150870636243</v>
      </c>
      <c r="I100" s="2">
        <v>0.56140350877192902</v>
      </c>
      <c r="J100" s="2">
        <v>0.56293706293706203</v>
      </c>
      <c r="K100" s="2">
        <v>-3.8965638724672999E-2</v>
      </c>
      <c r="L100" s="2"/>
      <c r="M100" s="2" t="e">
        <f>(Table1[[#This Row],[poisson_likelihood]] - (1-Table1[[#This Row],[poisson_likelihood]])/(1/Table1[[#This Row],[365 implied]]-1))/4</f>
        <v>#DIV/0!</v>
      </c>
      <c r="N100" s="5" t="e">
        <f>Table1[[#This Row],[kelly/4 365]]*$R$2</f>
        <v>#DIV/0!</v>
      </c>
      <c r="O100" s="2"/>
      <c r="P100" s="2" t="e">
        <f>(Table1[[#This Row],[poisson_likelihood]] - (1-Table1[[#This Row],[poisson_likelihood]])/(1/Table1[[#This Row],[99 implied]]-1))/4</f>
        <v>#DIV/0!</v>
      </c>
      <c r="Q100" s="5" t="e">
        <f>Table1[[#This Row],[kelly/4 99]]*$R$2</f>
        <v>#DIV/0!</v>
      </c>
    </row>
    <row r="101" spans="1:17" x14ac:dyDescent="0.2">
      <c r="A101">
        <v>4868</v>
      </c>
      <c r="B101" t="s">
        <v>66</v>
      </c>
      <c r="C101" s="1">
        <v>45604</v>
      </c>
      <c r="D101" t="s">
        <v>13</v>
      </c>
      <c r="E101">
        <v>1.5</v>
      </c>
      <c r="F101" s="2">
        <v>0.413223140495867</v>
      </c>
      <c r="G101" s="2">
        <v>0.30345800111962301</v>
      </c>
      <c r="H101" s="2">
        <v>0.32170364530989098</v>
      </c>
      <c r="I101" s="2">
        <v>0.33522727272727199</v>
      </c>
      <c r="J101" s="2">
        <v>0.31632653061224397</v>
      </c>
      <c r="K101" s="2">
        <v>-3.8992460977123798E-2</v>
      </c>
      <c r="L101" s="2"/>
      <c r="M101" s="2" t="e">
        <f>(Table1[[#This Row],[poisson_likelihood]] - (1-Table1[[#This Row],[poisson_likelihood]])/(1/Table1[[#This Row],[365 implied]]-1))/4</f>
        <v>#DIV/0!</v>
      </c>
      <c r="N101" s="5" t="e">
        <f>Table1[[#This Row],[kelly/4 365]]*$R$2</f>
        <v>#DIV/0!</v>
      </c>
      <c r="O101" s="2"/>
      <c r="P101" s="2" t="e">
        <f>(Table1[[#This Row],[poisson_likelihood]] - (1-Table1[[#This Row],[poisson_likelihood]])/(1/Table1[[#This Row],[99 implied]]-1))/4</f>
        <v>#DIV/0!</v>
      </c>
      <c r="Q101" s="5" t="e">
        <f>Table1[[#This Row],[kelly/4 99]]*$R$2</f>
        <v>#DIV/0!</v>
      </c>
    </row>
    <row r="102" spans="1:17" x14ac:dyDescent="0.2">
      <c r="A102">
        <v>4824</v>
      </c>
      <c r="B102" t="s">
        <v>44</v>
      </c>
      <c r="C102" s="1">
        <v>45604</v>
      </c>
      <c r="D102" t="s">
        <v>13</v>
      </c>
      <c r="E102">
        <v>2.5</v>
      </c>
      <c r="F102" s="2">
        <v>0.48780487804877998</v>
      </c>
      <c r="G102" s="2">
        <v>0.381137569290526</v>
      </c>
      <c r="H102" s="2">
        <v>0.40781301511608797</v>
      </c>
      <c r="I102" s="2">
        <v>0.41379310344827502</v>
      </c>
      <c r="J102" s="2">
        <v>0.40625</v>
      </c>
      <c r="K102" s="2">
        <v>-3.9043647383814099E-2</v>
      </c>
      <c r="L102" s="2"/>
      <c r="M102" s="2" t="e">
        <f>(Table1[[#This Row],[poisson_likelihood]] - (1-Table1[[#This Row],[poisson_likelihood]])/(1/Table1[[#This Row],[365 implied]]-1))/4</f>
        <v>#DIV/0!</v>
      </c>
      <c r="N102" s="5" t="e">
        <f>Table1[[#This Row],[kelly/4 365]]*$R$2</f>
        <v>#DIV/0!</v>
      </c>
      <c r="O102" s="2"/>
      <c r="P102" s="2" t="e">
        <f>(Table1[[#This Row],[poisson_likelihood]] - (1-Table1[[#This Row],[poisson_likelihood]])/(1/Table1[[#This Row],[99 implied]]-1))/4</f>
        <v>#DIV/0!</v>
      </c>
      <c r="Q102" s="5" t="e">
        <f>Table1[[#This Row],[kelly/4 99]]*$R$2</f>
        <v>#DIV/0!</v>
      </c>
    </row>
    <row r="103" spans="1:17" x14ac:dyDescent="0.2">
      <c r="A103">
        <v>4876</v>
      </c>
      <c r="B103" t="s">
        <v>70</v>
      </c>
      <c r="C103" s="1">
        <v>45604</v>
      </c>
      <c r="D103" t="s">
        <v>13</v>
      </c>
      <c r="E103">
        <v>1.5</v>
      </c>
      <c r="F103" s="2">
        <v>0.40322580645161199</v>
      </c>
      <c r="G103" s="2">
        <v>0.27686829589956102</v>
      </c>
      <c r="H103" s="2">
        <v>0.30882237032298998</v>
      </c>
      <c r="I103" s="2">
        <v>0.35031847133757898</v>
      </c>
      <c r="J103" s="2">
        <v>0.33260393873085298</v>
      </c>
      <c r="K103" s="2">
        <v>-3.9547385405233497E-2</v>
      </c>
      <c r="L103" s="2"/>
      <c r="M103" s="2" t="e">
        <f>(Table1[[#This Row],[poisson_likelihood]] - (1-Table1[[#This Row],[poisson_likelihood]])/(1/Table1[[#This Row],[365 implied]]-1))/4</f>
        <v>#DIV/0!</v>
      </c>
      <c r="N103" s="5" t="e">
        <f>Table1[[#This Row],[kelly/4 365]]*$R$2</f>
        <v>#DIV/0!</v>
      </c>
      <c r="O103" s="2"/>
      <c r="P103" s="2" t="e">
        <f>(Table1[[#This Row],[poisson_likelihood]] - (1-Table1[[#This Row],[poisson_likelihood]])/(1/Table1[[#This Row],[99 implied]]-1))/4</f>
        <v>#DIV/0!</v>
      </c>
      <c r="Q103" s="5" t="e">
        <f>Table1[[#This Row],[kelly/4 99]]*$R$2</f>
        <v>#DIV/0!</v>
      </c>
    </row>
    <row r="104" spans="1:17" x14ac:dyDescent="0.2">
      <c r="A104">
        <v>4846</v>
      </c>
      <c r="B104" t="s">
        <v>55</v>
      </c>
      <c r="C104" s="1">
        <v>45604</v>
      </c>
      <c r="D104" t="s">
        <v>13</v>
      </c>
      <c r="E104">
        <v>1.5</v>
      </c>
      <c r="F104" s="2">
        <v>0.43859649122806998</v>
      </c>
      <c r="G104" s="2">
        <v>0.33198586306835198</v>
      </c>
      <c r="H104" s="2">
        <v>0.346644926780179</v>
      </c>
      <c r="I104" s="2">
        <v>0.35483870967741898</v>
      </c>
      <c r="J104" s="2">
        <v>0.35449735449735398</v>
      </c>
      <c r="K104" s="2">
        <v>-4.0947181043201497E-2</v>
      </c>
      <c r="L104" s="2"/>
      <c r="M104" s="2" t="e">
        <f>(Table1[[#This Row],[poisson_likelihood]] - (1-Table1[[#This Row],[poisson_likelihood]])/(1/Table1[[#This Row],[365 implied]]-1))/4</f>
        <v>#DIV/0!</v>
      </c>
      <c r="N104" s="5" t="e">
        <f>Table1[[#This Row],[kelly/4 365]]*$R$2</f>
        <v>#DIV/0!</v>
      </c>
      <c r="O104" s="2"/>
      <c r="P104" s="2" t="e">
        <f>(Table1[[#This Row],[poisson_likelihood]] - (1-Table1[[#This Row],[poisson_likelihood]])/(1/Table1[[#This Row],[99 implied]]-1))/4</f>
        <v>#DIV/0!</v>
      </c>
      <c r="Q104" s="5" t="e">
        <f>Table1[[#This Row],[kelly/4 99]]*$R$2</f>
        <v>#DIV/0!</v>
      </c>
    </row>
    <row r="105" spans="1:17" x14ac:dyDescent="0.2">
      <c r="A105">
        <v>4783</v>
      </c>
      <c r="B105" t="s">
        <v>24</v>
      </c>
      <c r="C105" s="1">
        <v>45604</v>
      </c>
      <c r="D105" t="s">
        <v>12</v>
      </c>
      <c r="E105">
        <v>3.5</v>
      </c>
      <c r="F105" s="2">
        <v>0.57471264367816</v>
      </c>
      <c r="G105" s="2">
        <v>0.54011091252820898</v>
      </c>
      <c r="H105" s="2">
        <v>0.50191756866505099</v>
      </c>
      <c r="I105" s="2">
        <v>0.48876404494381998</v>
      </c>
      <c r="J105" s="2">
        <v>0.49664429530201298</v>
      </c>
      <c r="K105" s="2">
        <v>-4.2791699500949298E-2</v>
      </c>
      <c r="L105" s="2"/>
      <c r="M105" s="2" t="e">
        <f>(Table1[[#This Row],[poisson_likelihood]] - (1-Table1[[#This Row],[poisson_likelihood]])/(1/Table1[[#This Row],[365 implied]]-1))/4</f>
        <v>#DIV/0!</v>
      </c>
      <c r="N105" s="5" t="e">
        <f>Table1[[#This Row],[kelly/4 365]]*$R$2</f>
        <v>#DIV/0!</v>
      </c>
      <c r="O105" s="2"/>
      <c r="P105" s="2" t="e">
        <f>(Table1[[#This Row],[poisson_likelihood]] - (1-Table1[[#This Row],[poisson_likelihood]])/(1/Table1[[#This Row],[99 implied]]-1))/4</f>
        <v>#DIV/0!</v>
      </c>
      <c r="Q105" s="5" t="e">
        <f>Table1[[#This Row],[kelly/4 99]]*$R$2</f>
        <v>#DIV/0!</v>
      </c>
    </row>
    <row r="106" spans="1:17" x14ac:dyDescent="0.2">
      <c r="A106">
        <v>4769</v>
      </c>
      <c r="B106" t="s">
        <v>17</v>
      </c>
      <c r="C106" s="1">
        <v>45604</v>
      </c>
      <c r="D106" t="s">
        <v>12</v>
      </c>
      <c r="E106">
        <v>1.5</v>
      </c>
      <c r="F106" s="2">
        <v>0.625</v>
      </c>
      <c r="G106" s="2">
        <v>0.59665364014241695</v>
      </c>
      <c r="H106" s="2">
        <v>0.56062129837397801</v>
      </c>
      <c r="I106" s="2">
        <v>0.54166666666666596</v>
      </c>
      <c r="J106" s="2">
        <v>0.52464788732394296</v>
      </c>
      <c r="K106" s="2">
        <v>-4.2919134417347599E-2</v>
      </c>
      <c r="L106" s="2"/>
      <c r="M106" s="2" t="e">
        <f>(Table1[[#This Row],[poisson_likelihood]] - (1-Table1[[#This Row],[poisson_likelihood]])/(1/Table1[[#This Row],[365 implied]]-1))/4</f>
        <v>#DIV/0!</v>
      </c>
      <c r="N106" s="5" t="e">
        <f>Table1[[#This Row],[kelly/4 365]]*$R$2</f>
        <v>#DIV/0!</v>
      </c>
      <c r="O106" s="2"/>
      <c r="P106" s="2" t="e">
        <f>(Table1[[#This Row],[poisson_likelihood]] - (1-Table1[[#This Row],[poisson_likelihood]])/(1/Table1[[#This Row],[99 implied]]-1))/4</f>
        <v>#DIV/0!</v>
      </c>
      <c r="Q106" s="5" t="e">
        <f>Table1[[#This Row],[kelly/4 99]]*$R$2</f>
        <v>#DIV/0!</v>
      </c>
    </row>
    <row r="107" spans="1:17" x14ac:dyDescent="0.2">
      <c r="A107">
        <v>4782</v>
      </c>
      <c r="B107" t="s">
        <v>23</v>
      </c>
      <c r="C107" s="1">
        <v>45604</v>
      </c>
      <c r="D107" t="s">
        <v>13</v>
      </c>
      <c r="E107">
        <v>2.5</v>
      </c>
      <c r="F107" s="2">
        <v>0.56497175141242895</v>
      </c>
      <c r="G107" s="2">
        <v>0.44620393805803998</v>
      </c>
      <c r="H107" s="2">
        <v>0.48727037190538097</v>
      </c>
      <c r="I107" s="2">
        <v>0.45185185185185101</v>
      </c>
      <c r="J107" s="2">
        <v>0.488584474885844</v>
      </c>
      <c r="K107" s="2">
        <v>-4.4653065495933397E-2</v>
      </c>
      <c r="L107" s="2"/>
      <c r="M107" s="2" t="e">
        <f>(Table1[[#This Row],[poisson_likelihood]] - (1-Table1[[#This Row],[poisson_likelihood]])/(1/Table1[[#This Row],[365 implied]]-1))/4</f>
        <v>#DIV/0!</v>
      </c>
      <c r="N107" s="5" t="e">
        <f>Table1[[#This Row],[kelly/4 365]]*$R$2</f>
        <v>#DIV/0!</v>
      </c>
      <c r="O107" s="2"/>
      <c r="P107" s="2" t="e">
        <f>(Table1[[#This Row],[poisson_likelihood]] - (1-Table1[[#This Row],[poisson_likelihood]])/(1/Table1[[#This Row],[99 implied]]-1))/4</f>
        <v>#DIV/0!</v>
      </c>
      <c r="Q107" s="5" t="e">
        <f>Table1[[#This Row],[kelly/4 99]]*$R$2</f>
        <v>#DIV/0!</v>
      </c>
    </row>
    <row r="108" spans="1:17" x14ac:dyDescent="0.2">
      <c r="A108">
        <v>4779</v>
      </c>
      <c r="B108" t="s">
        <v>22</v>
      </c>
      <c r="C108" s="1">
        <v>45604</v>
      </c>
      <c r="D108" t="s">
        <v>12</v>
      </c>
      <c r="E108">
        <v>1.5</v>
      </c>
      <c r="F108" s="2">
        <v>0.57471264367816</v>
      </c>
      <c r="G108" s="2">
        <v>0.548105749743524</v>
      </c>
      <c r="H108" s="2">
        <v>0.49356554923380802</v>
      </c>
      <c r="I108" s="2">
        <v>0.45270270270270202</v>
      </c>
      <c r="J108" s="2">
        <v>0.45112781954887199</v>
      </c>
      <c r="K108" s="2">
        <v>-4.7701332544990899E-2</v>
      </c>
      <c r="L108" s="2"/>
      <c r="M108" s="2" t="e">
        <f>(Table1[[#This Row],[poisson_likelihood]] - (1-Table1[[#This Row],[poisson_likelihood]])/(1/Table1[[#This Row],[365 implied]]-1))/4</f>
        <v>#DIV/0!</v>
      </c>
      <c r="N108" s="5" t="e">
        <f>Table1[[#This Row],[kelly/4 365]]*$R$2</f>
        <v>#DIV/0!</v>
      </c>
      <c r="O108" s="2"/>
      <c r="P108" s="2" t="e">
        <f>(Table1[[#This Row],[poisson_likelihood]] - (1-Table1[[#This Row],[poisson_likelihood]])/(1/Table1[[#This Row],[99 implied]]-1))/4</f>
        <v>#DIV/0!</v>
      </c>
      <c r="Q108" s="5" t="e">
        <f>Table1[[#This Row],[kelly/4 99]]*$R$2</f>
        <v>#DIV/0!</v>
      </c>
    </row>
    <row r="109" spans="1:17" x14ac:dyDescent="0.2">
      <c r="A109">
        <v>4825</v>
      </c>
      <c r="B109" t="s">
        <v>45</v>
      </c>
      <c r="C109" s="1">
        <v>45604</v>
      </c>
      <c r="D109" t="s">
        <v>12</v>
      </c>
      <c r="E109">
        <v>1.5</v>
      </c>
      <c r="F109" s="2">
        <v>0.57471264367816</v>
      </c>
      <c r="G109" s="2">
        <v>0.54092814797627597</v>
      </c>
      <c r="H109" s="2">
        <v>0.49190121062507203</v>
      </c>
      <c r="I109" s="2">
        <v>0.51960784313725406</v>
      </c>
      <c r="J109" s="2">
        <v>0.49473684210526298</v>
      </c>
      <c r="K109" s="2">
        <v>-4.8679693754180103E-2</v>
      </c>
      <c r="L109" s="2"/>
      <c r="M109" s="2" t="e">
        <f>(Table1[[#This Row],[poisson_likelihood]] - (1-Table1[[#This Row],[poisson_likelihood]])/(1/Table1[[#This Row],[365 implied]]-1))/4</f>
        <v>#DIV/0!</v>
      </c>
      <c r="N109" s="5" t="e">
        <f>Table1[[#This Row],[kelly/4 365]]*$R$2</f>
        <v>#DIV/0!</v>
      </c>
      <c r="O109" s="2"/>
      <c r="P109" s="2" t="e">
        <f>(Table1[[#This Row],[poisson_likelihood]] - (1-Table1[[#This Row],[poisson_likelihood]])/(1/Table1[[#This Row],[99 implied]]-1))/4</f>
        <v>#DIV/0!</v>
      </c>
      <c r="Q109" s="5" t="e">
        <f>Table1[[#This Row],[kelly/4 99]]*$R$2</f>
        <v>#DIV/0!</v>
      </c>
    </row>
    <row r="110" spans="1:17" x14ac:dyDescent="0.2">
      <c r="A110">
        <v>4831</v>
      </c>
      <c r="B110" t="s">
        <v>48</v>
      </c>
      <c r="C110" s="1">
        <v>45604</v>
      </c>
      <c r="D110" t="s">
        <v>12</v>
      </c>
      <c r="E110">
        <v>3.5</v>
      </c>
      <c r="F110" s="2">
        <v>0.56497175141242895</v>
      </c>
      <c r="G110" s="2">
        <v>0.51298350530418302</v>
      </c>
      <c r="H110" s="2">
        <v>0.47709310665758098</v>
      </c>
      <c r="I110" s="2">
        <v>0.483870967741935</v>
      </c>
      <c r="J110" s="2">
        <v>0.46616541353383401</v>
      </c>
      <c r="K110" s="2">
        <v>-5.05016887065197E-2</v>
      </c>
      <c r="L110" s="2"/>
      <c r="M110" s="2" t="e">
        <f>(Table1[[#This Row],[poisson_likelihood]] - (1-Table1[[#This Row],[poisson_likelihood]])/(1/Table1[[#This Row],[365 implied]]-1))/4</f>
        <v>#DIV/0!</v>
      </c>
      <c r="N110" s="5" t="e">
        <f>Table1[[#This Row],[kelly/4 365]]*$R$2</f>
        <v>#DIV/0!</v>
      </c>
      <c r="O110" s="2"/>
      <c r="P110" s="2" t="e">
        <f>(Table1[[#This Row],[poisson_likelihood]] - (1-Table1[[#This Row],[poisson_likelihood]])/(1/Table1[[#This Row],[99 implied]]-1))/4</f>
        <v>#DIV/0!</v>
      </c>
      <c r="Q110" s="5" t="e">
        <f>Table1[[#This Row],[kelly/4 99]]*$R$2</f>
        <v>#DIV/0!</v>
      </c>
    </row>
    <row r="111" spans="1:17" x14ac:dyDescent="0.2">
      <c r="A111">
        <v>4773</v>
      </c>
      <c r="B111" t="s">
        <v>19</v>
      </c>
      <c r="C111" s="1">
        <v>45604</v>
      </c>
      <c r="D111" t="s">
        <v>12</v>
      </c>
      <c r="E111">
        <v>2.5</v>
      </c>
      <c r="F111" s="2">
        <v>0.48076923076923</v>
      </c>
      <c r="G111" s="2">
        <v>0.386568065698077</v>
      </c>
      <c r="H111" s="2">
        <v>0.34618382775148798</v>
      </c>
      <c r="I111" s="2">
        <v>0.365079365079365</v>
      </c>
      <c r="J111" s="2">
        <v>0.35915492957746398</v>
      </c>
      <c r="K111" s="2">
        <v>-6.4800379230764704E-2</v>
      </c>
      <c r="L111" s="2"/>
      <c r="M111" s="2" t="e">
        <f>(Table1[[#This Row],[poisson_likelihood]] - (1-Table1[[#This Row],[poisson_likelihood]])/(1/Table1[[#This Row],[365 implied]]-1))/4</f>
        <v>#DIV/0!</v>
      </c>
      <c r="N111" s="5" t="e">
        <f>Table1[[#This Row],[kelly/4 365]]*$R$2</f>
        <v>#DIV/0!</v>
      </c>
      <c r="O111" s="2"/>
      <c r="P111" s="2" t="e">
        <f>(Table1[[#This Row],[poisson_likelihood]] - (1-Table1[[#This Row],[poisson_likelihood]])/(1/Table1[[#This Row],[99 implied]]-1))/4</f>
        <v>#DIV/0!</v>
      </c>
      <c r="Q111" s="5" t="e">
        <f>Table1[[#This Row],[kelly/4 99]]*$R$2</f>
        <v>#DIV/0!</v>
      </c>
    </row>
    <row r="112" spans="1:17" x14ac:dyDescent="0.2">
      <c r="A112">
        <v>4857</v>
      </c>
      <c r="B112" t="s">
        <v>61</v>
      </c>
      <c r="C112" s="1">
        <v>45604</v>
      </c>
      <c r="D112" t="s">
        <v>12</v>
      </c>
      <c r="E112">
        <v>2.5</v>
      </c>
      <c r="F112" s="2">
        <v>0.59171597633136097</v>
      </c>
      <c r="G112" s="2">
        <v>0.525841333878868</v>
      </c>
      <c r="H112" s="2">
        <v>0.48191544792433799</v>
      </c>
      <c r="I112" s="2">
        <v>0.50867052023121295</v>
      </c>
      <c r="J112" s="2">
        <v>0.50171821305841902</v>
      </c>
      <c r="K112" s="2">
        <v>-6.7232932249227398E-2</v>
      </c>
      <c r="L112" s="2"/>
      <c r="M112" s="2" t="e">
        <f>(Table1[[#This Row],[poisson_likelihood]] - (1-Table1[[#This Row],[poisson_likelihood]])/(1/Table1[[#This Row],[365 implied]]-1))/4</f>
        <v>#DIV/0!</v>
      </c>
      <c r="N112" s="5" t="e">
        <f>Table1[[#This Row],[kelly/4 365]]*$R$2</f>
        <v>#DIV/0!</v>
      </c>
      <c r="O112" s="2"/>
      <c r="P112" s="2" t="e">
        <f>(Table1[[#This Row],[poisson_likelihood]] - (1-Table1[[#This Row],[poisson_likelihood]])/(1/Table1[[#This Row],[99 implied]]-1))/4</f>
        <v>#DIV/0!</v>
      </c>
      <c r="Q112" s="5" t="e">
        <f>Table1[[#This Row],[kelly/4 99]]*$R$2</f>
        <v>#DIV/0!</v>
      </c>
    </row>
    <row r="113" spans="1:17" x14ac:dyDescent="0.2">
      <c r="A113">
        <v>4775</v>
      </c>
      <c r="B113" t="s">
        <v>20</v>
      </c>
      <c r="C113" s="1">
        <v>45604</v>
      </c>
      <c r="D113" t="s">
        <v>12</v>
      </c>
      <c r="E113">
        <v>2.5</v>
      </c>
      <c r="F113" s="2">
        <v>0.55555555555555503</v>
      </c>
      <c r="G113" s="2">
        <v>0.47500382525877899</v>
      </c>
      <c r="H113" s="2">
        <v>0.42835474803461299</v>
      </c>
      <c r="I113" s="2">
        <v>0.42944785276073599</v>
      </c>
      <c r="J113" s="2">
        <v>0.41481481481481403</v>
      </c>
      <c r="K113" s="2">
        <v>-7.1550454230529997E-2</v>
      </c>
      <c r="L113" s="2"/>
      <c r="M113" s="2" t="e">
        <f>(Table1[[#This Row],[poisson_likelihood]] - (1-Table1[[#This Row],[poisson_likelihood]])/(1/Table1[[#This Row],[365 implied]]-1))/4</f>
        <v>#DIV/0!</v>
      </c>
      <c r="N113" s="5" t="e">
        <f>Table1[[#This Row],[kelly/4 365]]*$R$2</f>
        <v>#DIV/0!</v>
      </c>
      <c r="O113" s="2"/>
      <c r="P113" s="2" t="e">
        <f>(Table1[[#This Row],[poisson_likelihood]] - (1-Table1[[#This Row],[poisson_likelihood]])/(1/Table1[[#This Row],[99 implied]]-1))/4</f>
        <v>#DIV/0!</v>
      </c>
      <c r="Q113" s="5" t="e">
        <f>Table1[[#This Row],[kelly/4 99]]*$R$2</f>
        <v>#DIV/0!</v>
      </c>
    </row>
    <row r="114" spans="1:17" x14ac:dyDescent="0.2">
      <c r="A114">
        <v>4821</v>
      </c>
      <c r="B114" t="s">
        <v>43</v>
      </c>
      <c r="C114" s="1">
        <v>45604</v>
      </c>
      <c r="D114" t="s">
        <v>12</v>
      </c>
      <c r="E114">
        <v>1.5</v>
      </c>
      <c r="F114" s="2">
        <v>0.58823529411764697</v>
      </c>
      <c r="G114" s="2">
        <v>0.52068911252556604</v>
      </c>
      <c r="H114" s="2">
        <v>0.46296602410367599</v>
      </c>
      <c r="I114" s="2">
        <v>0.50515463917525705</v>
      </c>
      <c r="J114" s="2">
        <v>0.49302325581395301</v>
      </c>
      <c r="K114" s="2">
        <v>-7.6056342508482394E-2</v>
      </c>
      <c r="L114" s="2"/>
      <c r="M114" s="2" t="e">
        <f>(Table1[[#This Row],[poisson_likelihood]] - (1-Table1[[#This Row],[poisson_likelihood]])/(1/Table1[[#This Row],[365 implied]]-1))/4</f>
        <v>#DIV/0!</v>
      </c>
      <c r="N114" s="5" t="e">
        <f>Table1[[#This Row],[kelly/4 365]]*$R$2</f>
        <v>#DIV/0!</v>
      </c>
      <c r="O114" s="2"/>
      <c r="P114" s="2" t="e">
        <f>(Table1[[#This Row],[poisson_likelihood]] - (1-Table1[[#This Row],[poisson_likelihood]])/(1/Table1[[#This Row],[99 implied]]-1))/4</f>
        <v>#DIV/0!</v>
      </c>
      <c r="Q114" s="5" t="e">
        <f>Table1[[#This Row],[kelly/4 99]]*$R$2</f>
        <v>#DIV/0!</v>
      </c>
    </row>
    <row r="115" spans="1:17" x14ac:dyDescent="0.2">
      <c r="A115">
        <v>4771</v>
      </c>
      <c r="B115" t="s">
        <v>18</v>
      </c>
      <c r="C115" s="1">
        <v>45604</v>
      </c>
      <c r="D115" t="s">
        <v>12</v>
      </c>
      <c r="E115">
        <v>1.5</v>
      </c>
      <c r="F115" s="2">
        <v>0.64516129032257996</v>
      </c>
      <c r="G115" s="2">
        <v>0.58077796534369397</v>
      </c>
      <c r="H115" s="2">
        <v>0.530404225422344</v>
      </c>
      <c r="I115" s="2">
        <v>0.568965517241379</v>
      </c>
      <c r="J115" s="2">
        <v>0.534246575342465</v>
      </c>
      <c r="K115" s="2">
        <v>-8.0851568452439404E-2</v>
      </c>
      <c r="L115" s="2"/>
      <c r="M115" s="2" t="e">
        <f>(Table1[[#This Row],[poisson_likelihood]] - (1-Table1[[#This Row],[poisson_likelihood]])/(1/Table1[[#This Row],[365 implied]]-1))/4</f>
        <v>#DIV/0!</v>
      </c>
      <c r="N115" s="5" t="e">
        <f>Table1[[#This Row],[kelly/4 365]]*$R$2</f>
        <v>#DIV/0!</v>
      </c>
      <c r="O115" s="2"/>
      <c r="P115" s="2" t="e">
        <f>(Table1[[#This Row],[poisson_likelihood]] - (1-Table1[[#This Row],[poisson_likelihood]])/(1/Table1[[#This Row],[99 implied]]-1))/4</f>
        <v>#DIV/0!</v>
      </c>
      <c r="Q115" s="5" t="e">
        <f>Table1[[#This Row],[kelly/4 99]]*$R$2</f>
        <v>#DIV/0!</v>
      </c>
    </row>
    <row r="116" spans="1:17" x14ac:dyDescent="0.2">
      <c r="A116">
        <v>4791</v>
      </c>
      <c r="B116" t="s">
        <v>28</v>
      </c>
      <c r="C116" s="1">
        <v>45604</v>
      </c>
      <c r="D116" t="s">
        <v>12</v>
      </c>
      <c r="E116">
        <v>2.5</v>
      </c>
      <c r="F116" s="2">
        <v>0.5</v>
      </c>
      <c r="G116" s="2">
        <v>0.38944687096791297</v>
      </c>
      <c r="H116" s="2">
        <v>0.31949340409480598</v>
      </c>
      <c r="I116" s="2">
        <v>0.25510204081632598</v>
      </c>
      <c r="J116" s="2">
        <v>0.28301886792452802</v>
      </c>
      <c r="K116" s="2">
        <v>-9.0253297952596706E-2</v>
      </c>
      <c r="L116" s="2"/>
      <c r="M116" s="2" t="e">
        <f>(Table1[[#This Row],[poisson_likelihood]] - (1-Table1[[#This Row],[poisson_likelihood]])/(1/Table1[[#This Row],[365 implied]]-1))/4</f>
        <v>#DIV/0!</v>
      </c>
      <c r="N116" s="5" t="e">
        <f>Table1[[#This Row],[kelly/4 365]]*$R$2</f>
        <v>#DIV/0!</v>
      </c>
      <c r="O116" s="2"/>
      <c r="P116" s="2" t="e">
        <f>(Table1[[#This Row],[poisson_likelihood]] - (1-Table1[[#This Row],[poisson_likelihood]])/(1/Table1[[#This Row],[99 implied]]-1))/4</f>
        <v>#DIV/0!</v>
      </c>
      <c r="Q116" s="5" t="e">
        <f>Table1[[#This Row],[kelly/4 99]]*$R$2</f>
        <v>#DIV/0!</v>
      </c>
    </row>
    <row r="117" spans="1:17" x14ac:dyDescent="0.2">
      <c r="A117">
        <v>4787</v>
      </c>
      <c r="B117" t="s">
        <v>26</v>
      </c>
      <c r="C117" s="1">
        <v>45604</v>
      </c>
      <c r="D117" t="s">
        <v>12</v>
      </c>
      <c r="E117">
        <v>2.5</v>
      </c>
      <c r="F117" s="2">
        <v>0.45045045045045001</v>
      </c>
      <c r="G117" s="2">
        <v>0.25094179177902098</v>
      </c>
      <c r="H117" s="2">
        <v>0.222668535727746</v>
      </c>
      <c r="I117" s="2">
        <v>0.19587628865979301</v>
      </c>
      <c r="J117" s="2">
        <v>0.20465116279069701</v>
      </c>
      <c r="K117" s="2">
        <v>-0.103622100550082</v>
      </c>
      <c r="L117" s="2"/>
      <c r="M117" s="2" t="e">
        <f>(Table1[[#This Row],[poisson_likelihood]] - (1-Table1[[#This Row],[poisson_likelihood]])/(1/Table1[[#This Row],[365 implied]]-1))/4</f>
        <v>#DIV/0!</v>
      </c>
      <c r="N117" s="5" t="e">
        <f>Table1[[#This Row],[kelly/4 365]]*$R$2</f>
        <v>#DIV/0!</v>
      </c>
      <c r="O117" s="2"/>
      <c r="P117" s="2" t="e">
        <f>(Table1[[#This Row],[poisson_likelihood]] - (1-Table1[[#This Row],[poisson_likelihood]])/(1/Table1[[#This Row],[99 implied]]-1))/4</f>
        <v>#DIV/0!</v>
      </c>
      <c r="Q117" s="5" t="e">
        <f>Table1[[#This Row],[kelly/4 99]]*$R$2</f>
        <v>#DIV/0!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2024-11-08T14:28:15Z</dcterms:created>
  <dcterms:modified xsi:type="dcterms:W3CDTF">2024-11-08T14:49:20Z</dcterms:modified>
</cp:coreProperties>
</file>