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2.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ollab.lilly.com/sites/RiskManagementTasks/Shared Documents/Project - LillyTogether R11/_GregS/Analysis Docs/sFMEA/"/>
    </mc:Choice>
  </mc:AlternateContent>
  <xr:revisionPtr revIDLastSave="1320" documentId="13_ncr:1_{EB285181-A2A9-4CCC-AA69-1D88CC8CAA8D}" xr6:coauthVersionLast="47" xr6:coauthVersionMax="47" xr10:uidLastSave="{3C730F6F-767F-4B3C-8951-91DDE49C0888}"/>
  <bookViews>
    <workbookView xWindow="41025" yWindow="2100" windowWidth="28800" windowHeight="15555" xr2:uid="{A8D9AB0B-F38B-9E41-B526-D78421C74221}"/>
  </bookViews>
  <sheets>
    <sheet name="Taltz SFMEA" sheetId="1" r:id="rId1"/>
    <sheet name="Omvoh SFMEA" sheetId="8" r:id="rId2"/>
    <sheet name="RCMs" sheetId="4" r:id="rId3"/>
    <sheet name="PHA_ORIG" sheetId="2" r:id="rId4"/>
    <sheet name="PHA" sheetId="9" r:id="rId5"/>
    <sheet name="RiskLookUp" sheetId="3" r:id="rId6"/>
    <sheet name="Heat Map" sheetId="5" r:id="rId7"/>
    <sheet name="List of System Effects" sheetId="7" r:id="rId8"/>
    <sheet name="Revision History" sheetId="6" r:id="rId9"/>
    <sheet name="Taltz PHA Diff" sheetId="10" r:id="rId10"/>
    <sheet name="Omvoh PHA Diff" sheetId="11" r:id="rId11"/>
  </sheets>
  <definedNames>
    <definedName name="_xlnm._FilterDatabase" localSheetId="10" hidden="1">'Omvoh PHA Diff'!$M$1:$M$22</definedName>
    <definedName name="_xlnm._FilterDatabase" localSheetId="1" hidden="1">'Omvoh SFMEA'!$M$1:$M$43</definedName>
    <definedName name="_xlnm._FilterDatabase" localSheetId="4" hidden="1">PHA!$A$1:$H$23</definedName>
    <definedName name="_xlnm._FilterDatabase" localSheetId="9" hidden="1">'Taltz PHA Diff'!$I$1:$I$23</definedName>
    <definedName name="_xlnm._FilterDatabase" localSheetId="0" hidden="1">'Taltz SFMEA'!$K$1:$K$40</definedName>
    <definedName name="_Ref85201973">RiskLookUp!$B$16</definedName>
    <definedName name="_xlnm.Print_Area" localSheetId="3">PHA_ORIG!$A$1:$G$12</definedName>
    <definedName name="_xlnm.Print_Titles" localSheetId="0">'Taltz SFMEA'!$1:$1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 i="1" l="1"/>
  <c r="N11" i="1" s="1" a="1"/>
  <c r="N11" i="1" s="1"/>
  <c r="M11" i="1"/>
  <c r="O11" i="1"/>
  <c r="P11" i="1"/>
  <c r="L12" i="1"/>
  <c r="N12" i="1" s="1" a="1"/>
  <c r="N12" i="1" s="1"/>
  <c r="M12" i="1"/>
  <c r="O12" i="1"/>
  <c r="P12" i="1"/>
  <c r="L13" i="1"/>
  <c r="N13" i="1" s="1" a="1"/>
  <c r="N13" i="1" s="1"/>
  <c r="M13" i="1"/>
  <c r="O13" i="1"/>
  <c r="P13" i="1"/>
  <c r="L14" i="1"/>
  <c r="N14" i="1" s="1" a="1"/>
  <c r="N14" i="1" s="1"/>
  <c r="M14" i="1"/>
  <c r="O14" i="1"/>
  <c r="P14" i="1"/>
  <c r="L15" i="1"/>
  <c r="N15" i="1" s="1" a="1"/>
  <c r="N15" i="1" s="1"/>
  <c r="M15" i="1"/>
  <c r="O15" i="1"/>
  <c r="P15" i="1"/>
  <c r="L16" i="1"/>
  <c r="N16" i="1" s="1" a="1"/>
  <c r="N16" i="1" s="1"/>
  <c r="M16" i="1"/>
  <c r="O16" i="1"/>
  <c r="P16" i="1"/>
  <c r="L17" i="1"/>
  <c r="N17" i="1" s="1" a="1"/>
  <c r="N17" i="1" s="1"/>
  <c r="M17" i="1"/>
  <c r="O17" i="1"/>
  <c r="P17" i="1"/>
  <c r="L18" i="1"/>
  <c r="N18" i="1" s="1" a="1"/>
  <c r="N18" i="1" s="1"/>
  <c r="M18" i="1"/>
  <c r="O18" i="1"/>
  <c r="P18" i="1"/>
  <c r="L19" i="1"/>
  <c r="N19" i="1" s="1" a="1"/>
  <c r="N19" i="1" s="1"/>
  <c r="M19" i="1"/>
  <c r="O19" i="1"/>
  <c r="P19" i="1"/>
  <c r="L20" i="1"/>
  <c r="N20" i="1" s="1" a="1"/>
  <c r="N20" i="1" s="1"/>
  <c r="M20" i="1"/>
  <c r="O20" i="1"/>
  <c r="P20" i="1"/>
  <c r="L21" i="1"/>
  <c r="N21" i="1" s="1" a="1"/>
  <c r="N21" i="1" s="1"/>
  <c r="M21" i="1"/>
  <c r="O21" i="1"/>
  <c r="P21" i="1"/>
  <c r="L22" i="1"/>
  <c r="N22" i="1" s="1" a="1"/>
  <c r="N22" i="1" s="1"/>
  <c r="M22" i="1"/>
  <c r="O22" i="1"/>
  <c r="P22" i="1"/>
  <c r="L23" i="1"/>
  <c r="N23" i="1" s="1" a="1"/>
  <c r="N23" i="1" s="1"/>
  <c r="M23" i="1"/>
  <c r="O23" i="1"/>
  <c r="P23" i="1"/>
  <c r="L24" i="1"/>
  <c r="N24" i="1" s="1" a="1"/>
  <c r="N24" i="1" s="1"/>
  <c r="M24" i="1"/>
  <c r="O24" i="1"/>
  <c r="P24" i="1"/>
  <c r="L25" i="1"/>
  <c r="N25" i="1" s="1" a="1"/>
  <c r="N25" i="1" s="1"/>
  <c r="M25" i="1"/>
  <c r="O25" i="1"/>
  <c r="P25" i="1"/>
  <c r="L26" i="1"/>
  <c r="N26" i="1" s="1" a="1"/>
  <c r="N26" i="1" s="1"/>
  <c r="M26" i="1"/>
  <c r="O26" i="1"/>
  <c r="P26" i="1"/>
  <c r="L27" i="1"/>
  <c r="N27" i="1" s="1" a="1"/>
  <c r="N27" i="1" s="1"/>
  <c r="M27" i="1"/>
  <c r="O27" i="1"/>
  <c r="P27" i="1"/>
  <c r="L28" i="1"/>
  <c r="N28" i="1" s="1" a="1"/>
  <c r="N28" i="1" s="1"/>
  <c r="M28" i="1"/>
  <c r="O28" i="1"/>
  <c r="P28" i="1"/>
  <c r="L29" i="1"/>
  <c r="N29" i="1" s="1" a="1"/>
  <c r="N29" i="1" s="1"/>
  <c r="M29" i="1"/>
  <c r="O29" i="1"/>
  <c r="P29" i="1"/>
  <c r="L30" i="1"/>
  <c r="N30" i="1" s="1" a="1"/>
  <c r="N30" i="1" s="1"/>
  <c r="M30" i="1"/>
  <c r="O30" i="1"/>
  <c r="P30" i="1"/>
  <c r="L31" i="1"/>
  <c r="N31" i="1" s="1" a="1"/>
  <c r="N31" i="1" s="1"/>
  <c r="M31" i="1"/>
  <c r="O31" i="1"/>
  <c r="P31" i="1"/>
  <c r="L32" i="1"/>
  <c r="N32" i="1" s="1" a="1"/>
  <c r="N32" i="1" s="1"/>
  <c r="M32" i="1"/>
  <c r="O32" i="1"/>
  <c r="P32" i="1"/>
  <c r="L33" i="1"/>
  <c r="N33" i="1" s="1" a="1"/>
  <c r="N33" i="1" s="1"/>
  <c r="M33" i="1"/>
  <c r="O33" i="1"/>
  <c r="P33" i="1"/>
  <c r="L34" i="1"/>
  <c r="N34" i="1" s="1" a="1"/>
  <c r="N34" i="1" s="1"/>
  <c r="M34" i="1"/>
  <c r="O34" i="1"/>
  <c r="P34" i="1"/>
  <c r="L35" i="1"/>
  <c r="N35" i="1" s="1" a="1"/>
  <c r="N35" i="1" s="1"/>
  <c r="M35" i="1"/>
  <c r="O35" i="1"/>
  <c r="P35" i="1"/>
  <c r="L36" i="1"/>
  <c r="N36" i="1" s="1" a="1"/>
  <c r="N36" i="1" s="1"/>
  <c r="M36" i="1"/>
  <c r="O36" i="1"/>
  <c r="P36" i="1"/>
  <c r="L37" i="1"/>
  <c r="N37" i="1" s="1" a="1"/>
  <c r="N37" i="1" s="1"/>
  <c r="M37" i="1"/>
  <c r="O37" i="1"/>
  <c r="P37" i="1"/>
  <c r="L38" i="1"/>
  <c r="N38" i="1" s="1" a="1"/>
  <c r="N38" i="1" s="1"/>
  <c r="M38" i="1"/>
  <c r="O38" i="1"/>
  <c r="P38" i="1"/>
  <c r="L39" i="1"/>
  <c r="N39" i="1" s="1" a="1"/>
  <c r="N39" i="1" s="1"/>
  <c r="M39" i="1"/>
  <c r="O39" i="1"/>
  <c r="P39" i="1"/>
  <c r="L40" i="1"/>
  <c r="N40" i="1" s="1" a="1"/>
  <c r="N40" i="1" s="1"/>
  <c r="M40" i="1"/>
  <c r="O40" i="1"/>
  <c r="P40" i="1"/>
  <c r="L9" i="1"/>
  <c r="N9" i="1" s="1" a="1"/>
  <c r="N9" i="1" s="1"/>
  <c r="M9" i="1"/>
  <c r="O9" i="1"/>
  <c r="P9" i="1"/>
  <c r="L10" i="1"/>
  <c r="N10" i="1" s="1" a="1"/>
  <c r="N10" i="1" s="1"/>
  <c r="M10" i="1"/>
  <c r="O10" i="1"/>
  <c r="P10" i="1"/>
  <c r="L6" i="1"/>
  <c r="N6" i="1" s="1" a="1"/>
  <c r="N6" i="1" s="1"/>
  <c r="M6" i="1"/>
  <c r="O6" i="1"/>
  <c r="P6" i="1"/>
  <c r="L7" i="1"/>
  <c r="N7" i="1" s="1" a="1"/>
  <c r="N7" i="1" s="1"/>
  <c r="M7" i="1"/>
  <c r="O7" i="1"/>
  <c r="P7" i="1"/>
  <c r="L8" i="1"/>
  <c r="N8" i="1" s="1" a="1"/>
  <c r="N8" i="1" s="1"/>
  <c r="M8" i="1"/>
  <c r="O8" i="1"/>
  <c r="P8" i="1"/>
  <c r="L3" i="1"/>
  <c r="N3" i="1" s="1" a="1"/>
  <c r="N3" i="1" s="1"/>
  <c r="M3" i="1"/>
  <c r="O3" i="1"/>
  <c r="P3" i="1"/>
  <c r="L4" i="1"/>
  <c r="N4" i="1" s="1" a="1"/>
  <c r="N4" i="1" s="1"/>
  <c r="M4" i="1"/>
  <c r="O4" i="1"/>
  <c r="P4" i="1"/>
  <c r="L5" i="1"/>
  <c r="N5" i="1" s="1" a="1"/>
  <c r="N5" i="1" s="1"/>
  <c r="M5" i="1"/>
  <c r="O5" i="1"/>
  <c r="P5" i="1"/>
  <c r="P2" i="1"/>
  <c r="O2" i="1"/>
  <c r="M2" i="1"/>
  <c r="L2" i="1"/>
  <c r="Q39" i="1" l="1" a="1"/>
  <c r="Q39" i="1" s="1"/>
  <c r="Q37" i="1" a="1"/>
  <c r="Q37" i="1" s="1"/>
  <c r="Q35" i="1" a="1"/>
  <c r="Q35" i="1" s="1"/>
  <c r="Q33" i="1" a="1"/>
  <c r="Q33" i="1" s="1"/>
  <c r="Q31" i="1" a="1"/>
  <c r="Q31" i="1" s="1"/>
  <c r="Q29" i="1" a="1"/>
  <c r="Q29" i="1" s="1"/>
  <c r="Q27" i="1" a="1"/>
  <c r="Q27" i="1" s="1"/>
  <c r="Q25" i="1" a="1"/>
  <c r="Q25" i="1" s="1"/>
  <c r="Q23" i="1" a="1"/>
  <c r="Q23" i="1" s="1"/>
  <c r="Q21" i="1" a="1"/>
  <c r="Q21" i="1" s="1"/>
  <c r="Q19" i="1" a="1"/>
  <c r="Q19" i="1" s="1"/>
  <c r="Q17" i="1" a="1"/>
  <c r="Q17" i="1" s="1"/>
  <c r="Q15" i="1" a="1"/>
  <c r="Q15" i="1" s="1"/>
  <c r="Q13" i="1" a="1"/>
  <c r="Q13" i="1" s="1"/>
  <c r="Q34" i="1" a="1"/>
  <c r="Q34" i="1" s="1"/>
  <c r="Q32" i="1" a="1"/>
  <c r="Q32" i="1" s="1"/>
  <c r="Q30" i="1" a="1"/>
  <c r="Q30" i="1" s="1"/>
  <c r="Q28" i="1" a="1"/>
  <c r="Q28" i="1" s="1"/>
  <c r="Q26" i="1" a="1"/>
  <c r="Q26" i="1" s="1"/>
  <c r="Q24" i="1" a="1"/>
  <c r="Q24" i="1" s="1"/>
  <c r="Q22" i="1" a="1"/>
  <c r="Q22" i="1" s="1"/>
  <c r="Q40" i="1" a="1"/>
  <c r="Q40" i="1" s="1"/>
  <c r="Q38" i="1" a="1"/>
  <c r="Q38" i="1" s="1"/>
  <c r="Q36" i="1" a="1"/>
  <c r="Q36" i="1" s="1"/>
  <c r="Q20" i="1" a="1"/>
  <c r="Q20" i="1" s="1"/>
  <c r="Q18" i="1" a="1"/>
  <c r="Q18" i="1" s="1"/>
  <c r="Q16" i="1" a="1"/>
  <c r="Q16" i="1" s="1"/>
  <c r="Q14" i="1" a="1"/>
  <c r="Q14" i="1" s="1"/>
  <c r="Q9" i="1" a="1"/>
  <c r="Q9" i="1" s="1"/>
  <c r="Q4" i="1" a="1"/>
  <c r="Q4" i="1" s="1"/>
  <c r="Q8" i="1" a="1"/>
  <c r="Q8" i="1" s="1"/>
  <c r="Q6" i="1" a="1"/>
  <c r="Q6" i="1" s="1"/>
  <c r="Q5" i="1" a="1"/>
  <c r="Q5" i="1" s="1"/>
  <c r="Q3" i="1" a="1"/>
  <c r="Q3" i="1" s="1"/>
  <c r="Q7" i="1" a="1"/>
  <c r="Q7" i="1" s="1"/>
  <c r="Q10" i="1" a="1"/>
  <c r="Q10" i="1" s="1"/>
  <c r="Q12" i="1" a="1"/>
  <c r="Q12" i="1" s="1"/>
  <c r="Q11" i="1" a="1"/>
  <c r="Q11" i="1" s="1"/>
  <c r="N2" i="1" a="1"/>
  <c r="N2" i="1" s="1"/>
  <c r="Q2" i="1" l="1" a="1"/>
  <c r="Q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tc={2C752014-0A59-7044-85CC-76B3C984163A}</author>
  </authors>
  <commentList>
    <comment ref="C6" authorId="0" shapeId="0" xr:uid="{2C752014-0A59-7044-85CC-76B3C984163A}">
      <text>
        <t>[Threaded comment]
Your version of Excel allows you to read this threaded comment; however, any edits to it will get removed if the file is opened in a newer version of Excel. Learn more: https://go.microsoft.com/fwlink/?linkid=870924
Comment:
    same as above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tc={57B6A723-3563-4D20-9D6C-470BFF46A1DA}</author>
  </authors>
  <commentList>
    <comment ref="A21" authorId="0" shapeId="0" xr:uid="{57B6A723-3563-4D20-9D6C-470BFF46A1DA}">
      <text>
        <t>[Threaded comment]
Your version of Excel allows you to read this threaded comment; however, any edits to it will get removed if the file is opened in a newer version of Excel. Learn more: https://go.microsoft.com/fwlink/?linkid=870924
Comment:
    @Jill E Vaughn and @Heydy Andolz- The team was wanting your thoughts as to whether or not a problem with the Symptom Tracker can actually lead to a patient taking more drug. Can you please confirm? Should we keep these as is or remove them? I can set up some time to discuss if needed.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tc={BF347F4D-9318-4E93-9120-9845CA22759C}</author>
  </authors>
  <commentList>
    <comment ref="H21" authorId="0" shapeId="0" xr:uid="{BF347F4D-9318-4E93-9120-9845CA22759C}">
      <text>
        <t>[Threaded comment]
Your version of Excel allows you to read this threaded comment; however, any edits to it will get removed if the file is opened in a newer version of Excel. Learn more: https://go.microsoft.com/fwlink/?linkid=870924
Comment:
    @Jill E Vaughn and @Heydy Andolz- The team was wanting your thoughts as to whether or not a problem with the Symptom Tracker can actually lead to a patient taking more drug. Can you please confirm? Should we keep these as is or remove them? I can set up some time to discuss if needed.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tc={272AFE4F-B2AF-4816-8BF4-61DE6F3E1D5C}</author>
  </authors>
  <commentList>
    <comment ref="H20" authorId="0" shapeId="0" xr:uid="{272AFE4F-B2AF-4816-8BF4-61DE6F3E1D5C}">
      <text>
        <t>[Threaded comment]
Your version of Excel allows you to read this threaded comment; however, any edits to it will get removed if the file is opened in a newer version of Excel. Learn more: https://go.microsoft.com/fwlink/?linkid=870924
Comment:
    @Jill E Vaughn and @Heydy Andolz- The team was wanting your thoughts as to whether or not a problem with the Symptom Tracker can actually lead to a patient taking more drug. Can you please confirm? Should we keep these as is or remove them? I can set up some time to discuss if needed.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<sst xmlns="http://schemas.openxmlformats.org/spreadsheetml/2006/main" count="1571" uniqueCount="457">
  <si>
    <t>Function</t>
  </si>
  <si>
    <t>Function Status</t>
  </si>
  <si>
    <t>Sequence of Events Origin</t>
  </si>
  <si>
    <t>Sequence Number</t>
  </si>
  <si>
    <t>Sequence of Events</t>
  </si>
  <si>
    <t>Failure Mode</t>
  </si>
  <si>
    <t>Software Cause</t>
  </si>
  <si>
    <t>System Effect</t>
  </si>
  <si>
    <t>Controls</t>
  </si>
  <si>
    <t>P1</t>
  </si>
  <si>
    <t>Hazardous Situation</t>
  </si>
  <si>
    <t>P2</t>
  </si>
  <si>
    <t>Harms</t>
  </si>
  <si>
    <t>P-Harm</t>
  </si>
  <si>
    <t>SEV</t>
  </si>
  <si>
    <t>Hazard</t>
  </si>
  <si>
    <t>Risk Level</t>
  </si>
  <si>
    <t>System Control Verification of Implementation</t>
  </si>
  <si>
    <t>System Control Verification of Effectiveness</t>
  </si>
  <si>
    <t>Registration, Login and Profile</t>
  </si>
  <si>
    <t>Enabled</t>
  </si>
  <si>
    <t>sFMEA</t>
  </si>
  <si>
    <t>LTS-1.00</t>
  </si>
  <si>
    <t>1. A new user who has already registered an account within the enrollment workflow  and verified their email address is  completing the remaining steps during CSP enrollment 
2. An API call to the server to complete CSP enrollment fails and returns an error to the calling application
3. The user is confused</t>
  </si>
  <si>
    <t>Registered user is unable to sign in to use the application</t>
  </si>
  <si>
    <t>A connection failure occurs between the mobile application and the external server system so the application cannot connect to the server to complete registration</t>
  </si>
  <si>
    <t>A registered user is unable to use the mobile application.</t>
  </si>
  <si>
    <t>[RCM-001] Error message alerting the user that the operation failed and to try again or contact support</t>
  </si>
  <si>
    <t>User dissatisfaction</t>
  </si>
  <si>
    <t>RPT-712015 LillyPlus R10 Product Development Traceability Matrix</t>
  </si>
  <si>
    <t>RPT-816867 LillyPlus R10 Design Verification and Validation Summary Report</t>
  </si>
  <si>
    <t>LTS-1.01</t>
  </si>
  <si>
    <t>1. User is registered but logged out of the application
2. User opens the application and tries to login 
3. User's device is not connected to the internet
4. Application displays an error message that the user is offline</t>
  </si>
  <si>
    <t>The user's device has no network connection so the application cannot connect to the server to complete login</t>
  </si>
  <si>
    <t>[RCM-002]
The application receives a lost connectivity error message on pages where network connectivity is required only
[RCM-001] Error message alerting the user that the operation failed  and to try again or contact support</t>
  </si>
  <si>
    <t>LTS-1.02</t>
  </si>
  <si>
    <t>1. New user tries to submit their data to register an account
2. Application displays an error message that the operation failed
3. User is confused</t>
  </si>
  <si>
    <t>First time user cannot register or use the app</t>
  </si>
  <si>
    <t>A first time user is unable to use the mobile application.</t>
  </si>
  <si>
    <t>[RCM-001] Error message alerting the user that the operation failed  and to try again or contact support</t>
  </si>
  <si>
    <t>LTS-1.03</t>
  </si>
  <si>
    <t>1. New user tries to submit their data to register an account
2. User's device is not connected to the internet
3. Application displays an error message that the operation failed and to connect to the internet
4. User is confused</t>
  </si>
  <si>
    <t>The user's device has no network connection so the application cannot connect to the server to complete registration</t>
  </si>
  <si>
    <t>[RCM-002]
The application receives a lost connectivity error message on pages where network connectivity is required only</t>
  </si>
  <si>
    <t>LTS-1.04</t>
  </si>
  <si>
    <t>1. New user opens the application for the first time
2. Application displays an error message that the operation failed since there is no configuration file
3. User is confused</t>
  </si>
  <si>
    <t>App does not check for updated configuration file</t>
  </si>
  <si>
    <t>LTS-1.05</t>
  </si>
  <si>
    <t>1. New user tries to open the application for the first time
2. User's device is not connected to the internet
3. Application displays an error message that the operation failed and to connect to the internet
4. User is confused</t>
  </si>
  <si>
    <t>The user's device has no network connection so the application cannot connect to the server to retrieve the configuration file</t>
  </si>
  <si>
    <t>LTS-1.06</t>
  </si>
  <si>
    <t>1. User tries to update some data associated with their profile
2. The update fails and application displays an error message
3. User is confused</t>
  </si>
  <si>
    <t>User is not able to update first name, last name, address, phone number, date of birth, email, or password</t>
  </si>
  <si>
    <t xml:space="preserve">Connection failure between client app and external server system </t>
  </si>
  <si>
    <t>The application displays the data inaccurately to the user.</t>
  </si>
  <si>
    <t>LTS-1.07</t>
  </si>
  <si>
    <t>1. User tries to update some data associated with their profile
2. Application displays an error message that the operation failed and to connect to the internet
3. User is confused</t>
  </si>
  <si>
    <t>LTS-1.08</t>
  </si>
  <si>
    <t>1. User tries to update their username or password
2. The update initially succeeds but the email with steps to complete the update is never received
3. User is confused</t>
  </si>
  <si>
    <t>Email not received when resetting password</t>
  </si>
  <si>
    <t>[RCM-003]
The application will provide an option for the user to resend the email verification email during account registration or when changing the on-file email address.</t>
  </si>
  <si>
    <t>App Downloads and App  Updates</t>
  </si>
  <si>
    <t>LTS-2.00</t>
  </si>
  <si>
    <t>1. User opens application on a device or operating system version or application version  that is no longer supported
2. User sees unsupported version message and cannot use the application and is confused</t>
  </si>
  <si>
    <t>Existing user is unable to use the app due to using an unsupported device, operating system version or application version</t>
  </si>
  <si>
    <t>The user's device is unsupported or the operating system version or application version is unsupported</t>
  </si>
  <si>
    <t>[RCM-004] The application indicates to the user if they are attempting to use an unsupported device and/or operating system version.
[RCM-005] The application indicates to the user if they are attempting to use an unsupported version of the application.</t>
  </si>
  <si>
    <t>App Configuration</t>
  </si>
  <si>
    <r>
      <t>En</t>
    </r>
    <r>
      <rPr>
        <b/>
        <sz val="12"/>
        <color theme="1"/>
        <rFont val="Abled"/>
      </rPr>
      <t>abled</t>
    </r>
  </si>
  <si>
    <t>LTS-3.00</t>
  </si>
  <si>
    <t>1. User receives the reminder
2. User taps button to manually log an injection
3. User sees automatic injection waiting room screen
4. User administers a dose
5. User does not see dose get automatically logged
6. User administers another dose</t>
  </si>
  <si>
    <t>An invalid update to the configuration file causes the Automatic Injection Tracking feature for the CAI device to become enabled when it should be disabled.</t>
  </si>
  <si>
    <t>Valid but incorrect configuration file, including the enablement of a feature which should be disabled, is deployed to the remote server Configuration service and is retrieved by the app</t>
  </si>
  <si>
    <t>Incorrect configuration is used causing incorrect features or content to be displayed</t>
  </si>
  <si>
    <t>[RCM-006] The LillyPlus Maintenance Plan includes a design transfer checklist deliverable which is completed during and after the deployment activities for a release.  The design transfer checklist includes a verification step to ensure the configuration file is correctly deployed.
[RCM-007] The SOP defines the process for the proper management of the application content and configuration file.
[RCM-008] The SOP defines the process for how updates to the configuration file are deployed.
[RCM-009] The SOP defines the security plan for the platform on which the configuration files reside.
[RCM-010] The SOP defines the security procedures for the platform on which the configuration files reside.
[RCM-011] The mobile application will prevent the Automatic Injection Tracking feature from being enabled even if the configuration file received from the remote server has the feature flag enabled.</t>
  </si>
  <si>
    <t>Overdose up to 200% (80-160 mg absolute error)</t>
  </si>
  <si>
    <t>PLN-52090 LillyPlus Maintenance Plan
PRD-40196 — Digital Health - Content and Configuration Management SOP
ITLIB-SOP-000694 Digital Health Config Portal System Admin SOP
ITLIB-CSV-015452 Digital Health AWS Platform Security Plan
PRD-11289 Digital Health AWS Security Administration and Support SOP
RPT-712015 LillyPlus R10 Product Development Traceability Matrix</t>
  </si>
  <si>
    <t>PLN-52090 LillyPlus Maintenance Plan
PRD-40196 — Digital Health - Content and Configuration Management SOP
ITLIB-SOP-000694 Digital Health Config Portal System Admin SOP
ITLIB-CSV-015452 Digital Health AWS Platform Security Plan
PRD-11289 Digital Health AWS Security Administration and Support SOP
RPT-816867 LillyPlus R10 Design Verification and Validation Summary Report</t>
  </si>
  <si>
    <t>aFMEA</t>
  </si>
  <si>
    <t>1. User receives the reminder at a different time
2. User has already taken a dose
3. User takes another dose in response to a delayed reminder</t>
  </si>
  <si>
    <t>An invalid update to the configuration file specific to the dose reminder schedule function results in the user receiving scheduled dose reminders on an incorrect freqeuency</t>
  </si>
  <si>
    <t>Valid but incorrect configuration file, including an incorrectly configured dose reminder schedule function, is retrieved by the app</t>
  </si>
  <si>
    <t>Dose reminder is sent on incorrect day</t>
  </si>
  <si>
    <t>[RCM-006] The LillyPlus Maintenance Plan includes a design transfer checklist deliverable which is completed during and after the deployment activities for a release.  The design transfer checklist includes a verification step to ensure the configuration file is correctly deployed.
[RCM-007] The SOP defines the process for the proper management of the application content and configuration file.
[RCM-008] The SOP defines the process for how updates to the configuration file are deployed.
[RCM-009] The SOP defines the security plan for the platform on which the configuration files reside.
[RCM-010] The SOP defines the security procedures for the platform on which the configuration files reside.</t>
  </si>
  <si>
    <t>PLN-52090 LillyPlus Maintenance Plan
PRD-40196 — Digital Health - Content and Configuration Management SOP
ITLIB-SOP-000694 Digital Health Config Portal System Admin SOP
ITLIB-CSV-015452 Digital Health AWS Platform Security Plan
PRD-11289 Digital Health AWS Security Administration and Support SOP</t>
  </si>
  <si>
    <t>LTS-3.01</t>
  </si>
  <si>
    <t>1. The application configuration file is updated on the server with an incorrect language configuration
2. User opens the application
3. Application checks for and retreives updated configuration file 
4. Application displays content in a different language
5. User sees different language and delays administering their dose since they cannot determine their scheduled day</t>
  </si>
  <si>
    <t>An invalid update to the configuration file results in an incorrect language configuration</t>
  </si>
  <si>
    <t>Valid but incorrect configuration file is retrieved by the app</t>
  </si>
  <si>
    <t>Delay in therapy (device not used)</t>
  </si>
  <si>
    <t>LTS-3.02</t>
  </si>
  <si>
    <t>1. The application configuration file is updated on the server with a malformed format 
2. User opens the application
3. Application checks for and retreives updated configuration file 
4. Application crashes or generally does not perform which prevents the user from being able to use the application</t>
  </si>
  <si>
    <t>Registered  user is unable to load the application content, configuration and features</t>
  </si>
  <si>
    <t>Invalid configuration is deployed to the cloud Configuration service and retrieved by the app</t>
  </si>
  <si>
    <t>[RCM-001] Error message alerting the user that the operation failed  and to try again or contact support
[RCM-006] The LillyPlus Maintenance Plan includes a design transfer checklist deliverable which is completed during and after the deployment activities for a release.  The design transfer checklist includes a verification step to ensure the configuration file is correctly deployed.
[RCM-007] The SOP defines the process for the proper management of the application content and configuration file.
[RCM-008] The SOP defines the process for how updates to the configuration file are deployed.
[RCM-009] The SOP defines the security plan for the platform on which the configuration files reside.
[RCM-010] The SOP defines the security procedures for the platform on which the configuration files reside.</t>
  </si>
  <si>
    <t>RPT-712015 LillyPlus R10 Product Development Traceability Matrix
PLN-52090 LillyPlus Maintenance Plan
PRD-40196 — Digital Health - Content and Configuration Management SOP
ITLIB-SOP-000694 Digital Health Config Portal System Admin SOP
ITLIB-CSV-015452 Digital Health AWS Platform Security Plan
PRD-11289 Digital Health AWS Security Administration and Support SOP</t>
  </si>
  <si>
    <t>RPT-816867 LillyPlus R10 Design Verification and Validation Summary Report
PLN-52090 LillyPlus Maintenance Plan
PRD-40196 — Digital Health - Content and Configuration Management SOP
ITLIB-SOP-000694 Digital Health Config Portal System Admin SOP
ITLIB-CSV-015452 Digital Health AWS Platform Security Plan
PRD-11289 Digital Health AWS Security Administration and Support SOP</t>
  </si>
  <si>
    <t>LTS-3.03</t>
  </si>
  <si>
    <t>Unregistered user is unable to load the application content, configuration and features</t>
  </si>
  <si>
    <t>An unregistered user is unable to use the mobile application.</t>
  </si>
  <si>
    <t>LTS-3.04</t>
  </si>
  <si>
    <t>1. The application configuration file requires an update
2. The application configuration file is updated on the server
3. User's device is not connected to the internet and does not retrieve the latest configuration file
4. User sees application configuration that is out of date</t>
  </si>
  <si>
    <t>User sees incorrect feature or content configuration</t>
  </si>
  <si>
    <t>The user's device has no network connection so the application cannot connect to the server to retrieve configuration file updates.</t>
  </si>
  <si>
    <t>[RCM-012] After 10 days of offline use, the application displays an alert to the user
[RCM-013] After 20 days of offline use, the application displays an alert to the user
[RCM-014] After 30 days of offline use, user is prevented from using the application again until they connect to the network
[RCM-002]
The application receives a lost connectivity error message on pages where network connectivity is required only</t>
  </si>
  <si>
    <t>LTS-3.05</t>
  </si>
  <si>
    <t>1.The application database encounters a data corruption error and the user's brand program data is lost
2. The application displays generic branding assets for the application instead of product branding assets
3. The user is confused as to why the application looks different</t>
  </si>
  <si>
    <t>Data corruption issue in local application storage causes application to lose brand defined in local data</t>
  </si>
  <si>
    <t xml:space="preserve"> Medication Dose Reminders</t>
  </si>
  <si>
    <t>1. User receives the reminder at a different time
2. User decides to not take the dose
3. User misses the dose</t>
  </si>
  <si>
    <t xml:space="preserve">Medication dose reminder is not delivered </t>
  </si>
  <si>
    <t>Operating system fails to deliver scheduled reminder notification</t>
  </si>
  <si>
    <t>Dose reminder is not sent</t>
  </si>
  <si>
    <t>[RCM-015] Scheduled dose reminder notifications will always be delivered at the time requested by the user in the local time zone, including when a device time zone change has been detected.  The scheduled notification is not modified by the application as a result of a time zone change.
[RCM-016] The user's dosing schedule is available within the Plan section of the app
[RCM-017] If there is a scheduled dose for the current day, the application will display a primary action card on the Home screen for the user to log a dose. 
[RCM-018] If the user had a scheduled dose yesterday but did not log it, the application will display a primary action card on the Home screen for the user to log their dose.
[RCM-019] If the user had a scheduled dose 2 or 3 days prior but did not log it, the application will display a primary action card on the Home screen for the user to log their dose.</t>
  </si>
  <si>
    <t>Underdose</t>
  </si>
  <si>
    <t>Application fails to schedule reminder notification</t>
  </si>
  <si>
    <t>1. User receives the reminder
2. User ignores or does not acknowledge (click) the reminder
3. User performs the injection
4. User still sees the reminder open
5. User decides to take another dose</t>
  </si>
  <si>
    <t>Too many medication dose reminders are sent</t>
  </si>
  <si>
    <t>Application schedules too many reminder notifications</t>
  </si>
  <si>
    <t>Incorrect medication reminders are sent</t>
  </si>
  <si>
    <t>[RCM-017] If there is a scheduled dose for the current day, the application will display a primary action card on the Home screen for the user to log a dose. 
[RCM-018] If the user had a scheduled dose yesterday but did not log it, the application will display a primary action card on the Home screen for the user to log their dose.
[RCM-019] If the user had a scheduled dose 2 or 3 days prior but did not log it, the application will display a primary action card on the Home screen for the user to log their dose.
[RCM-016] The user's dosing schedule is available within the Plan section of the app
[RCM-020] The application will prevent the user from logging more than 2 injections on any given day.
[RCM-021]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before logging the injection.
[RCM-022]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while logging the injection.
[RCM-023]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after logging the injection.</t>
  </si>
  <si>
    <t>1. User receives the reminder at a different time
2. User was not expecting it and gets frustrated</t>
  </si>
  <si>
    <t>Medication dose reminder is sent at the incorrect time on the correct day</t>
  </si>
  <si>
    <t>Application schedules reminder notification incorrectly</t>
  </si>
  <si>
    <t>Dose reminder is sent at incorrect time</t>
  </si>
  <si>
    <t>None</t>
  </si>
  <si>
    <t>N/A</t>
  </si>
  <si>
    <t>Operating delivers reminder notification incorrectly</t>
  </si>
  <si>
    <t>Medication dose reminder is sent on the incorrect day</t>
  </si>
  <si>
    <t>[RCM-017] If there is a scheduled dose for the current day, the application will display a primary action card on the Home screen for the user to log a dose. 
[RCM-018] If the user had a scheduled dose yesterday but did not log it, the application will display a primary action card on the Home screen for the user to log their dose.
[RCM-019] If the user had a scheduled dose 2 or 3 days prior but did not log it, the application will display a primary action card on the Home screen for the user to log their dose.
[RCM-016] The user's dosing schedule is available within the Plan section of the app
[RCM-020] The application will prevent the user from logging more than 2 injections on any given day.
[RCM-021]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before logging the injection.
[RCM-022]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while logging the injection.
[RCM-023]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after logging the injection.
[RCM-015] Scheduled dose reminder notifications will always be delivered at the time requested by the user in the local time zone, including when a device time zone change has been detected.  The scheduled notification is not modified by the application as a result of a time zone change.
[RCM-035] Scheduled dose reminder notifications will always be delivered at the time requested by the user in the local time zone, including when a device time zone change has been detected.  The scheduled notification is not modified by the application as a result of a time zone change.  In-application prompts which also display the scheduled dose date will display the correct scheduled dose date regardless of a time zone change or daylight savings change.
[RCM-036] The medication prescribing information is linked to from within the application.</t>
  </si>
  <si>
    <t xml:space="preserve">
PLN-66872 LillyPlus SaMD R10.0.1 Emergency Change Plan (MMA-279) 
RPT-816867 LillyPlus R10 Design Verification and Validation Summary Report
</t>
  </si>
  <si>
    <t>LTS-4.01</t>
  </si>
  <si>
    <t>1. User has created their treatment plan
2. User's device has changed time zone due to a Daylight Savings Time change 
3. User sees an incorrect scheduled dose day on the Primary Action Card within the application</t>
  </si>
  <si>
    <t>Medication in-app prompt on the Primary Action Card is displaying the incorrect dosing day</t>
  </si>
  <si>
    <t>Application calculates the dosing day on the Primary Action Card incorrectly</t>
  </si>
  <si>
    <t>Application displays an incorrect scheduled dosing day</t>
  </si>
  <si>
    <t>[RCM-016] The user's dosing schedule is available within the Plan section of the app
[RCM-020] The application will prevent the user from logging more than 2 injections on any given day.
[RCM-021]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before logging the injection.
[RCM-022]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while logging the injection.
[RCM-023]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after logging the injection.
[RCM-015] Scheduled dose reminder notifications will always be delivered at the time requested by the user in the local time zone, including when a device time zone change has been detected.  The scheduled notification is not modified by the application as a result of a time zone change.
[RCM-035] Scheduled dose reminder notifications will always be delivered at the time requested by the user in the local time zone, including when a device time zone change has been detected.  The scheduled notification is not modified by the application as a result of a time zone change.  In-application prompts which also display the scheduled dose date will display the correct scheduled dose date regardless of a time zone change or daylight savings change.
[RCM-036] The medication prescribing information is linked to from within the application.</t>
  </si>
  <si>
    <t>PLN-66872 LillyPlus SaMD R10.0.1 Emergency Change Plan (MMA-279) 
RPT-816867 LillyPlus R10 Design Verification and Validation Summary Report</t>
  </si>
  <si>
    <t>LTS-4.00</t>
  </si>
  <si>
    <t xml:space="preserve">1. User begins treatment plan setup 
2. Treatment plan setup fails
3. User is dissatisfied </t>
  </si>
  <si>
    <t>User cannot set up treatment plan</t>
  </si>
  <si>
    <t>The data inputs fail to save to the database</t>
  </si>
  <si>
    <t>Symptom Tracking</t>
  </si>
  <si>
    <t>1. User reviews logbook
2. User decides to use the data for their treatment
3. User does not talk to doctor and changes dosing regimen or medications</t>
  </si>
  <si>
    <t>Misrepresentation of data in graphs</t>
  </si>
  <si>
    <t>LillyCloud framework causes data sent to the calling application to display inaccurately</t>
  </si>
  <si>
    <t>App presents incorrect logbook data</t>
  </si>
  <si>
    <t>[RCM-001] Error message alerting the user that the operation failed  and to try again or contact support
[RCM-024] Symptoms are represented on a bar graph by displaying the raw values the user recorded for each symptom for each day of the week.  There are no calculations involved in deriving the data that displays on the graph.</t>
  </si>
  <si>
    <t>1. User reviews logbook with inaccurate data
2. User decides to use the data for their regimen
3. User uses the drug product inaccurately
4. User takes another injection</t>
  </si>
  <si>
    <t>Data loss</t>
  </si>
  <si>
    <t>Data not yet synchronized to the server is lost when a user switches to a new primary device</t>
  </si>
  <si>
    <t>[RCM-025] If the user attempts to use the application on a device that is not the primary device, the user will verify intent to register the device as primary via the primary device check screen before dis-associating the prior device.  This alert message informs the user that any local data that hasn't been synced to the server will be lost
[RCM-026] When the application connects to the Digital Health cloud, any symptom tracking entries, changes, or deletions on the mobile device will be uploaded if they have not already been uploaded/synced.
[RCM-027] When the user logs in on a new device and sets the device as the primary device, the profile data of the user and up to 6 months of the most recent historical symptom tracking data of the user will be downloaded from the cloud to the device.
[RCM-028] When a user scrolls past their 6 months of downloaded symptom tracking data after a new primary device sync, the application will request additional historical data from the Lilly cloud up to the earliest logged date of symptom data.</t>
  </si>
  <si>
    <t>LTS-5.00</t>
  </si>
  <si>
    <t>1. User record symptoms with a photo
2. Photo appears in user's device camera roll
3. User is dissatisfied</t>
  </si>
  <si>
    <t>Photos saved to device camera roll / photo gallery instead of only the application</t>
  </si>
  <si>
    <t>Change in operating system functionality causes tracked photos to be recorded in the operating system camera roll rather than the application</t>
  </si>
  <si>
    <t xml:space="preserve">User's tracked symptom photos are stored in the device camera roll </t>
  </si>
  <si>
    <t>Content Resources</t>
  </si>
  <si>
    <t>LTS-6.00</t>
  </si>
  <si>
    <t>1. User reviews content resource with incorrect treatment content
2. User devices to use this information for their regimen
3. User uses the drug product inaccurately
4. User takes another injection</t>
  </si>
  <si>
    <t>Unaproved content resource in app</t>
  </si>
  <si>
    <t>Configuration error</t>
  </si>
  <si>
    <t>[RCM-007] The SOP defines the process for the proper management of the application content and configuration file.</t>
  </si>
  <si>
    <t>PRD-40196 — Digital Health - Content and Configuration Management SOP</t>
  </si>
  <si>
    <t>Existing Lilly owned content is  modified by another Lilly team prior to or without approval</t>
  </si>
  <si>
    <t xml:space="preserve">[RCM-029] Changes to any application content must go through the appropriate content review process (i.e. PCA / SCRAT / MLRO).  The application product team becomes aware of proposed changes to content approved via these processes. </t>
  </si>
  <si>
    <t xml:space="preserve">PDS-SOP-00344 Software Content Review and Approval Team (SCRAT)
USCIQ-SOP-221-001: General Requirements for All Tactics </t>
  </si>
  <si>
    <t>Automatic Injection Tracking</t>
  </si>
  <si>
    <t>Function Disabled for R11 Commercial Release</t>
  </si>
  <si>
    <t>Injection received automatically via Bluetooth is unable to be logged to the logbook</t>
  </si>
  <si>
    <t>Decryption of injection data fails due to error in connection with Lilly cloud while retrieving decryption key for the device, resulting in no injection being logged to the logbook since the data cannot be authenticated as coming from a Lilly device</t>
  </si>
  <si>
    <t>App does not log successful injection event</t>
  </si>
  <si>
    <t>[RCM-001] Error message alerting the user that the operation failed  and to try again or contact support
[RCM-031] When the application connects to the Digital Health cloud, any logged medication administration entries, changes, or deletions on the mobile device will be uploaded if they have not already been uploaded/synced.
[RCM-030] The application provides the user the option to manually log their injection if the Connected Taltz Delivery System identifies an injection error.</t>
  </si>
  <si>
    <t>Decryption of injection data fails due to an incorrectly formatted request from the mobile application,  resulting in no injection being logged to the logbook since the data cannot be authenticated as coming from a Lilly device</t>
  </si>
  <si>
    <t>[RCM-001] Error message alerting the user that the operation failed  and to try again or contact support
[RCM-030] The application provide the user the option to manually log their injection if the Connected Taltz Delivery System identifies an injection error.</t>
  </si>
  <si>
    <t>Decryption of injection data fails due to LilyAutoInjector SDK not working properly,  resulting in no injection being logged to the logbook since the data cannot be authenticated as coming from a Lilly device</t>
  </si>
  <si>
    <t>Decryption of injection data fails due to the device having no network connection, resulting in no injection being logged to the logbook since the data cannot be authenticated as coming from a Lilly device</t>
  </si>
  <si>
    <t>[RCM-031] When the application connects to the Digital Health cloud, any logged medication administration entries, changes, or deletions on the mobile device will be uploaded if they have not already been uploaded/synced.
[RCM-032] If the application receives injection data from a nearby compatible version of the Connected Taltz Delivery System but is not connected to the internet, the application will display an offline error message.
[RCM-030] The application provide the user the option to manually log their injection if the Connected Taltz Delivery System identifies an injection error.</t>
  </si>
  <si>
    <t>Corruption of data in local application storage causes loss of received injection data</t>
  </si>
  <si>
    <t>Manual Injection Tracking</t>
  </si>
  <si>
    <t>Inaccurate information is displayed to the user</t>
  </si>
  <si>
    <t xml:space="preserve">Connection failure between client app and external system </t>
  </si>
  <si>
    <t>[RCM-031] When the application connects to the Digital Health cloud, any logged medication administration entries, changes, or deletions on the mobile device will be uploaded if they have not already been uploaded/synced.
[RCM-033] When the user logs in on a new device and sets the device as the primary device, the profile data of the user and up to 6 months of the most recent historical medication administration logging data of the user will be downloaded from the cloud to the device.
[RCM-034] When a user scrolls past their 6 months of downloaded injection logging data after a new primary device sync, the application will request additional historical data from the Lilly cloud up to the earliest logged date of medication administration data.</t>
  </si>
  <si>
    <t>[RCM-025] If the user attempts to use the application on a device that is not the primary device, the user will verify intent to register the device as primary via the primary device check screen before dis-associating the prior device.  This alert message informs the user that any local data that hasn't been synced to the server will be lost
[RCM-031] When the application connects to the Digital Health cloud, any logged medication administration entries, changes, or deletions on the mobile device will be uploaded if they have not already been uploaded/synced.
[RCM-033] When the user logs in on a new device and sets the device as the primary device, the profile data of the user and up to 6 months of the most recent historical medication administration logging data of the user will be downloaded from the cloud to the device.
[RCM-034] When a user scrolls past their 6 months of downloaded injection logging data after a new primary device sync, the application will request additional historical data from the Lilly cloud up to the earliest logged date of medication administration data.</t>
  </si>
  <si>
    <t>User dissatisfied</t>
  </si>
  <si>
    <t>User Experience</t>
  </si>
  <si>
    <t>Low 1-5</t>
  </si>
  <si>
    <r>
      <t>En</t>
    </r>
    <r>
      <rPr>
        <b/>
        <sz val="12"/>
        <color rgb="FF000000"/>
        <rFont val="Abled"/>
      </rPr>
      <t>abled</t>
    </r>
  </si>
  <si>
    <t>Minor: pain/discomfort</t>
  </si>
  <si>
    <t>Dose</t>
  </si>
  <si>
    <t>Low 2-1</t>
  </si>
  <si>
    <t>Low 2-2</t>
  </si>
  <si>
    <t>Negligible: state of dissatisfaction with no perceptible clinical impact</t>
  </si>
  <si>
    <t>Low 1-3</t>
  </si>
  <si>
    <t>Minor: Less than full therapeutic benefit</t>
  </si>
  <si>
    <t>Low 2-3</t>
  </si>
  <si>
    <t>Accident Tracking</t>
  </si>
  <si>
    <t>[RCM-025] If the user attempts to use the application on a device that is not the primary device, the user will verify intent to register the device as primary via the primary device check screen before dis-associating the prior device.  This alert message informs the user that any local data that hasn't been synced to the server will be lost
[RCM-037] When the application connects to the Digital Health cloud, any accident tracking entries, changes, or deletions on the mobile device will be uploaded if they have not already been uploaded/synced.
[RCM-038] When the user logs in on a new device and sets the device as the primary device, the profile data of the user and up to 6 months of the most recent historical accident tracking data of the user will be downloaded from the cloud to the device.
[RCM-039] When a user scrolls past their 6 months of downloaded accident tracking data after a new primary device sync, the application will request additional historical data from the Lilly cloud up to the earliest logged date of accident data.</t>
  </si>
  <si>
    <t>Infusion Tracking and Infusion Appointment Reminders</t>
  </si>
  <si>
    <t>[RCM-037] When the application connects to the Digital Health cloud, any accident tracking entries, changes, or deletions on the mobile device will be uploaded if they have not already been uploaded/synced.</t>
  </si>
  <si>
    <t xml:space="preserve">[RCM-025] If the user attempts to use the application on a device that is not the primary device, the user will verify intent to register the device as primary via the primary device check screen before dis-associating the prior device.  This alert message informs the user that any local data that hasn't been synced to the server will be lost
[RCM-031] When the application connects to the Digital Health cloud, any logged injection entries, changes, or deletions on the mobile device will be uploaded if they have not already been uploaded/synced.
</t>
  </si>
  <si>
    <t xml:space="preserve">Infusion appointment reminder is not delivered </t>
  </si>
  <si>
    <t>User-scheduled appointment reminder is not sent</t>
  </si>
  <si>
    <t xml:space="preserve">[RCM-015] Scheduled dose reminder notifications will always be delivered at the time requested by the user in the local time zone, including when a device time zone change has been detected.  The scheduled notification is not modified by the application as a result of a time zone change.
[RCM-016] The user's dosing schedule is available within the Plan section of the app
</t>
  </si>
  <si>
    <t>RCM ID</t>
  </si>
  <si>
    <t>RCM Text</t>
  </si>
  <si>
    <t>Control Requirement</t>
  </si>
  <si>
    <t>RCM-001</t>
  </si>
  <si>
    <t>Error message alerting the user that the operation failed  and to try again or contact support</t>
  </si>
  <si>
    <t xml:space="preserve">LYP-STRY-446: Registration Error Messages </t>
  </si>
  <si>
    <t>RCM-002</t>
  </si>
  <si>
    <t>The application receives a lost connectivity error message on pages where network connectivity is required only</t>
  </si>
  <si>
    <t>LYP-STRY-73: Lost Connectivity</t>
  </si>
  <si>
    <t>RCM-003</t>
  </si>
  <si>
    <t>The application will provide an option for the user to resend the email verification email during account registration or when changing the on-file email address.</t>
  </si>
  <si>
    <t xml:space="preserve">LYP-STRY-558: Resend Email Verification Email </t>
  </si>
  <si>
    <t>RCM-004</t>
  </si>
  <si>
    <t>The application indicates to the user if they are attempting to use an unsupported device and/or operating system version.</t>
  </si>
  <si>
    <t xml:space="preserve">LYP-STRY-143: Minimum required OS or Device </t>
  </si>
  <si>
    <t>RCM-005</t>
  </si>
  <si>
    <t>The application indicates to the user if they are attempting to use an unsupported version of the application.</t>
  </si>
  <si>
    <t xml:space="preserve">LYP-STRY-142: The application shall support forced upgrades </t>
  </si>
  <si>
    <t>RCM-006</t>
  </si>
  <si>
    <t>The LillyPlus Maintenance Plan includes a design transfer checklist deliverable which is completed during and after the deployment activities for a release.  The design transfer checklist includes a verification step to ensure the configuration file is correctly deployed.</t>
  </si>
  <si>
    <t xml:space="preserve">PLN-52090 LillyPlus Maintenance Plan </t>
  </si>
  <si>
    <t>RCM-007</t>
  </si>
  <si>
    <t>The SOP defines the process for the proper management of the application content and configuration file.</t>
  </si>
  <si>
    <t>PRD-40196 Digital Health - Content and Configuration Management SOP</t>
  </si>
  <si>
    <t>RCM-008</t>
  </si>
  <si>
    <t>The SOP defines the process for how updates to the configuration file are deployed.</t>
  </si>
  <si>
    <t>ITLIB-SOP-000694 Digital Health Config Portal System Admin SOP</t>
  </si>
  <si>
    <t>RCM-009</t>
  </si>
  <si>
    <t>The SOP defines the security plan for the platform on which the configuration files reside.</t>
  </si>
  <si>
    <t>ITLIB-CSV-015452 Digital Health AWS Platform Security Plan</t>
  </si>
  <si>
    <t>RCM-010</t>
  </si>
  <si>
    <t>The SOP defines the security procedures for the platform on which the configuration files reside.</t>
  </si>
  <si>
    <t>PRD-11289 — Digital Health AWS Security Administration and Support SOP</t>
  </si>
  <si>
    <t>RCM-011</t>
  </si>
  <si>
    <t>The mobile application will prevent the Automatic Injection Tracking feature from being enabled even if the configuration file received from the remote server has the feature flag enabled.</t>
  </si>
  <si>
    <t xml:space="preserve">LYP-STRY-512: Automatic Injection Logging Configurability </t>
  </si>
  <si>
    <t>RCM-012</t>
  </si>
  <si>
    <t>After 10 days of offline use, the application displays an alert to the user</t>
  </si>
  <si>
    <t>LYP-STRY-544: Offline for 10 Days</t>
  </si>
  <si>
    <t>RCM-013</t>
  </si>
  <si>
    <t>After 20 days of offline use, the application displays an alert to the user</t>
  </si>
  <si>
    <t>LYP-STRY-545: Offline for 20 Days</t>
  </si>
  <si>
    <t>RCM-014</t>
  </si>
  <si>
    <t>After 30 days of offline use, user is prevented from using the application again until they connect to the network</t>
  </si>
  <si>
    <t>LYP-STRY-546: Offline for 30 Days</t>
  </si>
  <si>
    <t>RCM-015</t>
  </si>
  <si>
    <t>Scheduled dose reminder notifications will always be delivered at the time requested by the user in the local time zone, including when a device time zone change has been detected.  The scheduled notification is not modified by the application as a result of a time zone change.</t>
  </si>
  <si>
    <t xml:space="preserve">LYP-STRY-554: Time Zone Change for Dose Reminders </t>
  </si>
  <si>
    <t>RCM-016</t>
  </si>
  <si>
    <t>The user's dosing schedule is available within the Plan section of the app</t>
  </si>
  <si>
    <t xml:space="preserve">LYP-STRY-490: Medication Treatment Plan </t>
  </si>
  <si>
    <t>RCM-017</t>
  </si>
  <si>
    <t xml:space="preserve">If there is a scheduled dose for the current day, the application will display a primary action card on the Home screen for the user to log a dose. </t>
  </si>
  <si>
    <t xml:space="preserve">LYP-STRY-502: Primary Action Card 4 - Dose Day (Not First Dose) </t>
  </si>
  <si>
    <t>RCM-018</t>
  </si>
  <si>
    <t>If the user had a scheduled dose yesterday but did not log it, the application will display a primary action card on the Home screen for the user to log their dose.</t>
  </si>
  <si>
    <t xml:space="preserve">LYP-STRY-503: Primary Action Card 5 - Dose Day + 1 </t>
  </si>
  <si>
    <t>RCM-019</t>
  </si>
  <si>
    <t>If the user had a scheduled dose 2 or 3 days prior but did not log it, the application will display a primary action card on the Home screen for the user to log their dose.</t>
  </si>
  <si>
    <t xml:space="preserve">LYP-STRY-504: Primary Action Card 6 - Dose Day + 2 or 3 </t>
  </si>
  <si>
    <t>RCM-020</t>
  </si>
  <si>
    <t>The application will prevent the user from logging more than 2 injections on any given day.</t>
  </si>
  <si>
    <t xml:space="preserve">LYP-STRY-536: Maximum Taltz Injections Logged Per Day </t>
  </si>
  <si>
    <t>RCM-021</t>
  </si>
  <si>
    <t>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before logging the injection.</t>
  </si>
  <si>
    <t xml:space="preserve">LYP-STRY-473: Taltz Manual Schedule Adherence Messaging 1 Pre-Logging </t>
  </si>
  <si>
    <t>RCM-022</t>
  </si>
  <si>
    <t>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while logging the injection.</t>
  </si>
  <si>
    <t xml:space="preserve">LYP-STRY-474: Taltz Manual Schedule Adherence Messaging 2 During Logging </t>
  </si>
  <si>
    <t>RCM-023</t>
  </si>
  <si>
    <t>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after logging the injection.</t>
  </si>
  <si>
    <t xml:space="preserve">LYP-STRY-475: Taltz Manual Schedule Adherence Messaging 3 After Logging </t>
  </si>
  <si>
    <t>RCM-024</t>
  </si>
  <si>
    <t>Symptoms are represented on a bar graph by displaying the raw values the user recorded for each symptom for each day of the week.  There are no calculations involved in deriving the data that displays on the graph.</t>
  </si>
  <si>
    <t xml:space="preserve">LYP-STRY-182: Progress Symptom Tracking </t>
  </si>
  <si>
    <t>RCM-025</t>
  </si>
  <si>
    <t>If the user attempts to use the application on a device that is not the primary device, the user will verify intent to register the device as primary via the primary device check screen before dis-associating the prior device.  This alert message informs the user that any local data that hasn't been synced to the server will be lost</t>
  </si>
  <si>
    <t>LYP-STRY-395: New Primary Device</t>
  </si>
  <si>
    <t>RCM-026</t>
  </si>
  <si>
    <t>When the application connects to the Digital Health cloud, any symptom tracking entries, changes, or deletions on the mobile device will be uploaded if they have not already been uploaded/synced.</t>
  </si>
  <si>
    <t xml:space="preserve">LYP-STRY-421: Sync Symptom Data to Cloud </t>
  </si>
  <si>
    <t>RCM-027</t>
  </si>
  <si>
    <t>When the user logs in on a new device and sets the device as the primary device, the profile data of the user and up to 6 months of the most recent historical symptom tracking data of the user will be downloaded from the cloud to the device.</t>
  </si>
  <si>
    <t xml:space="preserve">LYP-STRY-525: Symptom Tracking Historical Data </t>
  </si>
  <si>
    <t>RCM-028</t>
  </si>
  <si>
    <t>When a user scrolls past their 6 months of downloaded symptom tracking data after a new primary device sync, the application will request additional historical data from the Lilly cloud up to the earliest logged date of symptom data.</t>
  </si>
  <si>
    <t xml:space="preserve">LYP-STRY-526: Symptom Tracking Additional Historical Data </t>
  </si>
  <si>
    <t>RCM-029</t>
  </si>
  <si>
    <t xml:space="preserve">Changes to any application content must go through the appropriate content review process (i.e. PCA / SCRAT / MLRO).  The application product team becomes aware of proposed changes to content approved via these processes. </t>
  </si>
  <si>
    <t xml:space="preserve">PDS-SOP-00344: SOFTWARE CONTENT REVIEW AND APPROVAL TEAM (SCRAT), 
USCIQ-SOP-221-001: General Requirements for All Tactics </t>
  </si>
  <si>
    <t>RCM-030</t>
  </si>
  <si>
    <t>The application provide the user the option to manually log their injection if the Connected Taltz Delivery System identifies an injection error.</t>
  </si>
  <si>
    <t xml:space="preserve">LYP-STRY-540: Taltz Automatic Injection Logging Error </t>
  </si>
  <si>
    <t>RCM-031</t>
  </si>
  <si>
    <t>When the application connects to the Digital Health cloud, any logged medication administration entries, changes, or deletions on the mobile device will be uploaded if they have not already been uploaded/synced.</t>
  </si>
  <si>
    <t xml:space="preserve">LYP-STRY-557: Injection Data Sync to Cloud </t>
  </si>
  <si>
    <t>RCM-032</t>
  </si>
  <si>
    <t>If the application receives injection data from a nearby compatible version of the Connected Taltz Delivery System but is not connected to the internet, the application will display an offline error message.</t>
  </si>
  <si>
    <t xml:space="preserve">LYP-STRY-521: Automatic Injection Logging - No Internet Scenario </t>
  </si>
  <si>
    <t>RCM-033</t>
  </si>
  <si>
    <t>When the user logs in on a new device and sets the device as the primary device, the profile data of the user and up to 6 months of the most recent historical medication administration logging data of the user will be downloaded from the cloud to the device.</t>
  </si>
  <si>
    <t xml:space="preserve">LYP-STRY-527: Injection Logging Historical Data </t>
  </si>
  <si>
    <t>RCM-034</t>
  </si>
  <si>
    <t>When a user scrolls past their 6 months of downloaded injection logging data after a new primary device sync, the application will request additional historical data from the Lilly cloud up to the earliest logged date of medication administration data.</t>
  </si>
  <si>
    <t xml:space="preserve">LYP-STRY-528: Injection Logging Additional Historical Data </t>
  </si>
  <si>
    <t>RCM-035</t>
  </si>
  <si>
    <t>Scheduled dose reminder notifications will always be delivered at the time requested by the user in the local time zone, including when a device time zone change has been detected.  The scheduled notification is not modified by the application as a result of a time zone change.  In-application prompts which also display the scheduled dose date will display the correct scheduled dose date regardless of a time zone change or daylight savings change.</t>
  </si>
  <si>
    <t>LYP-STRY-561: Time Zone Change for Dose Reminders and In-App Prompts</t>
  </si>
  <si>
    <t>RCM-036</t>
  </si>
  <si>
    <t>The medication prescribing information is linked to from within the application.</t>
  </si>
  <si>
    <t>RCM-037</t>
  </si>
  <si>
    <t>When the application connects to the Digital Health cloud, any accident tracking entries, changes, or deletions on the mobile device will be uploaded if they have not already been uploaded/synced.</t>
  </si>
  <si>
    <t>RCM-038</t>
  </si>
  <si>
    <t>When the user logs in on a new device and sets the device as the primary device, the profile data of the user and up to 6 months of the most recent historical accident tracking data of the user will be downloaded from the cloud to the device.</t>
  </si>
  <si>
    <t>RCM-039</t>
  </si>
  <si>
    <t>When a user scrolls past their 6 months of downloaded accident tracking data after a new primary device sync, the application will request additional historical data from the Lilly cloud up to the earliest logged date of accident data.</t>
  </si>
  <si>
    <t>Harm</t>
  </si>
  <si>
    <t>Severity</t>
  </si>
  <si>
    <t>Regulatory Review</t>
  </si>
  <si>
    <t>Comments</t>
  </si>
  <si>
    <t>No</t>
  </si>
  <si>
    <t>No Hazard</t>
  </si>
  <si>
    <t>N/A - other situation with no associated hazard</t>
  </si>
  <si>
    <t>N/A – no clinical impact</t>
  </si>
  <si>
    <t>Repeated missed dose or partial dose for up to 3 months</t>
  </si>
  <si>
    <t>Minor: Less than full therapeutic benefit, possible requiring medical intervention</t>
  </si>
  <si>
    <t>Yes</t>
  </si>
  <si>
    <t>P2 reflects variability in user response / sensitivity to repeated underdose and variability in the % underdose</t>
  </si>
  <si>
    <t>Delivery of drug with less than full potency repeated for up to 3 months (equivalent to underdose)</t>
  </si>
  <si>
    <t>MODERATE Less than full therapeutic benefit, possibly requiring medical intervention</t>
  </si>
  <si>
    <t>P2 estimate reflects that most minor underdoses are not symptomatic or provide ample opportunity for users to correct before significant impact</t>
  </si>
  <si>
    <t>No dose delivered</t>
  </si>
  <si>
    <t>Delivery of drug with less than full potency (equivalent to underdose)</t>
  </si>
  <si>
    <t>Assumption: dose is replaced within reasonable time</t>
  </si>
  <si>
    <t>Drug</t>
  </si>
  <si>
    <t>Wrong drug delivered (quantity or characteristics associated with low toxicity)</t>
  </si>
  <si>
    <t>Less than full therapeutic benefit (likely no clinical safety concerns)</t>
  </si>
  <si>
    <t>P2 estimate reflects that most situations will provide ample opportunity for users to correct before significant impact and variations in victim sensitivity/resistance and wrong drug delivered.</t>
  </si>
  <si>
    <t>Wrong drug delivered (quantity or characteristics associated with high toxicity)</t>
  </si>
  <si>
    <t>Drug dependent SERIOUS adverse event (e.g.., anaphylaxis), possibly requiring major medical intervention</t>
  </si>
  <si>
    <t>P2 estimate reflects the wide expected range of victim sensitivity/ resistance and variation in wrong drug.</t>
  </si>
  <si>
    <t>P harm</t>
  </si>
  <si>
    <t>Remote</t>
  </si>
  <si>
    <t>Low</t>
  </si>
  <si>
    <t>Moderate</t>
  </si>
  <si>
    <t>High</t>
  </si>
  <si>
    <t>Very high</t>
  </si>
  <si>
    <t>negligible</t>
  </si>
  <si>
    <t>minor</t>
  </si>
  <si>
    <t>moderate</t>
  </si>
  <si>
    <t>major</t>
  </si>
  <si>
    <t>severe</t>
  </si>
  <si>
    <t>Ph</t>
  </si>
  <si>
    <t>Medium 2-5</t>
  </si>
  <si>
    <t>High 3-5</t>
  </si>
  <si>
    <t>High 4-5</t>
  </si>
  <si>
    <t>High 5-5</t>
  </si>
  <si>
    <t>Low 1-4</t>
  </si>
  <si>
    <t>Medium 2-4</t>
  </si>
  <si>
    <t>Medium 3-4</t>
  </si>
  <si>
    <t>High 4-4</t>
  </si>
  <si>
    <t>High 5-4</t>
  </si>
  <si>
    <t>Medium 3-3</t>
  </si>
  <si>
    <t>Medium 4-3</t>
  </si>
  <si>
    <t>High 5-3</t>
  </si>
  <si>
    <t>Low 1-2</t>
  </si>
  <si>
    <t>Low 3-2</t>
  </si>
  <si>
    <t>Medium 4-2</t>
  </si>
  <si>
    <t>Medium 5-2</t>
  </si>
  <si>
    <t>Low 1-1</t>
  </si>
  <si>
    <t>Low 3-1</t>
  </si>
  <si>
    <t>Low 4-1</t>
  </si>
  <si>
    <t>Medium 5-1</t>
  </si>
  <si>
    <t>Table 4.  Probability Ranking</t>
  </si>
  <si>
    <t>Category</t>
  </si>
  <si>
    <t>Qualitative Description</t>
  </si>
  <si>
    <t>FMEA Ranking</t>
  </si>
  <si>
    <t>(events/patient year of therapy)</t>
  </si>
  <si>
    <t> </t>
  </si>
  <si>
    <t>Frequent</t>
  </si>
  <si>
    <t>Common, repeated, or occurring often</t>
  </si>
  <si>
    <t>&gt; 1/100</t>
  </si>
  <si>
    <t>Probable</t>
  </si>
  <si>
    <t>Likely to occur</t>
  </si>
  <si>
    <t>≤ 1/100</t>
  </si>
  <si>
    <t>Occasional</t>
  </si>
  <si>
    <t>Occurring at irregular or infrequent intervals</t>
  </si>
  <si>
    <t>≤ 1/1,000</t>
  </si>
  <si>
    <t>Unlikely, but can reasonably be expected to occur</t>
  </si>
  <si>
    <t>≤ 1/100,000</t>
  </si>
  <si>
    <t>Improbable</t>
  </si>
  <si>
    <t>Unlikely to occur; not expected</t>
  </si>
  <si>
    <t>≤ 1/10,000,000</t>
  </si>
  <si>
    <t>Risk Summary</t>
  </si>
  <si>
    <t>Medium</t>
  </si>
  <si>
    <t>Total</t>
  </si>
  <si>
    <t>System Effects</t>
  </si>
  <si>
    <t>N/A - No System Effect</t>
  </si>
  <si>
    <t>App logs injection event from a device that does not belong to the user</t>
  </si>
  <si>
    <t>App logs unsuccessful injection event as injection event</t>
  </si>
  <si>
    <t>App logs partial injection event as injection event</t>
  </si>
  <si>
    <t>App presents multiple device logbook entries including the users device</t>
  </si>
  <si>
    <t>Unintended user is able to access dose tracking functionality</t>
  </si>
  <si>
    <t>Incorrect reminders are sent</t>
  </si>
  <si>
    <t>Revisions</t>
  </si>
  <si>
    <t>Updated text throughout sFMEA tab to remove references to specific drugs (Taltz) except for references to the Connected Taltz Delivery System</t>
  </si>
  <si>
    <t>Updated controls RCM-021, RCM-022, RCM-023 to remove references to Taltz since these controls apply to Omvoh as well</t>
  </si>
  <si>
    <t>Updated "Function Status" for Automatic Injection Tracking feature status in R11</t>
  </si>
  <si>
    <t>Updated RCM-024 to be more generic to meet multiple use cases</t>
  </si>
  <si>
    <t xml:space="preserve">Added control RCM-001 to symptom tracking </t>
  </si>
  <si>
    <t>Updated several system effects to standardize language across risk items</t>
  </si>
  <si>
    <t>Updated RCM-031, RCM-033, RCM-034 to refer to medication administrations generally instead of injections, so this control can be referenced for multiple drugs</t>
  </si>
  <si>
    <t>Added Omvoh SFMEA</t>
  </si>
  <si>
    <t>Added new features Accident Tracking and Infusion Tracking</t>
  </si>
  <si>
    <t>Medication</t>
  </si>
  <si>
    <t>Dose Logging</t>
  </si>
  <si>
    <t>Dose that was not taken shows up in the logbook</t>
  </si>
  <si>
    <t>Taltz</t>
  </si>
  <si>
    <t>Less than full therapeutic benefit (Underdose)</t>
  </si>
  <si>
    <t>P2 estimate reflects that most minor underdoses are not symptomatic or provide ample opportunity for users to correct before significant impact
Drug harm from: Ixe 1mL ePFS System RMF (118)</t>
  </si>
  <si>
    <t>Dose that was taken does not show up in the logbook</t>
  </si>
  <si>
    <t>MINOR pain/ discomfort (no clinical safety concerns) (Overdose up to 200% (80-160 mg absolute error))</t>
  </si>
  <si>
    <t>P2 estimate reflects that most minor overdoses are not symptomatic or provide ample opportunity for users to correct before significant impact
Drug harm from: Ixe 1mL ePFS System RMF (118)</t>
  </si>
  <si>
    <t>Incorrect scheduled dosing day is identified</t>
  </si>
  <si>
    <t>Omvoh</t>
  </si>
  <si>
    <t>MODERATE Less than full therapeutic benefit, possibly requiring medical intervention (Underdose 5%-100% - UC or Crohn's indication)</t>
  </si>
  <si>
    <t xml:space="preserve">Drug harm from: Tella Miri System RMF (185) </t>
  </si>
  <si>
    <t>MINOR pain/ discomfort (no clinical safety concerns) (Overdose up to 350% (absolute dose &lt; 900 mg))</t>
  </si>
  <si>
    <t>Dose Reminder</t>
  </si>
  <si>
    <t>No medication reminder is sent</t>
  </si>
  <si>
    <t>Dose reminder is sent at the wrong time</t>
  </si>
  <si>
    <t>Application UI displays incorrect content or feature</t>
  </si>
  <si>
    <t>Registered user is unable to use the application</t>
  </si>
  <si>
    <t>Negligible: state of dissatisfaction with no perceptible clinical impact (Delay in therapy (device not used))</t>
  </si>
  <si>
    <t>Assumption: dose is replaced within reasonable time
Drug harm from: Ixe 1mL ePFS System RMF (118)</t>
  </si>
  <si>
    <t>Connected Auto Injector functionality is enabled</t>
  </si>
  <si>
    <t>Application UI does not load properly</t>
  </si>
  <si>
    <t>Overdose up to 350% (absolute dose &lt; 900 mg)</t>
  </si>
  <si>
    <t>Delay in Therapy (device not used)</t>
  </si>
  <si>
    <t>Symptom tracker</t>
  </si>
  <si>
    <t>Inaccurate information is displayed in the symptom tracker</t>
  </si>
  <si>
    <t>Olumiant</t>
  </si>
  <si>
    <t>Moderate: State of injury that is not permenant, but may require minor medical intervention (Overdose &gt; 40mg (use related))</t>
  </si>
  <si>
    <t>Drug Harm from: Stature - Baricitinib Container Closure System PHA Revision 2</t>
  </si>
  <si>
    <t>Hazard (R10)</t>
  </si>
  <si>
    <t>Hazard (R11)</t>
  </si>
  <si>
    <r>
      <t xml:space="preserve">Overdose up to </t>
    </r>
    <r>
      <rPr>
        <sz val="8"/>
        <color rgb="FFFF0000"/>
        <rFont val="Arial"/>
        <family val="2"/>
      </rPr>
      <t>200% (80-160 mg absolute error</t>
    </r>
    <r>
      <rPr>
        <sz val="8"/>
        <rFont val="Arial"/>
        <family val="2"/>
      </rPr>
      <t>)</t>
    </r>
  </si>
  <si>
    <t>NEGLIGIBLE State of dissatisfaction with no perceptible clinical impact (Delay in Therapy (device not used))</t>
  </si>
  <si>
    <t>Minor:  Temporary and non-debilitating state of pain/discomfort (Overdose &lt; 40mg (use related))</t>
  </si>
  <si>
    <t>Harm different than Taltz</t>
  </si>
  <si>
    <t>Harm different than Taltz
The absolute dose &lt; 900 version is not in the R10 PHA</t>
  </si>
  <si>
    <t>Harm different than Taltz and Omvoh</t>
  </si>
  <si>
    <r>
      <rPr>
        <b/>
        <sz val="8"/>
        <rFont val="Arial"/>
        <family val="2"/>
      </rPr>
      <t>CHANGE FROM:</t>
    </r>
    <r>
      <rPr>
        <sz val="8"/>
        <rFont val="Arial"/>
        <family val="2"/>
      </rPr>
      <t xml:space="preserve">
MINOR pain/ discomfort (no clinical safety concerns) (Overdose up to 200% (80-160 mg absolute error))
</t>
    </r>
    <r>
      <rPr>
        <b/>
        <sz val="8"/>
        <rFont val="Arial"/>
        <family val="2"/>
      </rPr>
      <t>TO:</t>
    </r>
    <r>
      <rPr>
        <sz val="8"/>
        <rFont val="Arial"/>
        <family val="2"/>
      </rPr>
      <t xml:space="preserve">
MODERATE Less than full therapeutic benefit, possibly requiring medical intervention (Underdose 5%-100% - UC or Crohn's indication)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</si>
</sst>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2"/>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sz val="8"/>
      <name val="Arial"/>
      <family val="2"/>
    </font>
    <font>
      <b/>
      <sz val="8"/>
      <name val="Arial"/>
      <family val="2"/>
    </font>
    <font>
      <sz val="8"/>
      <color theme="1"/>
      <name val="Arial"/>
      <family val="2"/>
    </font>
    <font>
      <b/>
      <sz val="12"/>
      <color theme="1"/>
      <name val="Times New Roman"/>
      <family val="1"/>
      <charset val="1"/>
    </font>
    <font>
      <b/>
      <sz val="10"/>
      <color rgb="FF000000"/>
      <name val="Arial"/>
      <family val="2"/>
    </font>
    <font>
      <sz val="10"/>
      <color rgb="FF000000"/>
      <name val="Arial"/>
      <family val="2"/>
    </font>
    <font>
      <sz val="12"/>
      <color rgb="FF000000"/>
      <name val="Calibri"/>
      <family val="2"/>
    </font>
    <font>
      <sz val="12"/>
      <color theme="1"/>
      <name val="Calibri"/>
      <family val="2"/>
      <scheme val="minor"/>
    </font>
    <font>
      <sz val="18"/>
      <color theme="1"/>
      <name val="Calibri"/>
      <family val="2"/>
      <scheme val="minor"/>
    </font>
    <font>
      <b/>
      <sz val="12"/>
      <name val="Calibri"/>
      <family val="2"/>
      <scheme val="minor"/>
    </font>
    <font>
      <sz val="9"/>
      <color theme="1"/>
      <name val="Calibri"/>
      <family val="2"/>
      <scheme val="minor"/>
    </font>
    <font>
      <b/>
      <sz val="9"/>
      <color theme="0"/>
      <name val="Calibri"/>
      <family val="2"/>
      <scheme val="minor"/>
    </font>
    <font>
      <b/>
      <sz val="18"/>
      <color theme="1"/>
      <name val="Calibri"/>
      <family val="2"/>
      <scheme val="minor"/>
    </font>
    <font>
      <b/>
      <sz val="12"/>
      <color theme="0"/>
      <name val="Calibri"/>
      <family val="2"/>
      <scheme val="minor"/>
    </font>
    <font>
      <b/>
      <sz val="12"/>
      <color theme="1"/>
      <name val="Abled"/>
    </font>
    <font>
      <sz val="8"/>
      <name val="Calibri"/>
      <family val="2"/>
      <scheme val="minor"/>
    </font>
    <font>
      <sz val="11"/>
      <name val="Calibri"/>
      <family val="2"/>
    </font>
    <font>
      <sz val="12"/>
      <color rgb="FF000000"/>
      <name val="Calibri"/>
      <family val="2"/>
      <scheme val="minor"/>
    </font>
    <font>
      <b/>
      <sz val="12"/>
      <color rgb="FF000000"/>
      <name val="Calibri"/>
      <family val="2"/>
      <scheme val="minor"/>
    </font>
    <font>
      <sz val="9"/>
      <color rgb="FF000000"/>
      <name val="Calibri"/>
      <family val="2"/>
      <scheme val="minor"/>
    </font>
    <font>
      <b/>
      <sz val="9"/>
      <name val="Calibri"/>
      <family val="2"/>
      <scheme val="minor"/>
    </font>
    <font>
      <sz val="9"/>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1"/>
      <name val="Calibri"/>
      <family val="2"/>
    </font>
    <font>
      <b/>
      <sz val="14"/>
      <color rgb="FF000000"/>
      <name val="Calibri"/>
      <family val="2"/>
      <scheme val="minor"/>
    </font>
    <font>
      <b/>
      <sz val="12"/>
      <color rgb="FF000000"/>
      <name val="Abled"/>
    </font>
    <font>
      <sz val="10"/>
      <color rgb="FF000000"/>
      <name val="Calibri"/>
      <family val="2"/>
      <scheme val="minor"/>
    </font>
    <font>
      <sz val="11"/>
      <color rgb="FF000000"/>
      <name val="Calibri"/>
      <family val="2"/>
      <scheme val="minor"/>
    </font>
    <font>
      <sz val="8"/>
      <color rgb="FF000000"/>
      <name val="Calibri"/>
      <family val="2"/>
      <scheme val="minor"/>
    </font>
    <font>
      <sz val="8"/>
      <color theme="0" tint="-0.34998626667073579"/>
      <name val="Arial"/>
      <family val="2"/>
    </font>
    <font>
      <b/>
      <sz val="8"/>
      <color theme="0" tint="-0.34998626667073579"/>
      <name val="Arial"/>
      <family val="2"/>
    </font>
    <font>
      <sz val="8"/>
      <color rgb="FFFF0000"/>
      <name val="Arial"/>
      <family val="2"/>
    </font>
    <font>
      <sz val="9"/>
      <color rgb="FFFF0000"/>
      <name val="Calibri"/>
      <family val="2"/>
      <scheme val="minor"/>
    </font>
  </fonts>
  <fills count="33">
    <fill>
      <patternFill patternType="none"/>
    </fill>
    <fill>
      <patternFill patternType="gray125"/>
    </fill>
    <fill>
      <patternFill patternType="solid">
        <fgColor theme="0" tint="-0.249977111117893"/>
        <bgColor indexed="64"/>
      </patternFill>
    </fill>
    <fill>
      <patternFill patternType="solid">
        <fgColor rgb="FF7DA5E0"/>
        <bgColor rgb="FF000000"/>
      </patternFill>
    </fill>
    <fill>
      <patternFill patternType="solid">
        <fgColor rgb="FFDBE9FD"/>
        <bgColor rgb="FF000000"/>
      </patternFill>
    </fill>
    <fill>
      <patternFill patternType="solid">
        <fgColor rgb="FFFFFFFF"/>
        <bgColor rgb="FF000000"/>
      </patternFill>
    </fill>
    <fill>
      <patternFill patternType="solid">
        <fgColor rgb="FFDCD9D9"/>
        <bgColor rgb="FF000000"/>
      </patternFill>
    </fill>
    <fill>
      <patternFill patternType="solid">
        <fgColor rgb="FFD9D9D9"/>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indexed="2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0"/>
        <bgColor indexed="64"/>
      </patternFill>
    </fill>
    <fill>
      <patternFill patternType="solid">
        <fgColor rgb="FFC0C0C0"/>
        <bgColor rgb="FF000000"/>
      </patternFill>
    </fill>
    <fill>
      <patternFill patternType="solid">
        <fgColor rgb="FFBFBFBF"/>
        <bgColor rgb="FF000000"/>
      </patternFill>
    </fill>
    <fill>
      <patternFill patternType="solid">
        <fgColor rgb="FF00B050"/>
        <bgColor rgb="FF000000"/>
      </patternFill>
    </fill>
    <fill>
      <patternFill patternType="solid">
        <fgColor rgb="FFFFFF00"/>
        <bgColor rgb="FF000000"/>
      </patternFill>
    </fill>
    <fill>
      <patternFill patternType="solid">
        <fgColor rgb="FFFF0000"/>
        <bgColor rgb="FF000000"/>
      </patternFill>
    </fill>
    <fill>
      <patternFill patternType="solid">
        <fgColor theme="3" tint="0.59999389629810485"/>
        <bgColor indexed="64"/>
      </patternFill>
    </fill>
    <fill>
      <patternFill patternType="solid">
        <fgColor theme="0" tint="-0.14996795556505021"/>
        <bgColor indexed="64"/>
      </patternFill>
    </fill>
    <fill>
      <patternFill patternType="solid">
        <fgColor theme="0" tint="-0.24994659260841701"/>
        <bgColor indexed="64"/>
      </patternFill>
    </fill>
    <fill>
      <patternFill patternType="solid">
        <fgColor theme="0"/>
        <bgColor rgb="FF000000"/>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rgb="FF000000"/>
      </patternFill>
    </fill>
    <fill>
      <patternFill patternType="solid">
        <fgColor theme="7" tint="0.39997558519241921"/>
        <bgColor rgb="FF000000"/>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CCCCCC"/>
      </left>
      <right style="thin">
        <color rgb="FFCCCCCC"/>
      </right>
      <top style="thin">
        <color rgb="FFCCCCCC"/>
      </top>
      <bottom style="thin">
        <color rgb="FFCCCCCC"/>
      </bottom>
      <diagonal/>
    </border>
  </borders>
  <cellStyleXfs count="3">
    <xf numFmtId="0" fontId="0" fillId="0" borderId="0"/>
    <xf numFmtId="0" fontId="21" fillId="0" borderId="0"/>
    <xf numFmtId="0" fontId="27" fillId="0" borderId="0"/>
  </cellStyleXfs>
  <cellXfs count="211">
    <xf numFmtId="0" fontId="0" fillId="0" borderId="0" xfId="0"/>
    <xf numFmtId="0" fontId="3" fillId="2" borderId="1" xfId="0" applyFont="1" applyFill="1" applyBorder="1" applyAlignment="1">
      <alignment horizontal="center" vertical="center" wrapText="1"/>
    </xf>
    <xf numFmtId="0" fontId="0" fillId="0" borderId="1" xfId="0" applyBorder="1" applyAlignment="1">
      <alignment horizontal="center" vertical="center"/>
    </xf>
    <xf numFmtId="0" fontId="9" fillId="7" borderId="2" xfId="0" applyFont="1" applyFill="1" applyBorder="1"/>
    <xf numFmtId="0" fontId="0" fillId="7" borderId="4" xfId="0" applyFill="1" applyBorder="1"/>
    <xf numFmtId="0" fontId="9" fillId="7" borderId="4" xfId="0" applyFont="1" applyFill="1" applyBorder="1"/>
    <xf numFmtId="0" fontId="10" fillId="0" borderId="1" xfId="0" applyFont="1" applyBorder="1"/>
    <xf numFmtId="0" fontId="13" fillId="0" borderId="0" xfId="0" applyFont="1" applyAlignment="1">
      <alignment vertical="center"/>
    </xf>
    <xf numFmtId="0" fontId="12" fillId="0" borderId="0" xfId="0" applyFont="1" applyAlignment="1">
      <alignment vertical="center"/>
    </xf>
    <xf numFmtId="0" fontId="12" fillId="0" borderId="0" xfId="0" applyFont="1" applyAlignment="1">
      <alignment horizontal="center" vertical="center"/>
    </xf>
    <xf numFmtId="0" fontId="2" fillId="11" borderId="7" xfId="0" applyFont="1" applyFill="1" applyBorder="1" applyAlignment="1">
      <alignment vertical="center" wrapText="1"/>
    </xf>
    <xf numFmtId="0" fontId="2" fillId="11" borderId="8" xfId="0" applyFont="1" applyFill="1" applyBorder="1" applyAlignment="1">
      <alignment vertical="center" wrapText="1"/>
    </xf>
    <xf numFmtId="0" fontId="2" fillId="11" borderId="8" xfId="0" applyFont="1" applyFill="1" applyBorder="1" applyAlignment="1">
      <alignment horizontal="center" vertical="center"/>
    </xf>
    <xf numFmtId="0" fontId="2" fillId="11" borderId="5" xfId="0" applyFont="1" applyFill="1" applyBorder="1" applyAlignment="1">
      <alignment vertical="center" wrapText="1"/>
    </xf>
    <xf numFmtId="0" fontId="14" fillId="0" borderId="1" xfId="0" applyFont="1" applyBorder="1" applyAlignment="1">
      <alignment horizontal="center" vertical="center" wrapText="1"/>
    </xf>
    <xf numFmtId="0" fontId="14" fillId="11" borderId="1"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16" fillId="9"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18" fillId="15" borderId="1" xfId="0" applyFont="1" applyFill="1" applyBorder="1" applyAlignment="1">
      <alignment horizontal="center" vertical="center" wrapText="1"/>
    </xf>
    <xf numFmtId="0" fontId="18" fillId="16" borderId="1" xfId="0" applyFont="1" applyFill="1" applyBorder="1" applyAlignment="1">
      <alignment horizontal="center" vertical="center" wrapText="1"/>
    </xf>
    <xf numFmtId="0" fontId="17" fillId="0" borderId="0" xfId="0" applyFont="1" applyAlignment="1">
      <alignment vertical="center"/>
    </xf>
    <xf numFmtId="0" fontId="0" fillId="0" borderId="1" xfId="0" applyBorder="1" applyAlignment="1">
      <alignment vertical="top" wrapText="1"/>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top" wrapText="1"/>
    </xf>
    <xf numFmtId="0" fontId="11" fillId="10" borderId="1" xfId="0" applyFont="1" applyFill="1" applyBorder="1" applyAlignment="1">
      <alignment horizontal="center" vertical="center" wrapText="1"/>
    </xf>
    <xf numFmtId="0" fontId="0" fillId="0" borderId="1" xfId="0" applyBorder="1" applyAlignment="1">
      <alignment vertical="center" wrapText="1"/>
    </xf>
    <xf numFmtId="0" fontId="22" fillId="0" borderId="0" xfId="0" applyFont="1" applyAlignment="1">
      <alignment vertical="center"/>
    </xf>
    <xf numFmtId="0" fontId="22" fillId="0" borderId="0" xfId="0" applyFont="1" applyAlignment="1">
      <alignment horizontal="center" vertical="center"/>
    </xf>
    <xf numFmtId="0" fontId="23" fillId="18" borderId="7" xfId="0" applyFont="1" applyFill="1" applyBorder="1" applyAlignment="1">
      <alignment vertical="center" wrapText="1"/>
    </xf>
    <xf numFmtId="0" fontId="23" fillId="18" borderId="8" xfId="0" applyFont="1" applyFill="1" applyBorder="1" applyAlignment="1">
      <alignment vertical="center" wrapText="1"/>
    </xf>
    <xf numFmtId="0" fontId="23" fillId="18" borderId="8" xfId="0" applyFont="1" applyFill="1" applyBorder="1" applyAlignment="1">
      <alignment horizontal="center" vertical="center"/>
    </xf>
    <xf numFmtId="0" fontId="23" fillId="18" borderId="5" xfId="0" applyFont="1" applyFill="1" applyBorder="1" applyAlignment="1">
      <alignment vertical="center" wrapText="1"/>
    </xf>
    <xf numFmtId="0" fontId="14" fillId="0" borderId="5" xfId="0" applyFont="1" applyBorder="1" applyAlignment="1">
      <alignment horizontal="center" vertical="center" wrapText="1"/>
    </xf>
    <xf numFmtId="0" fontId="14" fillId="0" borderId="9" xfId="0" applyFont="1" applyBorder="1" applyAlignment="1">
      <alignment horizontal="center" vertical="center" wrapText="1"/>
    </xf>
    <xf numFmtId="0" fontId="14" fillId="18" borderId="4" xfId="0" applyFont="1" applyFill="1" applyBorder="1" applyAlignment="1">
      <alignment horizontal="center" vertical="center" wrapText="1"/>
    </xf>
    <xf numFmtId="0" fontId="14" fillId="18" borderId="9" xfId="0" applyFont="1" applyFill="1" applyBorder="1" applyAlignment="1">
      <alignment horizontal="center" vertical="center" wrapText="1"/>
    </xf>
    <xf numFmtId="0" fontId="14" fillId="18" borderId="5" xfId="0" applyFont="1" applyFill="1" applyBorder="1" applyAlignment="1">
      <alignment horizontal="center" vertical="center" wrapText="1"/>
    </xf>
    <xf numFmtId="0" fontId="24" fillId="20" borderId="9" xfId="0" applyFont="1" applyFill="1" applyBorder="1" applyAlignment="1">
      <alignment horizontal="center" vertical="center" wrapText="1"/>
    </xf>
    <xf numFmtId="0" fontId="24" fillId="21" borderId="9" xfId="0" applyFont="1" applyFill="1" applyBorder="1" applyAlignment="1">
      <alignment horizontal="center" vertical="center" wrapText="1"/>
    </xf>
    <xf numFmtId="0" fontId="25" fillId="22" borderId="9" xfId="0" applyFont="1" applyFill="1" applyBorder="1" applyAlignment="1">
      <alignment horizontal="center" vertical="center" wrapText="1"/>
    </xf>
    <xf numFmtId="0" fontId="26" fillId="21" borderId="9" xfId="0" applyFont="1" applyFill="1" applyBorder="1" applyAlignment="1">
      <alignment horizontal="center" vertical="center" wrapText="1"/>
    </xf>
    <xf numFmtId="0" fontId="27" fillId="17" borderId="0" xfId="2" applyFill="1"/>
    <xf numFmtId="0" fontId="17" fillId="0" borderId="0" xfId="2" applyFont="1" applyAlignment="1">
      <alignment horizontal="left" vertical="center"/>
    </xf>
    <xf numFmtId="0" fontId="12" fillId="0" borderId="0" xfId="2" applyFont="1" applyAlignment="1">
      <alignment vertical="center"/>
    </xf>
    <xf numFmtId="0" fontId="18" fillId="9" borderId="7" xfId="2" applyFont="1" applyFill="1" applyBorder="1" applyAlignment="1">
      <alignment horizontal="right" vertical="center"/>
    </xf>
    <xf numFmtId="0" fontId="18" fillId="9" borderId="5" xfId="2" applyFont="1" applyFill="1" applyBorder="1" applyAlignment="1">
      <alignment horizontal="center" vertical="center"/>
    </xf>
    <xf numFmtId="0" fontId="12" fillId="8" borderId="7" xfId="2" applyFont="1" applyFill="1" applyBorder="1" applyAlignment="1">
      <alignment horizontal="right" vertical="center"/>
    </xf>
    <xf numFmtId="0" fontId="12" fillId="8" borderId="5" xfId="2" applyFont="1" applyFill="1" applyBorder="1" applyAlignment="1">
      <alignment horizontal="center" vertical="center"/>
    </xf>
    <xf numFmtId="0" fontId="12" fillId="10" borderId="10" xfId="2" applyFont="1" applyFill="1" applyBorder="1" applyAlignment="1">
      <alignment horizontal="right" vertical="center"/>
    </xf>
    <xf numFmtId="0" fontId="12" fillId="10" borderId="11" xfId="2" applyFont="1" applyFill="1" applyBorder="1" applyAlignment="1">
      <alignment horizontal="center" vertical="center"/>
    </xf>
    <xf numFmtId="0" fontId="2" fillId="23" borderId="7" xfId="2" applyFont="1" applyFill="1" applyBorder="1" applyAlignment="1">
      <alignment horizontal="right" vertical="center"/>
    </xf>
    <xf numFmtId="0" fontId="2" fillId="23" borderId="5" xfId="2" applyFont="1" applyFill="1" applyBorder="1" applyAlignment="1">
      <alignment horizontal="center" vertical="center"/>
    </xf>
    <xf numFmtId="0" fontId="9" fillId="7" borderId="4" xfId="0" applyFont="1" applyFill="1" applyBorder="1" applyAlignment="1">
      <alignment wrapText="1"/>
    </xf>
    <xf numFmtId="0" fontId="10" fillId="0" borderId="1" xfId="0" applyFont="1" applyBorder="1" applyAlignment="1">
      <alignment wrapText="1"/>
    </xf>
    <xf numFmtId="0" fontId="6" fillId="3" borderId="1" xfId="0" applyFont="1" applyFill="1" applyBorder="1" applyAlignment="1">
      <alignment wrapText="1"/>
    </xf>
    <xf numFmtId="0" fontId="28" fillId="0" borderId="1" xfId="0" applyFont="1" applyBorder="1" applyAlignment="1">
      <alignment vertical="top" wrapText="1"/>
    </xf>
    <xf numFmtId="0" fontId="2" fillId="0" borderId="0" xfId="0" applyFont="1" applyAlignment="1">
      <alignment horizontal="lef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wrapText="1"/>
    </xf>
    <xf numFmtId="0" fontId="10" fillId="0" borderId="1" xfId="0" applyFont="1" applyBorder="1" applyAlignment="1">
      <alignment horizontal="center" vertical="top"/>
    </xf>
    <xf numFmtId="0" fontId="3" fillId="25" borderId="1" xfId="0" applyFont="1" applyFill="1" applyBorder="1" applyAlignment="1">
      <alignment horizontal="center" vertical="center" wrapText="1"/>
    </xf>
    <xf numFmtId="0" fontId="1" fillId="0" borderId="1" xfId="0" applyFont="1" applyBorder="1" applyAlignment="1">
      <alignment vertical="top" wrapText="1"/>
    </xf>
    <xf numFmtId="0" fontId="5" fillId="5" borderId="1" xfId="0" applyFont="1" applyFill="1" applyBorder="1" applyAlignment="1">
      <alignment horizontal="left"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5" fillId="5" borderId="1" xfId="1" applyFont="1" applyFill="1"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4" fillId="0" borderId="0" xfId="0" applyFont="1" applyAlignment="1">
      <alignment horizontal="center" vertical="center"/>
    </xf>
    <xf numFmtId="0" fontId="2" fillId="24" borderId="1" xfId="0" applyFont="1" applyFill="1" applyBorder="1" applyAlignment="1">
      <alignment vertical="top"/>
    </xf>
    <xf numFmtId="0" fontId="2" fillId="24" borderId="1" xfId="0" applyFont="1" applyFill="1" applyBorder="1" applyAlignment="1">
      <alignment vertical="top" wrapText="1"/>
    </xf>
    <xf numFmtId="0" fontId="2" fillId="0" borderId="0" xfId="0" applyFont="1" applyAlignment="1">
      <alignment vertical="top"/>
    </xf>
    <xf numFmtId="0" fontId="0" fillId="0" borderId="1" xfId="0" applyBorder="1" applyAlignment="1">
      <alignment vertical="top"/>
    </xf>
    <xf numFmtId="0" fontId="0" fillId="0" borderId="0" xfId="0" applyAlignment="1">
      <alignment vertical="top"/>
    </xf>
    <xf numFmtId="0" fontId="0" fillId="0" borderId="0" xfId="0" applyAlignment="1">
      <alignment vertical="top" wrapText="1"/>
    </xf>
    <xf numFmtId="0" fontId="6" fillId="4" borderId="1" xfId="0" applyFont="1" applyFill="1" applyBorder="1" applyAlignment="1">
      <alignment horizontal="center" vertical="center" wrapText="1"/>
    </xf>
    <xf numFmtId="0" fontId="0" fillId="0" borderId="1" xfId="0" applyBorder="1" applyAlignment="1">
      <alignment horizontal="center" vertical="top" wrapText="1"/>
    </xf>
    <xf numFmtId="0" fontId="0" fillId="8" borderId="1" xfId="0" applyFill="1" applyBorder="1" applyAlignment="1">
      <alignment vertical="top" wrapText="1"/>
    </xf>
    <xf numFmtId="0" fontId="21" fillId="0" borderId="0" xfId="0" applyFont="1"/>
    <xf numFmtId="0" fontId="0" fillId="8" borderId="1" xfId="0" applyFill="1" applyBorder="1" applyAlignment="1">
      <alignment horizontal="left" vertical="top" wrapText="1"/>
    </xf>
    <xf numFmtId="0" fontId="21" fillId="8" borderId="0" xfId="0" applyFont="1" applyFill="1"/>
    <xf numFmtId="0" fontId="29" fillId="8" borderId="1" xfId="0" applyFont="1" applyFill="1" applyBorder="1" applyAlignment="1">
      <alignment vertical="top" wrapText="1"/>
    </xf>
    <xf numFmtId="0" fontId="30" fillId="0" borderId="0" xfId="0" applyFont="1"/>
    <xf numFmtId="0" fontId="31" fillId="19" borderId="1" xfId="0" applyFont="1" applyFill="1" applyBorder="1" applyAlignment="1">
      <alignment horizontal="center" vertical="center" wrapText="1"/>
    </xf>
    <xf numFmtId="0" fontId="31" fillId="19" borderId="5" xfId="0" applyFont="1" applyFill="1" applyBorder="1" applyAlignment="1">
      <alignment horizontal="center" vertical="center" wrapText="1"/>
    </xf>
    <xf numFmtId="0" fontId="22" fillId="0" borderId="9" xfId="0" applyFont="1" applyBorder="1" applyAlignment="1">
      <alignment horizontal="center" vertical="center" wrapText="1"/>
    </xf>
    <xf numFmtId="0" fontId="22" fillId="0" borderId="9" xfId="0" applyFont="1" applyBorder="1" applyAlignment="1">
      <alignment horizontal="left" vertical="top" wrapText="1"/>
    </xf>
    <xf numFmtId="0" fontId="22" fillId="0" borderId="9" xfId="0" applyFont="1" applyBorder="1" applyAlignment="1">
      <alignment vertical="top" wrapText="1"/>
    </xf>
    <xf numFmtId="0" fontId="22" fillId="20" borderId="9" xfId="0" applyFont="1" applyFill="1" applyBorder="1" applyAlignment="1">
      <alignment horizontal="center" vertical="center" wrapText="1"/>
    </xf>
    <xf numFmtId="0" fontId="22" fillId="0" borderId="9" xfId="0" applyFont="1" applyBorder="1" applyAlignment="1">
      <alignment horizontal="center" vertical="center"/>
    </xf>
    <xf numFmtId="0" fontId="23" fillId="0" borderId="4" xfId="0" applyFont="1" applyBorder="1" applyAlignment="1">
      <alignment horizontal="center" vertical="center" wrapText="1"/>
    </xf>
    <xf numFmtId="0" fontId="23" fillId="0" borderId="9" xfId="0" applyFont="1" applyBorder="1" applyAlignment="1">
      <alignment horizontal="center" vertical="center" wrapText="1"/>
    </xf>
    <xf numFmtId="0" fontId="22" fillId="21" borderId="9" xfId="0" applyFont="1" applyFill="1" applyBorder="1" applyAlignment="1">
      <alignment vertical="top" wrapText="1"/>
    </xf>
    <xf numFmtId="0" fontId="33" fillId="0" borderId="9" xfId="0" applyFont="1" applyBorder="1" applyAlignment="1">
      <alignment vertical="top" wrapText="1"/>
    </xf>
    <xf numFmtId="0" fontId="34" fillId="0" borderId="9" xfId="0" applyFont="1" applyBorder="1" applyAlignment="1">
      <alignment vertical="top" wrapText="1"/>
    </xf>
    <xf numFmtId="0" fontId="22" fillId="21" borderId="9" xfId="0" applyFont="1" applyFill="1" applyBorder="1" applyAlignment="1">
      <alignment horizontal="left" vertical="top" wrapText="1"/>
    </xf>
    <xf numFmtId="0" fontId="22" fillId="0" borderId="9" xfId="0" applyFont="1" applyBorder="1" applyAlignment="1">
      <alignment horizontal="center" vertical="top" wrapText="1"/>
    </xf>
    <xf numFmtId="0" fontId="22" fillId="0" borderId="0" xfId="0" applyFont="1" applyAlignment="1">
      <alignment horizontal="center" vertical="center" wrapText="1"/>
    </xf>
    <xf numFmtId="0" fontId="35" fillId="21" borderId="9" xfId="0" applyFont="1" applyFill="1" applyBorder="1" applyAlignment="1">
      <alignment vertical="top" wrapText="1"/>
    </xf>
    <xf numFmtId="0" fontId="22" fillId="0" borderId="9" xfId="0" applyFont="1" applyBorder="1" applyAlignment="1">
      <alignment vertical="center" wrapText="1"/>
    </xf>
    <xf numFmtId="0" fontId="22" fillId="20" borderId="9" xfId="0" applyFont="1" applyFill="1" applyBorder="1" applyAlignment="1">
      <alignment horizontal="left" vertical="top" wrapText="1"/>
    </xf>
    <xf numFmtId="0" fontId="22" fillId="20" borderId="9" xfId="0" applyFont="1" applyFill="1" applyBorder="1" applyAlignment="1">
      <alignment wrapText="1"/>
    </xf>
    <xf numFmtId="0" fontId="22" fillId="5" borderId="9" xfId="0" applyFont="1" applyFill="1" applyBorder="1" applyAlignment="1">
      <alignment wrapText="1"/>
    </xf>
    <xf numFmtId="0" fontId="22" fillId="5" borderId="9" xfId="0" applyFont="1" applyFill="1" applyBorder="1" applyAlignment="1">
      <alignment horizontal="center" vertical="center" wrapText="1"/>
    </xf>
    <xf numFmtId="0" fontId="22" fillId="20" borderId="9" xfId="0" applyFont="1" applyFill="1" applyBorder="1" applyAlignment="1">
      <alignment vertical="top" wrapText="1"/>
    </xf>
    <xf numFmtId="0" fontId="33" fillId="20" borderId="9" xfId="0" applyFont="1" applyFill="1" applyBorder="1" applyAlignment="1">
      <alignment vertical="top" wrapText="1"/>
    </xf>
    <xf numFmtId="0" fontId="22" fillId="20" borderId="0" xfId="0" applyFont="1" applyFill="1" applyAlignment="1">
      <alignment wrapText="1"/>
    </xf>
    <xf numFmtId="0" fontId="22" fillId="0" borderId="0" xfId="0" applyFont="1" applyAlignment="1">
      <alignment wrapText="1"/>
    </xf>
    <xf numFmtId="0" fontId="22" fillId="20" borderId="5" xfId="0" applyFont="1" applyFill="1" applyBorder="1" applyAlignment="1">
      <alignment horizontal="left" vertical="top" wrapText="1"/>
    </xf>
    <xf numFmtId="0" fontId="34" fillId="20" borderId="9" xfId="0" applyFont="1" applyFill="1" applyBorder="1" applyAlignment="1">
      <alignment vertical="top" wrapText="1"/>
    </xf>
    <xf numFmtId="0" fontId="0" fillId="10" borderId="1" xfId="0" applyFill="1" applyBorder="1" applyAlignment="1">
      <alignment vertical="top"/>
    </xf>
    <xf numFmtId="0" fontId="0" fillId="10" borderId="1" xfId="0" applyFill="1" applyBorder="1" applyAlignment="1">
      <alignment vertical="top" wrapText="1"/>
    </xf>
    <xf numFmtId="0" fontId="22" fillId="8" borderId="9" xfId="0" applyFont="1" applyFill="1" applyBorder="1" applyAlignment="1">
      <alignment vertical="top" wrapText="1"/>
    </xf>
    <xf numFmtId="0" fontId="22" fillId="8" borderId="9" xfId="0" applyFont="1" applyFill="1" applyBorder="1" applyAlignment="1">
      <alignment horizontal="left" vertical="top"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left" vertical="top" wrapText="1"/>
    </xf>
    <xf numFmtId="0" fontId="6" fillId="6" borderId="2" xfId="0" applyFont="1" applyFill="1" applyBorder="1" applyAlignment="1">
      <alignment horizontal="center" vertical="center" wrapText="1"/>
    </xf>
    <xf numFmtId="0" fontId="5" fillId="26" borderId="1" xfId="0" applyFont="1" applyFill="1" applyBorder="1" applyAlignment="1">
      <alignment horizontal="left" vertical="top" wrapText="1"/>
    </xf>
    <xf numFmtId="0" fontId="5" fillId="5" borderId="12" xfId="0" applyFont="1" applyFill="1" applyBorder="1" applyAlignment="1">
      <alignment horizontal="left" vertical="top" wrapText="1"/>
    </xf>
    <xf numFmtId="0" fontId="6" fillId="6" borderId="1" xfId="0" applyFont="1" applyFill="1" applyBorder="1" applyAlignment="1">
      <alignment horizontal="center" vertical="center" wrapText="1"/>
    </xf>
    <xf numFmtId="0" fontId="6" fillId="4" borderId="2"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5" fillId="27"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0" fillId="0" borderId="0" xfId="0" applyFill="1" applyBorder="1" applyAlignment="1">
      <alignment horizontal="center" vertical="center" wrapText="1"/>
    </xf>
    <xf numFmtId="0" fontId="6" fillId="27" borderId="1" xfId="0" applyFont="1" applyFill="1" applyBorder="1" applyAlignment="1">
      <alignment horizontal="center" vertical="center" wrapText="1"/>
    </xf>
    <xf numFmtId="0" fontId="5" fillId="29" borderId="12" xfId="0" applyFont="1" applyFill="1" applyBorder="1" applyAlignment="1">
      <alignment horizontal="left" vertical="top" wrapText="1"/>
    </xf>
    <xf numFmtId="0" fontId="0" fillId="0" borderId="1" xfId="0" applyBorder="1" applyAlignment="1">
      <alignment horizontal="center" vertical="center" wrapText="1"/>
    </xf>
    <xf numFmtId="0" fontId="6" fillId="4" borderId="2" xfId="0" applyFont="1" applyFill="1" applyBorder="1" applyAlignment="1">
      <alignment horizontal="left" vertical="top" wrapText="1"/>
    </xf>
    <xf numFmtId="0" fontId="6" fillId="3" borderId="3" xfId="0" applyFont="1" applyFill="1" applyBorder="1" applyAlignment="1">
      <alignment horizontal="center" vertical="center" wrapText="1"/>
    </xf>
    <xf numFmtId="0" fontId="6" fillId="5" borderId="1" xfId="0" applyFont="1" applyFill="1" applyBorder="1" applyAlignment="1">
      <alignment horizontal="center" vertical="top" wrapText="1"/>
    </xf>
    <xf numFmtId="0" fontId="2" fillId="0" borderId="0" xfId="0" applyFont="1" applyAlignment="1">
      <alignment horizontal="center"/>
    </xf>
    <xf numFmtId="0" fontId="6" fillId="5" borderId="1" xfId="0" applyFont="1" applyFill="1" applyBorder="1" applyAlignment="1">
      <alignment horizontal="center" vertical="center" wrapText="1"/>
    </xf>
    <xf numFmtId="0" fontId="2" fillId="0" borderId="0" xfId="0" applyFont="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xf>
    <xf numFmtId="0" fontId="36" fillId="5" borderId="1" xfId="0" applyFont="1" applyFill="1" applyBorder="1" applyAlignment="1">
      <alignment horizontal="left" vertical="top" wrapText="1"/>
    </xf>
    <xf numFmtId="0" fontId="36" fillId="6" borderId="1" xfId="0" applyFont="1" applyFill="1" applyBorder="1" applyAlignment="1">
      <alignment horizontal="center" vertical="top" wrapText="1"/>
    </xf>
    <xf numFmtId="0" fontId="36" fillId="0" borderId="1" xfId="0" applyFont="1" applyFill="1" applyBorder="1" applyAlignment="1">
      <alignment horizontal="left" vertical="top" wrapText="1"/>
    </xf>
    <xf numFmtId="0" fontId="37" fillId="6" borderId="2" xfId="0" applyFont="1" applyFill="1" applyBorder="1" applyAlignment="1">
      <alignment horizontal="center" vertical="center" wrapText="1"/>
    </xf>
    <xf numFmtId="0" fontId="37" fillId="6" borderId="1" xfId="0" applyFont="1" applyFill="1" applyBorder="1" applyAlignment="1">
      <alignment horizontal="center" vertical="center" wrapText="1"/>
    </xf>
    <xf numFmtId="0" fontId="5" fillId="31" borderId="1" xfId="0" applyFont="1" applyFill="1" applyBorder="1" applyAlignment="1">
      <alignment horizontal="center" vertical="top" wrapText="1"/>
    </xf>
    <xf numFmtId="0" fontId="5" fillId="12" borderId="1" xfId="0" applyFont="1" applyFill="1" applyBorder="1" applyAlignment="1">
      <alignment horizontal="left" vertical="top" wrapText="1"/>
    </xf>
    <xf numFmtId="0" fontId="6" fillId="31" borderId="2" xfId="0" applyFont="1" applyFill="1" applyBorder="1" applyAlignment="1">
      <alignment horizontal="center" vertical="center" wrapText="1"/>
    </xf>
    <xf numFmtId="0" fontId="5" fillId="31" borderId="1" xfId="0" applyFont="1" applyFill="1" applyBorder="1" applyAlignment="1">
      <alignment horizontal="center" vertical="center" wrapText="1"/>
    </xf>
    <xf numFmtId="0" fontId="5" fillId="31" borderId="1" xfId="0" applyFont="1" applyFill="1" applyBorder="1" applyAlignment="1">
      <alignment horizontal="left" vertical="top" wrapText="1"/>
    </xf>
    <xf numFmtId="0" fontId="5" fillId="30" borderId="1" xfId="0" applyFont="1" applyFill="1" applyBorder="1" applyAlignment="1">
      <alignment horizontal="left" vertical="top" wrapText="1"/>
    </xf>
    <xf numFmtId="0" fontId="5" fillId="27" borderId="1" xfId="0" applyFont="1" applyFill="1" applyBorder="1" applyAlignment="1">
      <alignment horizontal="center" vertical="center" wrapText="1"/>
    </xf>
    <xf numFmtId="0" fontId="6" fillId="27" borderId="1" xfId="0" applyFont="1" applyFill="1" applyBorder="1" applyAlignment="1">
      <alignment horizontal="center" vertical="top" wrapText="1"/>
    </xf>
    <xf numFmtId="0" fontId="5" fillId="27" borderId="1" xfId="0" applyFont="1" applyFill="1" applyBorder="1" applyAlignment="1">
      <alignment horizontal="center" vertical="top" wrapText="1"/>
    </xf>
    <xf numFmtId="0" fontId="6" fillId="27" borderId="2" xfId="0" applyFont="1" applyFill="1" applyBorder="1" applyAlignment="1">
      <alignment horizontal="center" vertical="center" wrapText="1"/>
    </xf>
    <xf numFmtId="0" fontId="6" fillId="0" borderId="1" xfId="0" applyFont="1" applyFill="1" applyBorder="1" applyAlignment="1">
      <alignment horizontal="center" vertical="top" wrapText="1"/>
    </xf>
    <xf numFmtId="0" fontId="5" fillId="32" borderId="1" xfId="0" applyFont="1" applyFill="1" applyBorder="1" applyAlignment="1">
      <alignment horizontal="left" vertical="top" wrapText="1"/>
    </xf>
    <xf numFmtId="0" fontId="5" fillId="32" borderId="1" xfId="0" applyFont="1" applyFill="1" applyBorder="1" applyAlignment="1">
      <alignment horizontal="center" vertical="top" wrapText="1"/>
    </xf>
    <xf numFmtId="0" fontId="6" fillId="31" borderId="1" xfId="0" applyFont="1" applyFill="1" applyBorder="1" applyAlignment="1">
      <alignment horizontal="center" vertical="center" wrapText="1"/>
    </xf>
    <xf numFmtId="0" fontId="5" fillId="12" borderId="1" xfId="0" applyFont="1" applyFill="1" applyBorder="1" applyAlignment="1">
      <alignment horizontal="center" vertical="top" wrapText="1"/>
    </xf>
    <xf numFmtId="0" fontId="5" fillId="28" borderId="1" xfId="0" applyFont="1" applyFill="1" applyBorder="1" applyAlignment="1">
      <alignment horizontal="center" vertical="top" wrapText="1"/>
    </xf>
    <xf numFmtId="0" fontId="5" fillId="28" borderId="1" xfId="0" applyFont="1" applyFill="1" applyBorder="1" applyAlignment="1">
      <alignment horizontal="center" vertical="center" wrapText="1"/>
    </xf>
    <xf numFmtId="0" fontId="6" fillId="28" borderId="1" xfId="0" applyFont="1" applyFill="1" applyBorder="1" applyAlignment="1">
      <alignment horizontal="center" vertical="center" wrapText="1"/>
    </xf>
    <xf numFmtId="0" fontId="6" fillId="28" borderId="2" xfId="0" applyFont="1" applyFill="1" applyBorder="1" applyAlignment="1">
      <alignment horizontal="center" vertical="center" wrapText="1"/>
    </xf>
    <xf numFmtId="0" fontId="36" fillId="6" borderId="1" xfId="0" applyFont="1" applyFill="1" applyBorder="1" applyAlignment="1">
      <alignment horizontal="center" vertical="center" wrapText="1"/>
    </xf>
    <xf numFmtId="0" fontId="5" fillId="3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6" fillId="32" borderId="1" xfId="0" applyFont="1" applyFill="1" applyBorder="1" applyAlignment="1">
      <alignment horizontal="center" vertical="center" wrapText="1"/>
    </xf>
    <xf numFmtId="0" fontId="39" fillId="0" borderId="0" xfId="0" applyFont="1" applyAlignment="1">
      <alignment wrapText="1"/>
    </xf>
    <xf numFmtId="0" fontId="15" fillId="0" borderId="0" xfId="0" applyFont="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left" vertical="center" wrapText="1"/>
    </xf>
    <xf numFmtId="0" fontId="0" fillId="17" borderId="1" xfId="0" applyFill="1" applyBorder="1" applyAlignment="1">
      <alignment horizontal="center" vertical="center" wrapText="1"/>
    </xf>
    <xf numFmtId="0" fontId="22" fillId="20" borderId="2" xfId="0" applyFont="1" applyFill="1" applyBorder="1" applyAlignment="1">
      <alignment horizontal="left" vertical="top" wrapText="1"/>
    </xf>
    <xf numFmtId="0" fontId="22" fillId="20" borderId="4" xfId="0" applyFont="1" applyFill="1" applyBorder="1" applyAlignment="1">
      <alignment horizontal="left" vertical="top" wrapText="1"/>
    </xf>
    <xf numFmtId="0" fontId="22" fillId="20" borderId="2" xfId="0" applyFont="1" applyFill="1" applyBorder="1" applyAlignment="1">
      <alignment horizontal="center" vertical="center" wrapText="1"/>
    </xf>
    <xf numFmtId="0" fontId="22" fillId="20" borderId="4" xfId="0" applyFont="1" applyFill="1" applyBorder="1" applyAlignment="1">
      <alignment horizontal="center" vertical="center" wrapText="1"/>
    </xf>
    <xf numFmtId="0" fontId="23" fillId="20" borderId="2" xfId="0" applyFont="1" applyFill="1" applyBorder="1" applyAlignment="1">
      <alignment horizontal="center" vertical="center" wrapText="1"/>
    </xf>
    <xf numFmtId="0" fontId="23" fillId="20" borderId="4" xfId="0" applyFont="1" applyFill="1" applyBorder="1" applyAlignment="1">
      <alignment horizontal="center" vertical="center" wrapText="1"/>
    </xf>
    <xf numFmtId="0" fontId="23" fillId="20" borderId="3" xfId="0" applyFont="1" applyFill="1" applyBorder="1" applyAlignment="1">
      <alignment horizontal="center" vertical="center" wrapText="1"/>
    </xf>
    <xf numFmtId="0" fontId="22" fillId="0" borderId="2" xfId="0" applyFont="1" applyBorder="1" applyAlignment="1">
      <alignment horizontal="left" vertical="top" wrapText="1"/>
    </xf>
    <xf numFmtId="0" fontId="22" fillId="0" borderId="4" xfId="0" applyFont="1" applyBorder="1" applyAlignment="1">
      <alignment horizontal="left" vertical="top" wrapText="1"/>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2" fillId="5" borderId="2" xfId="0" applyFont="1" applyFill="1" applyBorder="1" applyAlignment="1">
      <alignment horizontal="center" vertical="center" wrapText="1"/>
    </xf>
    <xf numFmtId="0" fontId="22" fillId="5" borderId="4" xfId="0" applyFont="1" applyFill="1" applyBorder="1" applyAlignment="1">
      <alignment horizontal="center" vertical="center" wrapText="1"/>
    </xf>
    <xf numFmtId="0" fontId="23" fillId="0" borderId="2" xfId="0" applyFont="1" applyBorder="1" applyAlignment="1">
      <alignment horizontal="left" vertical="center" wrapText="1"/>
    </xf>
    <xf numFmtId="0" fontId="23" fillId="0" borderId="3" xfId="0" applyFont="1" applyBorder="1" applyAlignment="1">
      <alignment horizontal="left" vertical="center" wrapText="1"/>
    </xf>
    <xf numFmtId="0" fontId="23" fillId="0" borderId="4" xfId="0" applyFont="1" applyBorder="1" applyAlignment="1">
      <alignment horizontal="left" vertical="center" wrapText="1"/>
    </xf>
    <xf numFmtId="0" fontId="22" fillId="0" borderId="3" xfId="0" applyFont="1" applyBorder="1" applyAlignment="1">
      <alignment horizontal="left" vertical="top" wrapText="1"/>
    </xf>
    <xf numFmtId="0" fontId="6" fillId="4" borderId="2"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8" fillId="0" borderId="6" xfId="0" applyFont="1" applyBorder="1" applyAlignment="1">
      <alignment horizontal="center"/>
    </xf>
    <xf numFmtId="0" fontId="2" fillId="2" borderId="1" xfId="0" applyFont="1" applyFill="1" applyBorder="1" applyAlignment="1">
      <alignment horizontal="center" vertical="center"/>
    </xf>
    <xf numFmtId="0" fontId="0" fillId="0" borderId="3" xfId="0" applyBorder="1" applyAlignment="1"/>
    <xf numFmtId="0" fontId="0" fillId="0" borderId="4" xfId="0" applyBorder="1" applyAlignment="1"/>
    <xf numFmtId="0" fontId="23" fillId="19" borderId="2" xfId="0" applyFont="1" applyFill="1" applyBorder="1" applyAlignment="1">
      <alignment horizontal="center" vertical="center"/>
    </xf>
    <xf numFmtId="0" fontId="23" fillId="19" borderId="3" xfId="0" applyFont="1" applyFill="1" applyBorder="1" applyAlignment="1">
      <alignment horizontal="center" vertical="center"/>
    </xf>
    <xf numFmtId="0" fontId="23" fillId="19" borderId="4" xfId="0" applyFont="1" applyFill="1" applyBorder="1" applyAlignment="1">
      <alignment horizontal="center" vertical="center"/>
    </xf>
  </cellXfs>
  <cellStyles count="3">
    <cellStyle name="Normal" xfId="0" builtinId="0"/>
    <cellStyle name="Normal 2" xfId="2" xr:uid="{7623021E-D1A3-554C-9C53-3CF5076DE4AA}"/>
    <cellStyle name="Normal 3" xfId="1" xr:uid="{D32A8D58-6AC6-674A-B35C-FA93E1A2F4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1006078</xdr:colOff>
      <xdr:row>2</xdr:row>
      <xdr:rowOff>113109</xdr:rowOff>
    </xdr:from>
    <xdr:to>
      <xdr:col>10</xdr:col>
      <xdr:colOff>0</xdr:colOff>
      <xdr:row>6</xdr:row>
      <xdr:rowOff>160734</xdr:rowOff>
    </xdr:to>
    <xdr:cxnSp macro="">
      <xdr:nvCxnSpPr>
        <xdr:cNvPr id="3" name="Straight Arrow Connector 2">
          <a:extLst>
            <a:ext uri="{FF2B5EF4-FFF2-40B4-BE49-F238E27FC236}">
              <a16:creationId xmlns:a16="http://schemas.microsoft.com/office/drawing/2014/main" id="{1253534C-B04D-4602-5F03-214D3F83F448}"/>
            </a:ext>
          </a:extLst>
        </xdr:cNvPr>
        <xdr:cNvCxnSpPr/>
      </xdr:nvCxnSpPr>
      <xdr:spPr>
        <a:xfrm flipV="1">
          <a:off x="4006453" y="517922"/>
          <a:ext cx="4750594" cy="219075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xdr:col>
      <xdr:colOff>988219</xdr:colOff>
      <xdr:row>6</xdr:row>
      <xdr:rowOff>166687</xdr:rowOff>
    </xdr:from>
    <xdr:to>
      <xdr:col>10</xdr:col>
      <xdr:colOff>29765</xdr:colOff>
      <xdr:row>8</xdr:row>
      <xdr:rowOff>59531</xdr:rowOff>
    </xdr:to>
    <xdr:cxnSp macro="">
      <xdr:nvCxnSpPr>
        <xdr:cNvPr id="5" name="Straight Arrow Connector 4">
          <a:extLst>
            <a:ext uri="{FF2B5EF4-FFF2-40B4-BE49-F238E27FC236}">
              <a16:creationId xmlns:a16="http://schemas.microsoft.com/office/drawing/2014/main" id="{4B2D5CF9-C3A1-99A2-05DC-986C7D9CC06E}"/>
            </a:ext>
          </a:extLst>
        </xdr:cNvPr>
        <xdr:cNvCxnSpPr/>
      </xdr:nvCxnSpPr>
      <xdr:spPr>
        <a:xfrm>
          <a:off x="3988594" y="2714625"/>
          <a:ext cx="4798218" cy="1035844"/>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xdr:col>
      <xdr:colOff>1125141</xdr:colOff>
      <xdr:row>8</xdr:row>
      <xdr:rowOff>202406</xdr:rowOff>
    </xdr:from>
    <xdr:to>
      <xdr:col>10</xdr:col>
      <xdr:colOff>17859</xdr:colOff>
      <xdr:row>9</xdr:row>
      <xdr:rowOff>184546</xdr:rowOff>
    </xdr:to>
    <xdr:cxnSp macro="">
      <xdr:nvCxnSpPr>
        <xdr:cNvPr id="9" name="Straight Arrow Connector 8">
          <a:extLst>
            <a:ext uri="{FF2B5EF4-FFF2-40B4-BE49-F238E27FC236}">
              <a16:creationId xmlns:a16="http://schemas.microsoft.com/office/drawing/2014/main" id="{E41E5927-CAEA-B805-C98B-DBD7CF451E88}"/>
            </a:ext>
          </a:extLst>
        </xdr:cNvPr>
        <xdr:cNvCxnSpPr/>
      </xdr:nvCxnSpPr>
      <xdr:spPr>
        <a:xfrm>
          <a:off x="4125516" y="3893344"/>
          <a:ext cx="4649390" cy="26789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1137047</xdr:colOff>
      <xdr:row>8</xdr:row>
      <xdr:rowOff>202406</xdr:rowOff>
    </xdr:from>
    <xdr:to>
      <xdr:col>10</xdr:col>
      <xdr:colOff>29765</xdr:colOff>
      <xdr:row>12</xdr:row>
      <xdr:rowOff>166687</xdr:rowOff>
    </xdr:to>
    <xdr:cxnSp macro="">
      <xdr:nvCxnSpPr>
        <xdr:cNvPr id="11" name="Straight Arrow Connector 10">
          <a:extLst>
            <a:ext uri="{FF2B5EF4-FFF2-40B4-BE49-F238E27FC236}">
              <a16:creationId xmlns:a16="http://schemas.microsoft.com/office/drawing/2014/main" id="{D5491C73-073E-4E91-92C6-600B9F5A9A48}"/>
            </a:ext>
          </a:extLst>
        </xdr:cNvPr>
        <xdr:cNvCxnSpPr/>
      </xdr:nvCxnSpPr>
      <xdr:spPr>
        <a:xfrm>
          <a:off x="4137422" y="3893344"/>
          <a:ext cx="4649390" cy="2107406"/>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1131094</xdr:colOff>
      <xdr:row>3</xdr:row>
      <xdr:rowOff>285749</xdr:rowOff>
    </xdr:from>
    <xdr:to>
      <xdr:col>10</xdr:col>
      <xdr:colOff>35719</xdr:colOff>
      <xdr:row>8</xdr:row>
      <xdr:rowOff>202406</xdr:rowOff>
    </xdr:to>
    <xdr:cxnSp macro="">
      <xdr:nvCxnSpPr>
        <xdr:cNvPr id="12" name="Straight Arrow Connector 11">
          <a:extLst>
            <a:ext uri="{FF2B5EF4-FFF2-40B4-BE49-F238E27FC236}">
              <a16:creationId xmlns:a16="http://schemas.microsoft.com/office/drawing/2014/main" id="{C42D5508-653C-7D63-9E69-63CCDBE961F3}"/>
            </a:ext>
          </a:extLst>
        </xdr:cNvPr>
        <xdr:cNvCxnSpPr/>
      </xdr:nvCxnSpPr>
      <xdr:spPr>
        <a:xfrm flipV="1">
          <a:off x="4131469" y="976312"/>
          <a:ext cx="4661297" cy="2917032"/>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1137047</xdr:colOff>
      <xdr:row>4</xdr:row>
      <xdr:rowOff>321468</xdr:rowOff>
    </xdr:from>
    <xdr:to>
      <xdr:col>10</xdr:col>
      <xdr:colOff>23812</xdr:colOff>
      <xdr:row>8</xdr:row>
      <xdr:rowOff>220265</xdr:rowOff>
    </xdr:to>
    <xdr:cxnSp macro="">
      <xdr:nvCxnSpPr>
        <xdr:cNvPr id="16" name="Straight Arrow Connector 15">
          <a:extLst>
            <a:ext uri="{FF2B5EF4-FFF2-40B4-BE49-F238E27FC236}">
              <a16:creationId xmlns:a16="http://schemas.microsoft.com/office/drawing/2014/main" id="{CCDF3C82-6092-B0CF-75A7-2AC5C4647997}"/>
            </a:ext>
          </a:extLst>
        </xdr:cNvPr>
        <xdr:cNvCxnSpPr/>
      </xdr:nvCxnSpPr>
      <xdr:spPr>
        <a:xfrm flipV="1">
          <a:off x="4137422" y="1583531"/>
          <a:ext cx="4643437" cy="2327672"/>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1107281</xdr:colOff>
      <xdr:row>8</xdr:row>
      <xdr:rowOff>196453</xdr:rowOff>
    </xdr:from>
    <xdr:to>
      <xdr:col>10</xdr:col>
      <xdr:colOff>41672</xdr:colOff>
      <xdr:row>14</xdr:row>
      <xdr:rowOff>178593</xdr:rowOff>
    </xdr:to>
    <xdr:cxnSp macro="">
      <xdr:nvCxnSpPr>
        <xdr:cNvPr id="19" name="Straight Arrow Connector 18">
          <a:extLst>
            <a:ext uri="{FF2B5EF4-FFF2-40B4-BE49-F238E27FC236}">
              <a16:creationId xmlns:a16="http://schemas.microsoft.com/office/drawing/2014/main" id="{930F58C5-E13C-4BAA-A780-CEB0FB3104CB}"/>
            </a:ext>
          </a:extLst>
        </xdr:cNvPr>
        <xdr:cNvCxnSpPr/>
      </xdr:nvCxnSpPr>
      <xdr:spPr>
        <a:xfrm>
          <a:off x="4107656" y="3887391"/>
          <a:ext cx="4691063" cy="341114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1095375</xdr:colOff>
      <xdr:row>8</xdr:row>
      <xdr:rowOff>190499</xdr:rowOff>
    </xdr:from>
    <xdr:to>
      <xdr:col>10</xdr:col>
      <xdr:colOff>23812</xdr:colOff>
      <xdr:row>20</xdr:row>
      <xdr:rowOff>166687</xdr:rowOff>
    </xdr:to>
    <xdr:cxnSp macro="">
      <xdr:nvCxnSpPr>
        <xdr:cNvPr id="22" name="Straight Arrow Connector 21">
          <a:extLst>
            <a:ext uri="{FF2B5EF4-FFF2-40B4-BE49-F238E27FC236}">
              <a16:creationId xmlns:a16="http://schemas.microsoft.com/office/drawing/2014/main" id="{085CF20B-93D7-6857-E064-E4C82E00E136}"/>
            </a:ext>
          </a:extLst>
        </xdr:cNvPr>
        <xdr:cNvCxnSpPr/>
      </xdr:nvCxnSpPr>
      <xdr:spPr>
        <a:xfrm>
          <a:off x="4095750" y="3881437"/>
          <a:ext cx="4685109" cy="6786563"/>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976312</xdr:colOff>
      <xdr:row>10</xdr:row>
      <xdr:rowOff>535781</xdr:rowOff>
    </xdr:from>
    <xdr:to>
      <xdr:col>10</xdr:col>
      <xdr:colOff>17859</xdr:colOff>
      <xdr:row>13</xdr:row>
      <xdr:rowOff>297656</xdr:rowOff>
    </xdr:to>
    <xdr:cxnSp macro="">
      <xdr:nvCxnSpPr>
        <xdr:cNvPr id="25" name="Straight Arrow Connector 24">
          <a:extLst>
            <a:ext uri="{FF2B5EF4-FFF2-40B4-BE49-F238E27FC236}">
              <a16:creationId xmlns:a16="http://schemas.microsoft.com/office/drawing/2014/main" id="{77769FA4-C8F5-0BF9-7748-0B7C06792B14}"/>
            </a:ext>
          </a:extLst>
        </xdr:cNvPr>
        <xdr:cNvCxnSpPr/>
      </xdr:nvCxnSpPr>
      <xdr:spPr>
        <a:xfrm>
          <a:off x="3976687" y="5083969"/>
          <a:ext cx="4798219" cy="1762125"/>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xdr:col>
      <xdr:colOff>970359</xdr:colOff>
      <xdr:row>10</xdr:row>
      <xdr:rowOff>517921</xdr:rowOff>
    </xdr:from>
    <xdr:to>
      <xdr:col>10</xdr:col>
      <xdr:colOff>35719</xdr:colOff>
      <xdr:row>15</xdr:row>
      <xdr:rowOff>166687</xdr:rowOff>
    </xdr:to>
    <xdr:cxnSp macro="">
      <xdr:nvCxnSpPr>
        <xdr:cNvPr id="28" name="Straight Arrow Connector 27">
          <a:extLst>
            <a:ext uri="{FF2B5EF4-FFF2-40B4-BE49-F238E27FC236}">
              <a16:creationId xmlns:a16="http://schemas.microsoft.com/office/drawing/2014/main" id="{0686D1BF-3F1C-326B-00EA-D9D623AE925B}"/>
            </a:ext>
          </a:extLst>
        </xdr:cNvPr>
        <xdr:cNvCxnSpPr/>
      </xdr:nvCxnSpPr>
      <xdr:spPr>
        <a:xfrm>
          <a:off x="3970734" y="5066109"/>
          <a:ext cx="4822032" cy="2792016"/>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0</xdr:col>
      <xdr:colOff>470297</xdr:colOff>
      <xdr:row>3</xdr:row>
      <xdr:rowOff>494109</xdr:rowOff>
    </xdr:from>
    <xdr:to>
      <xdr:col>10</xdr:col>
      <xdr:colOff>47625</xdr:colOff>
      <xdr:row>23</xdr:row>
      <xdr:rowOff>125015</xdr:rowOff>
    </xdr:to>
    <xdr:cxnSp macro="">
      <xdr:nvCxnSpPr>
        <xdr:cNvPr id="32" name="Straight Arrow Connector 31">
          <a:extLst>
            <a:ext uri="{FF2B5EF4-FFF2-40B4-BE49-F238E27FC236}">
              <a16:creationId xmlns:a16="http://schemas.microsoft.com/office/drawing/2014/main" id="{191FD86F-EF02-9C0C-0CDE-296677D13D15}"/>
            </a:ext>
          </a:extLst>
        </xdr:cNvPr>
        <xdr:cNvCxnSpPr/>
      </xdr:nvCxnSpPr>
      <xdr:spPr>
        <a:xfrm>
          <a:off x="470297" y="1184672"/>
          <a:ext cx="8334375" cy="11156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xdr:colOff>
      <xdr:row>14</xdr:row>
      <xdr:rowOff>559593</xdr:rowOff>
    </xdr:from>
    <xdr:to>
      <xdr:col>3</xdr:col>
      <xdr:colOff>1154906</xdr:colOff>
      <xdr:row>16</xdr:row>
      <xdr:rowOff>348244</xdr:rowOff>
    </xdr:to>
    <xdr:pic>
      <xdr:nvPicPr>
        <xdr:cNvPr id="39" name="Picture 38">
          <a:extLst>
            <a:ext uri="{FF2B5EF4-FFF2-40B4-BE49-F238E27FC236}">
              <a16:creationId xmlns:a16="http://schemas.microsoft.com/office/drawing/2014/main" id="{74BDFA12-4388-6652-F228-3907A7EFD229}"/>
            </a:ext>
          </a:extLst>
        </xdr:cNvPr>
        <xdr:cNvPicPr>
          <a:picLocks noChangeAspect="1"/>
        </xdr:cNvPicPr>
      </xdr:nvPicPr>
      <xdr:blipFill>
        <a:blip xmlns:r="http://schemas.openxmlformats.org/officeDocument/2006/relationships" r:embed="rId1"/>
        <a:stretch>
          <a:fillRect/>
        </a:stretch>
      </xdr:blipFill>
      <xdr:spPr>
        <a:xfrm>
          <a:off x="1" y="7679531"/>
          <a:ext cx="4155280" cy="931651"/>
        </a:xfrm>
        <a:prstGeom prst="rect">
          <a:avLst/>
        </a:prstGeom>
      </xdr:spPr>
    </xdr:pic>
    <xdr:clientData/>
  </xdr:twoCellAnchor>
  <xdr:twoCellAnchor>
    <xdr:from>
      <xdr:col>0</xdr:col>
      <xdr:colOff>47625</xdr:colOff>
      <xdr:row>17</xdr:row>
      <xdr:rowOff>83342</xdr:rowOff>
    </xdr:from>
    <xdr:to>
      <xdr:col>4</xdr:col>
      <xdr:colOff>482203</xdr:colOff>
      <xdr:row>22</xdr:row>
      <xdr:rowOff>571499</xdr:rowOff>
    </xdr:to>
    <xdr:sp macro="" textlink="">
      <xdr:nvSpPr>
        <xdr:cNvPr id="40" name="TextBox 39">
          <a:extLst>
            <a:ext uri="{FF2B5EF4-FFF2-40B4-BE49-F238E27FC236}">
              <a16:creationId xmlns:a16="http://schemas.microsoft.com/office/drawing/2014/main" id="{F766CA36-2264-4551-46D9-20F97B2ABF02}"/>
            </a:ext>
          </a:extLst>
        </xdr:cNvPr>
        <xdr:cNvSpPr txBox="1"/>
      </xdr:nvSpPr>
      <xdr:spPr>
        <a:xfrm>
          <a:off x="47625" y="8870155"/>
          <a:ext cx="4613672" cy="3345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endParaRPr lang="en-US" sz="1100"/>
        </a:p>
        <a:p>
          <a:r>
            <a:rPr lang="en-US" sz="1100"/>
            <a:t>1. The R11 PHA does not have a Harm = User dissatisfied.   There</a:t>
          </a:r>
          <a:r>
            <a:rPr lang="en-US" sz="1100" baseline="0"/>
            <a:t> are 17 instances of this in the sFMEA.</a:t>
          </a:r>
        </a:p>
        <a:p>
          <a:endParaRPr lang="en-US" sz="1100"/>
        </a:p>
        <a:p>
          <a:r>
            <a:rPr lang="en-US" sz="1100"/>
            <a:t>2. Minor: Less than full therapeutic benifit - In</a:t>
          </a:r>
          <a:r>
            <a:rPr lang="en-US" sz="1100" baseline="0"/>
            <a:t> the R10 PHA there are two</a:t>
          </a:r>
          <a:r>
            <a:rPr lang="en-US" sz="1100" baseline="0">
              <a:solidFill>
                <a:schemeClr val="dk1"/>
              </a:solidFill>
              <a:effectLst/>
              <a:latin typeface="+mn-lt"/>
              <a:ea typeface="+mn-ea"/>
              <a:cs typeface="+mn-cs"/>
            </a:rPr>
            <a:t>'</a:t>
          </a:r>
          <a:r>
            <a:rPr lang="en-US" sz="1100">
              <a:solidFill>
                <a:schemeClr val="dk1"/>
              </a:solidFill>
              <a:effectLst/>
              <a:latin typeface="+mn-lt"/>
              <a:ea typeface="+mn-ea"/>
              <a:cs typeface="+mn-cs"/>
            </a:rPr>
            <a:t>Minor: Less than full therapeutic benifit'</a:t>
          </a:r>
          <a:r>
            <a:rPr lang="en-US" sz="1100" baseline="0">
              <a:solidFill>
                <a:schemeClr val="dk1"/>
              </a:solidFill>
              <a:effectLst/>
              <a:latin typeface="+mn-lt"/>
              <a:ea typeface="+mn-ea"/>
              <a:cs typeface="+mn-cs"/>
            </a:rPr>
            <a:t>  harms.  One is associated with an Underdose Haz Sit and the other is associated with the No Dose Delivered Haz Sit.</a:t>
          </a:r>
          <a:r>
            <a:rPr lang="en-US" sz="1100" baseline="0"/>
            <a:t>  There are 3 instances of the Underdose and no instances of the No dose delivered. </a:t>
          </a:r>
        </a:p>
        <a:p>
          <a:endParaRPr lang="en-US" sz="1100" baseline="0"/>
        </a:p>
        <a:p>
          <a:r>
            <a:rPr lang="en-US" sz="1100" baseline="0"/>
            <a:t>3.   Any R10 PHA harm not linked to R11 PHA were not referenced in the sFMEA</a:t>
          </a:r>
        </a:p>
        <a:p>
          <a:endParaRPr lang="en-US" sz="1100" baseline="0"/>
        </a:p>
        <a:p>
          <a:r>
            <a:rPr lang="en-US" sz="1100" baseline="0"/>
            <a:t>4. Linked to Harms vs Haz Sits.  </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t>5. </a:t>
          </a:r>
          <a:r>
            <a:rPr lang="en-US" sz="1100" baseline="0">
              <a:solidFill>
                <a:schemeClr val="dk1"/>
              </a:solidFill>
              <a:effectLst/>
              <a:latin typeface="+mn-lt"/>
              <a:ea typeface="+mn-ea"/>
              <a:cs typeface="+mn-cs"/>
            </a:rPr>
            <a:t>There are three R11 harms that match the R10 harms if you combine the R10 harm language with the R10 Haz Sit language (ref Row 7, 9, and 11).</a:t>
          </a:r>
          <a:endParaRPr lang="en-US">
            <a:effectLst/>
          </a:endParaRPr>
        </a:p>
        <a:p>
          <a:endParaRPr lang="en-US" sz="1100"/>
        </a:p>
      </xdr:txBody>
    </xdr:sp>
    <xdr:clientData/>
  </xdr:twoCellAnchor>
  <xdr:twoCellAnchor>
    <xdr:from>
      <xdr:col>0</xdr:col>
      <xdr:colOff>71437</xdr:colOff>
      <xdr:row>14</xdr:row>
      <xdr:rowOff>166686</xdr:rowOff>
    </xdr:from>
    <xdr:to>
      <xdr:col>1</xdr:col>
      <xdr:colOff>458390</xdr:colOff>
      <xdr:row>14</xdr:row>
      <xdr:rowOff>494108</xdr:rowOff>
    </xdr:to>
    <xdr:sp macro="" textlink="">
      <xdr:nvSpPr>
        <xdr:cNvPr id="41" name="TextBox 40">
          <a:extLst>
            <a:ext uri="{FF2B5EF4-FFF2-40B4-BE49-F238E27FC236}">
              <a16:creationId xmlns:a16="http://schemas.microsoft.com/office/drawing/2014/main" id="{9304231F-B136-C146-C20F-23AB8954624D}"/>
            </a:ext>
          </a:extLst>
        </xdr:cNvPr>
        <xdr:cNvSpPr txBox="1"/>
      </xdr:nvSpPr>
      <xdr:spPr>
        <a:xfrm>
          <a:off x="71437" y="7286624"/>
          <a:ext cx="1518047" cy="327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R10 Harms for Taltz</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583406</xdr:colOff>
      <xdr:row>2</xdr:row>
      <xdr:rowOff>410765</xdr:rowOff>
    </xdr:from>
    <xdr:to>
      <xdr:col>10</xdr:col>
      <xdr:colOff>47625</xdr:colOff>
      <xdr:row>22</xdr:row>
      <xdr:rowOff>101203</xdr:rowOff>
    </xdr:to>
    <xdr:cxnSp macro="">
      <xdr:nvCxnSpPr>
        <xdr:cNvPr id="3" name="Straight Arrow Connector 2">
          <a:extLst>
            <a:ext uri="{FF2B5EF4-FFF2-40B4-BE49-F238E27FC236}">
              <a16:creationId xmlns:a16="http://schemas.microsoft.com/office/drawing/2014/main" id="{69A11E45-2276-4DAF-B31B-ADB7968A15E2}"/>
            </a:ext>
          </a:extLst>
        </xdr:cNvPr>
        <xdr:cNvCxnSpPr/>
      </xdr:nvCxnSpPr>
      <xdr:spPr>
        <a:xfrm>
          <a:off x="583406" y="1244203"/>
          <a:ext cx="8834438" cy="148351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541734</xdr:colOff>
      <xdr:row>4</xdr:row>
      <xdr:rowOff>458390</xdr:rowOff>
    </xdr:from>
    <xdr:to>
      <xdr:col>10</xdr:col>
      <xdr:colOff>65484</xdr:colOff>
      <xdr:row>4</xdr:row>
      <xdr:rowOff>500062</xdr:rowOff>
    </xdr:to>
    <xdr:cxnSp macro="">
      <xdr:nvCxnSpPr>
        <xdr:cNvPr id="7" name="Straight Arrow Connector 6">
          <a:extLst>
            <a:ext uri="{FF2B5EF4-FFF2-40B4-BE49-F238E27FC236}">
              <a16:creationId xmlns:a16="http://schemas.microsoft.com/office/drawing/2014/main" id="{9A259B60-63C1-DC88-DAFA-BE97E5794145}"/>
            </a:ext>
          </a:extLst>
        </xdr:cNvPr>
        <xdr:cNvCxnSpPr/>
      </xdr:nvCxnSpPr>
      <xdr:spPr>
        <a:xfrm flipV="1">
          <a:off x="5399484" y="2720578"/>
          <a:ext cx="4036219" cy="4167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547687</xdr:colOff>
      <xdr:row>4</xdr:row>
      <xdr:rowOff>523874</xdr:rowOff>
    </xdr:from>
    <xdr:to>
      <xdr:col>10</xdr:col>
      <xdr:colOff>71437</xdr:colOff>
      <xdr:row>9</xdr:row>
      <xdr:rowOff>166687</xdr:rowOff>
    </xdr:to>
    <xdr:cxnSp macro="">
      <xdr:nvCxnSpPr>
        <xdr:cNvPr id="8" name="Straight Arrow Connector 7">
          <a:extLst>
            <a:ext uri="{FF2B5EF4-FFF2-40B4-BE49-F238E27FC236}">
              <a16:creationId xmlns:a16="http://schemas.microsoft.com/office/drawing/2014/main" id="{53F1C177-80E6-093D-C897-2DAAB4149826}"/>
            </a:ext>
          </a:extLst>
        </xdr:cNvPr>
        <xdr:cNvCxnSpPr/>
      </xdr:nvCxnSpPr>
      <xdr:spPr>
        <a:xfrm>
          <a:off x="5405437" y="2786062"/>
          <a:ext cx="4036219" cy="321468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464344</xdr:colOff>
      <xdr:row>7</xdr:row>
      <xdr:rowOff>351234</xdr:rowOff>
    </xdr:from>
    <xdr:to>
      <xdr:col>10</xdr:col>
      <xdr:colOff>29765</xdr:colOff>
      <xdr:row>10</xdr:row>
      <xdr:rowOff>166687</xdr:rowOff>
    </xdr:to>
    <xdr:cxnSp macro="">
      <xdr:nvCxnSpPr>
        <xdr:cNvPr id="11" name="Straight Arrow Connector 10">
          <a:extLst>
            <a:ext uri="{FF2B5EF4-FFF2-40B4-BE49-F238E27FC236}">
              <a16:creationId xmlns:a16="http://schemas.microsoft.com/office/drawing/2014/main" id="{FFEBF522-698D-84C2-8FF9-26252C1C9407}"/>
            </a:ext>
          </a:extLst>
        </xdr:cNvPr>
        <xdr:cNvCxnSpPr/>
      </xdr:nvCxnSpPr>
      <xdr:spPr>
        <a:xfrm>
          <a:off x="5322094" y="5042297"/>
          <a:ext cx="4077890" cy="1958578"/>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470297</xdr:colOff>
      <xdr:row>5</xdr:row>
      <xdr:rowOff>178593</xdr:rowOff>
    </xdr:from>
    <xdr:to>
      <xdr:col>10</xdr:col>
      <xdr:colOff>35718</xdr:colOff>
      <xdr:row>7</xdr:row>
      <xdr:rowOff>345281</xdr:rowOff>
    </xdr:to>
    <xdr:cxnSp macro="">
      <xdr:nvCxnSpPr>
        <xdr:cNvPr id="13" name="Straight Arrow Connector 12">
          <a:extLst>
            <a:ext uri="{FF2B5EF4-FFF2-40B4-BE49-F238E27FC236}">
              <a16:creationId xmlns:a16="http://schemas.microsoft.com/office/drawing/2014/main" id="{CE470EA0-60E8-7C73-6089-95F5969C65D7}"/>
            </a:ext>
          </a:extLst>
        </xdr:cNvPr>
        <xdr:cNvCxnSpPr/>
      </xdr:nvCxnSpPr>
      <xdr:spPr>
        <a:xfrm flipV="1">
          <a:off x="5328047" y="3440906"/>
          <a:ext cx="4077890" cy="1595438"/>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446484</xdr:colOff>
      <xdr:row>6</xdr:row>
      <xdr:rowOff>172640</xdr:rowOff>
    </xdr:from>
    <xdr:to>
      <xdr:col>10</xdr:col>
      <xdr:colOff>35718</xdr:colOff>
      <xdr:row>7</xdr:row>
      <xdr:rowOff>351234</xdr:rowOff>
    </xdr:to>
    <xdr:cxnSp macro="">
      <xdr:nvCxnSpPr>
        <xdr:cNvPr id="16" name="Straight Arrow Connector 15">
          <a:extLst>
            <a:ext uri="{FF2B5EF4-FFF2-40B4-BE49-F238E27FC236}">
              <a16:creationId xmlns:a16="http://schemas.microsoft.com/office/drawing/2014/main" id="{2391A59F-DB74-193D-369C-51063C3FD3A6}"/>
            </a:ext>
          </a:extLst>
        </xdr:cNvPr>
        <xdr:cNvCxnSpPr/>
      </xdr:nvCxnSpPr>
      <xdr:spPr>
        <a:xfrm flipV="1">
          <a:off x="5304234" y="4149328"/>
          <a:ext cx="4101703" cy="892969"/>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357187</xdr:colOff>
      <xdr:row>9</xdr:row>
      <xdr:rowOff>857249</xdr:rowOff>
    </xdr:from>
    <xdr:to>
      <xdr:col>10</xdr:col>
      <xdr:colOff>35718</xdr:colOff>
      <xdr:row>16</xdr:row>
      <xdr:rowOff>166687</xdr:rowOff>
    </xdr:to>
    <xdr:cxnSp macro="">
      <xdr:nvCxnSpPr>
        <xdr:cNvPr id="23" name="Straight Arrow Connector 22">
          <a:extLst>
            <a:ext uri="{FF2B5EF4-FFF2-40B4-BE49-F238E27FC236}">
              <a16:creationId xmlns:a16="http://schemas.microsoft.com/office/drawing/2014/main" id="{1DE493F5-8136-1D48-D9F7-888251316444}"/>
            </a:ext>
          </a:extLst>
        </xdr:cNvPr>
        <xdr:cNvCxnSpPr/>
      </xdr:nvCxnSpPr>
      <xdr:spPr>
        <a:xfrm>
          <a:off x="5214937" y="6691312"/>
          <a:ext cx="4191000" cy="4881563"/>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xdr:col>
      <xdr:colOff>363141</xdr:colOff>
      <xdr:row>9</xdr:row>
      <xdr:rowOff>857249</xdr:rowOff>
    </xdr:from>
    <xdr:to>
      <xdr:col>10</xdr:col>
      <xdr:colOff>23812</xdr:colOff>
      <xdr:row>18</xdr:row>
      <xdr:rowOff>178593</xdr:rowOff>
    </xdr:to>
    <xdr:cxnSp macro="">
      <xdr:nvCxnSpPr>
        <xdr:cNvPr id="24" name="Straight Arrow Connector 23">
          <a:extLst>
            <a:ext uri="{FF2B5EF4-FFF2-40B4-BE49-F238E27FC236}">
              <a16:creationId xmlns:a16="http://schemas.microsoft.com/office/drawing/2014/main" id="{07EA3E3E-5520-D39B-D4A5-4DB943ACAF63}"/>
            </a:ext>
          </a:extLst>
        </xdr:cNvPr>
        <xdr:cNvCxnSpPr/>
      </xdr:nvCxnSpPr>
      <xdr:spPr>
        <a:xfrm>
          <a:off x="5220891" y="6691312"/>
          <a:ext cx="4173140" cy="6465094"/>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xdr:col>
      <xdr:colOff>541734</xdr:colOff>
      <xdr:row>4</xdr:row>
      <xdr:rowOff>506016</xdr:rowOff>
    </xdr:from>
    <xdr:to>
      <xdr:col>10</xdr:col>
      <xdr:colOff>23812</xdr:colOff>
      <xdr:row>15</xdr:row>
      <xdr:rowOff>154781</xdr:rowOff>
    </xdr:to>
    <xdr:cxnSp macro="">
      <xdr:nvCxnSpPr>
        <xdr:cNvPr id="26" name="Straight Arrow Connector 25">
          <a:extLst>
            <a:ext uri="{FF2B5EF4-FFF2-40B4-BE49-F238E27FC236}">
              <a16:creationId xmlns:a16="http://schemas.microsoft.com/office/drawing/2014/main" id="{C480A1D1-94BB-FF7E-0FBD-6B91080C980E}"/>
            </a:ext>
          </a:extLst>
        </xdr:cNvPr>
        <xdr:cNvCxnSpPr/>
      </xdr:nvCxnSpPr>
      <xdr:spPr>
        <a:xfrm>
          <a:off x="5399484" y="2565797"/>
          <a:ext cx="3994547" cy="807839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5</xdr:col>
      <xdr:colOff>511968</xdr:colOff>
      <xdr:row>7</xdr:row>
      <xdr:rowOff>351234</xdr:rowOff>
    </xdr:from>
    <xdr:to>
      <xdr:col>10</xdr:col>
      <xdr:colOff>35718</xdr:colOff>
      <xdr:row>17</xdr:row>
      <xdr:rowOff>190499</xdr:rowOff>
    </xdr:to>
    <xdr:cxnSp macro="">
      <xdr:nvCxnSpPr>
        <xdr:cNvPr id="30" name="Straight Arrow Connector 29">
          <a:extLst>
            <a:ext uri="{FF2B5EF4-FFF2-40B4-BE49-F238E27FC236}">
              <a16:creationId xmlns:a16="http://schemas.microsoft.com/office/drawing/2014/main" id="{A726B5CF-36FC-8D11-FC35-F1B301AC6DDA}"/>
            </a:ext>
          </a:extLst>
        </xdr:cNvPr>
        <xdr:cNvCxnSpPr/>
      </xdr:nvCxnSpPr>
      <xdr:spPr>
        <a:xfrm>
          <a:off x="5369718" y="5042297"/>
          <a:ext cx="4036219" cy="741164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470297</xdr:colOff>
      <xdr:row>7</xdr:row>
      <xdr:rowOff>339328</xdr:rowOff>
    </xdr:from>
    <xdr:to>
      <xdr:col>10</xdr:col>
      <xdr:colOff>29765</xdr:colOff>
      <xdr:row>20</xdr:row>
      <xdr:rowOff>166687</xdr:rowOff>
    </xdr:to>
    <xdr:cxnSp macro="">
      <xdr:nvCxnSpPr>
        <xdr:cNvPr id="33" name="Straight Arrow Connector 32">
          <a:extLst>
            <a:ext uri="{FF2B5EF4-FFF2-40B4-BE49-F238E27FC236}">
              <a16:creationId xmlns:a16="http://schemas.microsoft.com/office/drawing/2014/main" id="{C7AE25C6-3738-ECBE-7C7E-3E31479186B8}"/>
            </a:ext>
          </a:extLst>
        </xdr:cNvPr>
        <xdr:cNvCxnSpPr/>
      </xdr:nvCxnSpPr>
      <xdr:spPr>
        <a:xfrm>
          <a:off x="5328047" y="5030391"/>
          <a:ext cx="4071937" cy="9685734"/>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editAs="oneCell">
    <xdr:from>
      <xdr:col>0</xdr:col>
      <xdr:colOff>0</xdr:colOff>
      <xdr:row>14</xdr:row>
      <xdr:rowOff>0</xdr:rowOff>
    </xdr:from>
    <xdr:to>
      <xdr:col>3</xdr:col>
      <xdr:colOff>749452</xdr:colOff>
      <xdr:row>15</xdr:row>
      <xdr:rowOff>295436</xdr:rowOff>
    </xdr:to>
    <xdr:pic>
      <xdr:nvPicPr>
        <xdr:cNvPr id="55" name="Picture 54">
          <a:extLst>
            <a:ext uri="{FF2B5EF4-FFF2-40B4-BE49-F238E27FC236}">
              <a16:creationId xmlns:a16="http://schemas.microsoft.com/office/drawing/2014/main" id="{DC20719E-1202-F155-5A98-ACDDB9A1F06F}"/>
            </a:ext>
          </a:extLst>
        </xdr:cNvPr>
        <xdr:cNvPicPr>
          <a:picLocks noChangeAspect="1"/>
        </xdr:cNvPicPr>
      </xdr:nvPicPr>
      <xdr:blipFill>
        <a:blip xmlns:r="http://schemas.openxmlformats.org/officeDocument/2006/relationships" r:embed="rId1"/>
        <a:stretch>
          <a:fillRect/>
        </a:stretch>
      </xdr:blipFill>
      <xdr:spPr>
        <a:xfrm>
          <a:off x="0" y="9834563"/>
          <a:ext cx="3934374" cy="1152686"/>
        </a:xfrm>
        <a:prstGeom prst="rect">
          <a:avLst/>
        </a:prstGeom>
      </xdr:spPr>
    </xdr:pic>
    <xdr:clientData/>
  </xdr:twoCellAnchor>
  <xdr:twoCellAnchor>
    <xdr:from>
      <xdr:col>0</xdr:col>
      <xdr:colOff>47626</xdr:colOff>
      <xdr:row>13</xdr:row>
      <xdr:rowOff>351234</xdr:rowOff>
    </xdr:from>
    <xdr:to>
      <xdr:col>1</xdr:col>
      <xdr:colOff>398860</xdr:colOff>
      <xdr:row>13</xdr:row>
      <xdr:rowOff>666749</xdr:rowOff>
    </xdr:to>
    <xdr:sp macro="" textlink="">
      <xdr:nvSpPr>
        <xdr:cNvPr id="56" name="TextBox 55">
          <a:extLst>
            <a:ext uri="{FF2B5EF4-FFF2-40B4-BE49-F238E27FC236}">
              <a16:creationId xmlns:a16="http://schemas.microsoft.com/office/drawing/2014/main" id="{0C992B19-B3D8-72FD-1E36-350340158967}"/>
            </a:ext>
          </a:extLst>
        </xdr:cNvPr>
        <xdr:cNvSpPr txBox="1"/>
      </xdr:nvSpPr>
      <xdr:spPr>
        <a:xfrm>
          <a:off x="47626" y="9471422"/>
          <a:ext cx="1524000" cy="315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R10 Harms</a:t>
          </a:r>
          <a:r>
            <a:rPr lang="en-US" sz="1100" b="1" baseline="0"/>
            <a:t> for </a:t>
          </a:r>
          <a:r>
            <a:rPr lang="en-US" sz="1100" b="1"/>
            <a:t>Omvoh</a:t>
          </a:r>
        </a:p>
      </xdr:txBody>
    </xdr:sp>
    <xdr:clientData/>
  </xdr:twoCellAnchor>
  <xdr:twoCellAnchor>
    <xdr:from>
      <xdr:col>0</xdr:col>
      <xdr:colOff>35719</xdr:colOff>
      <xdr:row>15</xdr:row>
      <xdr:rowOff>541734</xdr:rowOff>
    </xdr:from>
    <xdr:to>
      <xdr:col>4</xdr:col>
      <xdr:colOff>285750</xdr:colOff>
      <xdr:row>22</xdr:row>
      <xdr:rowOff>375046</xdr:rowOff>
    </xdr:to>
    <xdr:sp macro="" textlink="">
      <xdr:nvSpPr>
        <xdr:cNvPr id="59" name="TextBox 58">
          <a:extLst>
            <a:ext uri="{FF2B5EF4-FFF2-40B4-BE49-F238E27FC236}">
              <a16:creationId xmlns:a16="http://schemas.microsoft.com/office/drawing/2014/main" id="{191C3A9A-7DEE-4480-BCD1-490BCECACAF5}"/>
            </a:ext>
          </a:extLst>
        </xdr:cNvPr>
        <xdr:cNvSpPr txBox="1"/>
      </xdr:nvSpPr>
      <xdr:spPr>
        <a:xfrm>
          <a:off x="35719" y="11233547"/>
          <a:ext cx="4613672" cy="51196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endParaRPr lang="en-US" sz="1100"/>
        </a:p>
        <a:p>
          <a:r>
            <a:rPr lang="en-US" sz="1100"/>
            <a:t>1. The R11 PHA does not have a Harm = User dissatisfied.   There</a:t>
          </a:r>
          <a:r>
            <a:rPr lang="en-US" sz="1100" baseline="0"/>
            <a:t> are 17 instances of this in the sFMEA.</a:t>
          </a:r>
        </a:p>
        <a:p>
          <a:endParaRPr lang="en-US" sz="1100"/>
        </a:p>
        <a:p>
          <a:r>
            <a:rPr lang="en-US" sz="1100"/>
            <a:t>2. Minor: Less than full therapeutic benifit - In</a:t>
          </a:r>
          <a:r>
            <a:rPr lang="en-US" sz="1100" baseline="0"/>
            <a:t> the R10 PHA there are two</a:t>
          </a:r>
          <a:r>
            <a:rPr lang="en-US" sz="1100" baseline="0">
              <a:solidFill>
                <a:schemeClr val="dk1"/>
              </a:solidFill>
              <a:effectLst/>
              <a:latin typeface="+mn-lt"/>
              <a:ea typeface="+mn-ea"/>
              <a:cs typeface="+mn-cs"/>
            </a:rPr>
            <a:t>'</a:t>
          </a:r>
          <a:r>
            <a:rPr lang="en-US" sz="1100">
              <a:solidFill>
                <a:schemeClr val="dk1"/>
              </a:solidFill>
              <a:effectLst/>
              <a:latin typeface="+mn-lt"/>
              <a:ea typeface="+mn-ea"/>
              <a:cs typeface="+mn-cs"/>
            </a:rPr>
            <a:t>Minor: Less than full therapeutic benifit'</a:t>
          </a:r>
          <a:r>
            <a:rPr lang="en-US" sz="1100" baseline="0">
              <a:solidFill>
                <a:schemeClr val="dk1"/>
              </a:solidFill>
              <a:effectLst/>
              <a:latin typeface="+mn-lt"/>
              <a:ea typeface="+mn-ea"/>
              <a:cs typeface="+mn-cs"/>
            </a:rPr>
            <a:t>  harms.  One is associated with an Underdose Haz Sit and the other is associated with the No Dose Delivered Haz Sit.</a:t>
          </a:r>
          <a:r>
            <a:rPr lang="en-US" sz="1100" baseline="0"/>
            <a:t>  There are 3 instances of the Underdose and no instances of the No dose delivered. </a:t>
          </a:r>
        </a:p>
        <a:p>
          <a:endParaRPr lang="en-US" sz="1100" baseline="0"/>
        </a:p>
        <a:p>
          <a:r>
            <a:rPr lang="en-US" sz="1100" baseline="0"/>
            <a:t>3.   Any R10 PHA harm not linked to R11 PHA were not referenced in the sFMEA</a:t>
          </a:r>
        </a:p>
        <a:p>
          <a:endParaRPr lang="en-US" sz="1100" baseline="0"/>
        </a:p>
        <a:p>
          <a:r>
            <a:rPr lang="en-US" sz="1100" baseline="0"/>
            <a:t>4. Linked to Harms vs Haz Sits.  </a:t>
          </a:r>
        </a:p>
        <a:p>
          <a:endParaRPr lang="en-US" sz="1100" baseline="0"/>
        </a:p>
        <a:p>
          <a:r>
            <a:rPr lang="en-US" sz="1100" baseline="0"/>
            <a:t>5. There are two R11 harms that match the R10 harms if you combine the R10 harm language with the R10 Haz Sit language (ref Row 9 and 11).</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6. For the R11 PHA Omvoh has two 'MINOR pain/discomfort' harms.  One has an absolute error of 80-160 mg and the other has an absolute error of &lt; 900 mg.  The R10 PHA has only the 80-160 mg version. Is it possible that some of the Omvoh  items will need to change to the &lt; 900 mg absolute error?</a:t>
          </a:r>
          <a:endParaRPr lang="en-US">
            <a:effectLst/>
          </a:endParaRPr>
        </a:p>
        <a:p>
          <a:endParaRPr lang="en-US" sz="1100" baseline="0"/>
        </a:p>
        <a:p>
          <a:endParaRPr lang="en-US" sz="1100" baseline="0"/>
        </a:p>
        <a:p>
          <a:endParaRPr lang="en-US" sz="1100"/>
        </a:p>
      </xdr:txBody>
    </xdr:sp>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Heydy Andolz" id="{CB0BB7D3-A189-4494-8937-46631EAF3B38}" userId="andolz_heydy@lilly.com" providerId="PeoplePicker"/>
  <person displayName="Jill E Vaughn" id="{4699AC79-5DC5-48DB-8087-977A772AF6C0}" userId="vaughn_jill_elizabeth@lilly.com" providerId="PeoplePicker"/>
  <person displayName="Ben Bauer" id="{037807EE-1148-FC4E-AE9B-2347F41E2CEC}" userId="S::bbauer@lilly.com::d34b4dfd-04d7-4d69-a338-d47f05d2d5f6" providerId="AD"/>
  <person displayName="Patrick Lind" id="{D5C234A4-FED3-4CFB-831E-9E23F0A4708B}" userId="S::patrick.lind@lilly.com::df7b6003-13ff-4460-8f5f-25120447286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22-07-18T12:57:50.48" personId="{037807EE-1148-FC4E-AE9B-2347F41E2CEC}" id="{2C752014-0A59-7044-85CC-76B3C984163A}" done="1">
    <text>same as above</text>
  </threadedComment>
</ThreadedComments>
</file>

<file path=xl/threadedComments/threadedComment2.xml><?xml version="1.0" encoding="utf-8"?>
<ThreadedComments xmlns="http://schemas.microsoft.com/office/spreadsheetml/2018/threadedcomments" xmlns:x="http://schemas.openxmlformats.org/spreadsheetml/2006/main">
  <threadedComment ref="A21" dT="2023-01-20T15:56:51.45" personId="{D5C234A4-FED3-4CFB-831E-9E23F0A4708B}" id="{57B6A723-3563-4D20-9D6C-470BFF46A1DA}">
    <text>@Jill E Vaughn and @Heydy Andolz- The team was wanting your thoughts as to whether or not a problem with the Symptom Tracker can actually lead to a patient taking more drug. Can you please confirm? Should we keep these as is or remove them? I can set up some time to discuss if needed.</text>
    <mentions>
      <mention mentionpersonId="{4699AC79-5DC5-48DB-8087-977A772AF6C0}" mentionId="{D07CB650-BD2D-4EC8-9998-C1407D64CF46}" startIndex="0" length="14"/>
      <mention mentionpersonId="{CB0BB7D3-A189-4494-8937-46631EAF3B38}" mentionId="{83CCF9F3-F61E-4318-B6FA-510C9AF3E663}" startIndex="19"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H21" dT="2023-01-20T15:56:51.45" personId="{D5C234A4-FED3-4CFB-831E-9E23F0A4708B}" id="{BF347F4D-9318-4E93-9120-9845CA22759C}">
    <text>@Jill E Vaughn and @Heydy Andolz- The team was wanting your thoughts as to whether or not a problem with the Symptom Tracker can actually lead to a patient taking more drug. Can you please confirm? Should we keep these as is or remove them? I can set up some time to discuss if needed.</text>
    <mentions>
      <mention mentionpersonId="{4699AC79-5DC5-48DB-8087-977A772AF6C0}" mentionId="{7E60D35E-3811-4454-8D71-061594654F12}" startIndex="0" length="14"/>
      <mention mentionpersonId="{CB0BB7D3-A189-4494-8937-46631EAF3B38}" mentionId="{46EAB1DC-E9BC-4506-9C31-BA9CA1D8C5AC}" startIndex="19" length="13"/>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H20" dT="2023-01-20T15:56:51.45" personId="{D5C234A4-FED3-4CFB-831E-9E23F0A4708B}" id="{272AFE4F-B2AF-4816-8BF4-61DE6F3E1D5C}">
    <text>@Jill E Vaughn and @Heydy Andolz- The team was wanting your thoughts as to whether or not a problem with the Symptom Tracker can actually lead to a patient taking more drug. Can you please confirm? Should we keep these as is or remove them? I can set up some time to discuss if needed.</text>
    <mentions>
      <mention mentionpersonId="{4699AC79-5DC5-48DB-8087-977A772AF6C0}" mentionId="{770F1BDB-C5EC-483B-B424-03246E4B08AF}" startIndex="0" length="14"/>
      <mention mentionpersonId="{CB0BB7D3-A189-4494-8937-46631EAF3B38}" mentionId="{47ABBA1F-3005-4596-AB47-13EDD597BD58}" startIndex="19" length="13"/>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 Id="rId4" Type="http://schemas.microsoft.com/office/2017/10/relationships/threadedComment" Target="../threadedComments/threadedComment3.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C1A65-9727-7B48-A7BF-766D935FC989}">
  <sheetPr filterMode="1"/>
  <dimension ref="A1:S40"/>
  <sheetViews>
    <sheetView tabSelected="1" zoomScaleNormal="100" zoomScalePageLayoutView="55" workbookViewId="0">
      <pane ySplit="1" topLeftCell="A4" activePane="bottomLeft" state="frozen"/>
      <selection pane="bottomLeft" activeCell="A2" sqref="A2:A10"/>
    </sheetView>
  </sheetViews>
  <sheetFormatPr defaultColWidth="11" defaultRowHeight="15.75"/>
  <cols>
    <col min="1" max="1" width="20.625" style="60" customWidth="1"/>
    <col min="2" max="2" width="11.875" style="60" customWidth="1"/>
    <col min="3" max="3" width="17" style="61" customWidth="1"/>
    <col min="4" max="4" width="17.625" style="61" customWidth="1"/>
    <col min="5" max="5" width="28.625" style="62" customWidth="1"/>
    <col min="6" max="6" width="19" style="62" customWidth="1"/>
    <col min="7" max="8" width="24" style="62" customWidth="1"/>
    <col min="9" max="9" width="63.625" style="63" customWidth="1"/>
    <col min="10" max="10" width="11" style="63" customWidth="1"/>
    <col min="11" max="11" width="15.125" style="61" customWidth="1"/>
    <col min="12" max="12" width="9.625" style="63" customWidth="1"/>
    <col min="13" max="13" width="19" style="63" customWidth="1"/>
    <col min="14" max="14" width="15.5" style="63" customWidth="1"/>
    <col min="15" max="15" width="9.125" style="63" customWidth="1"/>
    <col min="16" max="16" width="19" style="63" customWidth="1"/>
    <col min="17" max="17" width="14.5" style="63" customWidth="1"/>
    <col min="18" max="18" width="25.625" style="63" customWidth="1"/>
    <col min="19" max="19" width="26.125" style="63" customWidth="1"/>
  </cols>
  <sheetData>
    <row r="1" spans="1:19" s="74" customFormat="1" ht="62.1"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65" t="s">
        <v>16</v>
      </c>
      <c r="R1" s="65" t="s">
        <v>17</v>
      </c>
      <c r="S1" s="65" t="s">
        <v>18</v>
      </c>
    </row>
    <row r="2" spans="1:19" ht="206.1" hidden="1" customHeight="1">
      <c r="A2" s="179" t="s">
        <v>19</v>
      </c>
      <c r="B2" s="174" t="s">
        <v>20</v>
      </c>
      <c r="C2" s="72" t="s">
        <v>21</v>
      </c>
      <c r="D2" s="72" t="s">
        <v>22</v>
      </c>
      <c r="E2" s="73" t="s">
        <v>23</v>
      </c>
      <c r="F2" s="178" t="s">
        <v>24</v>
      </c>
      <c r="G2" s="73" t="s">
        <v>25</v>
      </c>
      <c r="H2" s="25" t="s">
        <v>26</v>
      </c>
      <c r="I2" s="25" t="s">
        <v>27</v>
      </c>
      <c r="J2" s="72">
        <v>5</v>
      </c>
      <c r="K2" s="135" t="s">
        <v>436</v>
      </c>
      <c r="L2" s="72">
        <f>INDEX(PHA!$A:$F,MATCH($K2,PHA!$B:$B,0),3)</f>
        <v>5</v>
      </c>
      <c r="M2" s="72" t="str">
        <f>INDEX(PHA!$A:$F,MATCH($K2,PHA!$B:$B,0),4)</f>
        <v>Negligible: state of dissatisfaction with no perceptible clinical impact (Delay in therapy (device not used))</v>
      </c>
      <c r="N2" s="72" cm="1">
        <f t="array" ref="N2">INDEX(RiskLookUp!$D$5:$H$9,(RANK($L2,RiskLookUp!$C$5:$C$9)),$J2)</f>
        <v>5</v>
      </c>
      <c r="O2" s="72">
        <f>INDEX(PHA!$A:$F,MATCH($K2,PHA!$B:$B,0),5)</f>
        <v>1</v>
      </c>
      <c r="P2" s="72" t="str">
        <f>INDEX(PHA!$A:$F,MATCH($K2,PHA!$B:$B,0),1)</f>
        <v>App Configuration</v>
      </c>
      <c r="Q2" s="28" t="str" cm="1">
        <f t="array" ref="Q2">INDEX(RiskLookUp!$N$7:$R$11,(RANK($N2,RiskLookUp!$M$7:$M$11)),$O2)</f>
        <v>Low 1-5</v>
      </c>
      <c r="R2" s="72" t="s">
        <v>29</v>
      </c>
      <c r="S2" s="72" t="s">
        <v>30</v>
      </c>
    </row>
    <row r="3" spans="1:19" ht="161.1" hidden="1" customHeight="1">
      <c r="A3" s="179"/>
      <c r="B3" s="174"/>
      <c r="C3" s="72" t="s">
        <v>21</v>
      </c>
      <c r="D3" s="72" t="s">
        <v>31</v>
      </c>
      <c r="E3" s="73" t="s">
        <v>32</v>
      </c>
      <c r="F3" s="178"/>
      <c r="G3" s="73" t="s">
        <v>33</v>
      </c>
      <c r="H3" s="25" t="s">
        <v>26</v>
      </c>
      <c r="I3" s="25" t="s">
        <v>34</v>
      </c>
      <c r="J3" s="72">
        <v>5</v>
      </c>
      <c r="K3" s="135" t="s">
        <v>436</v>
      </c>
      <c r="L3" s="135">
        <f>INDEX(PHA!$A:$F,MATCH($K3,PHA!$B:$B,0),3)</f>
        <v>5</v>
      </c>
      <c r="M3" s="135" t="str">
        <f>INDEX(PHA!$A:$F,MATCH($K3,PHA!$B:$B,0),4)</f>
        <v>Negligible: state of dissatisfaction with no perceptible clinical impact (Delay in therapy (device not used))</v>
      </c>
      <c r="N3" s="135" cm="1">
        <f t="array" ref="N3">INDEX(RiskLookUp!$D$5:$H$9,(RANK($L3,RiskLookUp!$C$5:$C$9)),$J3)</f>
        <v>5</v>
      </c>
      <c r="O3" s="135">
        <f>INDEX(PHA!$A:$F,MATCH($K3,PHA!$B:$B,0),5)</f>
        <v>1</v>
      </c>
      <c r="P3" s="135" t="str">
        <f>INDEX(PHA!$A:$F,MATCH($K3,PHA!$B:$B,0),1)</f>
        <v>App Configuration</v>
      </c>
      <c r="Q3" s="28" t="str" cm="1">
        <f t="array" ref="Q3">INDEX(RiskLookUp!$N$7:$R$11,(RANK($N3,RiskLookUp!$M$7:$M$11)),$O3)</f>
        <v>Low 1-5</v>
      </c>
      <c r="R3" s="72" t="s">
        <v>29</v>
      </c>
      <c r="S3" s="72" t="s">
        <v>30</v>
      </c>
    </row>
    <row r="4" spans="1:19" ht="136.35" customHeight="1">
      <c r="A4" s="179"/>
      <c r="B4" s="174"/>
      <c r="C4" s="72" t="s">
        <v>21</v>
      </c>
      <c r="D4" s="72" t="s">
        <v>35</v>
      </c>
      <c r="E4" s="73" t="s">
        <v>36</v>
      </c>
      <c r="F4" s="178" t="s">
        <v>37</v>
      </c>
      <c r="G4" s="73" t="s">
        <v>25</v>
      </c>
      <c r="H4" s="25" t="s">
        <v>38</v>
      </c>
      <c r="I4" s="25" t="s">
        <v>39</v>
      </c>
      <c r="J4" s="72">
        <v>5</v>
      </c>
      <c r="K4" s="135" t="s">
        <v>28</v>
      </c>
      <c r="L4" s="135" t="e">
        <f>INDEX(PHA!$A:$F,MATCH($K4,PHA!$B:$B,0),3)</f>
        <v>#N/A</v>
      </c>
      <c r="M4" s="135" t="e">
        <f>INDEX(PHA!$A:$F,MATCH($K4,PHA!$B:$B,0),4)</f>
        <v>#N/A</v>
      </c>
      <c r="N4" s="135" t="e" cm="1">
        <f t="array" ref="N4">INDEX(RiskLookUp!$D$5:$H$9,(RANK($L4,RiskLookUp!$C$5:$C$9)),$J4)</f>
        <v>#N/A</v>
      </c>
      <c r="O4" s="135" t="e">
        <f>INDEX(PHA!$A:$F,MATCH($K4,PHA!$B:$B,0),5)</f>
        <v>#N/A</v>
      </c>
      <c r="P4" s="135" t="e">
        <f>INDEX(PHA!$A:$F,MATCH($K4,PHA!$B:$B,0),1)</f>
        <v>#N/A</v>
      </c>
      <c r="Q4" s="28" t="e" cm="1">
        <f t="array" ref="Q4">INDEX(RiskLookUp!$N$7:$R$11,(RANK($N4,RiskLookUp!$M$7:$M$11)),$O4)</f>
        <v>#N/A</v>
      </c>
      <c r="R4" s="72" t="s">
        <v>29</v>
      </c>
      <c r="S4" s="72" t="s">
        <v>30</v>
      </c>
    </row>
    <row r="5" spans="1:19" ht="180.75" customHeight="1">
      <c r="A5" s="179"/>
      <c r="B5" s="174"/>
      <c r="C5" s="72" t="s">
        <v>21</v>
      </c>
      <c r="D5" s="72" t="s">
        <v>40</v>
      </c>
      <c r="E5" s="73" t="s">
        <v>41</v>
      </c>
      <c r="F5" s="178"/>
      <c r="G5" s="73" t="s">
        <v>42</v>
      </c>
      <c r="H5" s="25" t="s">
        <v>38</v>
      </c>
      <c r="I5" s="25" t="s">
        <v>43</v>
      </c>
      <c r="J5" s="2">
        <v>5</v>
      </c>
      <c r="K5" s="72" t="s">
        <v>28</v>
      </c>
      <c r="L5" s="135" t="e">
        <f>INDEX(PHA!$A:$F,MATCH($K5,PHA!$B:$B,0),3)</f>
        <v>#N/A</v>
      </c>
      <c r="M5" s="135" t="e">
        <f>INDEX(PHA!$A:$F,MATCH($K5,PHA!$B:$B,0),4)</f>
        <v>#N/A</v>
      </c>
      <c r="N5" s="135" t="e" cm="1">
        <f t="array" ref="N5">INDEX(RiskLookUp!$D$5:$H$9,(RANK($L5,RiskLookUp!$C$5:$C$9)),$J5)</f>
        <v>#N/A</v>
      </c>
      <c r="O5" s="135" t="e">
        <f>INDEX(PHA!$A:$F,MATCH($K5,PHA!$B:$B,0),5)</f>
        <v>#N/A</v>
      </c>
      <c r="P5" s="135" t="e">
        <f>INDEX(PHA!$A:$F,MATCH($K5,PHA!$B:$B,0),1)</f>
        <v>#N/A</v>
      </c>
      <c r="Q5" s="28" t="e" cm="1">
        <f t="array" ref="Q5">INDEX(RiskLookUp!$N$7:$R$11,(RANK($N5,RiskLookUp!$M$7:$M$11)),$O5)</f>
        <v>#N/A</v>
      </c>
      <c r="R5" s="72" t="s">
        <v>29</v>
      </c>
      <c r="S5" s="72" t="s">
        <v>30</v>
      </c>
    </row>
    <row r="6" spans="1:19" ht="118.35" customHeight="1">
      <c r="A6" s="179"/>
      <c r="B6" s="174"/>
      <c r="C6" s="72" t="s">
        <v>21</v>
      </c>
      <c r="D6" s="72" t="s">
        <v>44</v>
      </c>
      <c r="E6" s="73" t="s">
        <v>45</v>
      </c>
      <c r="F6" s="178"/>
      <c r="G6" s="73" t="s">
        <v>46</v>
      </c>
      <c r="H6" s="25" t="s">
        <v>38</v>
      </c>
      <c r="I6" s="25" t="s">
        <v>39</v>
      </c>
      <c r="J6" s="2">
        <v>5</v>
      </c>
      <c r="K6" s="72" t="s">
        <v>28</v>
      </c>
      <c r="L6" s="135" t="e">
        <f>INDEX(PHA!$A:$F,MATCH($K6,PHA!$B:$B,0),3)</f>
        <v>#N/A</v>
      </c>
      <c r="M6" s="135" t="e">
        <f>INDEX(PHA!$A:$F,MATCH($K6,PHA!$B:$B,0),4)</f>
        <v>#N/A</v>
      </c>
      <c r="N6" s="135" t="e" cm="1">
        <f t="array" ref="N6">INDEX(RiskLookUp!$D$5:$H$9,(RANK($L6,RiskLookUp!$C$5:$C$9)),$J6)</f>
        <v>#N/A</v>
      </c>
      <c r="O6" s="135" t="e">
        <f>INDEX(PHA!$A:$F,MATCH($K6,PHA!$B:$B,0),5)</f>
        <v>#N/A</v>
      </c>
      <c r="P6" s="135" t="e">
        <f>INDEX(PHA!$A:$F,MATCH($K6,PHA!$B:$B,0),1)</f>
        <v>#N/A</v>
      </c>
      <c r="Q6" s="28" t="e" cm="1">
        <f t="array" ref="Q6">INDEX(RiskLookUp!$N$7:$R$11,(RANK($N6,RiskLookUp!$M$7:$M$11)),$O6)</f>
        <v>#N/A</v>
      </c>
      <c r="R6" s="72" t="s">
        <v>29</v>
      </c>
      <c r="S6" s="72" t="s">
        <v>30</v>
      </c>
    </row>
    <row r="7" spans="1:19" ht="161.85" customHeight="1">
      <c r="A7" s="179"/>
      <c r="B7" s="174"/>
      <c r="C7" s="72" t="s">
        <v>21</v>
      </c>
      <c r="D7" s="72" t="s">
        <v>47</v>
      </c>
      <c r="E7" s="73" t="s">
        <v>48</v>
      </c>
      <c r="F7" s="178"/>
      <c r="G7" s="73" t="s">
        <v>49</v>
      </c>
      <c r="H7" s="25" t="s">
        <v>38</v>
      </c>
      <c r="I7" s="25" t="s">
        <v>39</v>
      </c>
      <c r="J7" s="72">
        <v>5</v>
      </c>
      <c r="K7" s="72" t="s">
        <v>28</v>
      </c>
      <c r="L7" s="135" t="e">
        <f>INDEX(PHA!$A:$F,MATCH($K7,PHA!$B:$B,0),3)</f>
        <v>#N/A</v>
      </c>
      <c r="M7" s="135" t="e">
        <f>INDEX(PHA!$A:$F,MATCH($K7,PHA!$B:$B,0),4)</f>
        <v>#N/A</v>
      </c>
      <c r="N7" s="135" t="e" cm="1">
        <f t="array" ref="N7">INDEX(RiskLookUp!$D$5:$H$9,(RANK($L7,RiskLookUp!$C$5:$C$9)),$J7)</f>
        <v>#N/A</v>
      </c>
      <c r="O7" s="135" t="e">
        <f>INDEX(PHA!$A:$F,MATCH($K7,PHA!$B:$B,0),5)</f>
        <v>#N/A</v>
      </c>
      <c r="P7" s="135" t="e">
        <f>INDEX(PHA!$A:$F,MATCH($K7,PHA!$B:$B,0),1)</f>
        <v>#N/A</v>
      </c>
      <c r="Q7" s="28" t="e" cm="1">
        <f t="array" ref="Q7">INDEX(RiskLookUp!$N$7:$R$11,(RANK($N7,RiskLookUp!$M$7:$M$11)),$O7)</f>
        <v>#N/A</v>
      </c>
      <c r="R7" s="72" t="s">
        <v>29</v>
      </c>
      <c r="S7" s="72" t="s">
        <v>30</v>
      </c>
    </row>
    <row r="8" spans="1:19" ht="123.75" hidden="1" customHeight="1">
      <c r="A8" s="179"/>
      <c r="B8" s="174"/>
      <c r="C8" s="72" t="s">
        <v>21</v>
      </c>
      <c r="D8" s="72" t="s">
        <v>50</v>
      </c>
      <c r="E8" s="73" t="s">
        <v>51</v>
      </c>
      <c r="F8" s="178" t="s">
        <v>52</v>
      </c>
      <c r="G8" s="73" t="s">
        <v>53</v>
      </c>
      <c r="H8" s="25" t="s">
        <v>54</v>
      </c>
      <c r="I8" s="25" t="s">
        <v>39</v>
      </c>
      <c r="J8" s="72">
        <v>5</v>
      </c>
      <c r="K8" s="135" t="s">
        <v>435</v>
      </c>
      <c r="L8" s="135">
        <f>INDEX(PHA!$A:$F,MATCH($K8,PHA!$B:$B,0),3)</f>
        <v>4</v>
      </c>
      <c r="M8" s="135" t="str">
        <f>INDEX(PHA!$A:$F,MATCH($K8,PHA!$B:$B,0),4)</f>
        <v>MINOR pain/ discomfort (no clinical safety concerns) (Overdose up to 200% (80-160 mg absolute error))</v>
      </c>
      <c r="N8" s="135" cm="1">
        <f t="array" ref="N8">INDEX(RiskLookUp!$D$5:$H$9,(RANK($L8,RiskLookUp!$C$5:$C$9)),$J8)</f>
        <v>4</v>
      </c>
      <c r="O8" s="135">
        <f>INDEX(PHA!$A:$F,MATCH($K8,PHA!$B:$B,0),5)</f>
        <v>2</v>
      </c>
      <c r="P8" s="135" t="str">
        <f>INDEX(PHA!$A:$F,MATCH($K8,PHA!$B:$B,0),1)</f>
        <v>App Configuration</v>
      </c>
      <c r="Q8" s="28" t="str" cm="1">
        <f t="array" ref="Q8">INDEX(RiskLookUp!$N$7:$R$11,(RANK($N8,RiskLookUp!$M$7:$M$11)),$O8)</f>
        <v>Medium 2-4</v>
      </c>
      <c r="R8" s="72" t="s">
        <v>29</v>
      </c>
      <c r="S8" s="72" t="s">
        <v>30</v>
      </c>
    </row>
    <row r="9" spans="1:19" ht="156" hidden="1" customHeight="1">
      <c r="A9" s="179"/>
      <c r="B9" s="174"/>
      <c r="C9" s="72" t="s">
        <v>21</v>
      </c>
      <c r="D9" s="72" t="s">
        <v>55</v>
      </c>
      <c r="E9" s="73" t="s">
        <v>56</v>
      </c>
      <c r="F9" s="178"/>
      <c r="G9" s="73" t="s">
        <v>42</v>
      </c>
      <c r="H9" s="25" t="s">
        <v>54</v>
      </c>
      <c r="I9" s="25" t="s">
        <v>34</v>
      </c>
      <c r="J9" s="72">
        <v>5</v>
      </c>
      <c r="K9" s="135" t="s">
        <v>435</v>
      </c>
      <c r="L9" s="135">
        <f>INDEX(PHA!$A:$F,MATCH($K9,PHA!$B:$B,0),3)</f>
        <v>4</v>
      </c>
      <c r="M9" s="135" t="str">
        <f>INDEX(PHA!$A:$F,MATCH($K9,PHA!$B:$B,0),4)</f>
        <v>MINOR pain/ discomfort (no clinical safety concerns) (Overdose up to 200% (80-160 mg absolute error))</v>
      </c>
      <c r="N9" s="135" cm="1">
        <f t="array" ref="N9">INDEX(RiskLookUp!$D$5:$H$9,(RANK($L9,RiskLookUp!$C$5:$C$9)),$J9)</f>
        <v>4</v>
      </c>
      <c r="O9" s="135">
        <f>INDEX(PHA!$A:$F,MATCH($K9,PHA!$B:$B,0),5)</f>
        <v>2</v>
      </c>
      <c r="P9" s="135" t="str">
        <f>INDEX(PHA!$A:$F,MATCH($K9,PHA!$B:$B,0),1)</f>
        <v>App Configuration</v>
      </c>
      <c r="Q9" s="28" t="str" cm="1">
        <f t="array" ref="Q9">INDEX(RiskLookUp!$N$7:$R$11,(RANK($N9,RiskLookUp!$M$7:$M$11)),$O9)</f>
        <v>Medium 2-4</v>
      </c>
      <c r="R9" s="72" t="s">
        <v>29</v>
      </c>
      <c r="S9" s="72" t="s">
        <v>30</v>
      </c>
    </row>
    <row r="10" spans="1:19" ht="116.1" hidden="1" customHeight="1">
      <c r="A10" s="179"/>
      <c r="B10" s="174"/>
      <c r="C10" s="72" t="s">
        <v>21</v>
      </c>
      <c r="D10" s="72" t="s">
        <v>57</v>
      </c>
      <c r="E10" s="73" t="s">
        <v>58</v>
      </c>
      <c r="F10" s="178"/>
      <c r="G10" s="73" t="s">
        <v>59</v>
      </c>
      <c r="H10" s="73" t="s">
        <v>54</v>
      </c>
      <c r="I10" s="25" t="s">
        <v>60</v>
      </c>
      <c r="J10" s="72">
        <v>5</v>
      </c>
      <c r="K10" s="135" t="s">
        <v>435</v>
      </c>
      <c r="L10" s="135">
        <f>INDEX(PHA!$A:$F,MATCH($K10,PHA!$B:$B,0),3)</f>
        <v>4</v>
      </c>
      <c r="M10" s="135" t="str">
        <f>INDEX(PHA!$A:$F,MATCH($K10,PHA!$B:$B,0),4)</f>
        <v>MINOR pain/ discomfort (no clinical safety concerns) (Overdose up to 200% (80-160 mg absolute error))</v>
      </c>
      <c r="N10" s="135" cm="1">
        <f t="array" ref="N10">INDEX(RiskLookUp!$D$5:$H$9,(RANK($L10,RiskLookUp!$C$5:$C$9)),$J10)</f>
        <v>4</v>
      </c>
      <c r="O10" s="135">
        <f>INDEX(PHA!$A:$F,MATCH($K10,PHA!$B:$B,0),5)</f>
        <v>2</v>
      </c>
      <c r="P10" s="135" t="str">
        <f>INDEX(PHA!$A:$F,MATCH($K10,PHA!$B:$B,0),1)</f>
        <v>App Configuration</v>
      </c>
      <c r="Q10" s="28" t="str" cm="1">
        <f t="array" ref="Q10">INDEX(RiskLookUp!$N$7:$R$11,(RANK($N10,RiskLookUp!$M$7:$M$11)),$O10)</f>
        <v>Medium 2-4</v>
      </c>
      <c r="R10" s="72" t="s">
        <v>29</v>
      </c>
      <c r="S10" s="72" t="s">
        <v>30</v>
      </c>
    </row>
    <row r="11" spans="1:19" ht="168" hidden="1" customHeight="1">
      <c r="A11" s="71" t="s">
        <v>61</v>
      </c>
      <c r="B11" s="71" t="s">
        <v>20</v>
      </c>
      <c r="C11" s="72" t="s">
        <v>21</v>
      </c>
      <c r="D11" s="72" t="s">
        <v>62</v>
      </c>
      <c r="E11" s="73" t="s">
        <v>63</v>
      </c>
      <c r="F11" s="73" t="s">
        <v>64</v>
      </c>
      <c r="G11" s="73" t="s">
        <v>65</v>
      </c>
      <c r="H11" s="73" t="s">
        <v>26</v>
      </c>
      <c r="I11" s="25" t="s">
        <v>66</v>
      </c>
      <c r="J11" s="2">
        <v>5</v>
      </c>
      <c r="K11" s="135" t="s">
        <v>436</v>
      </c>
      <c r="L11" s="135">
        <f>INDEX(PHA!$A:$F,MATCH($K11,PHA!$B:$B,0),3)</f>
        <v>5</v>
      </c>
      <c r="M11" s="135" t="str">
        <f>INDEX(PHA!$A:$F,MATCH($K11,PHA!$B:$B,0),4)</f>
        <v>Negligible: state of dissatisfaction with no perceptible clinical impact (Delay in therapy (device not used))</v>
      </c>
      <c r="N11" s="135" cm="1">
        <f t="array" ref="N11">INDEX(RiskLookUp!$D$5:$H$9,(RANK($L11,RiskLookUp!$C$5:$C$9)),$J11)</f>
        <v>5</v>
      </c>
      <c r="O11" s="135">
        <f>INDEX(PHA!$A:$F,MATCH($K11,PHA!$B:$B,0),5)</f>
        <v>1</v>
      </c>
      <c r="P11" s="135" t="str">
        <f>INDEX(PHA!$A:$F,MATCH($K11,PHA!$B:$B,0),1)</f>
        <v>App Configuration</v>
      </c>
      <c r="Q11" s="28" t="str" cm="1">
        <f t="array" ref="Q11">INDEX(RiskLookUp!$N$7:$R$11,(RANK($N11,RiskLookUp!$M$7:$M$11)),$O11)</f>
        <v>Low 1-5</v>
      </c>
      <c r="R11" s="72" t="s">
        <v>29</v>
      </c>
      <c r="S11" s="72" t="s">
        <v>30</v>
      </c>
    </row>
    <row r="12" spans="1:19" ht="351" hidden="1" customHeight="1">
      <c r="A12" s="174" t="s">
        <v>67</v>
      </c>
      <c r="B12" s="174" t="s">
        <v>68</v>
      </c>
      <c r="C12" s="72" t="s">
        <v>21</v>
      </c>
      <c r="D12" s="72" t="s">
        <v>69</v>
      </c>
      <c r="E12" s="73" t="s">
        <v>70</v>
      </c>
      <c r="F12" s="73" t="s">
        <v>71</v>
      </c>
      <c r="G12" s="73" t="s">
        <v>72</v>
      </c>
      <c r="H12" s="83" t="s">
        <v>73</v>
      </c>
      <c r="I12" s="59" t="s">
        <v>74</v>
      </c>
      <c r="J12" s="2">
        <v>1</v>
      </c>
      <c r="K12" s="135" t="s">
        <v>435</v>
      </c>
      <c r="L12" s="135">
        <f>INDEX(PHA!$A:$F,MATCH($K12,PHA!$B:$B,0),3)</f>
        <v>4</v>
      </c>
      <c r="M12" s="135" t="str">
        <f>INDEX(PHA!$A:$F,MATCH($K12,PHA!$B:$B,0),4)</f>
        <v>MINOR pain/ discomfort (no clinical safety concerns) (Overdose up to 200% (80-160 mg absolute error))</v>
      </c>
      <c r="N12" s="135" cm="1">
        <f t="array" ref="N12">INDEX(RiskLookUp!$D$5:$H$9,(RANK($L12,RiskLookUp!$C$5:$C$9)),$J12)</f>
        <v>1</v>
      </c>
      <c r="O12" s="135">
        <f>INDEX(PHA!$A:$F,MATCH($K12,PHA!$B:$B,0),5)</f>
        <v>2</v>
      </c>
      <c r="P12" s="135" t="str">
        <f>INDEX(PHA!$A:$F,MATCH($K12,PHA!$B:$B,0),1)</f>
        <v>App Configuration</v>
      </c>
      <c r="Q12" s="28" t="str" cm="1">
        <f t="array" ref="Q12">INDEX(RiskLookUp!$N$7:$R$11,(RANK($N12,RiskLookUp!$M$7:$M$11)),$O12)</f>
        <v>Low 2-1</v>
      </c>
      <c r="R12" s="72" t="s">
        <v>76</v>
      </c>
      <c r="S12" s="72" t="s">
        <v>77</v>
      </c>
    </row>
    <row r="13" spans="1:19" ht="348" hidden="1" customHeight="1">
      <c r="A13" s="174"/>
      <c r="B13" s="174"/>
      <c r="C13" s="72" t="s">
        <v>78</v>
      </c>
      <c r="D13" s="72">
        <v>4.05</v>
      </c>
      <c r="E13" s="73" t="s">
        <v>79</v>
      </c>
      <c r="F13" s="73" t="s">
        <v>80</v>
      </c>
      <c r="G13" s="73" t="s">
        <v>81</v>
      </c>
      <c r="H13" s="83" t="s">
        <v>82</v>
      </c>
      <c r="I13" s="66" t="s">
        <v>83</v>
      </c>
      <c r="J13" s="2">
        <v>3</v>
      </c>
      <c r="K13" s="135" t="s">
        <v>434</v>
      </c>
      <c r="L13" s="135">
        <f>INDEX(PHA!$A:$F,MATCH($K13,PHA!$B:$B,0),3)</f>
        <v>4</v>
      </c>
      <c r="M13" s="135" t="str">
        <f>INDEX(PHA!$A:$F,MATCH($K13,PHA!$B:$B,0),4)</f>
        <v>MINOR pain/ discomfort (no clinical safety concerns) (Overdose up to 200% (80-160 mg absolute error))</v>
      </c>
      <c r="N13" s="135" cm="1">
        <f t="array" ref="N13">INDEX(RiskLookUp!$D$5:$H$9,(RANK($L13,RiskLookUp!$C$5:$C$9)),$J13)</f>
        <v>2</v>
      </c>
      <c r="O13" s="135">
        <f>INDEX(PHA!$A:$F,MATCH($K13,PHA!$B:$B,0),5)</f>
        <v>2</v>
      </c>
      <c r="P13" s="135" t="str">
        <f>INDEX(PHA!$A:$F,MATCH($K13,PHA!$B:$B,0),1)</f>
        <v>Dose Reminder</v>
      </c>
      <c r="Q13" s="28" t="str" cm="1">
        <f t="array" ref="Q13">INDEX(RiskLookUp!$N$7:$R$11,(RANK($N13,RiskLookUp!$M$7:$M$11)),$O13)</f>
        <v>Low 2-2</v>
      </c>
      <c r="R13" s="72" t="s">
        <v>84</v>
      </c>
      <c r="S13" s="72" t="s">
        <v>84</v>
      </c>
    </row>
    <row r="14" spans="1:19" ht="399.75" hidden="1" customHeight="1">
      <c r="A14" s="174"/>
      <c r="B14" s="174"/>
      <c r="C14" s="72" t="s">
        <v>21</v>
      </c>
      <c r="D14" s="72" t="s">
        <v>85</v>
      </c>
      <c r="E14" s="73" t="s">
        <v>86</v>
      </c>
      <c r="F14" s="73" t="s">
        <v>87</v>
      </c>
      <c r="G14" s="73" t="s">
        <v>88</v>
      </c>
      <c r="H14" s="85" t="s">
        <v>73</v>
      </c>
      <c r="I14" s="25" t="s">
        <v>83</v>
      </c>
      <c r="J14" s="2">
        <v>3</v>
      </c>
      <c r="K14" s="135" t="s">
        <v>435</v>
      </c>
      <c r="L14" s="135">
        <f>INDEX(PHA!$A:$F,MATCH($K14,PHA!$B:$B,0),3)</f>
        <v>4</v>
      </c>
      <c r="M14" s="135" t="str">
        <f>INDEX(PHA!$A:$F,MATCH($K14,PHA!$B:$B,0),4)</f>
        <v>MINOR pain/ discomfort (no clinical safety concerns) (Overdose up to 200% (80-160 mg absolute error))</v>
      </c>
      <c r="N14" s="135" cm="1">
        <f t="array" ref="N14">INDEX(RiskLookUp!$D$5:$H$9,(RANK($L14,RiskLookUp!$C$5:$C$9)),$J14)</f>
        <v>2</v>
      </c>
      <c r="O14" s="135">
        <f>INDEX(PHA!$A:$F,MATCH($K14,PHA!$B:$B,0),5)</f>
        <v>2</v>
      </c>
      <c r="P14" s="135" t="str">
        <f>INDEX(PHA!$A:$F,MATCH($K14,PHA!$B:$B,0),1)</f>
        <v>App Configuration</v>
      </c>
      <c r="Q14" s="28" t="str" cm="1">
        <f t="array" ref="Q14">INDEX(RiskLookUp!$N$7:$R$11,(RANK($N14,RiskLookUp!$M$7:$M$11)),$O14)</f>
        <v>Low 2-2</v>
      </c>
      <c r="R14" s="72" t="s">
        <v>84</v>
      </c>
      <c r="S14" s="72" t="s">
        <v>84</v>
      </c>
    </row>
    <row r="15" spans="1:19" ht="362.1" hidden="1" customHeight="1">
      <c r="A15" s="174"/>
      <c r="B15" s="174"/>
      <c r="C15" s="72" t="s">
        <v>21</v>
      </c>
      <c r="D15" s="72" t="s">
        <v>90</v>
      </c>
      <c r="E15" s="73" t="s">
        <v>91</v>
      </c>
      <c r="F15" s="73" t="s">
        <v>92</v>
      </c>
      <c r="G15" s="73" t="s">
        <v>93</v>
      </c>
      <c r="H15" s="25" t="s">
        <v>26</v>
      </c>
      <c r="I15" s="66" t="s">
        <v>94</v>
      </c>
      <c r="J15" s="2">
        <v>3</v>
      </c>
      <c r="K15" s="135" t="s">
        <v>436</v>
      </c>
      <c r="L15" s="135">
        <f>INDEX(PHA!$A:$F,MATCH($K15,PHA!$B:$B,0),3)</f>
        <v>5</v>
      </c>
      <c r="M15" s="135" t="str">
        <f>INDEX(PHA!$A:$F,MATCH($K15,PHA!$B:$B,0),4)</f>
        <v>Negligible: state of dissatisfaction with no perceptible clinical impact (Delay in therapy (device not used))</v>
      </c>
      <c r="N15" s="135" cm="1">
        <f t="array" ref="N15">INDEX(RiskLookUp!$D$5:$H$9,(RANK($L15,RiskLookUp!$C$5:$C$9)),$J15)</f>
        <v>3</v>
      </c>
      <c r="O15" s="135">
        <f>INDEX(PHA!$A:$F,MATCH($K15,PHA!$B:$B,0),5)</f>
        <v>1</v>
      </c>
      <c r="P15" s="135" t="str">
        <f>INDEX(PHA!$A:$F,MATCH($K15,PHA!$B:$B,0),1)</f>
        <v>App Configuration</v>
      </c>
      <c r="Q15" s="28" t="str" cm="1">
        <f t="array" ref="Q15">INDEX(RiskLookUp!$N$7:$R$11,(RANK($N15,RiskLookUp!$M$7:$M$11)),$O15)</f>
        <v>Low 1-3</v>
      </c>
      <c r="R15" s="72" t="s">
        <v>95</v>
      </c>
      <c r="S15" s="72" t="s">
        <v>96</v>
      </c>
    </row>
    <row r="16" spans="1:19" ht="409.35" customHeight="1">
      <c r="A16" s="174"/>
      <c r="B16" s="174"/>
      <c r="C16" s="72" t="s">
        <v>21</v>
      </c>
      <c r="D16" s="72" t="s">
        <v>97</v>
      </c>
      <c r="E16" s="73" t="s">
        <v>91</v>
      </c>
      <c r="F16" s="73" t="s">
        <v>98</v>
      </c>
      <c r="G16" s="73" t="s">
        <v>93</v>
      </c>
      <c r="H16" s="25" t="s">
        <v>99</v>
      </c>
      <c r="I16" s="66" t="s">
        <v>94</v>
      </c>
      <c r="J16" s="2">
        <v>5</v>
      </c>
      <c r="K16" s="135" t="s">
        <v>28</v>
      </c>
      <c r="L16" s="135" t="e">
        <f>INDEX(PHA!$A:$F,MATCH($K16,PHA!$B:$B,0),3)</f>
        <v>#N/A</v>
      </c>
      <c r="M16" s="135" t="e">
        <f>INDEX(PHA!$A:$F,MATCH($K16,PHA!$B:$B,0),4)</f>
        <v>#N/A</v>
      </c>
      <c r="N16" s="135" t="e" cm="1">
        <f t="array" ref="N16">INDEX(RiskLookUp!$D$5:$H$9,(RANK($L16,RiskLookUp!$C$5:$C$9)),$J16)</f>
        <v>#N/A</v>
      </c>
      <c r="O16" s="135" t="e">
        <f>INDEX(PHA!$A:$F,MATCH($K16,PHA!$B:$B,0),5)</f>
        <v>#N/A</v>
      </c>
      <c r="P16" s="135" t="e">
        <f>INDEX(PHA!$A:$F,MATCH($K16,PHA!$B:$B,0),1)</f>
        <v>#N/A</v>
      </c>
      <c r="Q16" s="28" t="e" cm="1">
        <f t="array" ref="Q16">INDEX(RiskLookUp!$N$7:$R$11,(RANK($N16,RiskLookUp!$M$7:$M$11)),$O16)</f>
        <v>#N/A</v>
      </c>
      <c r="R16" s="82" t="s">
        <v>95</v>
      </c>
      <c r="S16" s="72" t="s">
        <v>96</v>
      </c>
    </row>
    <row r="17" spans="1:19" ht="284.10000000000002" hidden="1" customHeight="1">
      <c r="A17" s="174"/>
      <c r="B17" s="174"/>
      <c r="C17" s="72" t="s">
        <v>21</v>
      </c>
      <c r="D17" s="72" t="s">
        <v>100</v>
      </c>
      <c r="E17" s="73" t="s">
        <v>101</v>
      </c>
      <c r="F17" s="178" t="s">
        <v>102</v>
      </c>
      <c r="G17" s="73" t="s">
        <v>103</v>
      </c>
      <c r="H17" s="83" t="s">
        <v>73</v>
      </c>
      <c r="I17" s="25" t="s">
        <v>104</v>
      </c>
      <c r="J17" s="2">
        <v>3</v>
      </c>
      <c r="K17" s="135" t="s">
        <v>435</v>
      </c>
      <c r="L17" s="135">
        <f>INDEX(PHA!$A:$F,MATCH($K17,PHA!$B:$B,0),3)</f>
        <v>4</v>
      </c>
      <c r="M17" s="135" t="str">
        <f>INDEX(PHA!$A:$F,MATCH($K17,PHA!$B:$B,0),4)</f>
        <v>MINOR pain/ discomfort (no clinical safety concerns) (Overdose up to 200% (80-160 mg absolute error))</v>
      </c>
      <c r="N17" s="135" cm="1">
        <f t="array" ref="N17">INDEX(RiskLookUp!$D$5:$H$9,(RANK($L17,RiskLookUp!$C$5:$C$9)),$J17)</f>
        <v>2</v>
      </c>
      <c r="O17" s="135">
        <f>INDEX(PHA!$A:$F,MATCH($K17,PHA!$B:$B,0),5)</f>
        <v>2</v>
      </c>
      <c r="P17" s="135" t="str">
        <f>INDEX(PHA!$A:$F,MATCH($K17,PHA!$B:$B,0),1)</f>
        <v>App Configuration</v>
      </c>
      <c r="Q17" s="28" t="str" cm="1">
        <f t="array" ref="Q17">INDEX(RiskLookUp!$N$7:$R$11,(RANK($N17,RiskLookUp!$M$7:$M$11)),$O17)</f>
        <v>Low 2-2</v>
      </c>
      <c r="R17" s="72" t="s">
        <v>29</v>
      </c>
      <c r="S17" s="72" t="s">
        <v>30</v>
      </c>
    </row>
    <row r="18" spans="1:19" ht="180.75" hidden="1" customHeight="1">
      <c r="A18" s="174"/>
      <c r="B18" s="174"/>
      <c r="C18" s="72" t="s">
        <v>21</v>
      </c>
      <c r="D18" s="72" t="s">
        <v>105</v>
      </c>
      <c r="E18" s="73" t="s">
        <v>106</v>
      </c>
      <c r="F18" s="178"/>
      <c r="G18" s="73" t="s">
        <v>107</v>
      </c>
      <c r="H18" s="83" t="s">
        <v>73</v>
      </c>
      <c r="I18" s="25" t="s">
        <v>39</v>
      </c>
      <c r="J18" s="2">
        <v>5</v>
      </c>
      <c r="K18" s="135" t="s">
        <v>435</v>
      </c>
      <c r="L18" s="135">
        <f>INDEX(PHA!$A:$F,MATCH($K18,PHA!$B:$B,0),3)</f>
        <v>4</v>
      </c>
      <c r="M18" s="135" t="str">
        <f>INDEX(PHA!$A:$F,MATCH($K18,PHA!$B:$B,0),4)</f>
        <v>MINOR pain/ discomfort (no clinical safety concerns) (Overdose up to 200% (80-160 mg absolute error))</v>
      </c>
      <c r="N18" s="135" cm="1">
        <f t="array" ref="N18">INDEX(RiskLookUp!$D$5:$H$9,(RANK($L18,RiskLookUp!$C$5:$C$9)),$J18)</f>
        <v>4</v>
      </c>
      <c r="O18" s="135">
        <f>INDEX(PHA!$A:$F,MATCH($K18,PHA!$B:$B,0),5)</f>
        <v>2</v>
      </c>
      <c r="P18" s="135" t="str">
        <f>INDEX(PHA!$A:$F,MATCH($K18,PHA!$B:$B,0),1)</f>
        <v>App Configuration</v>
      </c>
      <c r="Q18" s="28" t="str" cm="1">
        <f t="array" ref="Q18">INDEX(RiskLookUp!$N$7:$R$11,(RANK($N18,RiskLookUp!$M$7:$M$11)),$O18)</f>
        <v>Medium 2-4</v>
      </c>
      <c r="R18" s="72" t="s">
        <v>29</v>
      </c>
      <c r="S18" s="72" t="s">
        <v>30</v>
      </c>
    </row>
    <row r="19" spans="1:19" ht="367.35" hidden="1" customHeight="1">
      <c r="A19" s="174" t="s">
        <v>108</v>
      </c>
      <c r="B19" s="174" t="s">
        <v>20</v>
      </c>
      <c r="C19" s="175" t="s">
        <v>78</v>
      </c>
      <c r="D19" s="175">
        <v>4.04</v>
      </c>
      <c r="E19" s="178" t="s">
        <v>109</v>
      </c>
      <c r="F19" s="178" t="s">
        <v>110</v>
      </c>
      <c r="G19" s="73" t="s">
        <v>111</v>
      </c>
      <c r="H19" s="83" t="s">
        <v>112</v>
      </c>
      <c r="I19" s="66" t="s">
        <v>113</v>
      </c>
      <c r="J19" s="2">
        <v>2</v>
      </c>
      <c r="K19" s="135" t="s">
        <v>433</v>
      </c>
      <c r="L19" s="135">
        <f>INDEX(PHA!$A:$F,MATCH($K19,PHA!$B:$B,0),3)</f>
        <v>4</v>
      </c>
      <c r="M19" s="135" t="str">
        <f>INDEX(PHA!$A:$F,MATCH($K19,PHA!$B:$B,0),4)</f>
        <v>Less than full therapeutic benefit (Underdose)</v>
      </c>
      <c r="N19" s="135" cm="1">
        <f t="array" ref="N19">INDEX(RiskLookUp!$D$5:$H$9,(RANK($L19,RiskLookUp!$C$5:$C$9)),$J19)</f>
        <v>1</v>
      </c>
      <c r="O19" s="135">
        <f>INDEX(PHA!$A:$F,MATCH($K19,PHA!$B:$B,0),5)</f>
        <v>2</v>
      </c>
      <c r="P19" s="135" t="str">
        <f>INDEX(PHA!$A:$F,MATCH($K19,PHA!$B:$B,0),1)</f>
        <v>Dose Reminder</v>
      </c>
      <c r="Q19" s="28" t="str" cm="1">
        <f t="array" ref="Q19">INDEX(RiskLookUp!$N$7:$R$11,(RANK($N19,RiskLookUp!$M$7:$M$11)),$O19)</f>
        <v>Low 2-1</v>
      </c>
      <c r="R19" s="72" t="s">
        <v>29</v>
      </c>
      <c r="S19" s="72" t="s">
        <v>30</v>
      </c>
    </row>
    <row r="20" spans="1:19" ht="380.1" hidden="1" customHeight="1">
      <c r="A20" s="174"/>
      <c r="B20" s="174"/>
      <c r="C20" s="175"/>
      <c r="D20" s="175"/>
      <c r="E20" s="178"/>
      <c r="F20" s="178"/>
      <c r="G20" s="73" t="s">
        <v>115</v>
      </c>
      <c r="H20" s="83" t="s">
        <v>112</v>
      </c>
      <c r="I20" s="66" t="s">
        <v>113</v>
      </c>
      <c r="J20" s="2">
        <v>2</v>
      </c>
      <c r="K20" s="135" t="s">
        <v>433</v>
      </c>
      <c r="L20" s="135">
        <f>INDEX(PHA!$A:$F,MATCH($K20,PHA!$B:$B,0),3)</f>
        <v>4</v>
      </c>
      <c r="M20" s="135" t="str">
        <f>INDEX(PHA!$A:$F,MATCH($K20,PHA!$B:$B,0),4)</f>
        <v>Less than full therapeutic benefit (Underdose)</v>
      </c>
      <c r="N20" s="135" cm="1">
        <f t="array" ref="N20">INDEX(RiskLookUp!$D$5:$H$9,(RANK($L20,RiskLookUp!$C$5:$C$9)),$J20)</f>
        <v>1</v>
      </c>
      <c r="O20" s="135">
        <f>INDEX(PHA!$A:$F,MATCH($K20,PHA!$B:$B,0),5)</f>
        <v>2</v>
      </c>
      <c r="P20" s="135" t="str">
        <f>INDEX(PHA!$A:$F,MATCH($K20,PHA!$B:$B,0),1)</f>
        <v>Dose Reminder</v>
      </c>
      <c r="Q20" s="28" t="str" cm="1">
        <f t="array" ref="Q20">INDEX(RiskLookUp!$N$7:$R$11,(RANK($N20,RiskLookUp!$M$7:$M$11)),$O20)</f>
        <v>Low 2-1</v>
      </c>
      <c r="R20" s="72" t="s">
        <v>29</v>
      </c>
      <c r="S20" s="72" t="s">
        <v>30</v>
      </c>
    </row>
    <row r="21" spans="1:19" ht="409.5" hidden="1" customHeight="1">
      <c r="A21" s="174"/>
      <c r="B21" s="174"/>
      <c r="C21" s="72" t="s">
        <v>78</v>
      </c>
      <c r="D21" s="72">
        <v>4.01</v>
      </c>
      <c r="E21" s="73" t="s">
        <v>116</v>
      </c>
      <c r="F21" s="73" t="s">
        <v>117</v>
      </c>
      <c r="G21" s="73" t="s">
        <v>118</v>
      </c>
      <c r="H21" s="73" t="s">
        <v>119</v>
      </c>
      <c r="I21" s="87" t="s">
        <v>120</v>
      </c>
      <c r="J21" s="2">
        <v>3</v>
      </c>
      <c r="K21" s="135" t="s">
        <v>435</v>
      </c>
      <c r="L21" s="135">
        <f>INDEX(PHA!$A:$F,MATCH($K21,PHA!$B:$B,0),3)</f>
        <v>4</v>
      </c>
      <c r="M21" s="135" t="str">
        <f>INDEX(PHA!$A:$F,MATCH($K21,PHA!$B:$B,0),4)</f>
        <v>MINOR pain/ discomfort (no clinical safety concerns) (Overdose up to 200% (80-160 mg absolute error))</v>
      </c>
      <c r="N21" s="135" cm="1">
        <f t="array" ref="N21">INDEX(RiskLookUp!$D$5:$H$9,(RANK($L21,RiskLookUp!$C$5:$C$9)),$J21)</f>
        <v>2</v>
      </c>
      <c r="O21" s="135">
        <f>INDEX(PHA!$A:$F,MATCH($K21,PHA!$B:$B,0),5)</f>
        <v>2</v>
      </c>
      <c r="P21" s="135" t="str">
        <f>INDEX(PHA!$A:$F,MATCH($K21,PHA!$B:$B,0),1)</f>
        <v>App Configuration</v>
      </c>
      <c r="Q21" s="28" t="str" cm="1">
        <f t="array" ref="Q21">INDEX(RiskLookUp!$N$7:$R$11,(RANK($N21,RiskLookUp!$M$7:$M$11)),$O21)</f>
        <v>Low 2-2</v>
      </c>
      <c r="R21" s="72" t="s">
        <v>29</v>
      </c>
      <c r="S21" s="72" t="s">
        <v>30</v>
      </c>
    </row>
    <row r="22" spans="1:19" ht="94.5" hidden="1">
      <c r="A22" s="174"/>
      <c r="B22" s="174"/>
      <c r="C22" s="175" t="s">
        <v>78</v>
      </c>
      <c r="D22" s="180">
        <v>4.0599999999999996</v>
      </c>
      <c r="E22" s="178" t="s">
        <v>121</v>
      </c>
      <c r="F22" s="178" t="s">
        <v>122</v>
      </c>
      <c r="G22" s="73" t="s">
        <v>123</v>
      </c>
      <c r="H22" s="85" t="s">
        <v>124</v>
      </c>
      <c r="I22" s="25" t="s">
        <v>125</v>
      </c>
      <c r="J22" s="2">
        <v>5</v>
      </c>
      <c r="K22" s="135" t="s">
        <v>434</v>
      </c>
      <c r="L22" s="135">
        <f>INDEX(PHA!$A:$F,MATCH($K22,PHA!$B:$B,0),3)</f>
        <v>4</v>
      </c>
      <c r="M22" s="135" t="str">
        <f>INDEX(PHA!$A:$F,MATCH($K22,PHA!$B:$B,0),4)</f>
        <v>MINOR pain/ discomfort (no clinical safety concerns) (Overdose up to 200% (80-160 mg absolute error))</v>
      </c>
      <c r="N22" s="135" cm="1">
        <f t="array" ref="N22">INDEX(RiskLookUp!$D$5:$H$9,(RANK($L22,RiskLookUp!$C$5:$C$9)),$J22)</f>
        <v>4</v>
      </c>
      <c r="O22" s="135">
        <f>INDEX(PHA!$A:$F,MATCH($K22,PHA!$B:$B,0),5)</f>
        <v>2</v>
      </c>
      <c r="P22" s="135" t="str">
        <f>INDEX(PHA!$A:$F,MATCH($K22,PHA!$B:$B,0),1)</f>
        <v>Dose Reminder</v>
      </c>
      <c r="Q22" s="28" t="str" cm="1">
        <f t="array" ref="Q22">INDEX(RiskLookUp!$N$7:$R$11,(RANK($N22,RiskLookUp!$M$7:$M$11)),$O22)</f>
        <v>Medium 2-4</v>
      </c>
      <c r="R22" s="72" t="s">
        <v>126</v>
      </c>
      <c r="S22" s="72" t="s">
        <v>126</v>
      </c>
    </row>
    <row r="23" spans="1:19" ht="94.5" hidden="1">
      <c r="A23" s="174"/>
      <c r="B23" s="174"/>
      <c r="C23" s="175"/>
      <c r="D23" s="180"/>
      <c r="E23" s="178"/>
      <c r="F23" s="178"/>
      <c r="G23" s="73" t="s">
        <v>127</v>
      </c>
      <c r="H23" s="85" t="s">
        <v>124</v>
      </c>
      <c r="I23" s="25" t="s">
        <v>125</v>
      </c>
      <c r="J23" s="2">
        <v>5</v>
      </c>
      <c r="K23" s="135" t="s">
        <v>434</v>
      </c>
      <c r="L23" s="135">
        <f>INDEX(PHA!$A:$F,MATCH($K23,PHA!$B:$B,0),3)</f>
        <v>4</v>
      </c>
      <c r="M23" s="135" t="str">
        <f>INDEX(PHA!$A:$F,MATCH($K23,PHA!$B:$B,0),4)</f>
        <v>MINOR pain/ discomfort (no clinical safety concerns) (Overdose up to 200% (80-160 mg absolute error))</v>
      </c>
      <c r="N23" s="135" cm="1">
        <f t="array" ref="N23">INDEX(RiskLookUp!$D$5:$H$9,(RANK($L23,RiskLookUp!$C$5:$C$9)),$J23)</f>
        <v>4</v>
      </c>
      <c r="O23" s="135">
        <f>INDEX(PHA!$A:$F,MATCH($K23,PHA!$B:$B,0),5)</f>
        <v>2</v>
      </c>
      <c r="P23" s="135" t="str">
        <f>INDEX(PHA!$A:$F,MATCH($K23,PHA!$B:$B,0),1)</f>
        <v>Dose Reminder</v>
      </c>
      <c r="Q23" s="28" t="str" cm="1">
        <f t="array" ref="Q23">INDEX(RiskLookUp!$N$7:$R$11,(RANK($N23,RiskLookUp!$M$7:$M$11)),$O23)</f>
        <v>Medium 2-4</v>
      </c>
      <c r="R23" s="72" t="s">
        <v>126</v>
      </c>
      <c r="S23" s="72" t="s">
        <v>126</v>
      </c>
    </row>
    <row r="24" spans="1:19" ht="409.5" hidden="1">
      <c r="A24" s="174"/>
      <c r="B24" s="174"/>
      <c r="C24" s="29" t="s">
        <v>78</v>
      </c>
      <c r="D24" s="72">
        <v>4.05</v>
      </c>
      <c r="E24" s="25" t="s">
        <v>79</v>
      </c>
      <c r="F24" s="25" t="s">
        <v>128</v>
      </c>
      <c r="G24" s="73" t="s">
        <v>123</v>
      </c>
      <c r="H24" s="83" t="s">
        <v>82</v>
      </c>
      <c r="I24" s="87" t="s">
        <v>129</v>
      </c>
      <c r="J24" s="2">
        <v>3</v>
      </c>
      <c r="K24" s="135" t="s">
        <v>434</v>
      </c>
      <c r="L24" s="135">
        <f>INDEX(PHA!$A:$F,MATCH($K24,PHA!$B:$B,0),3)</f>
        <v>4</v>
      </c>
      <c r="M24" s="135" t="str">
        <f>INDEX(PHA!$A:$F,MATCH($K24,PHA!$B:$B,0),4)</f>
        <v>MINOR pain/ discomfort (no clinical safety concerns) (Overdose up to 200% (80-160 mg absolute error))</v>
      </c>
      <c r="N24" s="135" cm="1">
        <f t="array" ref="N24">INDEX(RiskLookUp!$D$5:$H$9,(RANK($L24,RiskLookUp!$C$5:$C$9)),$J24)</f>
        <v>2</v>
      </c>
      <c r="O24" s="135">
        <f>INDEX(PHA!$A:$F,MATCH($K24,PHA!$B:$B,0),5)</f>
        <v>2</v>
      </c>
      <c r="P24" s="135" t="str">
        <f>INDEX(PHA!$A:$F,MATCH($K24,PHA!$B:$B,0),1)</f>
        <v>Dose Reminder</v>
      </c>
      <c r="Q24" s="28" t="str" cm="1">
        <f t="array" ref="Q24">INDEX(RiskLookUp!$N$7:$R$11,(RANK($N24,RiskLookUp!$M$7:$M$11)),$O24)</f>
        <v>Low 2-2</v>
      </c>
      <c r="R24" s="72" t="s">
        <v>29</v>
      </c>
      <c r="S24" s="72" t="s">
        <v>130</v>
      </c>
    </row>
    <row r="25" spans="1:19" ht="408.75" hidden="1" customHeight="1">
      <c r="A25" s="174"/>
      <c r="B25" s="174"/>
      <c r="C25" s="29" t="s">
        <v>21</v>
      </c>
      <c r="D25" s="72" t="s">
        <v>131</v>
      </c>
      <c r="E25" s="25" t="s">
        <v>132</v>
      </c>
      <c r="F25" s="25" t="s">
        <v>133</v>
      </c>
      <c r="G25" s="73" t="s">
        <v>134</v>
      </c>
      <c r="H25" s="83" t="s">
        <v>135</v>
      </c>
      <c r="I25" s="87" t="s">
        <v>136</v>
      </c>
      <c r="J25" s="2">
        <v>3</v>
      </c>
      <c r="K25" s="135" t="s">
        <v>427</v>
      </c>
      <c r="L25" s="135">
        <f>INDEX(PHA!$A:$F,MATCH($K25,PHA!$B:$B,0),3)</f>
        <v>4</v>
      </c>
      <c r="M25" s="135" t="str">
        <f>INDEX(PHA!$A:$F,MATCH($K25,PHA!$B:$B,0),4)</f>
        <v>MINOR pain/ discomfort (no clinical safety concerns) (Overdose up to 200% (80-160 mg absolute error))</v>
      </c>
      <c r="N25" s="135" cm="1">
        <f t="array" ref="N25">INDEX(RiskLookUp!$D$5:$H$9,(RANK($L25,RiskLookUp!$C$5:$C$9)),$J25)</f>
        <v>2</v>
      </c>
      <c r="O25" s="135">
        <f>INDEX(PHA!$A:$F,MATCH($K25,PHA!$B:$B,0),5)</f>
        <v>2</v>
      </c>
      <c r="P25" s="135" t="str">
        <f>INDEX(PHA!$A:$F,MATCH($K25,PHA!$B:$B,0),1)</f>
        <v>Dose Logging</v>
      </c>
      <c r="Q25" s="28" t="str" cm="1">
        <f t="array" ref="Q25">INDEX(RiskLookUp!$N$7:$R$11,(RANK($N25,RiskLookUp!$M$7:$M$11)),$O25)</f>
        <v>Low 2-2</v>
      </c>
      <c r="R25" s="72" t="s">
        <v>29</v>
      </c>
      <c r="S25" s="72" t="s">
        <v>137</v>
      </c>
    </row>
    <row r="26" spans="1:19" ht="144" hidden="1" customHeight="1">
      <c r="A26" s="174"/>
      <c r="B26" s="174"/>
      <c r="C26" s="175" t="s">
        <v>21</v>
      </c>
      <c r="D26" s="175" t="s">
        <v>138</v>
      </c>
      <c r="E26" s="178" t="s">
        <v>139</v>
      </c>
      <c r="F26" s="178" t="s">
        <v>140</v>
      </c>
      <c r="G26" s="73" t="s">
        <v>25</v>
      </c>
      <c r="H26" s="85" t="s">
        <v>26</v>
      </c>
      <c r="I26" s="25" t="s">
        <v>39</v>
      </c>
      <c r="J26" s="72">
        <v>5</v>
      </c>
      <c r="K26" s="135" t="s">
        <v>436</v>
      </c>
      <c r="L26" s="135">
        <f>INDEX(PHA!$A:$F,MATCH($K26,PHA!$B:$B,0),3)</f>
        <v>5</v>
      </c>
      <c r="M26" s="135" t="str">
        <f>INDEX(PHA!$A:$F,MATCH($K26,PHA!$B:$B,0),4)</f>
        <v>Negligible: state of dissatisfaction with no perceptible clinical impact (Delay in therapy (device not used))</v>
      </c>
      <c r="N26" s="135" cm="1">
        <f t="array" ref="N26">INDEX(RiskLookUp!$D$5:$H$9,(RANK($L26,RiskLookUp!$C$5:$C$9)),$J26)</f>
        <v>5</v>
      </c>
      <c r="O26" s="135">
        <f>INDEX(PHA!$A:$F,MATCH($K26,PHA!$B:$B,0),5)</f>
        <v>1</v>
      </c>
      <c r="P26" s="135" t="str">
        <f>INDEX(PHA!$A:$F,MATCH($K26,PHA!$B:$B,0),1)</f>
        <v>App Configuration</v>
      </c>
      <c r="Q26" s="28" t="str" cm="1">
        <f t="array" ref="Q26">INDEX(RiskLookUp!$N$7:$R$11,(RANK($N26,RiskLookUp!$M$7:$M$11)),$O26)</f>
        <v>Low 1-5</v>
      </c>
      <c r="R26" s="72" t="s">
        <v>29</v>
      </c>
      <c r="S26" s="72" t="s">
        <v>30</v>
      </c>
    </row>
    <row r="27" spans="1:19" ht="83.25" hidden="1" customHeight="1">
      <c r="A27" s="174"/>
      <c r="B27" s="174"/>
      <c r="C27" s="175"/>
      <c r="D27" s="175"/>
      <c r="E27" s="178"/>
      <c r="F27" s="178"/>
      <c r="G27" s="73" t="s">
        <v>141</v>
      </c>
      <c r="H27" s="85" t="s">
        <v>26</v>
      </c>
      <c r="I27" s="25" t="s">
        <v>39</v>
      </c>
      <c r="J27" s="72">
        <v>5</v>
      </c>
      <c r="K27" s="135" t="s">
        <v>436</v>
      </c>
      <c r="L27" s="135">
        <f>INDEX(PHA!$A:$F,MATCH($K27,PHA!$B:$B,0),3)</f>
        <v>5</v>
      </c>
      <c r="M27" s="135" t="str">
        <f>INDEX(PHA!$A:$F,MATCH($K27,PHA!$B:$B,0),4)</f>
        <v>Negligible: state of dissatisfaction with no perceptible clinical impact (Delay in therapy (device not used))</v>
      </c>
      <c r="N27" s="135" cm="1">
        <f t="array" ref="N27">INDEX(RiskLookUp!$D$5:$H$9,(RANK($L27,RiskLookUp!$C$5:$C$9)),$J27)</f>
        <v>5</v>
      </c>
      <c r="O27" s="135">
        <f>INDEX(PHA!$A:$F,MATCH($K27,PHA!$B:$B,0),5)</f>
        <v>1</v>
      </c>
      <c r="P27" s="135" t="str">
        <f>INDEX(PHA!$A:$F,MATCH($K27,PHA!$B:$B,0),1)</f>
        <v>App Configuration</v>
      </c>
      <c r="Q27" s="28" t="str" cm="1">
        <f t="array" ref="Q27">INDEX(RiskLookUp!$N$7:$R$11,(RANK($N27,RiskLookUp!$M$7:$M$11)),$O27)</f>
        <v>Low 1-5</v>
      </c>
      <c r="R27" s="72" t="s">
        <v>29</v>
      </c>
      <c r="S27" s="72" t="s">
        <v>30</v>
      </c>
    </row>
    <row r="28" spans="1:19" ht="125.85" hidden="1" customHeight="1">
      <c r="A28" s="174" t="s">
        <v>142</v>
      </c>
      <c r="B28" s="174" t="s">
        <v>20</v>
      </c>
      <c r="C28" s="72" t="s">
        <v>78</v>
      </c>
      <c r="D28" s="72">
        <v>6.04</v>
      </c>
      <c r="E28" s="25" t="s">
        <v>143</v>
      </c>
      <c r="F28" s="73" t="s">
        <v>144</v>
      </c>
      <c r="G28" s="73" t="s">
        <v>145</v>
      </c>
      <c r="H28" s="85" t="s">
        <v>146</v>
      </c>
      <c r="I28" s="83" t="s">
        <v>147</v>
      </c>
      <c r="J28" s="72">
        <v>4</v>
      </c>
      <c r="K28" s="135" t="s">
        <v>435</v>
      </c>
      <c r="L28" s="135">
        <f>INDEX(PHA!$A:$F,MATCH($K28,PHA!$B:$B,0),3)</f>
        <v>4</v>
      </c>
      <c r="M28" s="135" t="str">
        <f>INDEX(PHA!$A:$F,MATCH($K28,PHA!$B:$B,0),4)</f>
        <v>MINOR pain/ discomfort (no clinical safety concerns) (Overdose up to 200% (80-160 mg absolute error))</v>
      </c>
      <c r="N28" s="135" cm="1">
        <f t="array" ref="N28">INDEX(RiskLookUp!$D$5:$H$9,(RANK($L28,RiskLookUp!$C$5:$C$9)),$J28)</f>
        <v>3</v>
      </c>
      <c r="O28" s="135">
        <f>INDEX(PHA!$A:$F,MATCH($K28,PHA!$B:$B,0),5)</f>
        <v>2</v>
      </c>
      <c r="P28" s="135" t="str">
        <f>INDEX(PHA!$A:$F,MATCH($K28,PHA!$B:$B,0),1)</f>
        <v>App Configuration</v>
      </c>
      <c r="Q28" s="28" t="str" cm="1">
        <f t="array" ref="Q28">INDEX(RiskLookUp!$N$7:$R$11,(RANK($N28,RiskLookUp!$M$7:$M$11)),$O28)</f>
        <v>Low 2-3</v>
      </c>
      <c r="R28" s="72" t="s">
        <v>29</v>
      </c>
      <c r="S28" s="72" t="s">
        <v>30</v>
      </c>
    </row>
    <row r="29" spans="1:19" ht="372.75" hidden="1" customHeight="1">
      <c r="A29" s="174"/>
      <c r="B29" s="174"/>
      <c r="C29" s="72" t="s">
        <v>78</v>
      </c>
      <c r="D29" s="72">
        <v>6.01</v>
      </c>
      <c r="E29" s="73" t="s">
        <v>148</v>
      </c>
      <c r="F29" s="73" t="s">
        <v>149</v>
      </c>
      <c r="G29" s="73" t="s">
        <v>150</v>
      </c>
      <c r="H29" s="83" t="s">
        <v>146</v>
      </c>
      <c r="I29" s="59" t="s">
        <v>151</v>
      </c>
      <c r="J29" s="2">
        <v>2</v>
      </c>
      <c r="K29" s="135" t="s">
        <v>435</v>
      </c>
      <c r="L29" s="135">
        <f>INDEX(PHA!$A:$F,MATCH($K29,PHA!$B:$B,0),3)</f>
        <v>4</v>
      </c>
      <c r="M29" s="135" t="str">
        <f>INDEX(PHA!$A:$F,MATCH($K29,PHA!$B:$B,0),4)</f>
        <v>MINOR pain/ discomfort (no clinical safety concerns) (Overdose up to 200% (80-160 mg absolute error))</v>
      </c>
      <c r="N29" s="135" cm="1">
        <f t="array" ref="N29">INDEX(RiskLookUp!$D$5:$H$9,(RANK($L29,RiskLookUp!$C$5:$C$9)),$J29)</f>
        <v>1</v>
      </c>
      <c r="O29" s="135">
        <f>INDEX(PHA!$A:$F,MATCH($K29,PHA!$B:$B,0),5)</f>
        <v>2</v>
      </c>
      <c r="P29" s="135" t="str">
        <f>INDEX(PHA!$A:$F,MATCH($K29,PHA!$B:$B,0),1)</f>
        <v>App Configuration</v>
      </c>
      <c r="Q29" s="28" t="str" cm="1">
        <f t="array" ref="Q29">INDEX(RiskLookUp!$N$7:$R$11,(RANK($N29,RiskLookUp!$M$7:$M$11)),$O29)</f>
        <v>Low 2-1</v>
      </c>
      <c r="R29" s="72" t="s">
        <v>29</v>
      </c>
      <c r="S29" s="72" t="s">
        <v>30</v>
      </c>
    </row>
    <row r="30" spans="1:19" ht="142.35" customHeight="1">
      <c r="A30" s="174"/>
      <c r="B30" s="174"/>
      <c r="C30" s="72" t="s">
        <v>21</v>
      </c>
      <c r="D30" s="72" t="s">
        <v>152</v>
      </c>
      <c r="E30" s="25" t="s">
        <v>153</v>
      </c>
      <c r="F30" s="73" t="s">
        <v>154</v>
      </c>
      <c r="G30" s="73" t="s">
        <v>155</v>
      </c>
      <c r="H30" s="73" t="s">
        <v>156</v>
      </c>
      <c r="I30" s="25" t="s">
        <v>125</v>
      </c>
      <c r="J30" s="2">
        <v>5</v>
      </c>
      <c r="K30" s="72" t="s">
        <v>28</v>
      </c>
      <c r="L30" s="135" t="e">
        <f>INDEX(PHA!$A:$F,MATCH($K30,PHA!$B:$B,0),3)</f>
        <v>#N/A</v>
      </c>
      <c r="M30" s="135" t="e">
        <f>INDEX(PHA!$A:$F,MATCH($K30,PHA!$B:$B,0),4)</f>
        <v>#N/A</v>
      </c>
      <c r="N30" s="135" t="e" cm="1">
        <f t="array" ref="N30">INDEX(RiskLookUp!$D$5:$H$9,(RANK($L30,RiskLookUp!$C$5:$C$9)),$J30)</f>
        <v>#N/A</v>
      </c>
      <c r="O30" s="135" t="e">
        <f>INDEX(PHA!$A:$F,MATCH($K30,PHA!$B:$B,0),5)</f>
        <v>#N/A</v>
      </c>
      <c r="P30" s="135" t="e">
        <f>INDEX(PHA!$A:$F,MATCH($K30,PHA!$B:$B,0),1)</f>
        <v>#N/A</v>
      </c>
      <c r="Q30" s="28" t="e" cm="1">
        <f t="array" ref="Q30">INDEX(RiskLookUp!$N$7:$R$11,(RANK($N30,RiskLookUp!$M$7:$M$11)),$O30)</f>
        <v>#N/A</v>
      </c>
      <c r="R30" s="72" t="s">
        <v>126</v>
      </c>
      <c r="S30" s="72" t="s">
        <v>126</v>
      </c>
    </row>
    <row r="31" spans="1:19" ht="174.75" hidden="1" customHeight="1">
      <c r="A31" s="174" t="s">
        <v>157</v>
      </c>
      <c r="B31" s="174" t="s">
        <v>20</v>
      </c>
      <c r="C31" s="175" t="s">
        <v>21</v>
      </c>
      <c r="D31" s="175" t="s">
        <v>158</v>
      </c>
      <c r="E31" s="178" t="s">
        <v>159</v>
      </c>
      <c r="F31" s="178" t="s">
        <v>160</v>
      </c>
      <c r="G31" s="73" t="s">
        <v>161</v>
      </c>
      <c r="H31" s="83" t="s">
        <v>73</v>
      </c>
      <c r="I31" s="25" t="s">
        <v>162</v>
      </c>
      <c r="J31" s="2">
        <v>3</v>
      </c>
      <c r="K31" s="135" t="s">
        <v>435</v>
      </c>
      <c r="L31" s="135">
        <f>INDEX(PHA!$A:$F,MATCH($K31,PHA!$B:$B,0),3)</f>
        <v>4</v>
      </c>
      <c r="M31" s="135" t="str">
        <f>INDEX(PHA!$A:$F,MATCH($K31,PHA!$B:$B,0),4)</f>
        <v>MINOR pain/ discomfort (no clinical safety concerns) (Overdose up to 200% (80-160 mg absolute error))</v>
      </c>
      <c r="N31" s="135" cm="1">
        <f t="array" ref="N31">INDEX(RiskLookUp!$D$5:$H$9,(RANK($L31,RiskLookUp!$C$5:$C$9)),$J31)</f>
        <v>2</v>
      </c>
      <c r="O31" s="135">
        <f>INDEX(PHA!$A:$F,MATCH($K31,PHA!$B:$B,0),5)</f>
        <v>2</v>
      </c>
      <c r="P31" s="135" t="str">
        <f>INDEX(PHA!$A:$F,MATCH($K31,PHA!$B:$B,0),1)</f>
        <v>App Configuration</v>
      </c>
      <c r="Q31" s="28" t="str" cm="1">
        <f t="array" ref="Q31">INDEX(RiskLookUp!$N$7:$R$11,(RANK($N31,RiskLookUp!$M$7:$M$11)),$O31)</f>
        <v>Low 2-2</v>
      </c>
      <c r="R31" s="72" t="s">
        <v>163</v>
      </c>
      <c r="S31" s="72" t="s">
        <v>163</v>
      </c>
    </row>
    <row r="32" spans="1:19" ht="148.35" hidden="1" customHeight="1">
      <c r="A32" s="174"/>
      <c r="B32" s="174"/>
      <c r="C32" s="175"/>
      <c r="D32" s="175"/>
      <c r="E32" s="178"/>
      <c r="F32" s="178"/>
      <c r="G32" s="73" t="s">
        <v>164</v>
      </c>
      <c r="H32" s="83" t="s">
        <v>73</v>
      </c>
      <c r="I32" s="25" t="s">
        <v>165</v>
      </c>
      <c r="J32" s="2">
        <v>3</v>
      </c>
      <c r="K32" s="135" t="s">
        <v>435</v>
      </c>
      <c r="L32" s="135">
        <f>INDEX(PHA!$A:$F,MATCH($K32,PHA!$B:$B,0),3)</f>
        <v>4</v>
      </c>
      <c r="M32" s="135" t="str">
        <f>INDEX(PHA!$A:$F,MATCH($K32,PHA!$B:$B,0),4)</f>
        <v>MINOR pain/ discomfort (no clinical safety concerns) (Overdose up to 200% (80-160 mg absolute error))</v>
      </c>
      <c r="N32" s="135" cm="1">
        <f t="array" ref="N32">INDEX(RiskLookUp!$D$5:$H$9,(RANK($L32,RiskLookUp!$C$5:$C$9)),$J32)</f>
        <v>2</v>
      </c>
      <c r="O32" s="135">
        <f>INDEX(PHA!$A:$F,MATCH($K32,PHA!$B:$B,0),5)</f>
        <v>2</v>
      </c>
      <c r="P32" s="135" t="str">
        <f>INDEX(PHA!$A:$F,MATCH($K32,PHA!$B:$B,0),1)</f>
        <v>App Configuration</v>
      </c>
      <c r="Q32" s="28" t="str" cm="1">
        <f t="array" ref="Q32">INDEX(RiskLookUp!$N$7:$R$11,(RANK($N32,RiskLookUp!$M$7:$M$11)),$O32)</f>
        <v>Low 2-2</v>
      </c>
      <c r="R32" s="72" t="s">
        <v>166</v>
      </c>
      <c r="S32" s="72" t="s">
        <v>166</v>
      </c>
    </row>
    <row r="33" spans="1:19" ht="254.1" hidden="1" customHeight="1">
      <c r="A33" s="176" t="s">
        <v>167</v>
      </c>
      <c r="B33" s="177" t="s">
        <v>168</v>
      </c>
      <c r="C33" s="175" t="s">
        <v>78</v>
      </c>
      <c r="D33" s="175">
        <v>6.01</v>
      </c>
      <c r="E33" s="178" t="s">
        <v>148</v>
      </c>
      <c r="F33" s="178" t="s">
        <v>169</v>
      </c>
      <c r="G33" s="73" t="s">
        <v>170</v>
      </c>
      <c r="H33" s="83" t="s">
        <v>171</v>
      </c>
      <c r="I33" s="85" t="s">
        <v>172</v>
      </c>
      <c r="J33" s="135">
        <v>2</v>
      </c>
      <c r="K33" s="135" t="s">
        <v>424</v>
      </c>
      <c r="L33" s="135">
        <f>INDEX(PHA!$A:$F,MATCH($K33,PHA!$B:$B,0),3)</f>
        <v>4</v>
      </c>
      <c r="M33" s="135" t="str">
        <f>INDEX(PHA!$A:$F,MATCH($K33,PHA!$B:$B,0),4)</f>
        <v>MINOR pain/ discomfort (no clinical safety concerns) (Overdose up to 200% (80-160 mg absolute error))</v>
      </c>
      <c r="N33" s="135" cm="1">
        <f t="array" ref="N33">INDEX(RiskLookUp!$D$5:$H$9,(RANK($L33,RiskLookUp!$C$5:$C$9)),$J33)</f>
        <v>1</v>
      </c>
      <c r="O33" s="135">
        <f>INDEX(PHA!$A:$F,MATCH($K33,PHA!$B:$B,0),5)</f>
        <v>2</v>
      </c>
      <c r="P33" s="135" t="str">
        <f>INDEX(PHA!$A:$F,MATCH($K33,PHA!$B:$B,0),1)</f>
        <v>Dose Logging</v>
      </c>
      <c r="Q33" s="28" t="str" cm="1">
        <f t="array" ref="Q33">INDEX(RiskLookUp!$N$7:$R$11,(RANK($N33,RiskLookUp!$M$7:$M$11)),$O33)</f>
        <v>Low 2-1</v>
      </c>
      <c r="R33" s="72" t="s">
        <v>29</v>
      </c>
      <c r="S33" s="72" t="s">
        <v>30</v>
      </c>
    </row>
    <row r="34" spans="1:19" ht="179.1" hidden="1" customHeight="1">
      <c r="A34" s="176"/>
      <c r="B34" s="177"/>
      <c r="C34" s="175"/>
      <c r="D34" s="175"/>
      <c r="E34" s="178"/>
      <c r="F34" s="178"/>
      <c r="G34" s="73" t="s">
        <v>173</v>
      </c>
      <c r="H34" s="83" t="s">
        <v>171</v>
      </c>
      <c r="I34" s="73" t="s">
        <v>174</v>
      </c>
      <c r="J34" s="72">
        <v>2</v>
      </c>
      <c r="K34" s="135" t="s">
        <v>424</v>
      </c>
      <c r="L34" s="135">
        <f>INDEX(PHA!$A:$F,MATCH($K34,PHA!$B:$B,0),3)</f>
        <v>4</v>
      </c>
      <c r="M34" s="135" t="str">
        <f>INDEX(PHA!$A:$F,MATCH($K34,PHA!$B:$B,0),4)</f>
        <v>MINOR pain/ discomfort (no clinical safety concerns) (Overdose up to 200% (80-160 mg absolute error))</v>
      </c>
      <c r="N34" s="135" cm="1">
        <f t="array" ref="N34">INDEX(RiskLookUp!$D$5:$H$9,(RANK($L34,RiskLookUp!$C$5:$C$9)),$J34)</f>
        <v>1</v>
      </c>
      <c r="O34" s="135">
        <f>INDEX(PHA!$A:$F,MATCH($K34,PHA!$B:$B,0),5)</f>
        <v>2</v>
      </c>
      <c r="P34" s="135" t="str">
        <f>INDEX(PHA!$A:$F,MATCH($K34,PHA!$B:$B,0),1)</f>
        <v>Dose Logging</v>
      </c>
      <c r="Q34" s="28" t="str" cm="1">
        <f t="array" ref="Q34">INDEX(RiskLookUp!$N$7:$R$11,(RANK($N34,RiskLookUp!$M$7:$M$11)),$O34)</f>
        <v>Low 2-1</v>
      </c>
      <c r="R34" s="72" t="s">
        <v>29</v>
      </c>
      <c r="S34" s="72" t="s">
        <v>30</v>
      </c>
    </row>
    <row r="35" spans="1:19" ht="187.35" hidden="1" customHeight="1">
      <c r="A35" s="176"/>
      <c r="B35" s="177"/>
      <c r="C35" s="175"/>
      <c r="D35" s="175"/>
      <c r="E35" s="178"/>
      <c r="F35" s="178"/>
      <c r="G35" s="73" t="s">
        <v>175</v>
      </c>
      <c r="H35" s="83" t="s">
        <v>171</v>
      </c>
      <c r="I35" s="73" t="s">
        <v>174</v>
      </c>
      <c r="J35" s="72">
        <v>2</v>
      </c>
      <c r="K35" s="135" t="s">
        <v>424</v>
      </c>
      <c r="L35" s="135">
        <f>INDEX(PHA!$A:$F,MATCH($K35,PHA!$B:$B,0),3)</f>
        <v>4</v>
      </c>
      <c r="M35" s="135" t="str">
        <f>INDEX(PHA!$A:$F,MATCH($K35,PHA!$B:$B,0),4)</f>
        <v>MINOR pain/ discomfort (no clinical safety concerns) (Overdose up to 200% (80-160 mg absolute error))</v>
      </c>
      <c r="N35" s="135" cm="1">
        <f t="array" ref="N35">INDEX(RiskLookUp!$D$5:$H$9,(RANK($L35,RiskLookUp!$C$5:$C$9)),$J35)</f>
        <v>1</v>
      </c>
      <c r="O35" s="135">
        <f>INDEX(PHA!$A:$F,MATCH($K35,PHA!$B:$B,0),5)</f>
        <v>2</v>
      </c>
      <c r="P35" s="135" t="str">
        <f>INDEX(PHA!$A:$F,MATCH($K35,PHA!$B:$B,0),1)</f>
        <v>Dose Logging</v>
      </c>
      <c r="Q35" s="28" t="str" cm="1">
        <f t="array" ref="Q35">INDEX(RiskLookUp!$N$7:$R$11,(RANK($N35,RiskLookUp!$M$7:$M$11)),$O35)</f>
        <v>Low 2-1</v>
      </c>
      <c r="R35" s="72" t="s">
        <v>29</v>
      </c>
      <c r="S35" s="72" t="s">
        <v>30</v>
      </c>
    </row>
    <row r="36" spans="1:19" ht="303.75" hidden="1" customHeight="1">
      <c r="A36" s="176"/>
      <c r="B36" s="177"/>
      <c r="C36" s="175"/>
      <c r="D36" s="175"/>
      <c r="E36" s="178"/>
      <c r="F36" s="178"/>
      <c r="G36" s="73" t="s">
        <v>176</v>
      </c>
      <c r="H36" s="83" t="s">
        <v>171</v>
      </c>
      <c r="I36" s="85" t="s">
        <v>177</v>
      </c>
      <c r="J36" s="72">
        <v>2</v>
      </c>
      <c r="K36" s="135" t="s">
        <v>424</v>
      </c>
      <c r="L36" s="135">
        <f>INDEX(PHA!$A:$F,MATCH($K36,PHA!$B:$B,0),3)</f>
        <v>4</v>
      </c>
      <c r="M36" s="135" t="str">
        <f>INDEX(PHA!$A:$F,MATCH($K36,PHA!$B:$B,0),4)</f>
        <v>MINOR pain/ discomfort (no clinical safety concerns) (Overdose up to 200% (80-160 mg absolute error))</v>
      </c>
      <c r="N36" s="135" cm="1">
        <f t="array" ref="N36">INDEX(RiskLookUp!$D$5:$H$9,(RANK($L36,RiskLookUp!$C$5:$C$9)),$J36)</f>
        <v>1</v>
      </c>
      <c r="O36" s="135">
        <f>INDEX(PHA!$A:$F,MATCH($K36,PHA!$B:$B,0),5)</f>
        <v>2</v>
      </c>
      <c r="P36" s="135" t="str">
        <f>INDEX(PHA!$A:$F,MATCH($K36,PHA!$B:$B,0),1)</f>
        <v>Dose Logging</v>
      </c>
      <c r="Q36" s="28" t="str" cm="1">
        <f t="array" ref="Q36">INDEX(RiskLookUp!$N$7:$R$11,(RANK($N36,RiskLookUp!$M$7:$M$11)),$O36)</f>
        <v>Low 2-1</v>
      </c>
      <c r="R36" s="72" t="s">
        <v>29</v>
      </c>
      <c r="S36" s="72" t="s">
        <v>30</v>
      </c>
    </row>
    <row r="37" spans="1:19" ht="144.75" hidden="1" customHeight="1">
      <c r="A37" s="176"/>
      <c r="B37" s="177"/>
      <c r="C37" s="175"/>
      <c r="D37" s="175"/>
      <c r="E37" s="178"/>
      <c r="F37" s="178"/>
      <c r="G37" s="73" t="s">
        <v>178</v>
      </c>
      <c r="H37" s="83" t="s">
        <v>171</v>
      </c>
      <c r="I37" s="73" t="s">
        <v>174</v>
      </c>
      <c r="J37" s="72">
        <v>2</v>
      </c>
      <c r="K37" s="135" t="s">
        <v>424</v>
      </c>
      <c r="L37" s="135">
        <f>INDEX(PHA!$A:$F,MATCH($K37,PHA!$B:$B,0),3)</f>
        <v>4</v>
      </c>
      <c r="M37" s="135" t="str">
        <f>INDEX(PHA!$A:$F,MATCH($K37,PHA!$B:$B,0),4)</f>
        <v>MINOR pain/ discomfort (no clinical safety concerns) (Overdose up to 200% (80-160 mg absolute error))</v>
      </c>
      <c r="N37" s="135" cm="1">
        <f t="array" ref="N37">INDEX(RiskLookUp!$D$5:$H$9,(RANK($L37,RiskLookUp!$C$5:$C$9)),$J37)</f>
        <v>1</v>
      </c>
      <c r="O37" s="135">
        <f>INDEX(PHA!$A:$F,MATCH($K37,PHA!$B:$B,0),5)</f>
        <v>2</v>
      </c>
      <c r="P37" s="135" t="str">
        <f>INDEX(PHA!$A:$F,MATCH($K37,PHA!$B:$B,0),1)</f>
        <v>Dose Logging</v>
      </c>
      <c r="Q37" s="28" t="str" cm="1">
        <f t="array" ref="Q37">INDEX(RiskLookUp!$N$7:$R$11,(RANK($N37,RiskLookUp!$M$7:$M$11)),$O37)</f>
        <v>Low 2-1</v>
      </c>
      <c r="R37" s="72" t="s">
        <v>29</v>
      </c>
      <c r="S37" s="72" t="s">
        <v>30</v>
      </c>
    </row>
    <row r="38" spans="1:19" ht="206.1" hidden="1" customHeight="1">
      <c r="A38" s="174" t="s">
        <v>179</v>
      </c>
      <c r="B38" s="174" t="s">
        <v>20</v>
      </c>
      <c r="C38" s="175" t="s">
        <v>78</v>
      </c>
      <c r="D38" s="175">
        <v>6.01</v>
      </c>
      <c r="E38" s="178" t="s">
        <v>148</v>
      </c>
      <c r="F38" s="178" t="s">
        <v>180</v>
      </c>
      <c r="G38" s="73" t="s">
        <v>181</v>
      </c>
      <c r="H38" s="83" t="s">
        <v>146</v>
      </c>
      <c r="I38" s="85" t="s">
        <v>182</v>
      </c>
      <c r="J38" s="72">
        <v>3</v>
      </c>
      <c r="K38" s="135" t="s">
        <v>435</v>
      </c>
      <c r="L38" s="135">
        <f>INDEX(PHA!$A:$F,MATCH($K38,PHA!$B:$B,0),3)</f>
        <v>4</v>
      </c>
      <c r="M38" s="135" t="str">
        <f>INDEX(PHA!$A:$F,MATCH($K38,PHA!$B:$B,0),4)</f>
        <v>MINOR pain/ discomfort (no clinical safety concerns) (Overdose up to 200% (80-160 mg absolute error))</v>
      </c>
      <c r="N38" s="135" cm="1">
        <f t="array" ref="N38">INDEX(RiskLookUp!$D$5:$H$9,(RANK($L38,RiskLookUp!$C$5:$C$9)),$J38)</f>
        <v>2</v>
      </c>
      <c r="O38" s="135">
        <f>INDEX(PHA!$A:$F,MATCH($K38,PHA!$B:$B,0),5)</f>
        <v>2</v>
      </c>
      <c r="P38" s="135" t="str">
        <f>INDEX(PHA!$A:$F,MATCH($K38,PHA!$B:$B,0),1)</f>
        <v>App Configuration</v>
      </c>
      <c r="Q38" s="28" t="str" cm="1">
        <f t="array" ref="Q38">INDEX(RiskLookUp!$N$7:$R$11,(RANK($N38,RiskLookUp!$M$7:$M$11)),$O38)</f>
        <v>Low 2-2</v>
      </c>
      <c r="R38" s="72" t="s">
        <v>29</v>
      </c>
      <c r="S38" s="72" t="s">
        <v>30</v>
      </c>
    </row>
    <row r="39" spans="1:19" ht="220.5" hidden="1">
      <c r="A39" s="174"/>
      <c r="B39" s="174"/>
      <c r="C39" s="175"/>
      <c r="D39" s="175"/>
      <c r="E39" s="178"/>
      <c r="F39" s="178"/>
      <c r="G39" s="73" t="s">
        <v>145</v>
      </c>
      <c r="H39" s="83" t="s">
        <v>146</v>
      </c>
      <c r="I39" s="83" t="s">
        <v>182</v>
      </c>
      <c r="J39" s="72">
        <v>3</v>
      </c>
      <c r="K39" s="135" t="s">
        <v>435</v>
      </c>
      <c r="L39" s="135">
        <f>INDEX(PHA!$A:$F,MATCH($K39,PHA!$B:$B,0),3)</f>
        <v>4</v>
      </c>
      <c r="M39" s="135" t="str">
        <f>INDEX(PHA!$A:$F,MATCH($K39,PHA!$B:$B,0),4)</f>
        <v>MINOR pain/ discomfort (no clinical safety concerns) (Overdose up to 200% (80-160 mg absolute error))</v>
      </c>
      <c r="N39" s="135" cm="1">
        <f t="array" ref="N39">INDEX(RiskLookUp!$D$5:$H$9,(RANK($L39,RiskLookUp!$C$5:$C$9)),$J39)</f>
        <v>2</v>
      </c>
      <c r="O39" s="135">
        <f>INDEX(PHA!$A:$F,MATCH($K39,PHA!$B:$B,0),5)</f>
        <v>2</v>
      </c>
      <c r="P39" s="135" t="str">
        <f>INDEX(PHA!$A:$F,MATCH($K39,PHA!$B:$B,0),1)</f>
        <v>App Configuration</v>
      </c>
      <c r="Q39" s="28" t="str" cm="1">
        <f t="array" ref="Q39">INDEX(RiskLookUp!$N$7:$R$11,(RANK($N39,RiskLookUp!$M$7:$M$11)),$O39)</f>
        <v>Low 2-2</v>
      </c>
      <c r="R39" s="72" t="s">
        <v>29</v>
      </c>
      <c r="S39" s="72" t="s">
        <v>30</v>
      </c>
    </row>
    <row r="40" spans="1:19" ht="315" hidden="1">
      <c r="A40" s="174"/>
      <c r="B40" s="174"/>
      <c r="C40" s="72" t="s">
        <v>78</v>
      </c>
      <c r="D40" s="72">
        <v>6.01</v>
      </c>
      <c r="E40" s="73" t="s">
        <v>148</v>
      </c>
      <c r="F40" s="73" t="s">
        <v>149</v>
      </c>
      <c r="G40" s="73" t="s">
        <v>150</v>
      </c>
      <c r="H40" s="83" t="s">
        <v>171</v>
      </c>
      <c r="I40" s="83" t="s">
        <v>183</v>
      </c>
      <c r="J40" s="2">
        <v>2</v>
      </c>
      <c r="K40" s="135" t="s">
        <v>424</v>
      </c>
      <c r="L40" s="135">
        <f>INDEX(PHA!$A:$F,MATCH($K40,PHA!$B:$B,0),3)</f>
        <v>4</v>
      </c>
      <c r="M40" s="135" t="str">
        <f>INDEX(PHA!$A:$F,MATCH($K40,PHA!$B:$B,0),4)</f>
        <v>MINOR pain/ discomfort (no clinical safety concerns) (Overdose up to 200% (80-160 mg absolute error))</v>
      </c>
      <c r="N40" s="135" cm="1">
        <f t="array" ref="N40">INDEX(RiskLookUp!$D$5:$H$9,(RANK($L40,RiskLookUp!$C$5:$C$9)),$J40)</f>
        <v>1</v>
      </c>
      <c r="O40" s="135">
        <f>INDEX(PHA!$A:$F,MATCH($K40,PHA!$B:$B,0),5)</f>
        <v>2</v>
      </c>
      <c r="P40" s="135" t="str">
        <f>INDEX(PHA!$A:$F,MATCH($K40,PHA!$B:$B,0),1)</f>
        <v>Dose Logging</v>
      </c>
      <c r="Q40" s="28" t="str" cm="1">
        <f t="array" ref="Q40">INDEX(RiskLookUp!$N$7:$R$11,(RANK($N40,RiskLookUp!$M$7:$M$11)),$O40)</f>
        <v>Low 2-1</v>
      </c>
      <c r="R40" s="72" t="s">
        <v>29</v>
      </c>
      <c r="S40" s="72" t="s">
        <v>30</v>
      </c>
    </row>
  </sheetData>
  <autoFilter ref="K1:K40" xr:uid="{000C1A65-9727-7B48-A7BF-766D935FC989}">
    <filterColumn colId="0">
      <filters>
        <filter val="User dissatisfaction"/>
      </filters>
    </filterColumn>
  </autoFilter>
  <mergeCells count="42">
    <mergeCell ref="A2:A10"/>
    <mergeCell ref="F19:F20"/>
    <mergeCell ref="F17:F18"/>
    <mergeCell ref="F8:F10"/>
    <mergeCell ref="F4:F7"/>
    <mergeCell ref="F2:F3"/>
    <mergeCell ref="A19:A27"/>
    <mergeCell ref="E22:E23"/>
    <mergeCell ref="E19:E20"/>
    <mergeCell ref="B2:B10"/>
    <mergeCell ref="F22:F23"/>
    <mergeCell ref="D19:D20"/>
    <mergeCell ref="D22:D23"/>
    <mergeCell ref="B12:B18"/>
    <mergeCell ref="C26:C27"/>
    <mergeCell ref="F26:F27"/>
    <mergeCell ref="D26:D27"/>
    <mergeCell ref="D31:D32"/>
    <mergeCell ref="F38:F39"/>
    <mergeCell ref="E38:E39"/>
    <mergeCell ref="E31:E32"/>
    <mergeCell ref="E26:E27"/>
    <mergeCell ref="D38:D39"/>
    <mergeCell ref="D33:D37"/>
    <mergeCell ref="E33:E37"/>
    <mergeCell ref="F33:F37"/>
    <mergeCell ref="F31:F32"/>
    <mergeCell ref="A38:A40"/>
    <mergeCell ref="B38:B40"/>
    <mergeCell ref="A12:A18"/>
    <mergeCell ref="C38:C39"/>
    <mergeCell ref="B28:B30"/>
    <mergeCell ref="B19:B27"/>
    <mergeCell ref="C19:C20"/>
    <mergeCell ref="C22:C23"/>
    <mergeCell ref="B31:B32"/>
    <mergeCell ref="A33:A37"/>
    <mergeCell ref="B33:B37"/>
    <mergeCell ref="C33:C37"/>
    <mergeCell ref="C31:C32"/>
    <mergeCell ref="A28:A30"/>
    <mergeCell ref="A31:A32"/>
  </mergeCells>
  <phoneticPr fontId="20" type="noConversion"/>
  <pageMargins left="0.2" right="0.2" top="0.65625" bottom="0.5" header="0.3" footer="0.3"/>
  <pageSetup scale="30" orientation="landscape" r:id="rId1"/>
  <headerFooter>
    <oddHeader>&amp;L&amp;"Arial,Regular"&amp;8Eli Lilly and Company – Pharmaceutical Delivery Systems (PDS)   
Title: LillyPlus sFMEA    &amp;R&amp;"Arial,Regular"&amp;8Document Name: AMT-129285-ATT-1
Page &amp;P of  &amp;N</oddHeader>
    <oddFooter xml:space="preserve">&amp;CIt is the responsibility of the individual using this document to verify its Official Status during its use.
The information contained in this document is Confidential and Proprietary Business Information of Eli Lilly and Company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A827-E333-5344-890F-99FF144CA5FE}">
  <dimension ref="A1:S43"/>
  <sheetViews>
    <sheetView topLeftCell="F1" zoomScale="116" workbookViewId="0">
      <pane ySplit="1" topLeftCell="A36" activePane="bottomLeft" state="frozen"/>
      <selection activeCell="F1" sqref="F1"/>
      <selection pane="bottomLeft" activeCell="Q4" sqref="Q4"/>
    </sheetView>
  </sheetViews>
  <sheetFormatPr defaultColWidth="11" defaultRowHeight="15.75"/>
  <cols>
    <col min="1" max="1" width="14.125" customWidth="1"/>
    <col min="2" max="2" width="13.875" customWidth="1"/>
    <col min="5" max="5" width="22.625" bestFit="1" customWidth="1"/>
    <col min="6" max="6" width="33" customWidth="1"/>
    <col min="7" max="7" width="28.375" customWidth="1"/>
    <col min="8" max="8" width="28.5" customWidth="1"/>
    <col min="9" max="9" width="66.625" bestFit="1" customWidth="1"/>
    <col min="10" max="10" width="3.5" bestFit="1" customWidth="1"/>
    <col min="11" max="11" width="16.625" customWidth="1"/>
    <col min="12" max="12" width="3.5" bestFit="1" customWidth="1"/>
    <col min="13" max="13" width="20.5" customWidth="1"/>
    <col min="15" max="15" width="4.875" bestFit="1" customWidth="1"/>
    <col min="16" max="16" width="10" bestFit="1" customWidth="1"/>
    <col min="17" max="17" width="10.625" bestFit="1" customWidth="1"/>
    <col min="18" max="18" width="22" bestFit="1" customWidth="1"/>
    <col min="19" max="19" width="24.125" bestFit="1" customWidth="1"/>
  </cols>
  <sheetData>
    <row r="1" spans="1:19" ht="56.25">
      <c r="A1" s="89" t="s">
        <v>0</v>
      </c>
      <c r="B1" s="90" t="s">
        <v>1</v>
      </c>
      <c r="C1" s="90" t="s">
        <v>2</v>
      </c>
      <c r="D1" s="90" t="s">
        <v>3</v>
      </c>
      <c r="E1" s="90" t="s">
        <v>4</v>
      </c>
      <c r="F1" s="90" t="s">
        <v>5</v>
      </c>
      <c r="G1" s="90" t="s">
        <v>6</v>
      </c>
      <c r="H1" s="90" t="s">
        <v>7</v>
      </c>
      <c r="I1" s="90" t="s">
        <v>8</v>
      </c>
      <c r="J1" s="90" t="s">
        <v>9</v>
      </c>
      <c r="K1" s="90" t="s">
        <v>10</v>
      </c>
      <c r="L1" s="90" t="s">
        <v>11</v>
      </c>
      <c r="M1" s="90" t="s">
        <v>12</v>
      </c>
      <c r="N1" s="90" t="s">
        <v>13</v>
      </c>
      <c r="O1" s="90" t="s">
        <v>14</v>
      </c>
      <c r="P1" s="90" t="s">
        <v>15</v>
      </c>
      <c r="Q1" s="90" t="s">
        <v>16</v>
      </c>
      <c r="R1" s="90" t="s">
        <v>17</v>
      </c>
      <c r="S1" s="90" t="s">
        <v>18</v>
      </c>
    </row>
    <row r="2" spans="1:19" ht="220.5">
      <c r="A2" s="197" t="s">
        <v>19</v>
      </c>
      <c r="B2" s="190" t="s">
        <v>20</v>
      </c>
      <c r="C2" s="91" t="s">
        <v>21</v>
      </c>
      <c r="D2" s="91" t="s">
        <v>22</v>
      </c>
      <c r="E2" s="92" t="s">
        <v>23</v>
      </c>
      <c r="F2" s="188" t="s">
        <v>24</v>
      </c>
      <c r="G2" s="92" t="s">
        <v>25</v>
      </c>
      <c r="H2" s="93" t="s">
        <v>26</v>
      </c>
      <c r="I2" s="93" t="s">
        <v>27</v>
      </c>
      <c r="J2" s="91">
        <v>5</v>
      </c>
      <c r="K2" s="91" t="s">
        <v>28</v>
      </c>
      <c r="L2" s="91">
        <v>5</v>
      </c>
      <c r="M2" s="91" t="s">
        <v>184</v>
      </c>
      <c r="N2" s="91">
        <v>5</v>
      </c>
      <c r="O2" s="91">
        <v>1</v>
      </c>
      <c r="P2" s="91" t="s">
        <v>185</v>
      </c>
      <c r="Q2" s="94" t="s">
        <v>186</v>
      </c>
      <c r="R2" s="91" t="s">
        <v>29</v>
      </c>
      <c r="S2" s="91" t="s">
        <v>30</v>
      </c>
    </row>
    <row r="3" spans="1:19" ht="173.25">
      <c r="A3" s="198"/>
      <c r="B3" s="191"/>
      <c r="C3" s="91" t="s">
        <v>21</v>
      </c>
      <c r="D3" s="91" t="s">
        <v>31</v>
      </c>
      <c r="E3" s="92" t="s">
        <v>32</v>
      </c>
      <c r="F3" s="189"/>
      <c r="G3" s="92" t="s">
        <v>33</v>
      </c>
      <c r="H3" s="93" t="s">
        <v>26</v>
      </c>
      <c r="I3" s="93" t="s">
        <v>34</v>
      </c>
      <c r="J3" s="91">
        <v>5</v>
      </c>
      <c r="K3" s="91" t="s">
        <v>28</v>
      </c>
      <c r="L3" s="91">
        <v>5</v>
      </c>
      <c r="M3" s="91" t="s">
        <v>184</v>
      </c>
      <c r="N3" s="91">
        <v>5</v>
      </c>
      <c r="O3" s="91">
        <v>1</v>
      </c>
      <c r="P3" s="91" t="s">
        <v>185</v>
      </c>
      <c r="Q3" s="94" t="s">
        <v>186</v>
      </c>
      <c r="R3" s="91" t="s">
        <v>29</v>
      </c>
      <c r="S3" s="91" t="s">
        <v>30</v>
      </c>
    </row>
    <row r="4" spans="1:19" ht="110.25">
      <c r="A4" s="198"/>
      <c r="B4" s="191"/>
      <c r="C4" s="91" t="s">
        <v>21</v>
      </c>
      <c r="D4" s="91" t="s">
        <v>35</v>
      </c>
      <c r="E4" s="92" t="s">
        <v>36</v>
      </c>
      <c r="F4" s="188" t="s">
        <v>37</v>
      </c>
      <c r="G4" s="92" t="s">
        <v>25</v>
      </c>
      <c r="H4" s="93" t="s">
        <v>38</v>
      </c>
      <c r="I4" s="93" t="s">
        <v>39</v>
      </c>
      <c r="J4" s="91">
        <v>5</v>
      </c>
      <c r="K4" s="91" t="s">
        <v>28</v>
      </c>
      <c r="L4" s="91">
        <v>5</v>
      </c>
      <c r="M4" s="91" t="s">
        <v>184</v>
      </c>
      <c r="N4" s="91">
        <v>5</v>
      </c>
      <c r="O4" s="91">
        <v>1</v>
      </c>
      <c r="P4" s="91" t="s">
        <v>185</v>
      </c>
      <c r="Q4" s="94" t="s">
        <v>186</v>
      </c>
      <c r="R4" s="91" t="s">
        <v>29</v>
      </c>
      <c r="S4" s="91" t="s">
        <v>30</v>
      </c>
    </row>
    <row r="5" spans="1:19" ht="157.5">
      <c r="A5" s="198"/>
      <c r="B5" s="191"/>
      <c r="C5" s="91" t="s">
        <v>21</v>
      </c>
      <c r="D5" s="91" t="s">
        <v>40</v>
      </c>
      <c r="E5" s="92" t="s">
        <v>41</v>
      </c>
      <c r="F5" s="200"/>
      <c r="G5" s="92" t="s">
        <v>42</v>
      </c>
      <c r="H5" s="93" t="s">
        <v>38</v>
      </c>
      <c r="I5" s="93" t="s">
        <v>43</v>
      </c>
      <c r="J5" s="95">
        <v>5</v>
      </c>
      <c r="K5" s="91" t="s">
        <v>28</v>
      </c>
      <c r="L5" s="91">
        <v>5</v>
      </c>
      <c r="M5" s="91" t="s">
        <v>184</v>
      </c>
      <c r="N5" s="91">
        <v>5</v>
      </c>
      <c r="O5" s="91">
        <v>1</v>
      </c>
      <c r="P5" s="91" t="s">
        <v>185</v>
      </c>
      <c r="Q5" s="94" t="s">
        <v>186</v>
      </c>
      <c r="R5" s="91" t="s">
        <v>29</v>
      </c>
      <c r="S5" s="91" t="s">
        <v>30</v>
      </c>
    </row>
    <row r="6" spans="1:19" ht="141.75">
      <c r="A6" s="198"/>
      <c r="B6" s="191"/>
      <c r="C6" s="91" t="s">
        <v>21</v>
      </c>
      <c r="D6" s="91" t="s">
        <v>44</v>
      </c>
      <c r="E6" s="92" t="s">
        <v>45</v>
      </c>
      <c r="F6" s="200"/>
      <c r="G6" s="92" t="s">
        <v>46</v>
      </c>
      <c r="H6" s="93" t="s">
        <v>38</v>
      </c>
      <c r="I6" s="93" t="s">
        <v>39</v>
      </c>
      <c r="J6" s="95">
        <v>5</v>
      </c>
      <c r="K6" s="91" t="s">
        <v>28</v>
      </c>
      <c r="L6" s="91">
        <v>5</v>
      </c>
      <c r="M6" s="91" t="s">
        <v>184</v>
      </c>
      <c r="N6" s="91">
        <v>5</v>
      </c>
      <c r="O6" s="91">
        <v>1</v>
      </c>
      <c r="P6" s="91" t="s">
        <v>185</v>
      </c>
      <c r="Q6" s="94" t="s">
        <v>186</v>
      </c>
      <c r="R6" s="91" t="s">
        <v>29</v>
      </c>
      <c r="S6" s="91" t="s">
        <v>30</v>
      </c>
    </row>
    <row r="7" spans="1:19" ht="157.5">
      <c r="A7" s="198"/>
      <c r="B7" s="191"/>
      <c r="C7" s="91" t="s">
        <v>21</v>
      </c>
      <c r="D7" s="91" t="s">
        <v>47</v>
      </c>
      <c r="E7" s="92" t="s">
        <v>48</v>
      </c>
      <c r="F7" s="189"/>
      <c r="G7" s="92" t="s">
        <v>49</v>
      </c>
      <c r="H7" s="93" t="s">
        <v>38</v>
      </c>
      <c r="I7" s="93" t="s">
        <v>39</v>
      </c>
      <c r="J7" s="91">
        <v>5</v>
      </c>
      <c r="K7" s="91" t="s">
        <v>28</v>
      </c>
      <c r="L7" s="91">
        <v>5</v>
      </c>
      <c r="M7" s="91" t="s">
        <v>184</v>
      </c>
      <c r="N7" s="91">
        <v>5</v>
      </c>
      <c r="O7" s="91">
        <v>1</v>
      </c>
      <c r="P7" s="91" t="s">
        <v>185</v>
      </c>
      <c r="Q7" s="94" t="s">
        <v>186</v>
      </c>
      <c r="R7" s="91" t="s">
        <v>29</v>
      </c>
      <c r="S7" s="91" t="s">
        <v>30</v>
      </c>
    </row>
    <row r="8" spans="1:19" ht="110.25">
      <c r="A8" s="198"/>
      <c r="B8" s="191"/>
      <c r="C8" s="91" t="s">
        <v>21</v>
      </c>
      <c r="D8" s="91" t="s">
        <v>50</v>
      </c>
      <c r="E8" s="92" t="s">
        <v>51</v>
      </c>
      <c r="F8" s="188" t="s">
        <v>52</v>
      </c>
      <c r="G8" s="92" t="s">
        <v>53</v>
      </c>
      <c r="H8" s="93" t="s">
        <v>54</v>
      </c>
      <c r="I8" s="93" t="s">
        <v>39</v>
      </c>
      <c r="J8" s="91">
        <v>5</v>
      </c>
      <c r="K8" s="91" t="s">
        <v>28</v>
      </c>
      <c r="L8" s="91">
        <v>5</v>
      </c>
      <c r="M8" s="91" t="s">
        <v>184</v>
      </c>
      <c r="N8" s="91">
        <v>5</v>
      </c>
      <c r="O8" s="91">
        <v>1</v>
      </c>
      <c r="P8" s="91" t="s">
        <v>185</v>
      </c>
      <c r="Q8" s="94" t="s">
        <v>186</v>
      </c>
      <c r="R8" s="91" t="s">
        <v>29</v>
      </c>
      <c r="S8" s="91" t="s">
        <v>30</v>
      </c>
    </row>
    <row r="9" spans="1:19" ht="126">
      <c r="A9" s="198"/>
      <c r="B9" s="191"/>
      <c r="C9" s="91" t="s">
        <v>21</v>
      </c>
      <c r="D9" s="91" t="s">
        <v>55</v>
      </c>
      <c r="E9" s="92" t="s">
        <v>56</v>
      </c>
      <c r="F9" s="200"/>
      <c r="G9" s="92" t="s">
        <v>42</v>
      </c>
      <c r="H9" s="93" t="s">
        <v>54</v>
      </c>
      <c r="I9" s="93" t="s">
        <v>34</v>
      </c>
      <c r="J9" s="91">
        <v>5</v>
      </c>
      <c r="K9" s="91" t="s">
        <v>28</v>
      </c>
      <c r="L9" s="91">
        <v>5</v>
      </c>
      <c r="M9" s="91" t="s">
        <v>184</v>
      </c>
      <c r="N9" s="91">
        <v>5</v>
      </c>
      <c r="O9" s="91">
        <v>1</v>
      </c>
      <c r="P9" s="91" t="s">
        <v>185</v>
      </c>
      <c r="Q9" s="94" t="s">
        <v>186</v>
      </c>
      <c r="R9" s="91" t="s">
        <v>29</v>
      </c>
      <c r="S9" s="91" t="s">
        <v>30</v>
      </c>
    </row>
    <row r="10" spans="1:19" ht="141.75">
      <c r="A10" s="199"/>
      <c r="B10" s="192"/>
      <c r="C10" s="91" t="s">
        <v>21</v>
      </c>
      <c r="D10" s="91" t="s">
        <v>57</v>
      </c>
      <c r="E10" s="92" t="s">
        <v>58</v>
      </c>
      <c r="F10" s="189"/>
      <c r="G10" s="92" t="s">
        <v>59</v>
      </c>
      <c r="H10" s="92" t="s">
        <v>54</v>
      </c>
      <c r="I10" s="93" t="s">
        <v>60</v>
      </c>
      <c r="J10" s="91">
        <v>5</v>
      </c>
      <c r="K10" s="91" t="s">
        <v>28</v>
      </c>
      <c r="L10" s="91">
        <v>5</v>
      </c>
      <c r="M10" s="91" t="s">
        <v>184</v>
      </c>
      <c r="N10" s="91">
        <v>5</v>
      </c>
      <c r="O10" s="91">
        <v>1</v>
      </c>
      <c r="P10" s="91" t="s">
        <v>185</v>
      </c>
      <c r="Q10" s="94" t="s">
        <v>186</v>
      </c>
      <c r="R10" s="91" t="s">
        <v>29</v>
      </c>
      <c r="S10" s="91" t="s">
        <v>30</v>
      </c>
    </row>
    <row r="11" spans="1:19" ht="141.75">
      <c r="A11" s="96" t="s">
        <v>61</v>
      </c>
      <c r="B11" s="97" t="s">
        <v>20</v>
      </c>
      <c r="C11" s="91" t="s">
        <v>21</v>
      </c>
      <c r="D11" s="91" t="s">
        <v>62</v>
      </c>
      <c r="E11" s="92" t="s">
        <v>63</v>
      </c>
      <c r="F11" s="92" t="s">
        <v>64</v>
      </c>
      <c r="G11" s="92" t="s">
        <v>65</v>
      </c>
      <c r="H11" s="92" t="s">
        <v>26</v>
      </c>
      <c r="I11" s="93" t="s">
        <v>66</v>
      </c>
      <c r="J11" s="95">
        <v>5</v>
      </c>
      <c r="K11" s="91" t="s">
        <v>28</v>
      </c>
      <c r="L11" s="91">
        <v>5</v>
      </c>
      <c r="M11" s="91" t="s">
        <v>184</v>
      </c>
      <c r="N11" s="91">
        <v>5</v>
      </c>
      <c r="O11" s="91">
        <v>1</v>
      </c>
      <c r="P11" s="91" t="s">
        <v>185</v>
      </c>
      <c r="Q11" s="94" t="s">
        <v>186</v>
      </c>
      <c r="R11" s="91" t="s">
        <v>29</v>
      </c>
      <c r="S11" s="91" t="s">
        <v>30</v>
      </c>
    </row>
    <row r="12" spans="1:19" ht="378">
      <c r="A12" s="190" t="s">
        <v>67</v>
      </c>
      <c r="B12" s="190" t="s">
        <v>187</v>
      </c>
      <c r="C12" s="91" t="s">
        <v>21</v>
      </c>
      <c r="D12" s="91" t="s">
        <v>69</v>
      </c>
      <c r="E12" s="92" t="s">
        <v>70</v>
      </c>
      <c r="F12" s="92" t="s">
        <v>71</v>
      </c>
      <c r="G12" s="92" t="s">
        <v>72</v>
      </c>
      <c r="H12" s="98" t="s">
        <v>73</v>
      </c>
      <c r="I12" s="100" t="s">
        <v>74</v>
      </c>
      <c r="J12" s="95">
        <v>1</v>
      </c>
      <c r="K12" s="91" t="s">
        <v>75</v>
      </c>
      <c r="L12" s="91">
        <v>4</v>
      </c>
      <c r="M12" s="91" t="s">
        <v>188</v>
      </c>
      <c r="N12" s="91">
        <v>1</v>
      </c>
      <c r="O12" s="91">
        <v>2</v>
      </c>
      <c r="P12" s="91" t="s">
        <v>189</v>
      </c>
      <c r="Q12" s="94" t="s">
        <v>190</v>
      </c>
      <c r="R12" s="91" t="s">
        <v>76</v>
      </c>
      <c r="S12" s="91" t="s">
        <v>77</v>
      </c>
    </row>
    <row r="13" spans="1:19" ht="315">
      <c r="A13" s="191"/>
      <c r="B13" s="191"/>
      <c r="C13" s="91" t="s">
        <v>78</v>
      </c>
      <c r="D13" s="91">
        <v>4.05</v>
      </c>
      <c r="E13" s="92" t="s">
        <v>79</v>
      </c>
      <c r="F13" s="92" t="s">
        <v>80</v>
      </c>
      <c r="G13" s="92" t="s">
        <v>81</v>
      </c>
      <c r="H13" s="98" t="s">
        <v>82</v>
      </c>
      <c r="I13" s="100" t="s">
        <v>83</v>
      </c>
      <c r="J13" s="95">
        <v>3</v>
      </c>
      <c r="K13" s="91" t="s">
        <v>75</v>
      </c>
      <c r="L13" s="91">
        <v>4</v>
      </c>
      <c r="M13" s="91" t="s">
        <v>188</v>
      </c>
      <c r="N13" s="91">
        <v>2</v>
      </c>
      <c r="O13" s="91">
        <v>2</v>
      </c>
      <c r="P13" s="91" t="s">
        <v>189</v>
      </c>
      <c r="Q13" s="94" t="s">
        <v>191</v>
      </c>
      <c r="R13" s="91" t="s">
        <v>84</v>
      </c>
      <c r="S13" s="91" t="s">
        <v>84</v>
      </c>
    </row>
    <row r="14" spans="1:19" ht="315">
      <c r="A14" s="191"/>
      <c r="B14" s="191"/>
      <c r="C14" s="91" t="s">
        <v>21</v>
      </c>
      <c r="D14" s="91" t="s">
        <v>85</v>
      </c>
      <c r="E14" s="92" t="s">
        <v>86</v>
      </c>
      <c r="F14" s="92" t="s">
        <v>87</v>
      </c>
      <c r="G14" s="92" t="s">
        <v>88</v>
      </c>
      <c r="H14" s="101" t="s">
        <v>73</v>
      </c>
      <c r="I14" s="93" t="s">
        <v>83</v>
      </c>
      <c r="J14" s="95">
        <v>3</v>
      </c>
      <c r="K14" s="91" t="s">
        <v>89</v>
      </c>
      <c r="L14" s="91">
        <v>5</v>
      </c>
      <c r="M14" s="91" t="s">
        <v>192</v>
      </c>
      <c r="N14" s="91">
        <v>3</v>
      </c>
      <c r="O14" s="91">
        <v>1</v>
      </c>
      <c r="P14" s="91" t="s">
        <v>189</v>
      </c>
      <c r="Q14" s="94" t="s">
        <v>193</v>
      </c>
      <c r="R14" s="91" t="s">
        <v>84</v>
      </c>
      <c r="S14" s="91" t="s">
        <v>84</v>
      </c>
    </row>
    <row r="15" spans="1:19" ht="378">
      <c r="A15" s="191"/>
      <c r="B15" s="191"/>
      <c r="C15" s="91" t="s">
        <v>21</v>
      </c>
      <c r="D15" s="91" t="s">
        <v>90</v>
      </c>
      <c r="E15" s="92" t="s">
        <v>91</v>
      </c>
      <c r="F15" s="92" t="s">
        <v>92</v>
      </c>
      <c r="G15" s="92" t="s">
        <v>93</v>
      </c>
      <c r="H15" s="93" t="s">
        <v>26</v>
      </c>
      <c r="I15" s="100" t="s">
        <v>94</v>
      </c>
      <c r="J15" s="95">
        <v>3</v>
      </c>
      <c r="K15" s="91" t="s">
        <v>89</v>
      </c>
      <c r="L15" s="91">
        <v>5</v>
      </c>
      <c r="M15" s="91" t="s">
        <v>192</v>
      </c>
      <c r="N15" s="91">
        <v>3</v>
      </c>
      <c r="O15" s="91">
        <v>1</v>
      </c>
      <c r="P15" s="91" t="s">
        <v>189</v>
      </c>
      <c r="Q15" s="94" t="s">
        <v>193</v>
      </c>
      <c r="R15" s="91" t="s">
        <v>95</v>
      </c>
      <c r="S15" s="91" t="s">
        <v>96</v>
      </c>
    </row>
    <row r="16" spans="1:19" ht="378">
      <c r="A16" s="191"/>
      <c r="B16" s="191"/>
      <c r="C16" s="91" t="s">
        <v>21</v>
      </c>
      <c r="D16" s="91" t="s">
        <v>97</v>
      </c>
      <c r="E16" s="92" t="s">
        <v>91</v>
      </c>
      <c r="F16" s="92" t="s">
        <v>98</v>
      </c>
      <c r="G16" s="92" t="s">
        <v>93</v>
      </c>
      <c r="H16" s="93" t="s">
        <v>99</v>
      </c>
      <c r="I16" s="100" t="s">
        <v>94</v>
      </c>
      <c r="J16" s="95">
        <v>5</v>
      </c>
      <c r="K16" s="91" t="s">
        <v>28</v>
      </c>
      <c r="L16" s="91">
        <v>5</v>
      </c>
      <c r="M16" s="91" t="s">
        <v>184</v>
      </c>
      <c r="N16" s="91">
        <v>5</v>
      </c>
      <c r="O16" s="91">
        <v>1</v>
      </c>
      <c r="P16" s="91" t="s">
        <v>185</v>
      </c>
      <c r="Q16" s="94" t="s">
        <v>186</v>
      </c>
      <c r="R16" s="102" t="s">
        <v>95</v>
      </c>
      <c r="S16" s="91" t="s">
        <v>96</v>
      </c>
    </row>
    <row r="17" spans="1:19" ht="204.75">
      <c r="A17" s="191"/>
      <c r="B17" s="191"/>
      <c r="C17" s="91" t="s">
        <v>21</v>
      </c>
      <c r="D17" s="91" t="s">
        <v>100</v>
      </c>
      <c r="E17" s="92" t="s">
        <v>101</v>
      </c>
      <c r="F17" s="188" t="s">
        <v>102</v>
      </c>
      <c r="G17" s="92" t="s">
        <v>103</v>
      </c>
      <c r="H17" s="98" t="s">
        <v>73</v>
      </c>
      <c r="I17" s="93" t="s">
        <v>104</v>
      </c>
      <c r="J17" s="95">
        <v>3</v>
      </c>
      <c r="K17" s="91" t="s">
        <v>75</v>
      </c>
      <c r="L17" s="91">
        <v>4</v>
      </c>
      <c r="M17" s="91" t="s">
        <v>188</v>
      </c>
      <c r="N17" s="91">
        <v>2</v>
      </c>
      <c r="O17" s="91">
        <v>2</v>
      </c>
      <c r="P17" s="91" t="s">
        <v>189</v>
      </c>
      <c r="Q17" s="94" t="s">
        <v>191</v>
      </c>
      <c r="R17" s="91" t="s">
        <v>29</v>
      </c>
      <c r="S17" s="91" t="s">
        <v>30</v>
      </c>
    </row>
    <row r="18" spans="1:19" ht="204.75">
      <c r="A18" s="192"/>
      <c r="B18" s="192"/>
      <c r="C18" s="91" t="s">
        <v>21</v>
      </c>
      <c r="D18" s="91" t="s">
        <v>105</v>
      </c>
      <c r="E18" s="92" t="s">
        <v>106</v>
      </c>
      <c r="F18" s="189"/>
      <c r="G18" s="92" t="s">
        <v>107</v>
      </c>
      <c r="H18" s="98" t="s">
        <v>73</v>
      </c>
      <c r="I18" s="93" t="s">
        <v>39</v>
      </c>
      <c r="J18" s="95">
        <v>5</v>
      </c>
      <c r="K18" s="91" t="s">
        <v>28</v>
      </c>
      <c r="L18" s="91">
        <v>5</v>
      </c>
      <c r="M18" s="91" t="s">
        <v>184</v>
      </c>
      <c r="N18" s="91">
        <v>5</v>
      </c>
      <c r="O18" s="91">
        <v>1</v>
      </c>
      <c r="P18" s="91" t="s">
        <v>185</v>
      </c>
      <c r="Q18" s="94" t="s">
        <v>186</v>
      </c>
      <c r="R18" s="91" t="s">
        <v>29</v>
      </c>
      <c r="S18" s="91" t="s">
        <v>30</v>
      </c>
    </row>
    <row r="19" spans="1:19" ht="255">
      <c r="A19" s="190" t="s">
        <v>108</v>
      </c>
      <c r="B19" s="190" t="s">
        <v>20</v>
      </c>
      <c r="C19" s="193" t="s">
        <v>78</v>
      </c>
      <c r="D19" s="193">
        <v>4.04</v>
      </c>
      <c r="E19" s="188" t="s">
        <v>109</v>
      </c>
      <c r="F19" s="188" t="s">
        <v>110</v>
      </c>
      <c r="G19" s="92" t="s">
        <v>111</v>
      </c>
      <c r="H19" s="98" t="s">
        <v>112</v>
      </c>
      <c r="I19" s="100" t="s">
        <v>113</v>
      </c>
      <c r="J19" s="95">
        <v>2</v>
      </c>
      <c r="K19" s="91" t="s">
        <v>114</v>
      </c>
      <c r="L19" s="91">
        <v>4</v>
      </c>
      <c r="M19" s="91" t="s">
        <v>194</v>
      </c>
      <c r="N19" s="91">
        <v>1</v>
      </c>
      <c r="O19" s="91">
        <v>2</v>
      </c>
      <c r="P19" s="91" t="s">
        <v>189</v>
      </c>
      <c r="Q19" s="94" t="s">
        <v>190</v>
      </c>
      <c r="R19" s="91" t="s">
        <v>29</v>
      </c>
      <c r="S19" s="91" t="s">
        <v>30</v>
      </c>
    </row>
    <row r="20" spans="1:19" ht="255">
      <c r="A20" s="191"/>
      <c r="B20" s="191"/>
      <c r="C20" s="194"/>
      <c r="D20" s="194"/>
      <c r="E20" s="189"/>
      <c r="F20" s="189"/>
      <c r="G20" s="92" t="s">
        <v>115</v>
      </c>
      <c r="H20" s="98" t="s">
        <v>112</v>
      </c>
      <c r="I20" s="100" t="s">
        <v>113</v>
      </c>
      <c r="J20" s="95">
        <v>2</v>
      </c>
      <c r="K20" s="91" t="s">
        <v>114</v>
      </c>
      <c r="L20" s="91">
        <v>4</v>
      </c>
      <c r="M20" s="91" t="s">
        <v>194</v>
      </c>
      <c r="N20" s="91">
        <v>1</v>
      </c>
      <c r="O20" s="91">
        <v>2</v>
      </c>
      <c r="P20" s="91" t="s">
        <v>189</v>
      </c>
      <c r="Q20" s="94" t="s">
        <v>190</v>
      </c>
      <c r="R20" s="91" t="s">
        <v>29</v>
      </c>
      <c r="S20" s="91" t="s">
        <v>30</v>
      </c>
    </row>
    <row r="21" spans="1:19" ht="303.75">
      <c r="A21" s="191"/>
      <c r="B21" s="191"/>
      <c r="C21" s="91" t="s">
        <v>78</v>
      </c>
      <c r="D21" s="91">
        <v>4.01</v>
      </c>
      <c r="E21" s="92" t="s">
        <v>116</v>
      </c>
      <c r="F21" s="92" t="s">
        <v>117</v>
      </c>
      <c r="G21" s="92" t="s">
        <v>118</v>
      </c>
      <c r="H21" s="92" t="s">
        <v>119</v>
      </c>
      <c r="I21" s="104" t="s">
        <v>120</v>
      </c>
      <c r="J21" s="95">
        <v>3</v>
      </c>
      <c r="K21" s="91" t="s">
        <v>75</v>
      </c>
      <c r="L21" s="91">
        <v>4</v>
      </c>
      <c r="M21" s="91" t="s">
        <v>188</v>
      </c>
      <c r="N21" s="91">
        <v>2</v>
      </c>
      <c r="O21" s="91">
        <v>2</v>
      </c>
      <c r="P21" s="91" t="s">
        <v>189</v>
      </c>
      <c r="Q21" s="94" t="s">
        <v>191</v>
      </c>
      <c r="R21" s="91" t="s">
        <v>29</v>
      </c>
      <c r="S21" s="91" t="s">
        <v>30</v>
      </c>
    </row>
    <row r="22" spans="1:19" ht="31.5">
      <c r="A22" s="191"/>
      <c r="B22" s="191"/>
      <c r="C22" s="193" t="s">
        <v>78</v>
      </c>
      <c r="D22" s="195">
        <v>4.0599999999999996</v>
      </c>
      <c r="E22" s="188" t="s">
        <v>121</v>
      </c>
      <c r="F22" s="188" t="s">
        <v>122</v>
      </c>
      <c r="G22" s="92" t="s">
        <v>123</v>
      </c>
      <c r="H22" s="101" t="s">
        <v>124</v>
      </c>
      <c r="I22" s="93" t="s">
        <v>125</v>
      </c>
      <c r="J22" s="95">
        <v>5</v>
      </c>
      <c r="K22" s="91" t="s">
        <v>28</v>
      </c>
      <c r="L22" s="91">
        <v>5</v>
      </c>
      <c r="M22" s="91" t="s">
        <v>184</v>
      </c>
      <c r="N22" s="91">
        <v>5</v>
      </c>
      <c r="O22" s="91">
        <v>1</v>
      </c>
      <c r="P22" s="91" t="s">
        <v>185</v>
      </c>
      <c r="Q22" s="94" t="s">
        <v>186</v>
      </c>
      <c r="R22" s="91" t="s">
        <v>126</v>
      </c>
      <c r="S22" s="91" t="s">
        <v>126</v>
      </c>
    </row>
    <row r="23" spans="1:19" ht="31.5">
      <c r="A23" s="191"/>
      <c r="B23" s="191"/>
      <c r="C23" s="194"/>
      <c r="D23" s="196"/>
      <c r="E23" s="189"/>
      <c r="F23" s="189"/>
      <c r="G23" s="92" t="s">
        <v>127</v>
      </c>
      <c r="H23" s="101" t="s">
        <v>124</v>
      </c>
      <c r="I23" s="93" t="s">
        <v>125</v>
      </c>
      <c r="J23" s="95">
        <v>5</v>
      </c>
      <c r="K23" s="91" t="s">
        <v>28</v>
      </c>
      <c r="L23" s="91">
        <v>5</v>
      </c>
      <c r="M23" s="91" t="s">
        <v>184</v>
      </c>
      <c r="N23" s="91">
        <v>5</v>
      </c>
      <c r="O23" s="91">
        <v>1</v>
      </c>
      <c r="P23" s="91" t="s">
        <v>185</v>
      </c>
      <c r="Q23" s="94" t="s">
        <v>186</v>
      </c>
      <c r="R23" s="91" t="s">
        <v>126</v>
      </c>
      <c r="S23" s="91" t="s">
        <v>126</v>
      </c>
    </row>
    <row r="24" spans="1:19" ht="409.5">
      <c r="A24" s="191"/>
      <c r="B24" s="191"/>
      <c r="C24" s="105" t="s">
        <v>78</v>
      </c>
      <c r="D24" s="91">
        <v>4.05</v>
      </c>
      <c r="E24" s="93" t="s">
        <v>79</v>
      </c>
      <c r="F24" s="93" t="s">
        <v>128</v>
      </c>
      <c r="G24" s="92" t="s">
        <v>123</v>
      </c>
      <c r="H24" s="98" t="s">
        <v>82</v>
      </c>
      <c r="I24" s="104" t="s">
        <v>129</v>
      </c>
      <c r="J24" s="95">
        <v>3</v>
      </c>
      <c r="K24" s="105" t="s">
        <v>75</v>
      </c>
      <c r="L24" s="91">
        <v>4</v>
      </c>
      <c r="M24" s="91" t="s">
        <v>188</v>
      </c>
      <c r="N24" s="105">
        <v>2</v>
      </c>
      <c r="O24" s="91">
        <v>2</v>
      </c>
      <c r="P24" s="91" t="s">
        <v>189</v>
      </c>
      <c r="Q24" s="94" t="s">
        <v>191</v>
      </c>
      <c r="R24" s="91" t="s">
        <v>29</v>
      </c>
      <c r="S24" s="91" t="s">
        <v>130</v>
      </c>
    </row>
    <row r="25" spans="1:19" ht="337.5">
      <c r="A25" s="191"/>
      <c r="B25" s="191"/>
      <c r="C25" s="105" t="s">
        <v>21</v>
      </c>
      <c r="D25" s="91" t="s">
        <v>131</v>
      </c>
      <c r="E25" s="93" t="s">
        <v>132</v>
      </c>
      <c r="F25" s="93" t="s">
        <v>133</v>
      </c>
      <c r="G25" s="92" t="s">
        <v>134</v>
      </c>
      <c r="H25" s="98" t="s">
        <v>135</v>
      </c>
      <c r="I25" s="104" t="s">
        <v>136</v>
      </c>
      <c r="J25" s="95">
        <v>3</v>
      </c>
      <c r="K25" s="105" t="s">
        <v>75</v>
      </c>
      <c r="L25" s="91">
        <v>4</v>
      </c>
      <c r="M25" s="91" t="s">
        <v>188</v>
      </c>
      <c r="N25" s="105">
        <v>2</v>
      </c>
      <c r="O25" s="91">
        <v>2</v>
      </c>
      <c r="P25" s="91" t="s">
        <v>189</v>
      </c>
      <c r="Q25" s="94" t="s">
        <v>191</v>
      </c>
      <c r="R25" s="91" t="s">
        <v>29</v>
      </c>
      <c r="S25" s="91" t="s">
        <v>137</v>
      </c>
    </row>
    <row r="26" spans="1:19" ht="94.5">
      <c r="A26" s="191"/>
      <c r="B26" s="191"/>
      <c r="C26" s="193" t="s">
        <v>21</v>
      </c>
      <c r="D26" s="193" t="s">
        <v>138</v>
      </c>
      <c r="E26" s="188" t="s">
        <v>139</v>
      </c>
      <c r="F26" s="188" t="s">
        <v>140</v>
      </c>
      <c r="G26" s="92" t="s">
        <v>25</v>
      </c>
      <c r="H26" s="101" t="s">
        <v>26</v>
      </c>
      <c r="I26" s="93" t="s">
        <v>39</v>
      </c>
      <c r="J26" s="91">
        <v>5</v>
      </c>
      <c r="K26" s="91" t="s">
        <v>28</v>
      </c>
      <c r="L26" s="91">
        <v>5</v>
      </c>
      <c r="M26" s="91" t="s">
        <v>184</v>
      </c>
      <c r="N26" s="91">
        <v>5</v>
      </c>
      <c r="O26" s="91">
        <v>1</v>
      </c>
      <c r="P26" s="91" t="s">
        <v>185</v>
      </c>
      <c r="Q26" s="94" t="s">
        <v>186</v>
      </c>
      <c r="R26" s="91" t="s">
        <v>29</v>
      </c>
      <c r="S26" s="91" t="s">
        <v>30</v>
      </c>
    </row>
    <row r="27" spans="1:19" ht="47.25">
      <c r="A27" s="192"/>
      <c r="B27" s="192"/>
      <c r="C27" s="194"/>
      <c r="D27" s="194"/>
      <c r="E27" s="189"/>
      <c r="F27" s="189"/>
      <c r="G27" s="92" t="s">
        <v>141</v>
      </c>
      <c r="H27" s="101" t="s">
        <v>26</v>
      </c>
      <c r="I27" s="93" t="s">
        <v>39</v>
      </c>
      <c r="J27" s="91">
        <v>5</v>
      </c>
      <c r="K27" s="91" t="s">
        <v>28</v>
      </c>
      <c r="L27" s="91">
        <v>5</v>
      </c>
      <c r="M27" s="91" t="s">
        <v>184</v>
      </c>
      <c r="N27" s="91">
        <v>5</v>
      </c>
      <c r="O27" s="91">
        <v>1</v>
      </c>
      <c r="P27" s="91" t="s">
        <v>185</v>
      </c>
      <c r="Q27" s="94" t="s">
        <v>186</v>
      </c>
      <c r="R27" s="91" t="s">
        <v>29</v>
      </c>
      <c r="S27" s="91" t="s">
        <v>30</v>
      </c>
    </row>
    <row r="28" spans="1:19" ht="110.25">
      <c r="A28" s="190" t="s">
        <v>142</v>
      </c>
      <c r="B28" s="190" t="s">
        <v>20</v>
      </c>
      <c r="C28" s="91" t="s">
        <v>78</v>
      </c>
      <c r="D28" s="91">
        <v>6.04</v>
      </c>
      <c r="E28" s="93" t="s">
        <v>143</v>
      </c>
      <c r="F28" s="92" t="s">
        <v>144</v>
      </c>
      <c r="G28" s="92" t="s">
        <v>145</v>
      </c>
      <c r="H28" s="101" t="s">
        <v>146</v>
      </c>
      <c r="I28" s="98" t="s">
        <v>147</v>
      </c>
      <c r="J28" s="91">
        <v>4</v>
      </c>
      <c r="K28" s="91" t="s">
        <v>114</v>
      </c>
      <c r="L28" s="91">
        <v>4</v>
      </c>
      <c r="M28" s="91" t="s">
        <v>194</v>
      </c>
      <c r="N28" s="91">
        <v>3</v>
      </c>
      <c r="O28" s="91">
        <v>2</v>
      </c>
      <c r="P28" s="91" t="s">
        <v>189</v>
      </c>
      <c r="Q28" s="94" t="s">
        <v>195</v>
      </c>
      <c r="R28" s="91" t="s">
        <v>29</v>
      </c>
      <c r="S28" s="91" t="s">
        <v>30</v>
      </c>
    </row>
    <row r="29" spans="1:19" ht="204">
      <c r="A29" s="191"/>
      <c r="B29" s="191"/>
      <c r="C29" s="91" t="s">
        <v>78</v>
      </c>
      <c r="D29" s="91">
        <v>6.01</v>
      </c>
      <c r="E29" s="92" t="s">
        <v>148</v>
      </c>
      <c r="F29" s="92" t="s">
        <v>149</v>
      </c>
      <c r="G29" s="92" t="s">
        <v>150</v>
      </c>
      <c r="H29" s="98" t="s">
        <v>146</v>
      </c>
      <c r="I29" s="99" t="s">
        <v>151</v>
      </c>
      <c r="J29" s="95">
        <v>2</v>
      </c>
      <c r="K29" s="91" t="s">
        <v>75</v>
      </c>
      <c r="L29" s="91">
        <v>4</v>
      </c>
      <c r="M29" s="91" t="s">
        <v>188</v>
      </c>
      <c r="N29" s="91">
        <v>1</v>
      </c>
      <c r="O29" s="91">
        <v>2</v>
      </c>
      <c r="P29" s="91" t="s">
        <v>189</v>
      </c>
      <c r="Q29" s="94" t="s">
        <v>190</v>
      </c>
      <c r="R29" s="91" t="s">
        <v>29</v>
      </c>
      <c r="S29" s="91" t="s">
        <v>30</v>
      </c>
    </row>
    <row r="30" spans="1:19" ht="78.75">
      <c r="A30" s="192"/>
      <c r="B30" s="192"/>
      <c r="C30" s="91" t="s">
        <v>21</v>
      </c>
      <c r="D30" s="91" t="s">
        <v>152</v>
      </c>
      <c r="E30" s="93" t="s">
        <v>153</v>
      </c>
      <c r="F30" s="92" t="s">
        <v>154</v>
      </c>
      <c r="G30" s="92" t="s">
        <v>155</v>
      </c>
      <c r="H30" s="92" t="s">
        <v>156</v>
      </c>
      <c r="I30" s="93" t="s">
        <v>125</v>
      </c>
      <c r="J30" s="95">
        <v>5</v>
      </c>
      <c r="K30" s="91" t="s">
        <v>28</v>
      </c>
      <c r="L30" s="91">
        <v>5</v>
      </c>
      <c r="M30" s="91" t="s">
        <v>184</v>
      </c>
      <c r="N30" s="91">
        <v>5</v>
      </c>
      <c r="O30" s="91">
        <v>1</v>
      </c>
      <c r="P30" s="91" t="s">
        <v>185</v>
      </c>
      <c r="Q30" s="94" t="s">
        <v>186</v>
      </c>
      <c r="R30" s="91" t="s">
        <v>126</v>
      </c>
      <c r="S30" s="91" t="s">
        <v>126</v>
      </c>
    </row>
    <row r="31" spans="1:19" ht="63">
      <c r="A31" s="190" t="s">
        <v>157</v>
      </c>
      <c r="B31" s="190" t="s">
        <v>20</v>
      </c>
      <c r="C31" s="193" t="s">
        <v>21</v>
      </c>
      <c r="D31" s="193" t="s">
        <v>158</v>
      </c>
      <c r="E31" s="188" t="s">
        <v>159</v>
      </c>
      <c r="F31" s="188" t="s">
        <v>160</v>
      </c>
      <c r="G31" s="92" t="s">
        <v>161</v>
      </c>
      <c r="H31" s="98" t="s">
        <v>73</v>
      </c>
      <c r="I31" s="93" t="s">
        <v>162</v>
      </c>
      <c r="J31" s="95">
        <v>3</v>
      </c>
      <c r="K31" s="91" t="s">
        <v>75</v>
      </c>
      <c r="L31" s="91">
        <v>4</v>
      </c>
      <c r="M31" s="91" t="s">
        <v>188</v>
      </c>
      <c r="N31" s="91">
        <v>2</v>
      </c>
      <c r="O31" s="91">
        <v>2</v>
      </c>
      <c r="P31" s="91" t="s">
        <v>189</v>
      </c>
      <c r="Q31" s="94" t="s">
        <v>191</v>
      </c>
      <c r="R31" s="91" t="s">
        <v>163</v>
      </c>
      <c r="S31" s="91" t="s">
        <v>163</v>
      </c>
    </row>
    <row r="32" spans="1:19" ht="110.25">
      <c r="A32" s="192"/>
      <c r="B32" s="192"/>
      <c r="C32" s="194"/>
      <c r="D32" s="194"/>
      <c r="E32" s="189"/>
      <c r="F32" s="189"/>
      <c r="G32" s="92" t="s">
        <v>164</v>
      </c>
      <c r="H32" s="98" t="s">
        <v>73</v>
      </c>
      <c r="I32" s="93" t="s">
        <v>165</v>
      </c>
      <c r="J32" s="95">
        <v>3</v>
      </c>
      <c r="K32" s="91" t="s">
        <v>75</v>
      </c>
      <c r="L32" s="91">
        <v>4</v>
      </c>
      <c r="M32" s="91" t="s">
        <v>188</v>
      </c>
      <c r="N32" s="91">
        <v>2</v>
      </c>
      <c r="O32" s="91">
        <v>2</v>
      </c>
      <c r="P32" s="91" t="s">
        <v>189</v>
      </c>
      <c r="Q32" s="94" t="s">
        <v>191</v>
      </c>
      <c r="R32" s="91" t="s">
        <v>166</v>
      </c>
      <c r="S32" s="91" t="s">
        <v>166</v>
      </c>
    </row>
    <row r="33" spans="1:19" ht="204.75">
      <c r="A33" s="190" t="s">
        <v>179</v>
      </c>
      <c r="B33" s="190" t="s">
        <v>20</v>
      </c>
      <c r="C33" s="193" t="s">
        <v>78</v>
      </c>
      <c r="D33" s="193">
        <v>6.01</v>
      </c>
      <c r="E33" s="188" t="s">
        <v>148</v>
      </c>
      <c r="F33" s="188" t="s">
        <v>180</v>
      </c>
      <c r="G33" s="92" t="s">
        <v>181</v>
      </c>
      <c r="H33" s="98" t="s">
        <v>146</v>
      </c>
      <c r="I33" s="119" t="s">
        <v>182</v>
      </c>
      <c r="J33" s="91">
        <v>3</v>
      </c>
      <c r="K33" s="91" t="s">
        <v>75</v>
      </c>
      <c r="L33" s="91">
        <v>4</v>
      </c>
      <c r="M33" s="91" t="s">
        <v>188</v>
      </c>
      <c r="N33" s="91">
        <v>2</v>
      </c>
      <c r="O33" s="91">
        <v>2</v>
      </c>
      <c r="P33" s="91" t="s">
        <v>189</v>
      </c>
      <c r="Q33" s="94" t="s">
        <v>191</v>
      </c>
      <c r="R33" s="91" t="s">
        <v>29</v>
      </c>
      <c r="S33" s="91" t="s">
        <v>30</v>
      </c>
    </row>
    <row r="34" spans="1:19" ht="204.75">
      <c r="A34" s="191"/>
      <c r="B34" s="191"/>
      <c r="C34" s="194"/>
      <c r="D34" s="194"/>
      <c r="E34" s="189"/>
      <c r="F34" s="189"/>
      <c r="G34" s="92" t="s">
        <v>145</v>
      </c>
      <c r="H34" s="98" t="s">
        <v>146</v>
      </c>
      <c r="I34" s="118" t="s">
        <v>182</v>
      </c>
      <c r="J34" s="91">
        <v>3</v>
      </c>
      <c r="K34" s="91" t="s">
        <v>75</v>
      </c>
      <c r="L34" s="91">
        <v>4</v>
      </c>
      <c r="M34" s="91" t="s">
        <v>188</v>
      </c>
      <c r="N34" s="91">
        <v>2</v>
      </c>
      <c r="O34" s="91">
        <v>2</v>
      </c>
      <c r="P34" s="91" t="s">
        <v>189</v>
      </c>
      <c r="Q34" s="94" t="s">
        <v>191</v>
      </c>
      <c r="R34" s="91" t="s">
        <v>29</v>
      </c>
      <c r="S34" s="91" t="s">
        <v>30</v>
      </c>
    </row>
    <row r="35" spans="1:19" ht="299.25">
      <c r="A35" s="192"/>
      <c r="B35" s="192"/>
      <c r="C35" s="91" t="s">
        <v>78</v>
      </c>
      <c r="D35" s="91">
        <v>6.01</v>
      </c>
      <c r="E35" s="92" t="s">
        <v>148</v>
      </c>
      <c r="F35" s="92" t="s">
        <v>149</v>
      </c>
      <c r="G35" s="92" t="s">
        <v>150</v>
      </c>
      <c r="H35" s="98" t="s">
        <v>171</v>
      </c>
      <c r="I35" s="118" t="s">
        <v>183</v>
      </c>
      <c r="J35" s="95">
        <v>2</v>
      </c>
      <c r="K35" s="91" t="s">
        <v>75</v>
      </c>
      <c r="L35" s="91">
        <v>4</v>
      </c>
      <c r="M35" s="91" t="s">
        <v>188</v>
      </c>
      <c r="N35" s="91">
        <v>1</v>
      </c>
      <c r="O35" s="91">
        <v>2</v>
      </c>
      <c r="P35" s="91" t="s">
        <v>189</v>
      </c>
      <c r="Q35" s="94" t="s">
        <v>190</v>
      </c>
      <c r="R35" s="91" t="s">
        <v>29</v>
      </c>
      <c r="S35" s="91" t="s">
        <v>30</v>
      </c>
    </row>
    <row r="36" spans="1:19" ht="110.25">
      <c r="A36" s="185" t="s">
        <v>196</v>
      </c>
      <c r="B36" s="185" t="s">
        <v>20</v>
      </c>
      <c r="C36" s="94" t="s">
        <v>78</v>
      </c>
      <c r="D36" s="94">
        <v>6.04</v>
      </c>
      <c r="E36" s="106" t="s">
        <v>143</v>
      </c>
      <c r="F36" s="106" t="s">
        <v>144</v>
      </c>
      <c r="G36" s="106" t="s">
        <v>145</v>
      </c>
      <c r="H36" s="106" t="s">
        <v>146</v>
      </c>
      <c r="I36" s="107" t="s">
        <v>39</v>
      </c>
      <c r="J36" s="108"/>
      <c r="K36" s="109"/>
      <c r="L36" s="108"/>
      <c r="M36" s="109"/>
      <c r="N36" s="108"/>
      <c r="O36" s="108"/>
      <c r="P36" s="108"/>
      <c r="Q36" s="108"/>
      <c r="R36" s="108"/>
      <c r="S36" s="108"/>
    </row>
    <row r="37" spans="1:19" ht="204">
      <c r="A37" s="186"/>
      <c r="B37" s="186"/>
      <c r="C37" s="94" t="s">
        <v>78</v>
      </c>
      <c r="D37" s="94">
        <v>6.01</v>
      </c>
      <c r="E37" s="106" t="s">
        <v>148</v>
      </c>
      <c r="F37" s="106" t="s">
        <v>149</v>
      </c>
      <c r="G37" s="106" t="s">
        <v>150</v>
      </c>
      <c r="H37" s="110" t="s">
        <v>146</v>
      </c>
      <c r="I37" s="111" t="s">
        <v>197</v>
      </c>
      <c r="J37" s="108"/>
      <c r="K37" s="109"/>
      <c r="L37" s="108"/>
      <c r="M37" s="109"/>
      <c r="N37" s="108"/>
      <c r="O37" s="108"/>
      <c r="P37" s="108"/>
      <c r="Q37" s="108"/>
      <c r="R37" s="108"/>
      <c r="S37" s="108"/>
    </row>
    <row r="38" spans="1:19" ht="110.25">
      <c r="A38" s="185" t="s">
        <v>198</v>
      </c>
      <c r="B38" s="185" t="s">
        <v>20</v>
      </c>
      <c r="C38" s="94" t="s">
        <v>78</v>
      </c>
      <c r="D38" s="94">
        <v>6.04</v>
      </c>
      <c r="E38" s="106" t="s">
        <v>143</v>
      </c>
      <c r="F38" s="106" t="s">
        <v>144</v>
      </c>
      <c r="G38" s="106" t="s">
        <v>145</v>
      </c>
      <c r="H38" s="106" t="s">
        <v>146</v>
      </c>
      <c r="I38" s="112" t="s">
        <v>39</v>
      </c>
      <c r="J38" s="113"/>
      <c r="K38" s="103"/>
      <c r="L38" s="113"/>
      <c r="M38" s="103"/>
      <c r="N38" s="113"/>
      <c r="O38" s="113"/>
      <c r="P38" s="113"/>
      <c r="Q38" s="113"/>
      <c r="R38" s="113"/>
      <c r="S38" s="113"/>
    </row>
    <row r="39" spans="1:19" ht="47.25">
      <c r="A39" s="187"/>
      <c r="B39" s="187"/>
      <c r="C39" s="183" t="s">
        <v>78</v>
      </c>
      <c r="D39" s="183">
        <v>6.04</v>
      </c>
      <c r="E39" s="181" t="s">
        <v>143</v>
      </c>
      <c r="F39" s="181" t="s">
        <v>180</v>
      </c>
      <c r="G39" s="106" t="s">
        <v>181</v>
      </c>
      <c r="H39" s="110" t="s">
        <v>146</v>
      </c>
      <c r="I39" s="114" t="s">
        <v>199</v>
      </c>
      <c r="J39" s="113"/>
      <c r="K39" s="103"/>
      <c r="L39" s="113"/>
      <c r="M39" s="103"/>
      <c r="N39" s="113"/>
      <c r="O39" s="113"/>
      <c r="P39" s="113"/>
      <c r="Q39" s="113"/>
      <c r="R39" s="113"/>
      <c r="S39" s="113"/>
    </row>
    <row r="40" spans="1:19" ht="95.1" customHeight="1">
      <c r="A40" s="187"/>
      <c r="B40" s="187"/>
      <c r="C40" s="184"/>
      <c r="D40" s="184"/>
      <c r="E40" s="182"/>
      <c r="F40" s="182"/>
      <c r="G40" s="106" t="s">
        <v>145</v>
      </c>
      <c r="H40" s="110" t="s">
        <v>146</v>
      </c>
      <c r="I40" s="110" t="s">
        <v>199</v>
      </c>
      <c r="J40" s="113"/>
      <c r="K40" s="103"/>
      <c r="L40" s="113"/>
      <c r="M40" s="103"/>
      <c r="N40" s="113"/>
      <c r="O40" s="113"/>
      <c r="P40" s="113"/>
      <c r="Q40" s="113"/>
      <c r="R40" s="113"/>
      <c r="S40" s="113"/>
    </row>
    <row r="41" spans="1:19" ht="173.25">
      <c r="A41" s="187"/>
      <c r="B41" s="187"/>
      <c r="C41" s="94" t="s">
        <v>78</v>
      </c>
      <c r="D41" s="94">
        <v>6.04</v>
      </c>
      <c r="E41" s="106" t="s">
        <v>143</v>
      </c>
      <c r="F41" s="106" t="s">
        <v>149</v>
      </c>
      <c r="G41" s="106" t="s">
        <v>150</v>
      </c>
      <c r="H41" s="110" t="s">
        <v>171</v>
      </c>
      <c r="I41" s="110" t="s">
        <v>200</v>
      </c>
      <c r="J41" s="113"/>
      <c r="K41" s="103"/>
      <c r="L41" s="113"/>
      <c r="M41" s="103"/>
      <c r="N41" s="113"/>
      <c r="O41" s="113"/>
      <c r="P41" s="113"/>
      <c r="Q41" s="113"/>
      <c r="R41" s="113"/>
      <c r="S41" s="113"/>
    </row>
    <row r="42" spans="1:19" ht="120">
      <c r="A42" s="187"/>
      <c r="B42" s="187"/>
      <c r="C42" s="183" t="s">
        <v>78</v>
      </c>
      <c r="D42" s="183">
        <v>4.04</v>
      </c>
      <c r="E42" s="181" t="s">
        <v>109</v>
      </c>
      <c r="F42" s="181" t="s">
        <v>201</v>
      </c>
      <c r="G42" s="106" t="s">
        <v>111</v>
      </c>
      <c r="H42" s="110" t="s">
        <v>202</v>
      </c>
      <c r="I42" s="115" t="s">
        <v>203</v>
      </c>
      <c r="J42" s="113"/>
      <c r="K42" s="103"/>
      <c r="L42" s="113"/>
      <c r="M42" s="113"/>
      <c r="N42" s="113"/>
      <c r="O42" s="113"/>
      <c r="P42" s="113"/>
      <c r="Q42" s="113"/>
      <c r="R42" s="113"/>
      <c r="S42" s="113"/>
    </row>
    <row r="43" spans="1:19" ht="120">
      <c r="A43" s="186"/>
      <c r="B43" s="186"/>
      <c r="C43" s="184"/>
      <c r="D43" s="184"/>
      <c r="E43" s="182"/>
      <c r="F43" s="182"/>
      <c r="G43" s="106" t="s">
        <v>115</v>
      </c>
      <c r="H43" s="110" t="s">
        <v>202</v>
      </c>
      <c r="I43" s="115" t="s">
        <v>203</v>
      </c>
      <c r="J43" s="113"/>
      <c r="K43" s="103"/>
      <c r="L43" s="113"/>
      <c r="M43" s="113"/>
      <c r="N43" s="113"/>
      <c r="O43" s="113"/>
      <c r="P43" s="113"/>
      <c r="Q43" s="113"/>
      <c r="R43" s="113"/>
      <c r="S43" s="113"/>
    </row>
  </sheetData>
  <autoFilter ref="M1:M43" xr:uid="{6974A827-E333-5344-890F-99FF144CA5FE}"/>
  <mergeCells count="48">
    <mergeCell ref="A12:A18"/>
    <mergeCell ref="B12:B18"/>
    <mergeCell ref="F17:F18"/>
    <mergeCell ref="A2:A10"/>
    <mergeCell ref="B2:B10"/>
    <mergeCell ref="F2:F3"/>
    <mergeCell ref="F4:F7"/>
    <mergeCell ref="F8:F10"/>
    <mergeCell ref="D19:D20"/>
    <mergeCell ref="E19:E20"/>
    <mergeCell ref="F19:F20"/>
    <mergeCell ref="C22:C23"/>
    <mergeCell ref="D22:D23"/>
    <mergeCell ref="E22:E23"/>
    <mergeCell ref="F22:F23"/>
    <mergeCell ref="A28:A30"/>
    <mergeCell ref="B28:B30"/>
    <mergeCell ref="A19:A27"/>
    <mergeCell ref="B19:B27"/>
    <mergeCell ref="C19:C20"/>
    <mergeCell ref="F31:F32"/>
    <mergeCell ref="C26:C27"/>
    <mergeCell ref="D26:D27"/>
    <mergeCell ref="E26:E27"/>
    <mergeCell ref="F26:F27"/>
    <mergeCell ref="A31:A32"/>
    <mergeCell ref="B31:B32"/>
    <mergeCell ref="C31:C32"/>
    <mergeCell ref="D31:D32"/>
    <mergeCell ref="E31:E32"/>
    <mergeCell ref="F33:F34"/>
    <mergeCell ref="A33:A35"/>
    <mergeCell ref="B33:B35"/>
    <mergeCell ref="C33:C34"/>
    <mergeCell ref="D33:D34"/>
    <mergeCell ref="E33:E34"/>
    <mergeCell ref="A36:A37"/>
    <mergeCell ref="B36:B37"/>
    <mergeCell ref="A38:A43"/>
    <mergeCell ref="B38:B43"/>
    <mergeCell ref="C39:C40"/>
    <mergeCell ref="E39:E40"/>
    <mergeCell ref="F39:F40"/>
    <mergeCell ref="C42:C43"/>
    <mergeCell ref="D42:D43"/>
    <mergeCell ref="E42:E43"/>
    <mergeCell ref="F42:F43"/>
    <mergeCell ref="D39:D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15EEC-688D-CB4D-B7BA-6987EE66F49A}">
  <sheetPr>
    <pageSetUpPr fitToPage="1"/>
  </sheetPr>
  <dimension ref="A1:C40"/>
  <sheetViews>
    <sheetView zoomScale="143" zoomScaleNormal="100" zoomScaleSheetLayoutView="80" zoomScalePageLayoutView="68" workbookViewId="0">
      <pane ySplit="1" topLeftCell="A30" activePane="bottomLeft" state="frozen"/>
      <selection pane="bottomLeft" activeCell="B32" sqref="B32"/>
    </sheetView>
  </sheetViews>
  <sheetFormatPr defaultColWidth="10.5" defaultRowHeight="15.75"/>
  <cols>
    <col min="1" max="1" width="12.125" style="79" customWidth="1"/>
    <col min="2" max="2" width="98" style="80" customWidth="1"/>
    <col min="3" max="3" width="76" style="80" customWidth="1"/>
    <col min="4" max="16384" width="10.5" style="79"/>
  </cols>
  <sheetData>
    <row r="1" spans="1:3" s="77" customFormat="1">
      <c r="A1" s="75" t="s">
        <v>204</v>
      </c>
      <c r="B1" s="76" t="s">
        <v>205</v>
      </c>
      <c r="C1" s="76" t="s">
        <v>206</v>
      </c>
    </row>
    <row r="2" spans="1:3">
      <c r="A2" s="78" t="s">
        <v>207</v>
      </c>
      <c r="B2" s="25" t="s">
        <v>208</v>
      </c>
      <c r="C2" s="25" t="s">
        <v>209</v>
      </c>
    </row>
    <row r="3" spans="1:3">
      <c r="A3" s="78" t="s">
        <v>210</v>
      </c>
      <c r="B3" s="25" t="s">
        <v>211</v>
      </c>
      <c r="C3" s="25" t="s">
        <v>212</v>
      </c>
    </row>
    <row r="4" spans="1:3" ht="31.5">
      <c r="A4" s="78" t="s">
        <v>213</v>
      </c>
      <c r="B4" s="25" t="s">
        <v>214</v>
      </c>
      <c r="C4" s="25" t="s">
        <v>215</v>
      </c>
    </row>
    <row r="5" spans="1:3" ht="31.5">
      <c r="A5" s="78" t="s">
        <v>216</v>
      </c>
      <c r="B5" s="25" t="s">
        <v>217</v>
      </c>
      <c r="C5" s="25" t="s">
        <v>218</v>
      </c>
    </row>
    <row r="6" spans="1:3">
      <c r="A6" s="78" t="s">
        <v>219</v>
      </c>
      <c r="B6" s="25" t="s">
        <v>220</v>
      </c>
      <c r="C6" s="25" t="s">
        <v>221</v>
      </c>
    </row>
    <row r="7" spans="1:3" ht="47.25">
      <c r="A7" s="78" t="s">
        <v>222</v>
      </c>
      <c r="B7" s="25" t="s">
        <v>223</v>
      </c>
      <c r="C7" s="25" t="s">
        <v>224</v>
      </c>
    </row>
    <row r="8" spans="1:3">
      <c r="A8" s="78" t="s">
        <v>225</v>
      </c>
      <c r="B8" s="25" t="s">
        <v>226</v>
      </c>
      <c r="C8" s="25" t="s">
        <v>227</v>
      </c>
    </row>
    <row r="9" spans="1:3">
      <c r="A9" s="78" t="s">
        <v>228</v>
      </c>
      <c r="B9" s="25" t="s">
        <v>229</v>
      </c>
      <c r="C9" s="25" t="s">
        <v>230</v>
      </c>
    </row>
    <row r="10" spans="1:3">
      <c r="A10" s="78" t="s">
        <v>231</v>
      </c>
      <c r="B10" s="25" t="s">
        <v>232</v>
      </c>
      <c r="C10" s="25" t="s">
        <v>233</v>
      </c>
    </row>
    <row r="11" spans="1:3">
      <c r="A11" s="78" t="s">
        <v>234</v>
      </c>
      <c r="B11" s="25" t="s">
        <v>235</v>
      </c>
      <c r="C11" s="25" t="s">
        <v>236</v>
      </c>
    </row>
    <row r="12" spans="1:3" ht="31.5">
      <c r="A12" s="78" t="s">
        <v>237</v>
      </c>
      <c r="B12" s="25" t="s">
        <v>238</v>
      </c>
      <c r="C12" s="25" t="s">
        <v>239</v>
      </c>
    </row>
    <row r="13" spans="1:3">
      <c r="A13" s="78" t="s">
        <v>240</v>
      </c>
      <c r="B13" s="25" t="s">
        <v>241</v>
      </c>
      <c r="C13" s="25" t="s">
        <v>242</v>
      </c>
    </row>
    <row r="14" spans="1:3">
      <c r="A14" s="78" t="s">
        <v>243</v>
      </c>
      <c r="B14" s="25" t="s">
        <v>244</v>
      </c>
      <c r="C14" s="25" t="s">
        <v>245</v>
      </c>
    </row>
    <row r="15" spans="1:3">
      <c r="A15" s="78" t="s">
        <v>246</v>
      </c>
      <c r="B15" s="25" t="s">
        <v>247</v>
      </c>
      <c r="C15" s="25" t="s">
        <v>248</v>
      </c>
    </row>
    <row r="16" spans="1:3" ht="47.25">
      <c r="A16" s="78" t="s">
        <v>249</v>
      </c>
      <c r="B16" s="25" t="s">
        <v>250</v>
      </c>
      <c r="C16" s="25" t="s">
        <v>251</v>
      </c>
    </row>
    <row r="17" spans="1:3">
      <c r="A17" s="78" t="s">
        <v>252</v>
      </c>
      <c r="B17" s="25" t="s">
        <v>253</v>
      </c>
      <c r="C17" s="25" t="s">
        <v>254</v>
      </c>
    </row>
    <row r="18" spans="1:3" ht="31.5">
      <c r="A18" s="78" t="s">
        <v>255</v>
      </c>
      <c r="B18" s="25" t="s">
        <v>256</v>
      </c>
      <c r="C18" s="25" t="s">
        <v>257</v>
      </c>
    </row>
    <row r="19" spans="1:3" ht="31.5">
      <c r="A19" s="78" t="s">
        <v>258</v>
      </c>
      <c r="B19" s="25" t="s">
        <v>259</v>
      </c>
      <c r="C19" s="25" t="s">
        <v>260</v>
      </c>
    </row>
    <row r="20" spans="1:3" ht="31.5">
      <c r="A20" s="78" t="s">
        <v>261</v>
      </c>
      <c r="B20" s="25" t="s">
        <v>262</v>
      </c>
      <c r="C20" s="25" t="s">
        <v>263</v>
      </c>
    </row>
    <row r="21" spans="1:3">
      <c r="A21" s="78" t="s">
        <v>264</v>
      </c>
      <c r="B21" s="25" t="s">
        <v>265</v>
      </c>
      <c r="C21" s="25" t="s">
        <v>266</v>
      </c>
    </row>
    <row r="22" spans="1:3" ht="63">
      <c r="A22" s="78" t="s">
        <v>267</v>
      </c>
      <c r="B22" s="83" t="s">
        <v>268</v>
      </c>
      <c r="C22" s="25" t="s">
        <v>269</v>
      </c>
    </row>
    <row r="23" spans="1:3" ht="47.25">
      <c r="A23" s="78" t="s">
        <v>270</v>
      </c>
      <c r="B23" s="83" t="s">
        <v>271</v>
      </c>
      <c r="C23" s="25" t="s">
        <v>272</v>
      </c>
    </row>
    <row r="24" spans="1:3" ht="47.25">
      <c r="A24" s="78" t="s">
        <v>273</v>
      </c>
      <c r="B24" s="83" t="s">
        <v>274</v>
      </c>
      <c r="C24" s="25" t="s">
        <v>275</v>
      </c>
    </row>
    <row r="25" spans="1:3" ht="31.5">
      <c r="A25" s="78" t="s">
        <v>276</v>
      </c>
      <c r="B25" s="83" t="s">
        <v>277</v>
      </c>
      <c r="C25" s="25" t="s">
        <v>278</v>
      </c>
    </row>
    <row r="26" spans="1:3" ht="47.25">
      <c r="A26" s="78" t="s">
        <v>279</v>
      </c>
      <c r="B26" s="25" t="s">
        <v>280</v>
      </c>
      <c r="C26" s="25" t="s">
        <v>281</v>
      </c>
    </row>
    <row r="27" spans="1:3" ht="31.5">
      <c r="A27" s="78" t="s">
        <v>282</v>
      </c>
      <c r="B27" s="25" t="s">
        <v>283</v>
      </c>
      <c r="C27" s="25" t="s">
        <v>284</v>
      </c>
    </row>
    <row r="28" spans="1:3" ht="47.25">
      <c r="A28" s="78" t="s">
        <v>285</v>
      </c>
      <c r="B28" s="25" t="s">
        <v>286</v>
      </c>
      <c r="C28" s="25" t="s">
        <v>287</v>
      </c>
    </row>
    <row r="29" spans="1:3" ht="47.25">
      <c r="A29" s="78" t="s">
        <v>288</v>
      </c>
      <c r="B29" s="25" t="s">
        <v>289</v>
      </c>
      <c r="C29" s="25" t="s">
        <v>290</v>
      </c>
    </row>
    <row r="30" spans="1:3" ht="47.25">
      <c r="A30" s="78" t="s">
        <v>291</v>
      </c>
      <c r="B30" s="25" t="s">
        <v>292</v>
      </c>
      <c r="C30" s="25" t="s">
        <v>293</v>
      </c>
    </row>
    <row r="31" spans="1:3" ht="31.5">
      <c r="A31" s="78" t="s">
        <v>294</v>
      </c>
      <c r="B31" s="25" t="s">
        <v>295</v>
      </c>
      <c r="C31" s="25" t="s">
        <v>296</v>
      </c>
    </row>
    <row r="32" spans="1:3" ht="31.5">
      <c r="A32" s="78" t="s">
        <v>297</v>
      </c>
      <c r="B32" s="25" t="s">
        <v>298</v>
      </c>
      <c r="C32" s="25" t="s">
        <v>299</v>
      </c>
    </row>
    <row r="33" spans="1:3" ht="31.5">
      <c r="A33" s="78" t="s">
        <v>300</v>
      </c>
      <c r="B33" s="25" t="s">
        <v>301</v>
      </c>
      <c r="C33" s="25" t="s">
        <v>302</v>
      </c>
    </row>
    <row r="34" spans="1:3" ht="47.25">
      <c r="A34" s="78" t="s">
        <v>303</v>
      </c>
      <c r="B34" s="25" t="s">
        <v>304</v>
      </c>
      <c r="C34" s="25" t="s">
        <v>305</v>
      </c>
    </row>
    <row r="35" spans="1:3" ht="47.25">
      <c r="A35" s="78" t="s">
        <v>306</v>
      </c>
      <c r="B35" s="25" t="s">
        <v>307</v>
      </c>
      <c r="C35" s="25" t="s">
        <v>308</v>
      </c>
    </row>
    <row r="36" spans="1:3" ht="63">
      <c r="A36" s="78" t="s">
        <v>309</v>
      </c>
      <c r="B36" s="25" t="s">
        <v>310</v>
      </c>
      <c r="C36" s="25" t="s">
        <v>311</v>
      </c>
    </row>
    <row r="37" spans="1:3">
      <c r="A37" s="78" t="s">
        <v>312</v>
      </c>
      <c r="B37" s="25" t="s">
        <v>313</v>
      </c>
      <c r="C37" s="25" t="s">
        <v>254</v>
      </c>
    </row>
    <row r="38" spans="1:3" ht="31.5">
      <c r="A38" s="116" t="s">
        <v>314</v>
      </c>
      <c r="B38" s="117" t="s">
        <v>315</v>
      </c>
      <c r="C38" s="117"/>
    </row>
    <row r="39" spans="1:3" ht="47.25">
      <c r="A39" s="116" t="s">
        <v>316</v>
      </c>
      <c r="B39" s="117" t="s">
        <v>317</v>
      </c>
      <c r="C39" s="117"/>
    </row>
    <row r="40" spans="1:3" ht="31.5">
      <c r="A40" s="116" t="s">
        <v>318</v>
      </c>
      <c r="B40" s="117" t="s">
        <v>319</v>
      </c>
      <c r="C40" s="117"/>
    </row>
  </sheetData>
  <phoneticPr fontId="20" type="noConversion"/>
  <pageMargins left="0.45" right="0.45" top="0.66911764705882348" bottom="0.5" header="0.3" footer="0.3"/>
  <pageSetup scale="47" orientation="portrait" r:id="rId1"/>
  <headerFooter>
    <oddHeader>&amp;L&amp;"Arial,Regular"&amp;8Eli Lilly and Company – Pharmaceutical Delivery Systems (PDS)   
Title: LillyPlus RCMs   &amp;R&amp;"Arial,Regular"&amp;8Document Name: AMT-129285-ATT-1
Page &amp;P of  &amp;N</oddHeader>
    <oddFooter xml:space="preserve">&amp;C&amp;"Arial,Regular"&amp;8It is the responsibility of the individual using this document to verify its Official Status during its use.
The information contained in this document is Confidential and Proprietary Business Information of Eli Lilly and Company
</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25CE4-E665-46BE-847E-2CCBC36D15F7}">
  <dimension ref="A1:G12"/>
  <sheetViews>
    <sheetView zoomScale="140" zoomScaleNormal="140" zoomScalePageLayoutView="160" workbookViewId="0">
      <pane ySplit="1" topLeftCell="A4" activePane="bottomLeft" state="frozen"/>
      <selection pane="bottomLeft" activeCell="D4" sqref="D4"/>
    </sheetView>
  </sheetViews>
  <sheetFormatPr defaultColWidth="8.625" defaultRowHeight="15.75"/>
  <cols>
    <col min="1" max="1" width="12.25" bestFit="1" customWidth="1"/>
    <col min="2" max="2" width="22.5" customWidth="1"/>
    <col min="3" max="3" width="3.25" bestFit="1" customWidth="1"/>
    <col min="4" max="4" width="20.5" customWidth="1"/>
    <col min="5" max="5" width="6.75" bestFit="1" customWidth="1"/>
    <col min="6" max="6" width="13.875" bestFit="1" customWidth="1"/>
    <col min="7" max="7" width="27" customWidth="1"/>
  </cols>
  <sheetData>
    <row r="1" spans="1:7">
      <c r="A1" s="58" t="s">
        <v>15</v>
      </c>
      <c r="B1" s="58" t="s">
        <v>10</v>
      </c>
      <c r="C1" s="58" t="s">
        <v>11</v>
      </c>
      <c r="D1" s="58" t="s">
        <v>320</v>
      </c>
      <c r="E1" s="58" t="s">
        <v>321</v>
      </c>
      <c r="F1" s="58" t="s">
        <v>322</v>
      </c>
      <c r="G1" s="58" t="s">
        <v>323</v>
      </c>
    </row>
    <row r="2" spans="1:7" ht="38.25" customHeight="1">
      <c r="A2" s="81" t="s">
        <v>185</v>
      </c>
      <c r="B2" s="67" t="s">
        <v>28</v>
      </c>
      <c r="C2" s="26">
        <v>5</v>
      </c>
      <c r="D2" s="67" t="s">
        <v>184</v>
      </c>
      <c r="E2" s="26">
        <v>1</v>
      </c>
      <c r="F2" s="26" t="s">
        <v>324</v>
      </c>
      <c r="G2" s="67" t="s">
        <v>125</v>
      </c>
    </row>
    <row r="3" spans="1:7" ht="53.25" customHeight="1">
      <c r="A3" s="81" t="s">
        <v>325</v>
      </c>
      <c r="B3" s="67" t="s">
        <v>326</v>
      </c>
      <c r="C3" s="26" t="s">
        <v>126</v>
      </c>
      <c r="D3" s="67" t="s">
        <v>327</v>
      </c>
      <c r="E3" s="26" t="s">
        <v>126</v>
      </c>
      <c r="F3" s="26" t="s">
        <v>324</v>
      </c>
      <c r="G3" s="67" t="s">
        <v>125</v>
      </c>
    </row>
    <row r="4" spans="1:7" ht="42" customHeight="1">
      <c r="A4" s="81" t="s">
        <v>189</v>
      </c>
      <c r="B4" s="67" t="s">
        <v>328</v>
      </c>
      <c r="C4" s="26">
        <v>4</v>
      </c>
      <c r="D4" s="67" t="s">
        <v>329</v>
      </c>
      <c r="E4" s="26">
        <v>3</v>
      </c>
      <c r="F4" s="26" t="s">
        <v>330</v>
      </c>
      <c r="G4" s="67" t="s">
        <v>331</v>
      </c>
    </row>
    <row r="5" spans="1:7" ht="33.75">
      <c r="A5" s="81" t="s">
        <v>189</v>
      </c>
      <c r="B5" s="67" t="s">
        <v>332</v>
      </c>
      <c r="C5" s="26">
        <v>4</v>
      </c>
      <c r="D5" s="67" t="s">
        <v>333</v>
      </c>
      <c r="E5" s="26">
        <v>3</v>
      </c>
      <c r="F5" s="26" t="s">
        <v>330</v>
      </c>
      <c r="G5" s="68" t="s">
        <v>331</v>
      </c>
    </row>
    <row r="6" spans="1:7" ht="46.35" customHeight="1">
      <c r="A6" s="81" t="s">
        <v>189</v>
      </c>
      <c r="B6" s="67" t="s">
        <v>114</v>
      </c>
      <c r="C6" s="26">
        <v>4</v>
      </c>
      <c r="D6" s="67" t="s">
        <v>194</v>
      </c>
      <c r="E6" s="26">
        <v>2</v>
      </c>
      <c r="F6" s="26" t="s">
        <v>330</v>
      </c>
      <c r="G6" s="67" t="s">
        <v>334</v>
      </c>
    </row>
    <row r="7" spans="1:7" ht="47.85" customHeight="1">
      <c r="A7" s="81" t="s">
        <v>189</v>
      </c>
      <c r="B7" s="67" t="s">
        <v>335</v>
      </c>
      <c r="C7" s="26">
        <v>4</v>
      </c>
      <c r="D7" s="67" t="s">
        <v>194</v>
      </c>
      <c r="E7" s="26">
        <v>2</v>
      </c>
      <c r="F7" s="26" t="s">
        <v>330</v>
      </c>
      <c r="G7" s="67" t="s">
        <v>334</v>
      </c>
    </row>
    <row r="8" spans="1:7" ht="46.35" customHeight="1">
      <c r="A8" s="81" t="s">
        <v>189</v>
      </c>
      <c r="B8" s="67" t="s">
        <v>75</v>
      </c>
      <c r="C8" s="26">
        <v>4</v>
      </c>
      <c r="D8" s="67" t="s">
        <v>188</v>
      </c>
      <c r="E8" s="26">
        <v>2</v>
      </c>
      <c r="F8" s="26" t="s">
        <v>330</v>
      </c>
      <c r="G8" s="67" t="s">
        <v>334</v>
      </c>
    </row>
    <row r="9" spans="1:7" ht="47.1" customHeight="1">
      <c r="A9" s="81" t="s">
        <v>189</v>
      </c>
      <c r="B9" s="67" t="s">
        <v>336</v>
      </c>
      <c r="C9" s="26">
        <v>4</v>
      </c>
      <c r="D9" s="67" t="s">
        <v>194</v>
      </c>
      <c r="E9" s="26">
        <v>2</v>
      </c>
      <c r="F9" s="26" t="s">
        <v>330</v>
      </c>
      <c r="G9" s="67" t="s">
        <v>334</v>
      </c>
    </row>
    <row r="10" spans="1:7" ht="35.1" customHeight="1">
      <c r="A10" s="81" t="s">
        <v>189</v>
      </c>
      <c r="B10" s="67" t="s">
        <v>89</v>
      </c>
      <c r="C10" s="26">
        <v>5</v>
      </c>
      <c r="D10" s="67" t="s">
        <v>192</v>
      </c>
      <c r="E10" s="26">
        <v>1</v>
      </c>
      <c r="F10" s="26" t="s">
        <v>330</v>
      </c>
      <c r="G10" s="69" t="s">
        <v>337</v>
      </c>
    </row>
    <row r="11" spans="1:7" ht="56.1" customHeight="1">
      <c r="A11" s="81" t="s">
        <v>338</v>
      </c>
      <c r="B11" s="67" t="s">
        <v>339</v>
      </c>
      <c r="C11" s="26">
        <v>4</v>
      </c>
      <c r="D11" s="67" t="s">
        <v>340</v>
      </c>
      <c r="E11" s="26">
        <v>2</v>
      </c>
      <c r="F11" s="27" t="s">
        <v>330</v>
      </c>
      <c r="G11" s="70" t="s">
        <v>341</v>
      </c>
    </row>
    <row r="12" spans="1:7" ht="45">
      <c r="A12" s="81" t="s">
        <v>338</v>
      </c>
      <c r="B12" s="67" t="s">
        <v>342</v>
      </c>
      <c r="C12" s="26">
        <v>4</v>
      </c>
      <c r="D12" s="67" t="s">
        <v>343</v>
      </c>
      <c r="E12" s="26">
        <v>4</v>
      </c>
      <c r="F12" s="27" t="s">
        <v>330</v>
      </c>
      <c r="G12" s="70" t="s">
        <v>344</v>
      </c>
    </row>
  </sheetData>
  <pageMargins left="0.45" right="0.45" top="0.66562500000000002" bottom="0.75" header="0.3" footer="0.3"/>
  <pageSetup scale="45" orientation="portrait" r:id="rId1"/>
  <headerFooter>
    <oddHeader>&amp;L&amp;"Arial,Regular"&amp;8Eli Lilly and Company – Pharmaceutical Delivery Systems (PDS)   
Title: LillyPlus PHA  &amp;R&amp;"Arial,Regular"&amp;8Document Name: AMT-129285-ATT-1
Page &amp;P of  &amp;N</oddHeader>
    <oddFooter xml:space="preserve">&amp;C&amp;"Arial,Regular"&amp;8It is the responsibility of the individual using this document to verify its Official Status during its use.
The information contained in this document is Confidential and Proprietary Business Information of Eli Lilly and Company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BCA0A-7E5B-469D-B331-A47EE15C3465}">
  <dimension ref="A1:J23"/>
  <sheetViews>
    <sheetView zoomScale="140" zoomScaleNormal="140" workbookViewId="0">
      <pane ySplit="1" topLeftCell="A11" activePane="bottomLeft" state="frozen"/>
      <selection pane="bottomLeft" activeCell="D11" sqref="D11"/>
    </sheetView>
  </sheetViews>
  <sheetFormatPr defaultRowHeight="15.75"/>
  <cols>
    <col min="1" max="1" width="15" customWidth="1"/>
    <col min="2" max="2" width="18.75" customWidth="1"/>
    <col min="3" max="3" width="6.5" bestFit="1" customWidth="1"/>
    <col min="4" max="4" width="22.875" customWidth="1"/>
    <col min="5" max="5" width="9.5" customWidth="1"/>
    <col min="6" max="6" width="10.5" customWidth="1"/>
    <col min="7" max="7" width="12.375" customWidth="1"/>
    <col min="8" max="8" width="26.75" customWidth="1"/>
  </cols>
  <sheetData>
    <row r="1" spans="1:10" ht="22.5">
      <c r="A1" s="120" t="s">
        <v>15</v>
      </c>
      <c r="B1" s="120" t="s">
        <v>10</v>
      </c>
      <c r="C1" s="120" t="s">
        <v>11</v>
      </c>
      <c r="D1" s="120" t="s">
        <v>320</v>
      </c>
      <c r="E1" s="120" t="s">
        <v>321</v>
      </c>
      <c r="F1" s="120" t="s">
        <v>418</v>
      </c>
      <c r="G1" s="120" t="s">
        <v>322</v>
      </c>
      <c r="H1" s="120" t="s">
        <v>323</v>
      </c>
      <c r="I1" s="137" t="s">
        <v>421</v>
      </c>
      <c r="J1" s="137" t="s">
        <v>428</v>
      </c>
    </row>
    <row r="2" spans="1:10" ht="22.5">
      <c r="A2" s="121" t="s">
        <v>325</v>
      </c>
      <c r="B2" s="67" t="s">
        <v>326</v>
      </c>
      <c r="C2" s="27" t="s">
        <v>126</v>
      </c>
      <c r="D2" s="67" t="s">
        <v>327</v>
      </c>
      <c r="E2" s="27" t="s">
        <v>126</v>
      </c>
      <c r="F2" s="27" t="s">
        <v>126</v>
      </c>
      <c r="G2" s="27" t="s">
        <v>324</v>
      </c>
      <c r="H2" s="67" t="s">
        <v>125</v>
      </c>
    </row>
    <row r="3" spans="1:10" ht="67.5">
      <c r="A3" s="126" t="s">
        <v>419</v>
      </c>
      <c r="B3" s="67" t="s">
        <v>420</v>
      </c>
      <c r="C3" s="27">
        <v>4</v>
      </c>
      <c r="D3" s="67" t="s">
        <v>422</v>
      </c>
      <c r="E3" s="27">
        <v>2</v>
      </c>
      <c r="F3" s="122" t="s">
        <v>421</v>
      </c>
      <c r="G3" s="27" t="s">
        <v>330</v>
      </c>
      <c r="H3" s="67" t="s">
        <v>423</v>
      </c>
    </row>
    <row r="4" spans="1:10" ht="67.5">
      <c r="A4" s="136" t="s">
        <v>419</v>
      </c>
      <c r="B4" s="67" t="s">
        <v>424</v>
      </c>
      <c r="C4" s="27">
        <v>4</v>
      </c>
      <c r="D4" s="67" t="s">
        <v>425</v>
      </c>
      <c r="E4" s="27">
        <v>2</v>
      </c>
      <c r="F4" s="122" t="s">
        <v>421</v>
      </c>
      <c r="G4" s="27" t="s">
        <v>330</v>
      </c>
      <c r="H4" s="67" t="s">
        <v>426</v>
      </c>
    </row>
    <row r="5" spans="1:10" ht="67.5">
      <c r="A5" s="136" t="s">
        <v>419</v>
      </c>
      <c r="B5" s="67" t="s">
        <v>427</v>
      </c>
      <c r="C5" s="27">
        <v>4</v>
      </c>
      <c r="D5" s="67" t="s">
        <v>425</v>
      </c>
      <c r="E5" s="27">
        <v>2</v>
      </c>
      <c r="F5" s="122" t="s">
        <v>421</v>
      </c>
      <c r="G5" s="27" t="s">
        <v>330</v>
      </c>
      <c r="H5" s="67" t="s">
        <v>426</v>
      </c>
    </row>
    <row r="6" spans="1:10" ht="56.25">
      <c r="A6" s="127"/>
      <c r="B6" s="67" t="s">
        <v>420</v>
      </c>
      <c r="C6" s="27">
        <v>4</v>
      </c>
      <c r="D6" s="67" t="s">
        <v>429</v>
      </c>
      <c r="E6" s="27">
        <v>3</v>
      </c>
      <c r="F6" s="122" t="s">
        <v>428</v>
      </c>
      <c r="G6" s="27" t="s">
        <v>330</v>
      </c>
      <c r="H6" s="67" t="s">
        <v>430</v>
      </c>
    </row>
    <row r="7" spans="1:10" ht="33.75">
      <c r="A7" s="127"/>
      <c r="B7" s="67" t="s">
        <v>424</v>
      </c>
      <c r="C7" s="27">
        <v>4</v>
      </c>
      <c r="D7" s="123" t="s">
        <v>431</v>
      </c>
      <c r="E7" s="27">
        <v>2</v>
      </c>
      <c r="F7" s="122" t="s">
        <v>428</v>
      </c>
      <c r="G7" s="27" t="s">
        <v>330</v>
      </c>
      <c r="H7" s="67" t="s">
        <v>430</v>
      </c>
    </row>
    <row r="8" spans="1:10" ht="33.75">
      <c r="A8" s="128"/>
      <c r="B8" s="67" t="s">
        <v>427</v>
      </c>
      <c r="C8" s="27">
        <v>4</v>
      </c>
      <c r="D8" s="123" t="s">
        <v>431</v>
      </c>
      <c r="E8" s="27">
        <v>2</v>
      </c>
      <c r="F8" s="122" t="s">
        <v>428</v>
      </c>
      <c r="G8" s="27" t="s">
        <v>330</v>
      </c>
      <c r="H8" s="67" t="s">
        <v>430</v>
      </c>
    </row>
    <row r="9" spans="1:10" ht="67.5">
      <c r="A9" s="126" t="s">
        <v>432</v>
      </c>
      <c r="B9" s="67" t="s">
        <v>433</v>
      </c>
      <c r="C9" s="27">
        <v>4</v>
      </c>
      <c r="D9" s="67" t="s">
        <v>422</v>
      </c>
      <c r="E9" s="27">
        <v>2</v>
      </c>
      <c r="F9" s="122" t="s">
        <v>421</v>
      </c>
      <c r="G9" s="27" t="s">
        <v>330</v>
      </c>
      <c r="H9" s="67" t="s">
        <v>423</v>
      </c>
    </row>
    <row r="10" spans="1:10" ht="67.5">
      <c r="A10" s="136" t="s">
        <v>432</v>
      </c>
      <c r="B10" s="67" t="s">
        <v>434</v>
      </c>
      <c r="C10" s="27">
        <v>4</v>
      </c>
      <c r="D10" s="67" t="s">
        <v>425</v>
      </c>
      <c r="E10" s="27">
        <v>2</v>
      </c>
      <c r="F10" s="122" t="s">
        <v>421</v>
      </c>
      <c r="G10" s="27" t="s">
        <v>330</v>
      </c>
      <c r="H10" s="67" t="s">
        <v>426</v>
      </c>
    </row>
    <row r="11" spans="1:10" ht="56.25">
      <c r="A11" s="127"/>
      <c r="B11" s="67" t="s">
        <v>433</v>
      </c>
      <c r="C11" s="27">
        <v>4</v>
      </c>
      <c r="D11" s="67" t="s">
        <v>429</v>
      </c>
      <c r="E11" s="27">
        <v>3</v>
      </c>
      <c r="F11" s="122" t="s">
        <v>428</v>
      </c>
      <c r="G11" s="27" t="s">
        <v>330</v>
      </c>
      <c r="H11" s="67" t="s">
        <v>430</v>
      </c>
    </row>
    <row r="12" spans="1:10" ht="33.75">
      <c r="A12" s="128"/>
      <c r="B12" s="67" t="s">
        <v>434</v>
      </c>
      <c r="C12" s="27">
        <v>4</v>
      </c>
      <c r="D12" s="123" t="s">
        <v>431</v>
      </c>
      <c r="E12" s="27">
        <v>2</v>
      </c>
      <c r="F12" s="122" t="s">
        <v>428</v>
      </c>
      <c r="G12" s="27" t="s">
        <v>330</v>
      </c>
      <c r="H12" s="67" t="s">
        <v>430</v>
      </c>
    </row>
    <row r="13" spans="1:10" ht="67.5">
      <c r="A13" s="126" t="s">
        <v>67</v>
      </c>
      <c r="B13" s="67" t="s">
        <v>435</v>
      </c>
      <c r="C13" s="27">
        <v>4</v>
      </c>
      <c r="D13" s="67" t="s">
        <v>425</v>
      </c>
      <c r="E13" s="27">
        <v>2</v>
      </c>
      <c r="F13" s="122" t="s">
        <v>421</v>
      </c>
      <c r="G13" s="27" t="s">
        <v>330</v>
      </c>
      <c r="H13" s="67" t="s">
        <v>426</v>
      </c>
    </row>
    <row r="14" spans="1:10" ht="45">
      <c r="A14" s="136" t="s">
        <v>67</v>
      </c>
      <c r="B14" s="67" t="s">
        <v>436</v>
      </c>
      <c r="C14" s="27">
        <v>5</v>
      </c>
      <c r="D14" s="67" t="s">
        <v>437</v>
      </c>
      <c r="E14" s="27">
        <v>1</v>
      </c>
      <c r="F14" s="122" t="s">
        <v>421</v>
      </c>
      <c r="G14" s="27" t="s">
        <v>330</v>
      </c>
      <c r="H14" s="67" t="s">
        <v>438</v>
      </c>
    </row>
    <row r="15" spans="1:10" ht="67.5">
      <c r="A15" s="136" t="s">
        <v>67</v>
      </c>
      <c r="B15" s="67" t="s">
        <v>439</v>
      </c>
      <c r="C15" s="27">
        <v>4</v>
      </c>
      <c r="D15" s="67" t="s">
        <v>425</v>
      </c>
      <c r="E15" s="27">
        <v>2</v>
      </c>
      <c r="F15" s="122" t="s">
        <v>421</v>
      </c>
      <c r="G15" s="27" t="s">
        <v>330</v>
      </c>
      <c r="H15" s="67" t="s">
        <v>426</v>
      </c>
    </row>
    <row r="16" spans="1:10" ht="45">
      <c r="A16" s="136" t="s">
        <v>67</v>
      </c>
      <c r="B16" s="67" t="s">
        <v>440</v>
      </c>
      <c r="C16" s="27">
        <v>5</v>
      </c>
      <c r="D16" s="67" t="s">
        <v>437</v>
      </c>
      <c r="E16" s="27">
        <v>1</v>
      </c>
      <c r="F16" s="122" t="s">
        <v>421</v>
      </c>
      <c r="G16" s="27" t="s">
        <v>330</v>
      </c>
      <c r="H16" s="67" t="s">
        <v>438</v>
      </c>
    </row>
    <row r="17" spans="1:8" ht="56.25">
      <c r="A17" s="127"/>
      <c r="B17" s="67" t="s">
        <v>435</v>
      </c>
      <c r="C17" s="27">
        <v>4</v>
      </c>
      <c r="D17" s="67" t="s">
        <v>429</v>
      </c>
      <c r="E17" s="27">
        <v>3</v>
      </c>
      <c r="F17" s="122" t="s">
        <v>428</v>
      </c>
      <c r="G17" s="27" t="s">
        <v>330</v>
      </c>
      <c r="H17" s="67" t="s">
        <v>430</v>
      </c>
    </row>
    <row r="18" spans="1:8" ht="22.5">
      <c r="A18" s="127"/>
      <c r="B18" s="67" t="s">
        <v>436</v>
      </c>
      <c r="C18" s="27">
        <v>5</v>
      </c>
      <c r="D18" s="124" t="s">
        <v>442</v>
      </c>
      <c r="E18" s="27">
        <v>1</v>
      </c>
      <c r="F18" s="122" t="s">
        <v>428</v>
      </c>
      <c r="G18" s="27" t="s">
        <v>330</v>
      </c>
      <c r="H18" s="67" t="s">
        <v>430</v>
      </c>
    </row>
    <row r="19" spans="1:8" ht="22.5">
      <c r="A19" s="127"/>
      <c r="B19" s="67" t="s">
        <v>439</v>
      </c>
      <c r="C19" s="27">
        <v>4</v>
      </c>
      <c r="D19" s="123" t="s">
        <v>441</v>
      </c>
      <c r="E19" s="27">
        <v>2</v>
      </c>
      <c r="F19" s="122" t="s">
        <v>428</v>
      </c>
      <c r="G19" s="27" t="s">
        <v>330</v>
      </c>
      <c r="H19" s="67" t="s">
        <v>430</v>
      </c>
    </row>
    <row r="20" spans="1:8" ht="22.5">
      <c r="A20" s="128"/>
      <c r="B20" s="67" t="s">
        <v>440</v>
      </c>
      <c r="C20" s="27">
        <v>5</v>
      </c>
      <c r="D20" s="124" t="s">
        <v>442</v>
      </c>
      <c r="E20" s="27">
        <v>1</v>
      </c>
      <c r="F20" s="122" t="s">
        <v>428</v>
      </c>
      <c r="G20" s="27" t="s">
        <v>330</v>
      </c>
      <c r="H20" s="67" t="s">
        <v>430</v>
      </c>
    </row>
    <row r="21" spans="1:8" ht="67.5">
      <c r="A21" s="201" t="s">
        <v>443</v>
      </c>
      <c r="B21" s="67" t="s">
        <v>444</v>
      </c>
      <c r="C21" s="27">
        <v>4</v>
      </c>
      <c r="D21" s="67" t="s">
        <v>425</v>
      </c>
      <c r="E21" s="27">
        <v>2</v>
      </c>
      <c r="F21" s="125" t="s">
        <v>421</v>
      </c>
      <c r="G21" s="27" t="s">
        <v>330</v>
      </c>
      <c r="H21" s="67" t="s">
        <v>426</v>
      </c>
    </row>
    <row r="22" spans="1:8" ht="33.75">
      <c r="A22" s="202"/>
      <c r="B22" s="67" t="s">
        <v>444</v>
      </c>
      <c r="C22" s="27">
        <v>4</v>
      </c>
      <c r="D22" s="123" t="s">
        <v>441</v>
      </c>
      <c r="E22" s="27">
        <v>2</v>
      </c>
      <c r="F22" s="122" t="s">
        <v>428</v>
      </c>
      <c r="G22" s="27" t="s">
        <v>330</v>
      </c>
      <c r="H22" s="67" t="s">
        <v>430</v>
      </c>
    </row>
    <row r="23" spans="1:8" ht="45">
      <c r="A23" s="203"/>
      <c r="B23" s="67" t="s">
        <v>444</v>
      </c>
      <c r="C23" s="27">
        <v>4</v>
      </c>
      <c r="D23" s="123" t="s">
        <v>446</v>
      </c>
      <c r="E23" s="27">
        <v>2</v>
      </c>
      <c r="F23" s="125" t="s">
        <v>445</v>
      </c>
      <c r="G23" s="27" t="s">
        <v>330</v>
      </c>
      <c r="H23" s="67" t="s">
        <v>447</v>
      </c>
    </row>
  </sheetData>
  <autoFilter ref="A1:H23" xr:uid="{9DBBCA0A-7E5B-469D-B331-A47EE15C3465}"/>
  <mergeCells count="1">
    <mergeCell ref="A21:A23"/>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BBAB4-AA5C-49F8-BB7C-E766D904E959}">
  <sheetPr>
    <pageSetUpPr fitToPage="1"/>
  </sheetPr>
  <dimension ref="A2:R23"/>
  <sheetViews>
    <sheetView view="pageLayout" zoomScale="80" zoomScaleNormal="80" zoomScalePageLayoutView="80" workbookViewId="0">
      <selection activeCell="D30" sqref="D30"/>
    </sheetView>
  </sheetViews>
  <sheetFormatPr defaultColWidth="8.625" defaultRowHeight="15.75"/>
  <cols>
    <col min="2" max="2" width="9.5" customWidth="1"/>
    <col min="3" max="3" width="21" customWidth="1"/>
    <col min="4" max="4" width="14.125" customWidth="1"/>
    <col min="5" max="5" width="14" customWidth="1"/>
    <col min="6" max="6" width="15.625" customWidth="1"/>
    <col min="7" max="7" width="17.625" customWidth="1"/>
    <col min="8" max="8" width="14.625" customWidth="1"/>
    <col min="9" max="9" width="13" bestFit="1" customWidth="1"/>
    <col min="10" max="10" width="7.625" customWidth="1"/>
    <col min="11" max="11" width="8.125" customWidth="1"/>
    <col min="12" max="12" width="12.5" customWidth="1"/>
  </cols>
  <sheetData>
    <row r="2" spans="1:18" ht="23.25">
      <c r="A2" s="8"/>
      <c r="B2" s="8"/>
      <c r="C2" s="9"/>
      <c r="D2" s="10"/>
      <c r="E2" s="11"/>
      <c r="F2" s="12" t="s">
        <v>11</v>
      </c>
      <c r="G2" s="11"/>
      <c r="H2" s="13"/>
      <c r="I2" s="8"/>
      <c r="J2" s="7"/>
    </row>
    <row r="3" spans="1:18" ht="23.25">
      <c r="A3" s="8"/>
      <c r="B3" s="24" t="s">
        <v>345</v>
      </c>
      <c r="C3" s="9"/>
      <c r="D3" s="14" t="s">
        <v>346</v>
      </c>
      <c r="E3" s="14" t="s">
        <v>347</v>
      </c>
      <c r="F3" s="14" t="s">
        <v>348</v>
      </c>
      <c r="G3" s="14" t="s">
        <v>349</v>
      </c>
      <c r="H3" s="14" t="s">
        <v>350</v>
      </c>
      <c r="I3" s="8"/>
      <c r="J3" s="7"/>
    </row>
    <row r="4" spans="1:18" ht="23.25">
      <c r="A4" s="8"/>
      <c r="B4" s="8"/>
      <c r="C4" s="9"/>
      <c r="D4" s="15">
        <v>1</v>
      </c>
      <c r="E4" s="15">
        <v>2</v>
      </c>
      <c r="F4" s="15">
        <v>3</v>
      </c>
      <c r="G4" s="15">
        <v>4</v>
      </c>
      <c r="H4" s="15">
        <v>5</v>
      </c>
      <c r="I4" s="8"/>
      <c r="J4" s="7"/>
      <c r="K4" s="8"/>
      <c r="L4" s="8"/>
      <c r="M4" s="9"/>
      <c r="N4" s="10"/>
      <c r="O4" s="11"/>
      <c r="P4" s="12" t="s">
        <v>14</v>
      </c>
      <c r="Q4" s="11"/>
      <c r="R4" s="13"/>
    </row>
    <row r="5" spans="1:18" ht="31.5">
      <c r="A5" s="205" t="s">
        <v>9</v>
      </c>
      <c r="B5" s="14" t="s">
        <v>350</v>
      </c>
      <c r="C5" s="15">
        <v>5</v>
      </c>
      <c r="D5" s="19">
        <v>1</v>
      </c>
      <c r="E5" s="20">
        <v>2</v>
      </c>
      <c r="F5" s="21">
        <v>3</v>
      </c>
      <c r="G5" s="22">
        <v>4</v>
      </c>
      <c r="H5" s="23">
        <v>5</v>
      </c>
      <c r="I5" s="8"/>
      <c r="J5" s="7"/>
      <c r="K5" s="8"/>
      <c r="L5" s="8"/>
      <c r="M5" s="9"/>
      <c r="N5" s="14" t="s">
        <v>351</v>
      </c>
      <c r="O5" s="14" t="s">
        <v>352</v>
      </c>
      <c r="P5" s="14" t="s">
        <v>353</v>
      </c>
      <c r="Q5" s="14" t="s">
        <v>354</v>
      </c>
      <c r="R5" s="14" t="s">
        <v>355</v>
      </c>
    </row>
    <row r="6" spans="1:18">
      <c r="A6" s="206"/>
      <c r="B6" s="14" t="s">
        <v>349</v>
      </c>
      <c r="C6" s="15">
        <v>4</v>
      </c>
      <c r="D6" s="19">
        <v>1</v>
      </c>
      <c r="E6" s="19">
        <v>1</v>
      </c>
      <c r="F6" s="20">
        <v>2</v>
      </c>
      <c r="G6" s="21">
        <v>3</v>
      </c>
      <c r="H6" s="22">
        <v>4</v>
      </c>
      <c r="I6" s="8"/>
      <c r="K6" s="8"/>
      <c r="L6" s="8"/>
      <c r="M6" s="9"/>
      <c r="N6" s="15">
        <v>1</v>
      </c>
      <c r="O6" s="15">
        <v>2</v>
      </c>
      <c r="P6" s="15">
        <v>3</v>
      </c>
      <c r="Q6" s="15">
        <v>4</v>
      </c>
      <c r="R6" s="15">
        <v>5</v>
      </c>
    </row>
    <row r="7" spans="1:18" ht="24">
      <c r="A7" s="206"/>
      <c r="B7" s="14" t="s">
        <v>348</v>
      </c>
      <c r="C7" s="15">
        <v>3</v>
      </c>
      <c r="D7" s="19">
        <v>1</v>
      </c>
      <c r="E7" s="19">
        <v>1</v>
      </c>
      <c r="F7" s="20">
        <v>2</v>
      </c>
      <c r="G7" s="20">
        <v>2</v>
      </c>
      <c r="H7" s="21">
        <v>3</v>
      </c>
      <c r="I7" s="8"/>
      <c r="J7" s="7"/>
      <c r="K7" s="205" t="s">
        <v>356</v>
      </c>
      <c r="L7" s="14" t="s">
        <v>350</v>
      </c>
      <c r="M7" s="15">
        <v>5</v>
      </c>
      <c r="N7" s="16" t="s">
        <v>186</v>
      </c>
      <c r="O7" s="17" t="s">
        <v>357</v>
      </c>
      <c r="P7" s="18" t="s">
        <v>358</v>
      </c>
      <c r="Q7" s="18" t="s">
        <v>359</v>
      </c>
      <c r="R7" s="18" t="s">
        <v>360</v>
      </c>
    </row>
    <row r="8" spans="1:18" ht="24">
      <c r="A8" s="206"/>
      <c r="B8" s="14" t="s">
        <v>347</v>
      </c>
      <c r="C8" s="15">
        <v>2</v>
      </c>
      <c r="D8" s="19">
        <v>1</v>
      </c>
      <c r="E8" s="19">
        <v>1</v>
      </c>
      <c r="F8" s="19">
        <v>1</v>
      </c>
      <c r="G8" s="19">
        <v>1</v>
      </c>
      <c r="H8" s="20">
        <v>2</v>
      </c>
      <c r="I8" s="8"/>
      <c r="J8" s="7"/>
      <c r="K8" s="206"/>
      <c r="L8" s="14" t="s">
        <v>349</v>
      </c>
      <c r="M8" s="15">
        <v>4</v>
      </c>
      <c r="N8" s="16" t="s">
        <v>361</v>
      </c>
      <c r="O8" s="17" t="s">
        <v>362</v>
      </c>
      <c r="P8" s="17" t="s">
        <v>363</v>
      </c>
      <c r="Q8" s="18" t="s">
        <v>364</v>
      </c>
      <c r="R8" s="18" t="s">
        <v>365</v>
      </c>
    </row>
    <row r="9" spans="1:18" ht="24">
      <c r="A9" s="207"/>
      <c r="B9" s="14" t="s">
        <v>346</v>
      </c>
      <c r="C9" s="15">
        <v>1</v>
      </c>
      <c r="D9" s="19">
        <v>1</v>
      </c>
      <c r="E9" s="19">
        <v>1</v>
      </c>
      <c r="F9" s="19">
        <v>1</v>
      </c>
      <c r="G9" s="19">
        <v>1</v>
      </c>
      <c r="H9" s="19">
        <v>1</v>
      </c>
      <c r="I9" s="8"/>
      <c r="J9" s="7"/>
      <c r="K9" s="206"/>
      <c r="L9" s="14" t="s">
        <v>348</v>
      </c>
      <c r="M9" s="15">
        <v>3</v>
      </c>
      <c r="N9" s="16" t="s">
        <v>193</v>
      </c>
      <c r="O9" s="16" t="s">
        <v>195</v>
      </c>
      <c r="P9" s="17" t="s">
        <v>366</v>
      </c>
      <c r="Q9" s="17" t="s">
        <v>367</v>
      </c>
      <c r="R9" s="18" t="s">
        <v>368</v>
      </c>
    </row>
    <row r="10" spans="1:18" ht="24">
      <c r="J10" s="7"/>
      <c r="K10" s="206"/>
      <c r="L10" s="14" t="s">
        <v>347</v>
      </c>
      <c r="M10" s="15">
        <v>2</v>
      </c>
      <c r="N10" s="16" t="s">
        <v>369</v>
      </c>
      <c r="O10" s="16" t="s">
        <v>191</v>
      </c>
      <c r="P10" s="16" t="s">
        <v>370</v>
      </c>
      <c r="Q10" s="17" t="s">
        <v>371</v>
      </c>
      <c r="R10" s="17" t="s">
        <v>372</v>
      </c>
    </row>
    <row r="11" spans="1:18" ht="24">
      <c r="J11" s="7"/>
      <c r="K11" s="207"/>
      <c r="L11" s="14" t="s">
        <v>346</v>
      </c>
      <c r="M11" s="15">
        <v>1</v>
      </c>
      <c r="N11" s="16" t="s">
        <v>373</v>
      </c>
      <c r="O11" s="16" t="s">
        <v>190</v>
      </c>
      <c r="P11" s="16" t="s">
        <v>374</v>
      </c>
      <c r="Q11" s="16" t="s">
        <v>375</v>
      </c>
      <c r="R11" s="17" t="s">
        <v>376</v>
      </c>
    </row>
    <row r="16" spans="1:18">
      <c r="B16" s="204" t="s">
        <v>377</v>
      </c>
      <c r="C16" s="204"/>
      <c r="D16" s="204"/>
      <c r="E16" s="204"/>
      <c r="F16" s="204"/>
      <c r="G16" s="204"/>
    </row>
    <row r="17" spans="2:7" ht="15" customHeight="1">
      <c r="B17" s="3" t="s">
        <v>378</v>
      </c>
      <c r="C17" s="3" t="s">
        <v>379</v>
      </c>
      <c r="D17" s="3" t="s">
        <v>380</v>
      </c>
      <c r="E17" s="3" t="s">
        <v>9</v>
      </c>
      <c r="F17" s="3" t="s">
        <v>11</v>
      </c>
      <c r="G17" s="3" t="s">
        <v>13</v>
      </c>
    </row>
    <row r="18" spans="2:7" ht="26.25">
      <c r="B18" s="4"/>
      <c r="C18" s="4"/>
      <c r="D18" s="4"/>
      <c r="E18" s="56" t="s">
        <v>381</v>
      </c>
      <c r="F18" s="5" t="s">
        <v>382</v>
      </c>
      <c r="G18" s="56" t="s">
        <v>381</v>
      </c>
    </row>
    <row r="19" spans="2:7" ht="26.25">
      <c r="B19" s="6" t="s">
        <v>383</v>
      </c>
      <c r="C19" s="57" t="s">
        <v>384</v>
      </c>
      <c r="D19" s="64">
        <v>5</v>
      </c>
      <c r="E19" s="6" t="s">
        <v>385</v>
      </c>
      <c r="F19" s="6" t="s">
        <v>385</v>
      </c>
      <c r="G19" s="6" t="s">
        <v>385</v>
      </c>
    </row>
    <row r="20" spans="2:7">
      <c r="B20" s="6" t="s">
        <v>386</v>
      </c>
      <c r="C20" s="57" t="s">
        <v>387</v>
      </c>
      <c r="D20" s="64">
        <v>4</v>
      </c>
      <c r="E20" s="6" t="s">
        <v>388</v>
      </c>
      <c r="F20" s="6" t="s">
        <v>388</v>
      </c>
      <c r="G20" s="6" t="s">
        <v>388</v>
      </c>
    </row>
    <row r="21" spans="2:7" ht="26.25">
      <c r="B21" s="6" t="s">
        <v>389</v>
      </c>
      <c r="C21" s="57" t="s">
        <v>390</v>
      </c>
      <c r="D21" s="64">
        <v>3</v>
      </c>
      <c r="E21" s="6" t="s">
        <v>391</v>
      </c>
      <c r="F21" s="6" t="s">
        <v>391</v>
      </c>
      <c r="G21" s="6" t="s">
        <v>391</v>
      </c>
    </row>
    <row r="22" spans="2:7" ht="39">
      <c r="B22" s="6" t="s">
        <v>346</v>
      </c>
      <c r="C22" s="57" t="s">
        <v>392</v>
      </c>
      <c r="D22" s="64">
        <v>2</v>
      </c>
      <c r="E22" s="6" t="s">
        <v>393</v>
      </c>
      <c r="F22" s="6" t="s">
        <v>393</v>
      </c>
      <c r="G22" s="6" t="s">
        <v>393</v>
      </c>
    </row>
    <row r="23" spans="2:7" ht="26.25">
      <c r="B23" s="6" t="s">
        <v>394</v>
      </c>
      <c r="C23" s="57" t="s">
        <v>395</v>
      </c>
      <c r="D23" s="64">
        <v>1</v>
      </c>
      <c r="E23" s="6" t="s">
        <v>396</v>
      </c>
      <c r="F23" s="6" t="s">
        <v>396</v>
      </c>
      <c r="G23" s="6" t="s">
        <v>396</v>
      </c>
    </row>
  </sheetData>
  <mergeCells count="3">
    <mergeCell ref="B16:G16"/>
    <mergeCell ref="K7:K11"/>
    <mergeCell ref="A5:A9"/>
  </mergeCells>
  <pageMargins left="0.7" right="0.7" top="0.75" bottom="0.75" header="0.3" footer="0.3"/>
  <pageSetup scale="40" orientation="portrait" r:id="rId1"/>
  <headerFooter>
    <oddHeader>&amp;L&amp;"Arial,Regular"&amp;8Eli Lilly and Company – Pharmaceutical Delivery Systems (PDS)   
Title: LillyPlus RiskLookUp &amp;RD&amp;"Arial,Regular"&amp;8ocument Name: AMT-129285-ATT-1
Page &amp;P of  &amp;N</oddHeader>
    <oddFooter xml:space="preserve">&amp;C&amp;"Arial,Regular"&amp;8It is the responsibility of the individual using this document to verify its Official Status during its use.
The information contained in this document is Confidential and Proprietary Business Information of Eli Lilly and Company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4C45F-BD06-3A4A-8202-922B43EBD6B3}">
  <sheetPr>
    <pageSetUpPr fitToPage="1"/>
  </sheetPr>
  <dimension ref="A4:H18"/>
  <sheetViews>
    <sheetView view="pageLayout" topLeftCell="A6" zoomScale="200" zoomScaleNormal="90" zoomScalePageLayoutView="200" workbookViewId="0">
      <selection activeCell="F17" sqref="F17"/>
    </sheetView>
  </sheetViews>
  <sheetFormatPr defaultColWidth="10.5" defaultRowHeight="15.75"/>
  <sheetData>
    <row r="4" spans="1:8">
      <c r="A4" s="30"/>
      <c r="B4" s="30"/>
      <c r="C4" s="31"/>
      <c r="D4" s="32"/>
      <c r="E4" s="33"/>
      <c r="F4" s="34" t="s">
        <v>14</v>
      </c>
      <c r="G4" s="33"/>
      <c r="H4" s="35"/>
    </row>
    <row r="5" spans="1:8">
      <c r="A5" s="30"/>
      <c r="B5" s="30"/>
      <c r="C5" s="31"/>
      <c r="D5" s="14" t="s">
        <v>351</v>
      </c>
      <c r="E5" s="36" t="s">
        <v>352</v>
      </c>
      <c r="F5" s="36" t="s">
        <v>353</v>
      </c>
      <c r="G5" s="36" t="s">
        <v>354</v>
      </c>
      <c r="H5" s="37" t="s">
        <v>355</v>
      </c>
    </row>
    <row r="6" spans="1:8">
      <c r="A6" s="30"/>
      <c r="B6" s="30"/>
      <c r="C6" s="31"/>
      <c r="D6" s="38">
        <v>1</v>
      </c>
      <c r="E6" s="39">
        <v>2</v>
      </c>
      <c r="F6" s="39">
        <v>3</v>
      </c>
      <c r="G6" s="39">
        <v>4</v>
      </c>
      <c r="H6" s="39">
        <v>5</v>
      </c>
    </row>
    <row r="7" spans="1:8">
      <c r="A7" s="208" t="s">
        <v>356</v>
      </c>
      <c r="B7" s="36" t="s">
        <v>350</v>
      </c>
      <c r="C7" s="40">
        <v>5</v>
      </c>
      <c r="D7" s="41">
        <v>17</v>
      </c>
      <c r="E7" s="42">
        <v>0</v>
      </c>
      <c r="F7" s="43">
        <v>0</v>
      </c>
      <c r="G7" s="43">
        <v>0</v>
      </c>
      <c r="H7" s="43">
        <v>0</v>
      </c>
    </row>
    <row r="8" spans="1:8">
      <c r="A8" s="209"/>
      <c r="B8" s="37" t="s">
        <v>349</v>
      </c>
      <c r="C8" s="39">
        <v>4</v>
      </c>
      <c r="D8" s="41">
        <v>0</v>
      </c>
      <c r="E8" s="42">
        <v>0</v>
      </c>
      <c r="F8" s="44">
        <v>0</v>
      </c>
      <c r="G8" s="43">
        <v>0</v>
      </c>
      <c r="H8" s="43">
        <v>0</v>
      </c>
    </row>
    <row r="9" spans="1:8">
      <c r="A9" s="209"/>
      <c r="B9" s="37" t="s">
        <v>348</v>
      </c>
      <c r="C9" s="39">
        <v>3</v>
      </c>
      <c r="D9" s="41">
        <v>2</v>
      </c>
      <c r="E9" s="41">
        <v>1</v>
      </c>
      <c r="F9" s="44">
        <v>0</v>
      </c>
      <c r="G9" s="44">
        <v>0</v>
      </c>
      <c r="H9" s="43">
        <v>0</v>
      </c>
    </row>
    <row r="10" spans="1:8">
      <c r="A10" s="209"/>
      <c r="B10" s="37" t="s">
        <v>347</v>
      </c>
      <c r="C10" s="39">
        <v>2</v>
      </c>
      <c r="D10" s="41">
        <v>0</v>
      </c>
      <c r="E10" s="41">
        <v>9</v>
      </c>
      <c r="F10" s="41">
        <v>0</v>
      </c>
      <c r="G10" s="42">
        <v>0</v>
      </c>
      <c r="H10" s="42">
        <v>0</v>
      </c>
    </row>
    <row r="11" spans="1:8">
      <c r="A11" s="210"/>
      <c r="B11" s="37" t="s">
        <v>346</v>
      </c>
      <c r="C11" s="39">
        <v>1</v>
      </c>
      <c r="D11" s="41">
        <v>0</v>
      </c>
      <c r="E11" s="41">
        <v>10</v>
      </c>
      <c r="F11" s="41">
        <v>0</v>
      </c>
      <c r="G11" s="41">
        <v>0</v>
      </c>
      <c r="H11" s="42">
        <v>0</v>
      </c>
    </row>
    <row r="14" spans="1:8" ht="23.25">
      <c r="D14" s="45"/>
      <c r="E14" s="46" t="s">
        <v>397</v>
      </c>
      <c r="F14" s="47"/>
    </row>
    <row r="15" spans="1:8">
      <c r="D15" s="45"/>
      <c r="E15" s="48" t="s">
        <v>349</v>
      </c>
      <c r="F15" s="49">
        <v>0</v>
      </c>
    </row>
    <row r="16" spans="1:8">
      <c r="D16" s="45"/>
      <c r="E16" s="50" t="s">
        <v>398</v>
      </c>
      <c r="F16" s="51">
        <v>0</v>
      </c>
    </row>
    <row r="17" spans="4:6">
      <c r="D17" s="45"/>
      <c r="E17" s="52" t="s">
        <v>347</v>
      </c>
      <c r="F17" s="53">
        <v>39</v>
      </c>
    </row>
    <row r="18" spans="4:6">
      <c r="D18" s="45"/>
      <c r="E18" s="54" t="s">
        <v>399</v>
      </c>
      <c r="F18" s="55">
        <v>39</v>
      </c>
    </row>
  </sheetData>
  <mergeCells count="1">
    <mergeCell ref="A7:A11"/>
  </mergeCells>
  <pageMargins left="0.7" right="0.7" top="0.75" bottom="0.75" header="0.3" footer="0.3"/>
  <pageSetup scale="99" orientation="portrait" r:id="rId1"/>
  <headerFooter>
    <oddHeader>&amp;L&amp;"Arial,Regular"&amp;8Eli Lilly and Company – Pharmaceutical Delivery Systems (PDS)   
Title: LillyPlus Heat Map&amp;R&amp;"Arial,Regular"&amp;8Document Name: AMT-129285-ATT-1
Page &amp;P of  &amp;N</oddHeader>
    <oddFooter xml:space="preserve">&amp;C&amp;"Arial,Regular"&amp;8It is the responsibility of the individual using this document to verify its Official Status during its use.
The information contained in this document is Confidential and Proprietary Business Information of Eli Lilly and Company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85A85-28C1-0E4D-A68C-5AABBF30A059}">
  <dimension ref="A1:A19"/>
  <sheetViews>
    <sheetView zoomScale="156" zoomScaleNormal="156" workbookViewId="0">
      <selection activeCell="A24" sqref="A24"/>
    </sheetView>
  </sheetViews>
  <sheetFormatPr defaultColWidth="11" defaultRowHeight="15.75"/>
  <cols>
    <col min="1" max="1" width="65.5" bestFit="1" customWidth="1"/>
  </cols>
  <sheetData>
    <row r="1" spans="1:1">
      <c r="A1" s="88" t="s">
        <v>400</v>
      </c>
    </row>
    <row r="2" spans="1:1">
      <c r="A2" s="84" t="s">
        <v>401</v>
      </c>
    </row>
    <row r="3" spans="1:1">
      <c r="A3" s="84" t="s">
        <v>402</v>
      </c>
    </row>
    <row r="4" spans="1:1">
      <c r="A4" s="84" t="s">
        <v>146</v>
      </c>
    </row>
    <row r="5" spans="1:1">
      <c r="A5" s="84" t="s">
        <v>171</v>
      </c>
    </row>
    <row r="6" spans="1:1">
      <c r="A6" s="84" t="s">
        <v>403</v>
      </c>
    </row>
    <row r="7" spans="1:1">
      <c r="A7" s="84" t="s">
        <v>404</v>
      </c>
    </row>
    <row r="8" spans="1:1">
      <c r="A8" s="84" t="s">
        <v>405</v>
      </c>
    </row>
    <row r="9" spans="1:1">
      <c r="A9" s="84" t="s">
        <v>26</v>
      </c>
    </row>
    <row r="10" spans="1:1">
      <c r="A10" s="86" t="s">
        <v>99</v>
      </c>
    </row>
    <row r="11" spans="1:1">
      <c r="A11" s="84" t="s">
        <v>406</v>
      </c>
    </row>
    <row r="12" spans="1:1">
      <c r="A12" s="84" t="s">
        <v>135</v>
      </c>
    </row>
    <row r="13" spans="1:1">
      <c r="A13" s="84" t="s">
        <v>82</v>
      </c>
    </row>
    <row r="14" spans="1:1">
      <c r="A14" s="86" t="s">
        <v>124</v>
      </c>
    </row>
    <row r="15" spans="1:1">
      <c r="A15" s="84" t="s">
        <v>73</v>
      </c>
    </row>
    <row r="16" spans="1:1">
      <c r="A16" s="84" t="s">
        <v>112</v>
      </c>
    </row>
    <row r="17" spans="1:1">
      <c r="A17" s="86" t="s">
        <v>407</v>
      </c>
    </row>
    <row r="18" spans="1:1">
      <c r="A18" s="86" t="s">
        <v>156</v>
      </c>
    </row>
    <row r="19" spans="1:1">
      <c r="A19" s="86" t="s">
        <v>202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B9E0B-619C-1149-B8D2-DA1C118BBF9A}">
  <dimension ref="A1:A10"/>
  <sheetViews>
    <sheetView zoomScale="159" workbookViewId="0">
      <selection activeCell="A11" sqref="A11"/>
    </sheetView>
  </sheetViews>
  <sheetFormatPr defaultColWidth="11" defaultRowHeight="15.75"/>
  <cols>
    <col min="1" max="1" width="136.875" bestFit="1" customWidth="1"/>
  </cols>
  <sheetData>
    <row r="1" spans="1:1">
      <c r="A1" t="s">
        <v>408</v>
      </c>
    </row>
    <row r="2" spans="1:1">
      <c r="A2" t="s">
        <v>409</v>
      </c>
    </row>
    <row r="3" spans="1:1">
      <c r="A3" t="s">
        <v>410</v>
      </c>
    </row>
    <row r="4" spans="1:1">
      <c r="A4" t="s">
        <v>411</v>
      </c>
    </row>
    <row r="5" spans="1:1">
      <c r="A5" t="s">
        <v>412</v>
      </c>
    </row>
    <row r="6" spans="1:1">
      <c r="A6" t="s">
        <v>413</v>
      </c>
    </row>
    <row r="7" spans="1:1">
      <c r="A7" t="s">
        <v>414</v>
      </c>
    </row>
    <row r="8" spans="1:1">
      <c r="A8" t="s">
        <v>415</v>
      </c>
    </row>
    <row r="9" spans="1:1">
      <c r="A9" t="s">
        <v>416</v>
      </c>
    </row>
    <row r="10" spans="1:1">
      <c r="A10" t="s">
        <v>417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9E2D7-7FD3-44D6-A971-826DB185F2E2}">
  <dimension ref="A2:M24"/>
  <sheetViews>
    <sheetView topLeftCell="A17" zoomScale="160" zoomScaleNormal="160" workbookViewId="0">
      <selection activeCell="K4" sqref="K4"/>
    </sheetView>
  </sheetViews>
  <sheetFormatPr defaultRowHeight="15.75"/>
  <cols>
    <col min="1" max="1" width="14.875" bestFit="1" customWidth="1"/>
    <col min="2" max="2" width="21.375" customWidth="1"/>
    <col min="3" max="3" width="3.125" bestFit="1" customWidth="1"/>
    <col min="4" max="4" width="15.5" customWidth="1"/>
    <col min="5" max="5" width="6.5" bestFit="1" customWidth="1"/>
    <col min="6" max="6" width="8.625" style="139" customWidth="1"/>
    <col min="7" max="7" width="13.125" customWidth="1"/>
    <col min="8" max="8" width="9.5" customWidth="1"/>
    <col min="9" max="9" width="17.375" customWidth="1"/>
    <col min="10" max="10" width="5" style="143" customWidth="1"/>
    <col min="11" max="11" width="21.125" customWidth="1"/>
    <col min="12" max="12" width="6.5" bestFit="1" customWidth="1"/>
  </cols>
  <sheetData>
    <row r="2" spans="1:13">
      <c r="A2" s="120" t="s">
        <v>448</v>
      </c>
      <c r="B2" s="120" t="s">
        <v>10</v>
      </c>
      <c r="C2" s="120" t="s">
        <v>11</v>
      </c>
      <c r="D2" s="120" t="s">
        <v>320</v>
      </c>
      <c r="E2" s="58" t="s">
        <v>321</v>
      </c>
      <c r="F2" s="137" t="s">
        <v>418</v>
      </c>
      <c r="H2" s="120" t="s">
        <v>449</v>
      </c>
      <c r="I2" s="120" t="s">
        <v>10</v>
      </c>
      <c r="J2" s="120" t="s">
        <v>11</v>
      </c>
      <c r="K2" s="120" t="s">
        <v>320</v>
      </c>
      <c r="L2" s="120" t="s">
        <v>321</v>
      </c>
      <c r="M2" s="120" t="s">
        <v>418</v>
      </c>
    </row>
    <row r="3" spans="1:13" ht="22.5">
      <c r="A3" s="81" t="s">
        <v>185</v>
      </c>
      <c r="B3" s="67" t="s">
        <v>28</v>
      </c>
      <c r="C3" s="26">
        <v>5</v>
      </c>
      <c r="D3" s="130" t="s">
        <v>184</v>
      </c>
      <c r="E3" s="26">
        <v>1</v>
      </c>
      <c r="F3" s="159" t="s">
        <v>421</v>
      </c>
      <c r="H3" s="126" t="s">
        <v>419</v>
      </c>
      <c r="I3" s="67" t="s">
        <v>420</v>
      </c>
      <c r="J3" s="152">
        <v>4</v>
      </c>
      <c r="K3" s="150" t="s">
        <v>422</v>
      </c>
      <c r="L3" s="149">
        <v>2</v>
      </c>
      <c r="M3" s="151" t="s">
        <v>421</v>
      </c>
    </row>
    <row r="4" spans="1:13" ht="45">
      <c r="A4" s="81" t="s">
        <v>325</v>
      </c>
      <c r="B4" s="160" t="s">
        <v>326</v>
      </c>
      <c r="C4" s="161" t="s">
        <v>126</v>
      </c>
      <c r="D4" s="161" t="s">
        <v>327</v>
      </c>
      <c r="E4" s="160" t="s">
        <v>126</v>
      </c>
      <c r="F4" s="161" t="s">
        <v>126</v>
      </c>
      <c r="H4" s="127"/>
      <c r="I4" s="67" t="s">
        <v>424</v>
      </c>
      <c r="J4" s="155">
        <v>4</v>
      </c>
      <c r="K4" s="154" t="s">
        <v>425</v>
      </c>
      <c r="L4" s="157">
        <v>2</v>
      </c>
      <c r="M4" s="158" t="s">
        <v>421</v>
      </c>
    </row>
    <row r="5" spans="1:13" ht="45">
      <c r="A5" s="81" t="s">
        <v>189</v>
      </c>
      <c r="B5" s="67" t="s">
        <v>328</v>
      </c>
      <c r="C5" s="26">
        <v>4</v>
      </c>
      <c r="D5" s="67" t="s">
        <v>329</v>
      </c>
      <c r="E5" s="26">
        <v>3</v>
      </c>
      <c r="F5" s="138" t="s">
        <v>421</v>
      </c>
      <c r="H5" s="127"/>
      <c r="I5" s="67" t="s">
        <v>427</v>
      </c>
      <c r="J5" s="155">
        <v>4</v>
      </c>
      <c r="K5" s="154" t="s">
        <v>425</v>
      </c>
      <c r="L5" s="157">
        <v>2</v>
      </c>
      <c r="M5" s="158" t="s">
        <v>421</v>
      </c>
    </row>
    <row r="6" spans="1:13" ht="56.25">
      <c r="A6" s="81" t="s">
        <v>189</v>
      </c>
      <c r="B6" s="67" t="s">
        <v>332</v>
      </c>
      <c r="C6" s="26">
        <v>4</v>
      </c>
      <c r="D6" s="130" t="s">
        <v>333</v>
      </c>
      <c r="E6" s="26">
        <v>3</v>
      </c>
      <c r="F6" s="138" t="s">
        <v>421</v>
      </c>
      <c r="H6" s="127"/>
      <c r="I6" s="144" t="s">
        <v>420</v>
      </c>
      <c r="J6" s="168">
        <v>4</v>
      </c>
      <c r="K6" s="146" t="s">
        <v>429</v>
      </c>
      <c r="L6" s="145">
        <v>3</v>
      </c>
      <c r="M6" s="147" t="s">
        <v>428</v>
      </c>
    </row>
    <row r="7" spans="1:13" ht="45">
      <c r="A7" s="81" t="s">
        <v>189</v>
      </c>
      <c r="B7" s="153" t="s">
        <v>114</v>
      </c>
      <c r="C7" s="153">
        <v>4</v>
      </c>
      <c r="D7" s="153" t="s">
        <v>194</v>
      </c>
      <c r="E7" s="153">
        <v>2</v>
      </c>
      <c r="F7" s="153" t="s">
        <v>421</v>
      </c>
      <c r="H7" s="127"/>
      <c r="I7" s="144" t="s">
        <v>424</v>
      </c>
      <c r="J7" s="168">
        <v>4</v>
      </c>
      <c r="K7" s="146" t="s">
        <v>431</v>
      </c>
      <c r="L7" s="145">
        <v>2</v>
      </c>
      <c r="M7" s="147" t="s">
        <v>428</v>
      </c>
    </row>
    <row r="8" spans="1:13" ht="45">
      <c r="A8" s="81" t="s">
        <v>189</v>
      </c>
      <c r="B8" s="130" t="s">
        <v>335</v>
      </c>
      <c r="C8" s="26">
        <v>4</v>
      </c>
      <c r="D8" s="130" t="s">
        <v>194</v>
      </c>
      <c r="E8" s="26">
        <v>2</v>
      </c>
      <c r="F8" s="159" t="s">
        <v>421</v>
      </c>
      <c r="H8" s="128"/>
      <c r="I8" s="144" t="s">
        <v>427</v>
      </c>
      <c r="J8" s="168">
        <v>4</v>
      </c>
      <c r="K8" s="146" t="s">
        <v>431</v>
      </c>
      <c r="L8" s="145">
        <v>2</v>
      </c>
      <c r="M8" s="147" t="s">
        <v>428</v>
      </c>
    </row>
    <row r="9" spans="1:13" ht="22.5">
      <c r="A9" s="81" t="s">
        <v>189</v>
      </c>
      <c r="B9" s="154" t="s">
        <v>75</v>
      </c>
      <c r="C9" s="155">
        <v>4</v>
      </c>
      <c r="D9" s="129" t="s">
        <v>188</v>
      </c>
      <c r="E9" s="155">
        <v>2</v>
      </c>
      <c r="F9" s="156" t="s">
        <v>421</v>
      </c>
      <c r="H9" s="126" t="s">
        <v>432</v>
      </c>
      <c r="I9" s="67" t="s">
        <v>433</v>
      </c>
      <c r="J9" s="170">
        <v>4</v>
      </c>
      <c r="K9" s="150" t="s">
        <v>422</v>
      </c>
      <c r="L9" s="163">
        <v>2</v>
      </c>
      <c r="M9" s="151" t="s">
        <v>421</v>
      </c>
    </row>
    <row r="10" spans="1:13" ht="45">
      <c r="A10" s="81" t="s">
        <v>189</v>
      </c>
      <c r="B10" s="67" t="s">
        <v>336</v>
      </c>
      <c r="C10" s="26">
        <v>4</v>
      </c>
      <c r="D10" s="67" t="s">
        <v>194</v>
      </c>
      <c r="E10" s="26">
        <v>2</v>
      </c>
      <c r="F10" s="138" t="s">
        <v>421</v>
      </c>
      <c r="H10" s="127"/>
      <c r="I10" s="67" t="s">
        <v>434</v>
      </c>
      <c r="J10" s="155">
        <v>4</v>
      </c>
      <c r="K10" s="154" t="s">
        <v>425</v>
      </c>
      <c r="L10" s="157">
        <v>2</v>
      </c>
      <c r="M10" s="158" t="s">
        <v>421</v>
      </c>
    </row>
    <row r="11" spans="1:13" ht="56.25">
      <c r="A11" s="81" t="s">
        <v>189</v>
      </c>
      <c r="B11" s="131" t="s">
        <v>89</v>
      </c>
      <c r="C11" s="131">
        <v>5</v>
      </c>
      <c r="D11" s="131" t="s">
        <v>192</v>
      </c>
      <c r="E11" s="131">
        <v>1</v>
      </c>
      <c r="F11" s="131" t="s">
        <v>421</v>
      </c>
      <c r="H11" s="127"/>
      <c r="I11" s="144" t="s">
        <v>433</v>
      </c>
      <c r="J11" s="168">
        <v>4</v>
      </c>
      <c r="K11" s="146" t="s">
        <v>429</v>
      </c>
      <c r="L11" s="145">
        <v>3</v>
      </c>
      <c r="M11" s="147" t="s">
        <v>428</v>
      </c>
    </row>
    <row r="12" spans="1:13" ht="45">
      <c r="A12" s="81" t="s">
        <v>338</v>
      </c>
      <c r="B12" s="67" t="s">
        <v>339</v>
      </c>
      <c r="C12" s="26">
        <v>4</v>
      </c>
      <c r="D12" s="67" t="s">
        <v>340</v>
      </c>
      <c r="E12" s="26">
        <v>2</v>
      </c>
      <c r="F12" s="138" t="s">
        <v>421</v>
      </c>
      <c r="H12" s="128"/>
      <c r="I12" s="144" t="s">
        <v>434</v>
      </c>
      <c r="J12" s="168">
        <v>4</v>
      </c>
      <c r="K12" s="146" t="s">
        <v>431</v>
      </c>
      <c r="L12" s="145">
        <v>2</v>
      </c>
      <c r="M12" s="147" t="s">
        <v>428</v>
      </c>
    </row>
    <row r="13" spans="1:13" ht="56.25">
      <c r="A13" s="81" t="s">
        <v>338</v>
      </c>
      <c r="B13" s="67" t="s">
        <v>342</v>
      </c>
      <c r="C13" s="26">
        <v>4</v>
      </c>
      <c r="D13" s="67" t="s">
        <v>343</v>
      </c>
      <c r="E13" s="26">
        <v>4</v>
      </c>
      <c r="F13" s="138" t="s">
        <v>421</v>
      </c>
      <c r="H13" s="126" t="s">
        <v>67</v>
      </c>
      <c r="I13" s="67" t="s">
        <v>435</v>
      </c>
      <c r="J13" s="155">
        <v>4</v>
      </c>
      <c r="K13" s="154" t="s">
        <v>425</v>
      </c>
      <c r="L13" s="157">
        <v>2</v>
      </c>
      <c r="M13" s="158" t="s">
        <v>421</v>
      </c>
    </row>
    <row r="14" spans="1:13" ht="45">
      <c r="H14" s="127"/>
      <c r="I14" s="67" t="s">
        <v>436</v>
      </c>
      <c r="J14" s="165">
        <v>5</v>
      </c>
      <c r="K14" s="131" t="s">
        <v>437</v>
      </c>
      <c r="L14" s="164">
        <v>1</v>
      </c>
      <c r="M14" s="166" t="s">
        <v>421</v>
      </c>
    </row>
    <row r="15" spans="1:13" ht="45">
      <c r="A15" s="132"/>
      <c r="B15" s="132"/>
      <c r="H15" s="127"/>
      <c r="I15" s="67" t="s">
        <v>439</v>
      </c>
      <c r="J15" s="155">
        <v>4</v>
      </c>
      <c r="K15" s="154" t="s">
        <v>425</v>
      </c>
      <c r="L15" s="157">
        <v>2</v>
      </c>
      <c r="M15" s="158" t="s">
        <v>421</v>
      </c>
    </row>
    <row r="16" spans="1:13" ht="45">
      <c r="A16" s="132"/>
      <c r="H16" s="127"/>
      <c r="I16" s="67" t="s">
        <v>440</v>
      </c>
      <c r="J16" s="165">
        <v>5</v>
      </c>
      <c r="K16" s="131" t="s">
        <v>437</v>
      </c>
      <c r="L16" s="164">
        <v>1</v>
      </c>
      <c r="M16" s="166" t="s">
        <v>421</v>
      </c>
    </row>
    <row r="17" spans="1:13" ht="41.25" customHeight="1">
      <c r="A17" s="132"/>
      <c r="H17" s="127"/>
      <c r="I17" s="144" t="s">
        <v>435</v>
      </c>
      <c r="J17" s="168">
        <v>4</v>
      </c>
      <c r="K17" s="146" t="s">
        <v>425</v>
      </c>
      <c r="L17" s="145">
        <v>2</v>
      </c>
      <c r="M17" s="147" t="s">
        <v>428</v>
      </c>
    </row>
    <row r="18" spans="1:13" ht="45">
      <c r="H18" s="127"/>
      <c r="I18" s="144" t="s">
        <v>436</v>
      </c>
      <c r="J18" s="168">
        <v>5</v>
      </c>
      <c r="K18" s="146" t="s">
        <v>451</v>
      </c>
      <c r="L18" s="145">
        <v>1</v>
      </c>
      <c r="M18" s="147" t="s">
        <v>428</v>
      </c>
    </row>
    <row r="19" spans="1:13" ht="45">
      <c r="H19" s="127"/>
      <c r="I19" s="144" t="s">
        <v>439</v>
      </c>
      <c r="J19" s="168">
        <v>4</v>
      </c>
      <c r="K19" s="146" t="s">
        <v>425</v>
      </c>
      <c r="L19" s="145">
        <v>2</v>
      </c>
      <c r="M19" s="147" t="s">
        <v>428</v>
      </c>
    </row>
    <row r="20" spans="1:13" ht="45">
      <c r="H20" s="128"/>
      <c r="I20" s="144" t="s">
        <v>440</v>
      </c>
      <c r="J20" s="168">
        <v>5</v>
      </c>
      <c r="K20" s="146" t="s">
        <v>451</v>
      </c>
      <c r="L20" s="145">
        <v>1</v>
      </c>
      <c r="M20" s="147" t="s">
        <v>428</v>
      </c>
    </row>
    <row r="21" spans="1:13" ht="45">
      <c r="H21" s="201" t="s">
        <v>443</v>
      </c>
      <c r="I21" s="67" t="s">
        <v>444</v>
      </c>
      <c r="J21" s="155">
        <v>4</v>
      </c>
      <c r="K21" s="154" t="s">
        <v>425</v>
      </c>
      <c r="L21" s="157">
        <v>2</v>
      </c>
      <c r="M21" s="133" t="s">
        <v>421</v>
      </c>
    </row>
    <row r="22" spans="1:13" ht="45">
      <c r="H22" s="202"/>
      <c r="I22" s="144" t="s">
        <v>444</v>
      </c>
      <c r="J22" s="168">
        <v>4</v>
      </c>
      <c r="K22" s="146" t="s">
        <v>425</v>
      </c>
      <c r="L22" s="145">
        <v>2</v>
      </c>
      <c r="M22" s="147" t="s">
        <v>428</v>
      </c>
    </row>
    <row r="23" spans="1:13" ht="45">
      <c r="H23" s="203"/>
      <c r="I23" s="144" t="s">
        <v>444</v>
      </c>
      <c r="J23" s="168">
        <v>4</v>
      </c>
      <c r="K23" s="146" t="s">
        <v>452</v>
      </c>
      <c r="L23" s="145">
        <v>2</v>
      </c>
      <c r="M23" s="147" t="s">
        <v>445</v>
      </c>
    </row>
    <row r="24" spans="1:13" ht="33.75">
      <c r="H24" s="121" t="s">
        <v>325</v>
      </c>
      <c r="I24" s="160" t="s">
        <v>326</v>
      </c>
      <c r="J24" s="169" t="s">
        <v>126</v>
      </c>
      <c r="K24" s="161" t="s">
        <v>126</v>
      </c>
      <c r="L24" s="161" t="s">
        <v>327</v>
      </c>
      <c r="M24" s="171" t="s">
        <v>421</v>
      </c>
    </row>
  </sheetData>
  <autoFilter ref="I1:I23" xr:uid="{CF29E2D7-7FD3-44D6-A971-826DB185F2E2}"/>
  <mergeCells count="1">
    <mergeCell ref="H21:H23"/>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8BC15-2A03-440C-B740-1A2CCB2FC60C}">
  <dimension ref="A1:N23"/>
  <sheetViews>
    <sheetView topLeftCell="D1" zoomScale="160" zoomScaleNormal="160" workbookViewId="0">
      <pane ySplit="1" topLeftCell="A13" activePane="bottomLeft" state="frozen"/>
      <selection pane="bottomLeft" activeCell="J16" sqref="J16"/>
    </sheetView>
  </sheetViews>
  <sheetFormatPr defaultRowHeight="15.75"/>
  <cols>
    <col min="1" max="1" width="15.375" style="143" bestFit="1" customWidth="1"/>
    <col min="2" max="2" width="23.25" customWidth="1"/>
    <col min="3" max="3" width="3.125" bestFit="1" customWidth="1"/>
    <col min="4" max="4" width="15.5" customWidth="1"/>
    <col min="5" max="5" width="6.5" bestFit="1" customWidth="1"/>
    <col min="6" max="6" width="8.375" style="141" bestFit="1" customWidth="1"/>
    <col min="7" max="7" width="13" customWidth="1"/>
    <col min="8" max="8" width="9.25" customWidth="1"/>
    <col min="9" max="9" width="18.25" customWidth="1"/>
    <col min="10" max="10" width="10.375" style="143" customWidth="1"/>
    <col min="11" max="11" width="14.875" customWidth="1"/>
    <col min="12" max="12" width="6.5" style="143" bestFit="1" customWidth="1"/>
    <col min="14" max="14" width="34.5" customWidth="1"/>
  </cols>
  <sheetData>
    <row r="1" spans="1:14">
      <c r="A1" s="120" t="s">
        <v>15</v>
      </c>
      <c r="B1" s="58" t="s">
        <v>10</v>
      </c>
      <c r="C1" s="58" t="s">
        <v>11</v>
      </c>
      <c r="D1" s="58" t="s">
        <v>320</v>
      </c>
      <c r="E1" s="58" t="s">
        <v>321</v>
      </c>
      <c r="F1" s="137" t="s">
        <v>418</v>
      </c>
      <c r="H1" s="120" t="s">
        <v>449</v>
      </c>
      <c r="I1" s="120" t="s">
        <v>10</v>
      </c>
      <c r="J1" s="120" t="s">
        <v>11</v>
      </c>
      <c r="K1" s="120" t="s">
        <v>320</v>
      </c>
      <c r="L1" s="120" t="s">
        <v>321</v>
      </c>
      <c r="M1" s="120" t="s">
        <v>418</v>
      </c>
    </row>
    <row r="2" spans="1:14" ht="33.75">
      <c r="A2" s="81" t="s">
        <v>185</v>
      </c>
      <c r="B2" s="67" t="s">
        <v>28</v>
      </c>
      <c r="C2" s="26">
        <v>5</v>
      </c>
      <c r="D2" s="67" t="s">
        <v>184</v>
      </c>
      <c r="E2" s="26">
        <v>1</v>
      </c>
      <c r="F2" s="140" t="s">
        <v>428</v>
      </c>
      <c r="H2" s="126" t="s">
        <v>419</v>
      </c>
      <c r="I2" s="144" t="s">
        <v>420</v>
      </c>
      <c r="J2" s="168">
        <v>4</v>
      </c>
      <c r="K2" s="146" t="s">
        <v>422</v>
      </c>
      <c r="L2" s="168">
        <v>2</v>
      </c>
      <c r="M2" s="147" t="s">
        <v>421</v>
      </c>
    </row>
    <row r="3" spans="1:14" ht="56.25">
      <c r="A3" s="81" t="s">
        <v>325</v>
      </c>
      <c r="B3" s="160" t="s">
        <v>326</v>
      </c>
      <c r="C3" s="160" t="s">
        <v>126</v>
      </c>
      <c r="D3" s="160" t="s">
        <v>327</v>
      </c>
      <c r="E3" s="160" t="s">
        <v>126</v>
      </c>
      <c r="F3" s="160" t="s">
        <v>126</v>
      </c>
      <c r="H3" s="127"/>
      <c r="I3" s="144" t="s">
        <v>424</v>
      </c>
      <c r="J3" s="168">
        <v>4</v>
      </c>
      <c r="K3" s="146" t="s">
        <v>425</v>
      </c>
      <c r="L3" s="168">
        <v>2</v>
      </c>
      <c r="M3" s="147" t="s">
        <v>421</v>
      </c>
    </row>
    <row r="4" spans="1:14" ht="56.25">
      <c r="A4" s="81" t="s">
        <v>189</v>
      </c>
      <c r="B4" s="67" t="s">
        <v>328</v>
      </c>
      <c r="C4" s="26">
        <v>4</v>
      </c>
      <c r="D4" s="67" t="s">
        <v>329</v>
      </c>
      <c r="E4" s="26">
        <v>3</v>
      </c>
      <c r="F4" s="140" t="s">
        <v>428</v>
      </c>
      <c r="H4" s="127"/>
      <c r="I4" s="144" t="s">
        <v>427</v>
      </c>
      <c r="J4" s="168">
        <v>4</v>
      </c>
      <c r="K4" s="146" t="s">
        <v>425</v>
      </c>
      <c r="L4" s="168">
        <v>2</v>
      </c>
      <c r="M4" s="147" t="s">
        <v>421</v>
      </c>
    </row>
    <row r="5" spans="1:14" ht="78.75">
      <c r="A5" s="81" t="s">
        <v>189</v>
      </c>
      <c r="B5" s="67" t="s">
        <v>332</v>
      </c>
      <c r="C5" s="152">
        <v>4</v>
      </c>
      <c r="D5" s="150" t="s">
        <v>333</v>
      </c>
      <c r="E5" s="152">
        <v>3</v>
      </c>
      <c r="F5" s="162" t="s">
        <v>428</v>
      </c>
      <c r="H5" s="127"/>
      <c r="I5" s="67" t="s">
        <v>420</v>
      </c>
      <c r="J5" s="152">
        <v>4</v>
      </c>
      <c r="K5" s="150" t="s">
        <v>429</v>
      </c>
      <c r="L5" s="152">
        <v>3</v>
      </c>
      <c r="M5" s="151" t="s">
        <v>428</v>
      </c>
      <c r="N5" s="172" t="s">
        <v>453</v>
      </c>
    </row>
    <row r="6" spans="1:14" ht="56.25">
      <c r="A6" s="81" t="s">
        <v>189</v>
      </c>
      <c r="B6" s="130" t="s">
        <v>114</v>
      </c>
      <c r="C6" s="26">
        <v>4</v>
      </c>
      <c r="D6" s="130" t="s">
        <v>194</v>
      </c>
      <c r="E6" s="26">
        <v>2</v>
      </c>
      <c r="F6" s="140" t="s">
        <v>428</v>
      </c>
      <c r="H6" s="127"/>
      <c r="I6" s="67" t="s">
        <v>424</v>
      </c>
      <c r="J6" s="155">
        <v>4</v>
      </c>
      <c r="K6" s="129" t="s">
        <v>431</v>
      </c>
      <c r="L6" s="155">
        <v>2</v>
      </c>
      <c r="M6" s="133" t="s">
        <v>428</v>
      </c>
      <c r="N6" s="172" t="s">
        <v>454</v>
      </c>
    </row>
    <row r="7" spans="1:14" ht="56.25">
      <c r="A7" s="81" t="s">
        <v>189</v>
      </c>
      <c r="B7" s="130" t="s">
        <v>335</v>
      </c>
      <c r="C7" s="26">
        <v>4</v>
      </c>
      <c r="D7" s="67" t="s">
        <v>194</v>
      </c>
      <c r="E7" s="26">
        <v>2</v>
      </c>
      <c r="F7" s="140" t="s">
        <v>428</v>
      </c>
      <c r="H7" s="128"/>
      <c r="I7" s="67" t="s">
        <v>427</v>
      </c>
      <c r="J7" s="155">
        <v>4</v>
      </c>
      <c r="K7" s="129" t="s">
        <v>431</v>
      </c>
      <c r="L7" s="155">
        <v>2</v>
      </c>
      <c r="M7" s="133" t="s">
        <v>428</v>
      </c>
      <c r="N7" s="172" t="s">
        <v>454</v>
      </c>
    </row>
    <row r="8" spans="1:14" ht="33.75">
      <c r="A8" s="81" t="s">
        <v>189</v>
      </c>
      <c r="B8" s="154" t="s">
        <v>450</v>
      </c>
      <c r="C8" s="155">
        <v>4</v>
      </c>
      <c r="D8" s="129" t="s">
        <v>188</v>
      </c>
      <c r="E8" s="155">
        <v>2</v>
      </c>
      <c r="F8" s="133" t="s">
        <v>428</v>
      </c>
      <c r="H8" s="126" t="s">
        <v>432</v>
      </c>
      <c r="I8" s="144" t="s">
        <v>433</v>
      </c>
      <c r="J8" s="168">
        <v>4</v>
      </c>
      <c r="K8" s="146" t="s">
        <v>422</v>
      </c>
      <c r="L8" s="168">
        <v>2</v>
      </c>
      <c r="M8" s="147" t="s">
        <v>421</v>
      </c>
    </row>
    <row r="9" spans="1:14" ht="56.25">
      <c r="A9" s="81" t="s">
        <v>189</v>
      </c>
      <c r="B9" s="67" t="s">
        <v>336</v>
      </c>
      <c r="C9" s="26">
        <v>4</v>
      </c>
      <c r="D9" s="67" t="s">
        <v>194</v>
      </c>
      <c r="E9" s="26">
        <v>2</v>
      </c>
      <c r="F9" s="140" t="s">
        <v>428</v>
      </c>
      <c r="H9" s="127"/>
      <c r="I9" s="144" t="s">
        <v>434</v>
      </c>
      <c r="J9" s="168">
        <v>4</v>
      </c>
      <c r="K9" s="146" t="s">
        <v>425</v>
      </c>
      <c r="L9" s="168">
        <v>2</v>
      </c>
      <c r="M9" s="147" t="s">
        <v>421</v>
      </c>
    </row>
    <row r="10" spans="1:14" ht="78.75">
      <c r="A10" s="81" t="s">
        <v>189</v>
      </c>
      <c r="B10" s="131" t="s">
        <v>89</v>
      </c>
      <c r="C10" s="165">
        <v>5</v>
      </c>
      <c r="D10" s="131" t="s">
        <v>192</v>
      </c>
      <c r="E10" s="165">
        <v>1</v>
      </c>
      <c r="F10" s="166" t="s">
        <v>428</v>
      </c>
      <c r="H10" s="127"/>
      <c r="I10" s="67" t="s">
        <v>433</v>
      </c>
      <c r="J10" s="152">
        <v>4</v>
      </c>
      <c r="K10" s="150" t="s">
        <v>429</v>
      </c>
      <c r="L10" s="152">
        <v>3</v>
      </c>
      <c r="M10" s="151" t="s">
        <v>428</v>
      </c>
      <c r="N10" s="172" t="s">
        <v>453</v>
      </c>
    </row>
    <row r="11" spans="1:14" ht="56.25">
      <c r="A11" s="81" t="s">
        <v>338</v>
      </c>
      <c r="B11" s="67" t="s">
        <v>339</v>
      </c>
      <c r="C11" s="26">
        <v>4</v>
      </c>
      <c r="D11" s="67" t="s">
        <v>340</v>
      </c>
      <c r="E11" s="26">
        <v>2</v>
      </c>
      <c r="F11" s="140" t="s">
        <v>428</v>
      </c>
      <c r="H11" s="128"/>
      <c r="I11" s="67" t="s">
        <v>434</v>
      </c>
      <c r="J11" s="155">
        <v>4</v>
      </c>
      <c r="K11" s="129" t="s">
        <v>431</v>
      </c>
      <c r="L11" s="155">
        <v>2</v>
      </c>
      <c r="M11" s="133" t="s">
        <v>428</v>
      </c>
      <c r="N11" s="172" t="s">
        <v>454</v>
      </c>
    </row>
    <row r="12" spans="1:14" ht="56.25">
      <c r="A12" s="81" t="s">
        <v>338</v>
      </c>
      <c r="B12" s="67" t="s">
        <v>342</v>
      </c>
      <c r="C12" s="26">
        <v>4</v>
      </c>
      <c r="D12" s="67" t="s">
        <v>343</v>
      </c>
      <c r="E12" s="26">
        <v>4</v>
      </c>
      <c r="F12" s="140" t="s">
        <v>428</v>
      </c>
      <c r="H12" s="126" t="s">
        <v>67</v>
      </c>
      <c r="I12" s="144" t="s">
        <v>435</v>
      </c>
      <c r="J12" s="168">
        <v>4</v>
      </c>
      <c r="K12" s="146" t="s">
        <v>425</v>
      </c>
      <c r="L12" s="168">
        <v>2</v>
      </c>
      <c r="M12" s="147" t="s">
        <v>421</v>
      </c>
    </row>
    <row r="13" spans="1:14" ht="67.5">
      <c r="H13" s="127"/>
      <c r="I13" s="144" t="s">
        <v>436</v>
      </c>
      <c r="J13" s="168">
        <v>5</v>
      </c>
      <c r="K13" s="146" t="s">
        <v>437</v>
      </c>
      <c r="L13" s="168">
        <v>1</v>
      </c>
      <c r="M13" s="147" t="s">
        <v>421</v>
      </c>
    </row>
    <row r="14" spans="1:14" ht="56.25">
      <c r="A14" s="142"/>
      <c r="H14" s="127"/>
      <c r="I14" s="144" t="s">
        <v>439</v>
      </c>
      <c r="J14" s="168">
        <v>4</v>
      </c>
      <c r="K14" s="146" t="s">
        <v>425</v>
      </c>
      <c r="L14" s="168">
        <v>2</v>
      </c>
      <c r="M14" s="147" t="s">
        <v>421</v>
      </c>
    </row>
    <row r="15" spans="1:14" ht="67.5">
      <c r="A15" s="142"/>
      <c r="H15" s="127"/>
      <c r="I15" s="144" t="s">
        <v>440</v>
      </c>
      <c r="J15" s="168">
        <v>5</v>
      </c>
      <c r="K15" s="146" t="s">
        <v>437</v>
      </c>
      <c r="L15" s="168">
        <v>1</v>
      </c>
      <c r="M15" s="147" t="s">
        <v>421</v>
      </c>
    </row>
    <row r="16" spans="1:14" ht="78.75">
      <c r="A16" s="142"/>
      <c r="H16" s="127"/>
      <c r="I16" s="67" t="s">
        <v>435</v>
      </c>
      <c r="J16" s="152">
        <v>4</v>
      </c>
      <c r="K16" s="153" t="s">
        <v>429</v>
      </c>
      <c r="L16" s="152">
        <v>3</v>
      </c>
      <c r="M16" s="162" t="s">
        <v>428</v>
      </c>
      <c r="N16" s="150" t="s">
        <v>456</v>
      </c>
    </row>
    <row r="17" spans="8:14" ht="67.5">
      <c r="H17" s="127"/>
      <c r="I17" s="67" t="s">
        <v>436</v>
      </c>
      <c r="J17" s="165">
        <v>5</v>
      </c>
      <c r="K17" s="134" t="s">
        <v>451</v>
      </c>
      <c r="L17" s="165">
        <v>1</v>
      </c>
      <c r="M17" s="167" t="s">
        <v>428</v>
      </c>
    </row>
    <row r="18" spans="8:14" ht="56.25">
      <c r="H18" s="127"/>
      <c r="I18" s="67" t="s">
        <v>439</v>
      </c>
      <c r="J18" s="155">
        <v>4</v>
      </c>
      <c r="K18" s="129" t="s">
        <v>425</v>
      </c>
      <c r="L18" s="155">
        <v>2</v>
      </c>
      <c r="M18" s="133" t="s">
        <v>428</v>
      </c>
      <c r="N18" s="173"/>
    </row>
    <row r="19" spans="8:14" ht="67.5">
      <c r="H19" s="128"/>
      <c r="I19" s="67" t="s">
        <v>440</v>
      </c>
      <c r="J19" s="165">
        <v>5</v>
      </c>
      <c r="K19" s="134" t="s">
        <v>451</v>
      </c>
      <c r="L19" s="165">
        <v>1</v>
      </c>
      <c r="M19" s="167" t="s">
        <v>428</v>
      </c>
    </row>
    <row r="20" spans="8:14" ht="56.25">
      <c r="H20" s="201" t="s">
        <v>443</v>
      </c>
      <c r="I20" s="144" t="s">
        <v>444</v>
      </c>
      <c r="J20" s="168">
        <v>4</v>
      </c>
      <c r="K20" s="146" t="s">
        <v>425</v>
      </c>
      <c r="L20" s="168">
        <v>2</v>
      </c>
      <c r="M20" s="148" t="s">
        <v>421</v>
      </c>
    </row>
    <row r="21" spans="8:14" ht="56.25">
      <c r="H21" s="202"/>
      <c r="I21" s="67" t="s">
        <v>444</v>
      </c>
      <c r="J21" s="155">
        <v>4</v>
      </c>
      <c r="K21" s="129" t="s">
        <v>425</v>
      </c>
      <c r="L21" s="155">
        <v>2</v>
      </c>
      <c r="M21" s="133" t="s">
        <v>428</v>
      </c>
      <c r="N21" s="173"/>
    </row>
    <row r="22" spans="8:14" ht="56.25">
      <c r="H22" s="203"/>
      <c r="I22" s="144" t="s">
        <v>444</v>
      </c>
      <c r="J22" s="168">
        <v>4</v>
      </c>
      <c r="K22" s="146" t="s">
        <v>452</v>
      </c>
      <c r="L22" s="168">
        <v>2</v>
      </c>
      <c r="M22" s="148" t="s">
        <v>445</v>
      </c>
      <c r="N22" s="172" t="s">
        <v>455</v>
      </c>
    </row>
    <row r="23" spans="8:14" ht="33.75">
      <c r="H23" s="121" t="s">
        <v>325</v>
      </c>
      <c r="I23" s="160" t="s">
        <v>326</v>
      </c>
      <c r="J23" s="169" t="s">
        <v>126</v>
      </c>
      <c r="K23" s="161" t="s">
        <v>126</v>
      </c>
      <c r="L23" s="169" t="s">
        <v>327</v>
      </c>
      <c r="M23" s="161" t="s">
        <v>421</v>
      </c>
    </row>
  </sheetData>
  <autoFilter ref="M1:M22" xr:uid="{DCE8BC15-2A03-440C-B740-1A2CCB2FC60C}"/>
  <mergeCells count="1">
    <mergeCell ref="H20:H22"/>
  </mergeCell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a935a1a-0f26-4e90-b05d-6c74a8fc8df5">
      <Terms xmlns="http://schemas.microsoft.com/office/infopath/2007/PartnerControls"/>
    </lcf76f155ced4ddcb4097134ff3c332f>
    <TaxCatchAll xmlns="7b4e0f79-2579-4fe5-970e-11339482b4da" xsi:nil="true"/>
    <Content xmlns="9a935a1a-0f26-4e90-b05d-6c74a8fc8df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93DFFC165D3E74EBF7295F655E82F44" ma:contentTypeVersion="9" ma:contentTypeDescription="Create a new document." ma:contentTypeScope="" ma:versionID="a5349e04b1042ce027e85599ec5fd302">
  <xsd:schema xmlns:xsd="http://www.w3.org/2001/XMLSchema" xmlns:xs="http://www.w3.org/2001/XMLSchema" xmlns:p="http://schemas.microsoft.com/office/2006/metadata/properties" xmlns:ns2="9a935a1a-0f26-4e90-b05d-6c74a8fc8df5" xmlns:ns3="7b4e0f79-2579-4fe5-970e-11339482b4da" targetNamespace="http://schemas.microsoft.com/office/2006/metadata/properties" ma:root="true" ma:fieldsID="6e213bee9b827610e3037f3085736f0b" ns2:_="" ns3:_="">
    <xsd:import namespace="9a935a1a-0f26-4e90-b05d-6c74a8fc8df5"/>
    <xsd:import namespace="7b4e0f79-2579-4fe5-970e-11339482b4da"/>
    <xsd:element name="properties">
      <xsd:complexType>
        <xsd:sequence>
          <xsd:element name="documentManagement">
            <xsd:complexType>
              <xsd:all>
                <xsd:element ref="ns2:MediaServiceMetadata" minOccurs="0"/>
                <xsd:element ref="ns2:MediaServiceFastMetadata" minOccurs="0"/>
                <xsd:element ref="ns2:Content"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935a1a-0f26-4e90-b05d-6c74a8fc8d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ontent" ma:index="10" nillable="true" ma:displayName="Content" ma:description="What is the document about" ma:format="Dropdown" ma:internalName="Content">
      <xsd:simpleType>
        <xsd:restriction base="dms:Text">
          <xsd:maxLength value="255"/>
        </xsd:restriction>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9adb9bf-65a7-4dcd-b9fe-2cabe70ed69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4e0f79-2579-4fe5-970e-11339482b4d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169c8d8-b41a-4f85-adc7-1691bcee025a}" ma:internalName="TaxCatchAll" ma:showField="CatchAllData" ma:web="7b4e0f79-2579-4fe5-970e-11339482b4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152BCD-0897-4841-96BE-EF1957E27D16}">
  <ds:schemaRefs>
    <ds:schemaRef ds:uri="http://schemas.microsoft.com/office/2006/metadata/properties"/>
    <ds:schemaRef ds:uri="http://schemas.microsoft.com/office/infopath/2007/PartnerControls"/>
    <ds:schemaRef ds:uri="9a935a1a-0f26-4e90-b05d-6c74a8fc8df5"/>
    <ds:schemaRef ds:uri="7b4e0f79-2579-4fe5-970e-11339482b4da"/>
  </ds:schemaRefs>
</ds:datastoreItem>
</file>

<file path=customXml/itemProps2.xml><?xml version="1.0" encoding="utf-8"?>
<ds:datastoreItem xmlns:ds="http://schemas.openxmlformats.org/officeDocument/2006/customXml" ds:itemID="{18D3F1BE-BD82-463A-880A-B855849630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935a1a-0f26-4e90-b05d-6c74a8fc8df5"/>
    <ds:schemaRef ds:uri="7b4e0f79-2579-4fe5-970e-11339482b4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885986-8AA6-4EAA-9D9E-42DDC9F6C0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Taltz SFMEA</vt:lpstr>
      <vt:lpstr>Omvoh SFMEA</vt:lpstr>
      <vt:lpstr>RCMs</vt:lpstr>
      <vt:lpstr>PHA_ORIG</vt:lpstr>
      <vt:lpstr>PHA</vt:lpstr>
      <vt:lpstr>RiskLookUp</vt:lpstr>
      <vt:lpstr>Heat Map</vt:lpstr>
      <vt:lpstr>List of System Effects</vt:lpstr>
      <vt:lpstr>Revision History</vt:lpstr>
      <vt:lpstr>Taltz PHA Diff</vt:lpstr>
      <vt:lpstr>Omvoh PHA Diff</vt:lpstr>
      <vt:lpstr>_Ref85201973</vt:lpstr>
      <vt:lpstr>PHA_ORIG!Print_Area</vt:lpstr>
      <vt:lpstr>'Taltz SFMEA'!Print_Titles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Greg Sandoe - Network</cp:lastModifiedBy>
  <cp:revision/>
  <dcterms:created xsi:type="dcterms:W3CDTF">2022-05-27T16:49:00Z</dcterms:created>
  <dcterms:modified xsi:type="dcterms:W3CDTF">2023-01-27T20:32:13Z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0x010100493DFFC165D3E74EBF7295F655E82F44</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2022-07-28T16:34:29Z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68dd46d9-f69a-43f4-a973-2b7679612df8</vt:lpwstr>
  </property>
  <property fmtid="{D5CDD505-2E9C-101B-9397-08002B2CF9AE}" pid="10" name="MSIP_Label_ea60d57e-af5b-4752-ac57-3e4f28ca11dc_ContentBits">
    <vt:lpwstr>0</vt:lpwstr>
  </property>
  <property fmtid="{D5CDD505-2E9C-101B-9397-08002B2CF9AE}" pid="11" name="Order">
    <vt:r8>774400</vt:r8>
  </property>
  <property fmtid="{D5CDD505-2E9C-101B-9397-08002B2CF9AE}" pid="12" name="xd_Signature">
    <vt:bool>false</vt:bool>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ies>
</file>