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02 - FORSCHUNG\Forschung_Sandra\11_MFA\Dynamic stock model\01_Modell Python\DSM_WM_reuse_SI19\Data\"/>
    </mc:Choice>
  </mc:AlternateContent>
  <xr:revisionPtr revIDLastSave="0" documentId="8_{CE220707-D987-40BE-8ED3-17D49414EFA9}" xr6:coauthVersionLast="36" xr6:coauthVersionMax="36" xr10:uidLastSave="{00000000-0000-0000-0000-000000000000}"/>
  <bookViews>
    <workbookView xWindow="0" yWindow="465" windowWidth="14400" windowHeight="4665" xr2:uid="{00000000-000D-0000-FFFF-FFFF00000000}"/>
  </bookViews>
  <sheets>
    <sheet name="Definitions" sheetId="1" r:id="rId1"/>
    <sheet name="Parameters" sheetId="4" r:id="rId2"/>
    <sheet name="InitialStock" sheetId="5" r:id="rId3"/>
    <sheet name="Reuse" sheetId="3" r:id="rId4"/>
    <sheet name="Demand" sheetId="2" r:id="rId5"/>
    <sheet name="DefLCA" sheetId="10" r:id="rId6"/>
    <sheet name="ImpactsWater" sheetId="6" r:id="rId7"/>
    <sheet name="ImpactsElectricity" sheetId="11" r:id="rId8"/>
    <sheet name="DemandWE" sheetId="8" r:id="rId9"/>
    <sheet name="ImpactsProcesses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5" l="1"/>
  <c r="D44" i="3" l="1"/>
  <c r="D45" i="3" s="1"/>
  <c r="D46" i="3" s="1"/>
  <c r="D47" i="3" s="1"/>
  <c r="D48" i="3" s="1"/>
  <c r="D49" i="3" s="1"/>
  <c r="D50" i="3" s="1"/>
  <c r="D51" i="3" s="1"/>
  <c r="D43" i="3"/>
  <c r="D33" i="3"/>
  <c r="D34" i="3" s="1"/>
  <c r="D35" i="3" s="1"/>
  <c r="D36" i="3" s="1"/>
  <c r="D37" i="3" s="1"/>
  <c r="D38" i="3" s="1"/>
  <c r="D39" i="3" s="1"/>
  <c r="D40" i="3" s="1"/>
  <c r="D41" i="3" s="1"/>
  <c r="D28" i="3"/>
  <c r="D29" i="3" s="1"/>
  <c r="D30" i="3" s="1"/>
  <c r="D31" i="3" s="1"/>
  <c r="C3" i="4" l="1"/>
  <c r="C43" i="3" l="1"/>
  <c r="Z4" i="6" l="1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3" i="6"/>
  <c r="D5" i="8" l="1"/>
  <c r="E5" i="8"/>
  <c r="F5" i="8"/>
  <c r="G5" i="8"/>
  <c r="H5" i="8"/>
  <c r="I5" i="8"/>
  <c r="J5" i="8"/>
  <c r="K5" i="8"/>
  <c r="L5" i="8"/>
  <c r="D6" i="8"/>
  <c r="E6" i="8"/>
  <c r="F6" i="8"/>
  <c r="G6" i="8"/>
  <c r="H6" i="8"/>
  <c r="I6" i="8"/>
  <c r="J6" i="8"/>
  <c r="K6" i="8"/>
  <c r="L6" i="8"/>
  <c r="C6" i="8"/>
  <c r="C5" i="8"/>
  <c r="D16" i="4" l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15" i="4"/>
  <c r="C51" i="4" l="1"/>
  <c r="D51" i="4"/>
  <c r="C33" i="3"/>
  <c r="C28" i="3"/>
  <c r="C29" i="3" s="1"/>
  <c r="C30" i="3" s="1"/>
  <c r="C31" i="3" s="1"/>
  <c r="C44" i="3" l="1"/>
  <c r="C34" i="3"/>
  <c r="B9" i="5"/>
  <c r="B6" i="5"/>
  <c r="B7" i="5"/>
  <c r="B8" i="5"/>
  <c r="B10" i="5"/>
  <c r="B11" i="5"/>
  <c r="B5" i="5"/>
  <c r="C45" i="3" l="1"/>
  <c r="C35" i="3"/>
  <c r="C46" i="3" l="1"/>
  <c r="C36" i="3"/>
  <c r="C47" i="3" l="1"/>
  <c r="C37" i="3"/>
  <c r="C48" i="3" l="1"/>
  <c r="C38" i="3"/>
  <c r="C49" i="3" l="1"/>
  <c r="C39" i="3"/>
  <c r="C50" i="3" l="1"/>
  <c r="C40" i="3"/>
  <c r="C51" i="3" l="1"/>
  <c r="C41" i="3"/>
</calcChain>
</file>

<file path=xl/sharedStrings.xml><?xml version="1.0" encoding="utf-8"?>
<sst xmlns="http://schemas.openxmlformats.org/spreadsheetml/2006/main" count="246" uniqueCount="127">
  <si>
    <t>Year</t>
  </si>
  <si>
    <t>A+++</t>
  </si>
  <si>
    <t>A++</t>
  </si>
  <si>
    <t>A+</t>
  </si>
  <si>
    <t>A</t>
  </si>
  <si>
    <t>B</t>
  </si>
  <si>
    <t>C</t>
  </si>
  <si>
    <t>D</t>
  </si>
  <si>
    <t>EA3</t>
  </si>
  <si>
    <t>EA2</t>
  </si>
  <si>
    <t>EA1</t>
  </si>
  <si>
    <t>EA</t>
  </si>
  <si>
    <t>EB</t>
  </si>
  <si>
    <t>EC</t>
  </si>
  <si>
    <t>ED</t>
  </si>
  <si>
    <t>EEC_Name</t>
  </si>
  <si>
    <t>EEC_Code</t>
  </si>
  <si>
    <t>EEC</t>
  </si>
  <si>
    <t>Shape  NEW</t>
  </si>
  <si>
    <t>Shape REUSE</t>
  </si>
  <si>
    <t>TotalDemand</t>
  </si>
  <si>
    <t>All EEC</t>
  </si>
  <si>
    <t>A2041</t>
  </si>
  <si>
    <t>A2031</t>
  </si>
  <si>
    <t>A2021</t>
  </si>
  <si>
    <t>EA41</t>
  </si>
  <si>
    <t>EA31</t>
  </si>
  <si>
    <t>EA21</t>
  </si>
  <si>
    <t>DEFINITIONS</t>
  </si>
  <si>
    <t>Reuse Scenarios</t>
  </si>
  <si>
    <t>Probability density function</t>
  </si>
  <si>
    <t>NEW</t>
  </si>
  <si>
    <t>REUSE</t>
  </si>
  <si>
    <t>Stratospheric ozone depletion</t>
  </si>
  <si>
    <t>Ionizing radiation</t>
  </si>
  <si>
    <t>Ozone formation, Human health</t>
  </si>
  <si>
    <t>Fine particulate matter formation</t>
  </si>
  <si>
    <t>Ozone formation, Terrestrial ecosystems</t>
  </si>
  <si>
    <t>Terrestrial acidification</t>
  </si>
  <si>
    <t>Freshwater eutrophication</t>
  </si>
  <si>
    <t>Marine eutrophication</t>
  </si>
  <si>
    <t>Terrestrial ecotoxicity</t>
  </si>
  <si>
    <t>Freshwater ecotoxicity</t>
  </si>
  <si>
    <t>Marine ecotoxicity</t>
  </si>
  <si>
    <t>Human carcinogenic toxicity</t>
  </si>
  <si>
    <t>Human non-carcinogenic toxicity</t>
  </si>
  <si>
    <t>Land use</t>
  </si>
  <si>
    <t>Mineral resource scarcity</t>
  </si>
  <si>
    <t>Fossil resource scarcity</t>
  </si>
  <si>
    <t>Water consumption</t>
  </si>
  <si>
    <t>Non renewable, fossil</t>
  </si>
  <si>
    <t>Non-renewable, nuclear</t>
  </si>
  <si>
    <t>Non-renewable, biomass</t>
  </si>
  <si>
    <t>Renewable, biomass</t>
  </si>
  <si>
    <t>Renewable, wind, solar, geothe</t>
  </si>
  <si>
    <t>Renewable, water</t>
  </si>
  <si>
    <t>CED total</t>
  </si>
  <si>
    <t>Demand</t>
  </si>
  <si>
    <t>Impacts Processes</t>
  </si>
  <si>
    <t>SOD</t>
  </si>
  <si>
    <t>IR</t>
  </si>
  <si>
    <t>FPM</t>
  </si>
  <si>
    <t>TA</t>
  </si>
  <si>
    <t>FE</t>
  </si>
  <si>
    <t>TE</t>
  </si>
  <si>
    <t>HTc</t>
  </si>
  <si>
    <t>HTnc</t>
  </si>
  <si>
    <t>LU</t>
  </si>
  <si>
    <t>MRS</t>
  </si>
  <si>
    <t>FRS</t>
  </si>
  <si>
    <t>WC</t>
  </si>
  <si>
    <t>NRF</t>
  </si>
  <si>
    <t>NRN</t>
  </si>
  <si>
    <t>NRB</t>
  </si>
  <si>
    <t>RB</t>
  </si>
  <si>
    <t>RWSG</t>
  </si>
  <si>
    <t>RW</t>
  </si>
  <si>
    <t>CED</t>
  </si>
  <si>
    <t>OFH</t>
  </si>
  <si>
    <t>OFT</t>
  </si>
  <si>
    <t>MEU</t>
  </si>
  <si>
    <t>MEC</t>
  </si>
  <si>
    <t>ImpactCat_Name</t>
  </si>
  <si>
    <t>ImpactCat_Code</t>
  </si>
  <si>
    <t>Impacts Electricity (per 1 kwh)</t>
  </si>
  <si>
    <t>Impacts Water (per liter)</t>
  </si>
  <si>
    <t>ImpactsTotalNew</t>
  </si>
  <si>
    <t>ImpactsTransportNew</t>
  </si>
  <si>
    <t>ImpactsTotalPfR</t>
  </si>
  <si>
    <t>ImpactsRepairPfR</t>
  </si>
  <si>
    <t>ImpactsTransportPfR</t>
  </si>
  <si>
    <t>ImpactsRecycling</t>
  </si>
  <si>
    <t>ImpactsProdNew</t>
  </si>
  <si>
    <t>DemandWater</t>
  </si>
  <si>
    <t>[l/cycle]</t>
  </si>
  <si>
    <t>DemandElectricity</t>
  </si>
  <si>
    <t>[kWh/cycle]</t>
  </si>
  <si>
    <t>[l/year]</t>
  </si>
  <si>
    <t>[kWh/year]</t>
  </si>
  <si>
    <t>IP</t>
  </si>
  <si>
    <t>ITPfR</t>
  </si>
  <si>
    <t>ITotalPfR</t>
  </si>
  <si>
    <t>IRec</t>
  </si>
  <si>
    <t>ITotalnew</t>
  </si>
  <si>
    <t>ITn</t>
  </si>
  <si>
    <t>FEU</t>
  </si>
  <si>
    <t>FEC</t>
  </si>
  <si>
    <t>Scale NEW</t>
  </si>
  <si>
    <t>Scale REUSE</t>
  </si>
  <si>
    <t>HH</t>
  </si>
  <si>
    <t>EQ</t>
  </si>
  <si>
    <t>RE</t>
  </si>
  <si>
    <t>[% of baseline impacts]</t>
  </si>
  <si>
    <t>Climate Change</t>
  </si>
  <si>
    <t>CC</t>
  </si>
  <si>
    <t>Resource availability</t>
  </si>
  <si>
    <t>Ecosystem quality</t>
  </si>
  <si>
    <t>Human health</t>
  </si>
  <si>
    <t>Market shares</t>
  </si>
  <si>
    <t xml:space="preserve">WEIBULL PARAMETERS (Wang et al. 2013) </t>
  </si>
  <si>
    <t>year</t>
  </si>
  <si>
    <t>Total products</t>
  </si>
  <si>
    <t>Year of marked entry</t>
  </si>
  <si>
    <t>Number of year</t>
  </si>
  <si>
    <t>Initial Stock (number of products)</t>
  </si>
  <si>
    <t>DemandProduction</t>
  </si>
  <si>
    <t>DemandRecycling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</si>
</sst>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7E29D"/>
        <bgColor indexed="64"/>
      </patternFill>
    </fill>
    <fill>
      <patternFill patternType="solid">
        <fgColor rgb="FFDABCEA"/>
        <bgColor indexed="64"/>
      </patternFill>
    </fill>
    <fill>
      <patternFill patternType="solid">
        <fgColor rgb="FFFFE29D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BC6D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0" fontId="8" fillId="0" borderId="0"/>
    <xf numFmtId="9" fontId="10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 applyAlignment="1">
      <alignment horizontal="right"/>
    </xf>
    <xf numFmtId="1" fontId="0" fillId="0" borderId="0" xfId="0" applyNumberFormat="1"/>
    <xf numFmtId="0" fontId="3" fillId="0" borderId="0" xfId="0" applyFont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0" xfId="0" applyFill="1"/>
    <xf numFmtId="0" fontId="0" fillId="2" borderId="0" xfId="0" applyFill="1"/>
    <xf numFmtId="0" fontId="7" fillId="2" borderId="0" xfId="0" applyFont="1" applyFill="1"/>
    <xf numFmtId="2" fontId="0" fillId="0" borderId="0" xfId="0" applyNumberFormat="1"/>
    <xf numFmtId="164" fontId="0" fillId="0" borderId="0" xfId="0" applyNumberFormat="1"/>
    <xf numFmtId="0" fontId="0" fillId="0" borderId="0" xfId="0" applyFill="1" applyBorder="1"/>
    <xf numFmtId="9" fontId="0" fillId="0" borderId="0" xfId="1" applyFont="1" applyFill="1" applyBorder="1"/>
    <xf numFmtId="10" fontId="9" fillId="0" borderId="0" xfId="2" applyNumberFormat="1" applyFont="1" applyFill="1" applyBorder="1"/>
    <xf numFmtId="10" fontId="0" fillId="0" borderId="0" xfId="1" applyNumberFormat="1" applyFont="1" applyFill="1" applyBorder="1"/>
    <xf numFmtId="164" fontId="0" fillId="4" borderId="0" xfId="0" applyNumberFormat="1" applyFill="1"/>
    <xf numFmtId="164" fontId="0" fillId="0" borderId="0" xfId="0" applyNumberFormat="1" applyFill="1" applyBorder="1"/>
    <xf numFmtId="0" fontId="11" fillId="2" borderId="0" xfId="0" applyFont="1" applyFill="1"/>
    <xf numFmtId="165" fontId="0" fillId="0" borderId="0" xfId="3" applyNumberFormat="1" applyFont="1"/>
    <xf numFmtId="9" fontId="0" fillId="4" borderId="5" xfId="0" applyNumberFormat="1" applyFill="1" applyBorder="1"/>
    <xf numFmtId="9" fontId="0" fillId="4" borderId="6" xfId="0" applyNumberFormat="1" applyFill="1" applyBorder="1"/>
    <xf numFmtId="9" fontId="0" fillId="4" borderId="7" xfId="0" applyNumberFormat="1" applyFill="1" applyBorder="1"/>
    <xf numFmtId="1" fontId="0" fillId="0" borderId="1" xfId="0" applyNumberFormat="1" applyBorder="1"/>
    <xf numFmtId="164" fontId="0" fillId="0" borderId="0" xfId="0" applyNumberFormat="1" applyFont="1" applyBorder="1"/>
    <xf numFmtId="164" fontId="0" fillId="4" borderId="0" xfId="0" applyNumberFormat="1" applyFont="1" applyFill="1" applyBorder="1"/>
    <xf numFmtId="164" fontId="6" fillId="0" borderId="2" xfId="0" applyNumberFormat="1" applyFont="1" applyBorder="1"/>
    <xf numFmtId="164" fontId="6" fillId="0" borderId="3" xfId="0" applyNumberFormat="1" applyFont="1" applyBorder="1"/>
    <xf numFmtId="0" fontId="12" fillId="0" borderId="0" xfId="0" applyFont="1"/>
    <xf numFmtId="165" fontId="0" fillId="5" borderId="0" xfId="3" applyNumberFormat="1" applyFont="1" applyFill="1"/>
    <xf numFmtId="165" fontId="0" fillId="6" borderId="0" xfId="3" applyNumberFormat="1" applyFont="1" applyFill="1"/>
    <xf numFmtId="0" fontId="0" fillId="5" borderId="0" xfId="0" applyFill="1"/>
    <xf numFmtId="0" fontId="0" fillId="6" borderId="0" xfId="0" applyFill="1"/>
    <xf numFmtId="165" fontId="0" fillId="3" borderId="0" xfId="3" applyNumberFormat="1" applyFont="1" applyFill="1"/>
    <xf numFmtId="0" fontId="0" fillId="0" borderId="8" xfId="0" applyBorder="1"/>
    <xf numFmtId="164" fontId="0" fillId="0" borderId="0" xfId="0" applyNumberFormat="1" applyBorder="1"/>
    <xf numFmtId="0" fontId="0" fillId="0" borderId="9" xfId="0" applyBorder="1"/>
    <xf numFmtId="164" fontId="3" fillId="0" borderId="0" xfId="0" applyNumberFormat="1" applyFont="1" applyBorder="1"/>
    <xf numFmtId="0" fontId="0" fillId="8" borderId="0" xfId="0" applyFill="1" applyBorder="1"/>
    <xf numFmtId="0" fontId="0" fillId="0" borderId="0" xfId="0" applyBorder="1"/>
    <xf numFmtId="0" fontId="0" fillId="7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0" borderId="0" xfId="0" applyFill="1"/>
    <xf numFmtId="2" fontId="0" fillId="0" borderId="0" xfId="0" applyNumberFormat="1" applyFont="1" applyBorder="1"/>
    <xf numFmtId="2" fontId="0" fillId="0" borderId="0" xfId="0" applyNumberFormat="1" applyFill="1" applyBorder="1"/>
    <xf numFmtId="0" fontId="4" fillId="2" borderId="0" xfId="0" applyFont="1" applyFill="1" applyAlignment="1">
      <alignment horizontal="left"/>
    </xf>
    <xf numFmtId="2" fontId="0" fillId="0" borderId="0" xfId="0" applyNumberFormat="1" applyFont="1" applyFill="1" applyBorder="1"/>
    <xf numFmtId="2" fontId="0" fillId="0" borderId="0" xfId="0" applyNumberFormat="1" applyFill="1"/>
    <xf numFmtId="0" fontId="4" fillId="0" borderId="0" xfId="0" applyFont="1" applyFill="1" applyAlignment="1">
      <alignment horizontal="right"/>
    </xf>
    <xf numFmtId="165" fontId="0" fillId="0" borderId="0" xfId="0" applyNumberFormat="1" applyBorder="1"/>
    <xf numFmtId="0" fontId="4" fillId="0" borderId="0" xfId="0" applyFont="1" applyFill="1" applyBorder="1" applyAlignment="1">
      <alignment horizontal="right"/>
    </xf>
    <xf numFmtId="0" fontId="13" fillId="0" borderId="0" xfId="0" applyFont="1" applyFill="1" applyBorder="1"/>
    <xf numFmtId="2" fontId="13" fillId="0" borderId="0" xfId="0" applyNumberFormat="1" applyFont="1" applyFill="1" applyBorder="1" applyAlignment="1">
      <alignment vertical="center"/>
    </xf>
    <xf numFmtId="1" fontId="0" fillId="4" borderId="4" xfId="0" applyNumberFormat="1" applyFill="1" applyBorder="1"/>
    <xf numFmtId="2" fontId="2" fillId="0" borderId="0" xfId="0" applyNumberFormat="1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/>
    </xf>
    <xf numFmtId="0" fontId="7" fillId="2" borderId="0" xfId="0" applyFont="1" applyFill="1" applyAlignment="1">
      <alignment horizontal="center"/>
    </xf>
    <xf numFmtId="0" fontId="14" fillId="2" borderId="0" xfId="0" applyFont="1" applyFill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" fontId="3" fillId="0" borderId="0" xfId="0" applyNumberFormat="1" applyFont="1"/>
    <xf numFmtId="2" fontId="12" fillId="0" borderId="0" xfId="0" applyNumberFormat="1" applyFont="1" applyBorder="1"/>
  </cellXfs>
  <cellStyles count="4">
    <cellStyle name="Prozent" xfId="3" builtinId="5"/>
    <cellStyle name="Prozent 2" xfId="1" xr:uid="{00000000-0005-0000-0000-000001000000}"/>
    <cellStyle name="Standard" xfId="0" builtinId="0"/>
    <cellStyle name="Standard 2" xfId="2" xr:uid="{00000000-0005-0000-0000-000003000000}"/>
  </cellStyles>
  <dxfs count="0"/>
  <tableStyles count="0" defaultTableStyle="TableStyleMedium2" defaultPivotStyle="PivotStyleLight16"/>
  <colors>
    <mruColors>
      <color rgb="FF1D314A"/>
      <color rgb="FF1D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density</a:t>
            </a:r>
            <a:r>
              <a:rPr lang="en-US" baseline="0"/>
              <a:t>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Parameters!$C$13</c:f>
              <c:strCache>
                <c:ptCount val="1"/>
                <c:pt idx="0">
                  <c:v>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Parameters!$C$15:$C$50</c:f>
              <c:numCache>
                <c:formatCode>0.00000</c:formatCode>
                <c:ptCount val="36"/>
                <c:pt idx="0">
                  <c:v>0</c:v>
                </c:pt>
                <c:pt idx="1">
                  <c:v>6.7059801244279717E-3</c:v>
                </c:pt>
                <c:pt idx="2">
                  <c:v>1.5237891616863187E-2</c:v>
                </c:pt>
                <c:pt idx="3">
                  <c:v>2.429115906009114E-2</c:v>
                </c:pt>
                <c:pt idx="4">
                  <c:v>3.3283439223505809E-2</c:v>
                </c:pt>
                <c:pt idx="5">
                  <c:v>4.1759182344494085E-2</c:v>
                </c:pt>
                <c:pt idx="6">
                  <c:v>4.9336364916372104E-2</c:v>
                </c:pt>
                <c:pt idx="7">
                  <c:v>5.5704015090932299E-2</c:v>
                </c:pt>
                <c:pt idx="8">
                  <c:v>6.0630069011844152E-2</c:v>
                </c:pt>
                <c:pt idx="9">
                  <c:v>6.3969066266511498E-2</c:v>
                </c:pt>
                <c:pt idx="10">
                  <c:v>6.5665726490382478E-2</c:v>
                </c:pt>
                <c:pt idx="11">
                  <c:v>6.5752845929660672E-2</c:v>
                </c:pt>
                <c:pt idx="12">
                  <c:v>6.4343279547721705E-2</c:v>
                </c:pt>
                <c:pt idx="13">
                  <c:v>6.1616691029284625E-2</c:v>
                </c:pt>
                <c:pt idx="14">
                  <c:v>5.7802399941139539E-2</c:v>
                </c:pt>
                <c:pt idx="15">
                  <c:v>5.3160047020399087E-2</c:v>
                </c:pt>
                <c:pt idx="16">
                  <c:v>4.7959932771608399E-2</c:v>
                </c:pt>
                <c:pt idx="17">
                  <c:v>4.2464776333057258E-2</c:v>
                </c:pt>
                <c:pt idx="18">
                  <c:v>3.6914331687418735E-2</c:v>
                </c:pt>
                <c:pt idx="19">
                  <c:v>3.1513849471095381E-2</c:v>
                </c:pt>
                <c:pt idx="20">
                  <c:v>2.642685972731864E-2</c:v>
                </c:pt>
                <c:pt idx="21">
                  <c:v>2.1772248830960329E-2</c:v>
                </c:pt>
                <c:pt idx="22">
                  <c:v>1.7625176111287246E-2</c:v>
                </c:pt>
                <c:pt idx="23">
                  <c:v>1.4021066513641595E-2</c:v>
                </c:pt>
                <c:pt idx="24">
                  <c:v>1.0961745568120461E-2</c:v>
                </c:pt>
                <c:pt idx="25">
                  <c:v>8.4227495609116611E-3</c:v>
                </c:pt>
                <c:pt idx="26">
                  <c:v>6.3609259615163864E-3</c:v>
                </c:pt>
                <c:pt idx="27">
                  <c:v>4.7216035572421834E-3</c:v>
                </c:pt>
                <c:pt idx="28">
                  <c:v>3.4448204017761921E-3</c:v>
                </c:pt>
                <c:pt idx="29">
                  <c:v>2.4703146566000195E-3</c:v>
                </c:pt>
                <c:pt idx="30">
                  <c:v>1.7411797809104184E-3</c:v>
                </c:pt>
                <c:pt idx="31">
                  <c:v>1.2062421508883781E-3</c:v>
                </c:pt>
                <c:pt idx="32">
                  <c:v>8.2132715518859261E-4</c:v>
                </c:pt>
                <c:pt idx="33">
                  <c:v>5.4963917011864702E-4</c:v>
                </c:pt>
                <c:pt idx="34">
                  <c:v>3.6149816726415633E-4</c:v>
                </c:pt>
                <c:pt idx="35">
                  <c:v>2.3366139649467791E-4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D-48CC-9B7C-45C35A61DBAF}"/>
            </c:ext>
          </c:extLst>
        </c:ser>
        <c:ser>
          <c:idx val="1"/>
          <c:order val="1"/>
          <c:tx>
            <c:strRef>
              <c:f>Parameters!$D$13</c:f>
              <c:strCache>
                <c:ptCount val="1"/>
                <c:pt idx="0">
                  <c:v>REUSE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Parameters!$D$15:$D$50</c:f>
              <c:numCache>
                <c:formatCode>0.00000</c:formatCode>
                <c:ptCount val="36"/>
                <c:pt idx="0">
                  <c:v>0</c:v>
                </c:pt>
                <c:pt idx="1">
                  <c:v>1.2593745067660114E-2</c:v>
                </c:pt>
                <c:pt idx="2">
                  <c:v>2.8340161201455112E-2</c:v>
                </c:pt>
                <c:pt idx="3">
                  <c:v>4.4377918964674419E-2</c:v>
                </c:pt>
                <c:pt idx="4">
                  <c:v>5.9202174649544387E-2</c:v>
                </c:pt>
                <c:pt idx="5">
                  <c:v>7.1642537418046576E-2</c:v>
                </c:pt>
                <c:pt idx="6">
                  <c:v>8.0840092015792203E-2</c:v>
                </c:pt>
                <c:pt idx="7">
                  <c:v>8.6289655818916233E-2</c:v>
                </c:pt>
                <c:pt idx="8">
                  <c:v>8.7862932476939062E-2</c:v>
                </c:pt>
                <c:pt idx="9">
                  <c:v>8.5791039396962254E-2</c:v>
                </c:pt>
                <c:pt idx="10">
                  <c:v>8.0604969979019725E-2</c:v>
                </c:pt>
                <c:pt idx="11">
                  <c:v>7.3043772217661618E-2</c:v>
                </c:pt>
                <c:pt idx="12">
                  <c:v>6.3946577028811236E-2</c:v>
                </c:pt>
                <c:pt idx="13">
                  <c:v>5.4146449785965195E-2</c:v>
                </c:pt>
                <c:pt idx="14">
                  <c:v>4.4381793448797502E-2</c:v>
                </c:pt>
                <c:pt idx="15">
                  <c:v>3.5235812969758203E-2</c:v>
                </c:pt>
                <c:pt idx="16">
                  <c:v>2.7107977234302066E-2</c:v>
                </c:pt>
                <c:pt idx="17">
                  <c:v>2.0215173892038921E-2</c:v>
                </c:pt>
                <c:pt idx="18">
                  <c:v>1.4615660757493942E-2</c:v>
                </c:pt>
                <c:pt idx="19">
                  <c:v>1.0246644392841359E-2</c:v>
                </c:pt>
                <c:pt idx="20">
                  <c:v>6.9663369451981394E-3</c:v>
                </c:pt>
                <c:pt idx="21">
                  <c:v>4.5930938690349216E-3</c:v>
                </c:pt>
                <c:pt idx="22">
                  <c:v>2.936890398996115E-3</c:v>
                </c:pt>
                <c:pt idx="23">
                  <c:v>1.8211406269731472E-3</c:v>
                </c:pt>
                <c:pt idx="24">
                  <c:v>1.0951028735847906E-3</c:v>
                </c:pt>
                <c:pt idx="25">
                  <c:v>6.3855294550459565E-4</c:v>
                </c:pt>
                <c:pt idx="26">
                  <c:v>3.610258662917341E-4</c:v>
                </c:pt>
                <c:pt idx="27">
                  <c:v>1.9789880173998626E-4</c:v>
                </c:pt>
                <c:pt idx="28">
                  <c:v>1.0516509108790314E-4</c:v>
                </c:pt>
                <c:pt idx="29">
                  <c:v>5.417272442207505E-5</c:v>
                </c:pt>
                <c:pt idx="30">
                  <c:v>2.7047364420592864E-5</c:v>
                </c:pt>
                <c:pt idx="31">
                  <c:v>1.3087509707823337E-5</c:v>
                </c:pt>
                <c:pt idx="32">
                  <c:v>6.1366012481572323E-6</c:v>
                </c:pt>
                <c:pt idx="33">
                  <c:v>2.7879657636383238E-6</c:v>
                </c:pt>
                <c:pt idx="34">
                  <c:v>1.2271128625751224E-6</c:v>
                </c:pt>
                <c:pt idx="35">
                  <c:v>5.231995040531793E-7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D-48CC-9B7C-45C35A61D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514272"/>
        <c:axId val="858502792"/>
      </c:lineChart>
      <c:catAx>
        <c:axId val="85851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Lifespan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02792"/>
        <c:crosses val="autoZero"/>
        <c:auto val="1"/>
        <c:lblAlgn val="ctr"/>
        <c:lblOffset val="100"/>
        <c:noMultiLvlLbl val="0"/>
      </c:catAx>
      <c:valAx>
        <c:axId val="85850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Failure rate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219312364959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1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solidFill>
                  <a:sysClr val="windowText" lastClr="000000"/>
                </a:solidFill>
              </a:rPr>
              <a:t>Reuse</a:t>
            </a:r>
            <a:r>
              <a:rPr lang="en-US" sz="1050" baseline="0">
                <a:solidFill>
                  <a:sysClr val="windowText" lastClr="000000"/>
                </a:solidFill>
              </a:rPr>
              <a:t> targets</a:t>
            </a:r>
            <a:endParaRPr lang="en-US" sz="105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spPr>
            <a:ln w="19050" cap="rnd">
              <a:solidFill>
                <a:srgbClr val="1D314A"/>
              </a:solidFill>
              <a:round/>
            </a:ln>
            <a:effectLst/>
          </c:spPr>
          <c:marker>
            <c:symbol val="none"/>
          </c:marker>
          <c:cat>
            <c:numRef>
              <c:f>Reuse!$A$27:$A$63</c:f>
              <c:numCache>
                <c:formatCode>General</c:formatCode>
                <c:ptCount val="3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</c:numCache>
            </c:numRef>
          </c:cat>
          <c:val>
            <c:numRef>
              <c:f>Reuse!$B$27:$B$63</c:f>
              <c:numCache>
                <c:formatCode>0.0000</c:formatCode>
                <c:ptCount val="37"/>
                <c:pt idx="0">
                  <c:v>5.1999999999999998E-3</c:v>
                </c:pt>
                <c:pt idx="1">
                  <c:v>5.1999999999999998E-3</c:v>
                </c:pt>
                <c:pt idx="2">
                  <c:v>5.1999999999999998E-3</c:v>
                </c:pt>
                <c:pt idx="3">
                  <c:v>5.1999999999999998E-3</c:v>
                </c:pt>
                <c:pt idx="4">
                  <c:v>5.1999999999999998E-3</c:v>
                </c:pt>
                <c:pt idx="5">
                  <c:v>5.1999999999999998E-3</c:v>
                </c:pt>
                <c:pt idx="6">
                  <c:v>5.1999999999999998E-3</c:v>
                </c:pt>
                <c:pt idx="7">
                  <c:v>5.1999999999999998E-3</c:v>
                </c:pt>
                <c:pt idx="8">
                  <c:v>5.1999999999999998E-3</c:v>
                </c:pt>
                <c:pt idx="9">
                  <c:v>5.1999999999999998E-3</c:v>
                </c:pt>
                <c:pt idx="10">
                  <c:v>5.1999999999999998E-3</c:v>
                </c:pt>
                <c:pt idx="11">
                  <c:v>5.1999999999999998E-3</c:v>
                </c:pt>
                <c:pt idx="12">
                  <c:v>5.1999999999999998E-3</c:v>
                </c:pt>
                <c:pt idx="13">
                  <c:v>5.1999999999999998E-3</c:v>
                </c:pt>
                <c:pt idx="14">
                  <c:v>5.1999999999999998E-3</c:v>
                </c:pt>
                <c:pt idx="15">
                  <c:v>5.1999999999999998E-3</c:v>
                </c:pt>
                <c:pt idx="16">
                  <c:v>5.1999999999999998E-3</c:v>
                </c:pt>
                <c:pt idx="17">
                  <c:v>5.1999999999999998E-3</c:v>
                </c:pt>
                <c:pt idx="18">
                  <c:v>5.1999999999999998E-3</c:v>
                </c:pt>
                <c:pt idx="19">
                  <c:v>5.1999999999999998E-3</c:v>
                </c:pt>
                <c:pt idx="20">
                  <c:v>5.1999999999999998E-3</c:v>
                </c:pt>
                <c:pt idx="21">
                  <c:v>5.1999999999999998E-3</c:v>
                </c:pt>
                <c:pt idx="22">
                  <c:v>5.1999999999999998E-3</c:v>
                </c:pt>
                <c:pt idx="23">
                  <c:v>5.1999999999999998E-3</c:v>
                </c:pt>
                <c:pt idx="24">
                  <c:v>5.1999999999999998E-3</c:v>
                </c:pt>
                <c:pt idx="25">
                  <c:v>5.1999999999999998E-3</c:v>
                </c:pt>
                <c:pt idx="26">
                  <c:v>5.1999999999999998E-3</c:v>
                </c:pt>
                <c:pt idx="27">
                  <c:v>5.1999999999999998E-3</c:v>
                </c:pt>
                <c:pt idx="28">
                  <c:v>5.1999999999999998E-3</c:v>
                </c:pt>
                <c:pt idx="29">
                  <c:v>5.1999999999999998E-3</c:v>
                </c:pt>
                <c:pt idx="30">
                  <c:v>5.1999999999999998E-3</c:v>
                </c:pt>
                <c:pt idx="31">
                  <c:v>5.1999999999999998E-3</c:v>
                </c:pt>
                <c:pt idx="32">
                  <c:v>5.1999999999999998E-3</c:v>
                </c:pt>
                <c:pt idx="33">
                  <c:v>5.1999999999999998E-3</c:v>
                </c:pt>
                <c:pt idx="34">
                  <c:v>5.1999999999999998E-3</c:v>
                </c:pt>
                <c:pt idx="35">
                  <c:v>5.1999999999999998E-3</c:v>
                </c:pt>
                <c:pt idx="36">
                  <c:v>5.1999999999999998E-3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8-4C1F-A081-694E50E2D1C2}"/>
            </c:ext>
          </c:extLst>
        </c:ser>
        <c:ser>
          <c:idx val="1"/>
          <c:order val="1"/>
          <c:tx>
            <c:v>S2</c:v>
          </c:tx>
          <c:spPr>
            <a:ln w="19050" cap="rnd">
              <a:solidFill>
                <a:srgbClr val="1D314A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Reuse!$A$27:$A$63</c:f>
              <c:numCache>
                <c:formatCode>General</c:formatCode>
                <c:ptCount val="3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</c:numCache>
            </c:numRef>
          </c:cat>
          <c:val>
            <c:numRef>
              <c:f>Reuse!$C$27:$C$63</c:f>
              <c:numCache>
                <c:formatCode>0.0000</c:formatCode>
                <c:ptCount val="37"/>
                <c:pt idx="0">
                  <c:v>5.1999999999999998E-3</c:v>
                </c:pt>
                <c:pt idx="1">
                  <c:v>1.4160000000000001E-2</c:v>
                </c:pt>
                <c:pt idx="2">
                  <c:v>2.3120000000000002E-2</c:v>
                </c:pt>
                <c:pt idx="3">
                  <c:v>3.2080000000000004E-2</c:v>
                </c:pt>
                <c:pt idx="4">
                  <c:v>4.1040000000000007E-2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8-4C1F-A081-694E50E2D1C2}"/>
            </c:ext>
          </c:extLst>
        </c:ser>
        <c:ser>
          <c:idx val="2"/>
          <c:order val="2"/>
          <c:tx>
            <c:v>S3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Reuse!$A$27:$A$63</c:f>
              <c:numCache>
                <c:formatCode>General</c:formatCode>
                <c:ptCount val="3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</c:numCache>
            </c:numRef>
          </c:cat>
          <c:val>
            <c:numRef>
              <c:f>Reuse!$D$27:$D$63</c:f>
              <c:numCache>
                <c:formatCode>0.0000</c:formatCode>
                <c:ptCount val="37"/>
                <c:pt idx="0">
                  <c:v>5.1999999999999998E-3</c:v>
                </c:pt>
                <c:pt idx="1">
                  <c:v>3.3239999999999999E-2</c:v>
                </c:pt>
                <c:pt idx="2">
                  <c:v>6.1280000000000001E-2</c:v>
                </c:pt>
                <c:pt idx="3">
                  <c:v>8.9319999999999997E-2</c:v>
                </c:pt>
                <c:pt idx="4">
                  <c:v>0.11735999999999999</c:v>
                </c:pt>
                <c:pt idx="5">
                  <c:v>0.1454</c:v>
                </c:pt>
                <c:pt idx="6">
                  <c:v>0.17496</c:v>
                </c:pt>
                <c:pt idx="7">
                  <c:v>0.20452000000000001</c:v>
                </c:pt>
                <c:pt idx="8">
                  <c:v>0.23408000000000001</c:v>
                </c:pt>
                <c:pt idx="9">
                  <c:v>0.26363999999999999</c:v>
                </c:pt>
                <c:pt idx="10">
                  <c:v>0.29319999999999996</c:v>
                </c:pt>
                <c:pt idx="11">
                  <c:v>0.32275999999999994</c:v>
                </c:pt>
                <c:pt idx="12">
                  <c:v>0.35231999999999991</c:v>
                </c:pt>
                <c:pt idx="13">
                  <c:v>0.38187999999999989</c:v>
                </c:pt>
                <c:pt idx="14">
                  <c:v>0.41143999999999986</c:v>
                </c:pt>
                <c:pt idx="15">
                  <c:v>0.441</c:v>
                </c:pt>
                <c:pt idx="16">
                  <c:v>0.48352000000000001</c:v>
                </c:pt>
                <c:pt idx="17">
                  <c:v>0.52603999999999995</c:v>
                </c:pt>
                <c:pt idx="18">
                  <c:v>0.56855999999999995</c:v>
                </c:pt>
                <c:pt idx="19">
                  <c:v>0.61107999999999996</c:v>
                </c:pt>
                <c:pt idx="20">
                  <c:v>0.65359999999999996</c:v>
                </c:pt>
                <c:pt idx="21">
                  <c:v>0.69611999999999996</c:v>
                </c:pt>
                <c:pt idx="22">
                  <c:v>0.73863999999999996</c:v>
                </c:pt>
                <c:pt idx="23">
                  <c:v>0.78115999999999997</c:v>
                </c:pt>
                <c:pt idx="24">
                  <c:v>0.82367999999999997</c:v>
                </c:pt>
                <c:pt idx="25">
                  <c:v>0.86619999999999997</c:v>
                </c:pt>
                <c:pt idx="26">
                  <c:v>0.86619999999999997</c:v>
                </c:pt>
                <c:pt idx="27">
                  <c:v>0.86619999999999997</c:v>
                </c:pt>
                <c:pt idx="28">
                  <c:v>0.86619999999999997</c:v>
                </c:pt>
                <c:pt idx="29">
                  <c:v>0.86619999999999997</c:v>
                </c:pt>
                <c:pt idx="30">
                  <c:v>0.86619999999999997</c:v>
                </c:pt>
                <c:pt idx="31">
                  <c:v>0.86619999999999997</c:v>
                </c:pt>
                <c:pt idx="32">
                  <c:v>0.86619999999999997</c:v>
                </c:pt>
                <c:pt idx="33">
                  <c:v>0.86619999999999997</c:v>
                </c:pt>
                <c:pt idx="34">
                  <c:v>0.86619999999999997</c:v>
                </c:pt>
                <c:pt idx="35">
                  <c:v>0.86619999999999997</c:v>
                </c:pt>
                <c:pt idx="36">
                  <c:v>0.86619999999999997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98-4C1F-A081-694E50E2D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700376"/>
        <c:axId val="582698736"/>
        <c:extLst/>
      </c:lineChart>
      <c:catAx>
        <c:axId val="58270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98736"/>
        <c:crosses val="autoZero"/>
        <c:auto val="1"/>
        <c:lblAlgn val="ctr"/>
        <c:lblOffset val="100"/>
        <c:noMultiLvlLbl val="0"/>
      </c:catAx>
      <c:valAx>
        <c:axId val="5826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0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15</xdr:row>
      <xdr:rowOff>0</xdr:rowOff>
    </xdr:from>
    <xdr:to>
      <xdr:col>10</xdr:col>
      <xdr:colOff>233083</xdr:colOff>
      <xdr:row>30</xdr:row>
      <xdr:rowOff>70037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828007</xdr:colOff>
      <xdr:row>27</xdr:row>
      <xdr:rowOff>51155</xdr:rowOff>
    </xdr:from>
    <xdr:to>
      <xdr:col>8</xdr:col>
      <xdr:colOff>709214</xdr:colOff>
      <xdr:row>41</xdr:row>
      <xdr:rowOff>130805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D5" sqref="D5"/>
    </sheetView>
  </sheetViews>
  <sheetFormatPr baseColWidth="10" defaultRowHeight="15.75" x14ac:dyDescent="0.5"/>
  <cols>
    <col min="5" max="5" width="11.375" customWidth="1"/>
    <col min="6" max="6" width="20" bestFit="1" customWidth="1"/>
    <col min="7" max="7" width="21.5" bestFit="1" customWidth="1"/>
  </cols>
  <sheetData>
    <row r="1" spans="1:8" ht="36" customHeight="1" x14ac:dyDescent="0.65">
      <c r="A1" s="5" t="s">
        <v>28</v>
      </c>
      <c r="B1" s="6"/>
      <c r="C1" s="6"/>
      <c r="D1" s="6"/>
      <c r="E1" s="6"/>
      <c r="F1" s="6"/>
      <c r="G1" s="6"/>
      <c r="H1" s="6"/>
    </row>
    <row r="2" spans="1:8" x14ac:dyDescent="0.5">
      <c r="A2" s="1"/>
      <c r="B2" s="3"/>
      <c r="C2" s="3" t="s">
        <v>15</v>
      </c>
      <c r="D2" s="3" t="s">
        <v>16</v>
      </c>
    </row>
    <row r="3" spans="1:8" x14ac:dyDescent="0.5">
      <c r="C3" t="s">
        <v>22</v>
      </c>
      <c r="D3" t="s">
        <v>25</v>
      </c>
    </row>
    <row r="4" spans="1:8" x14ac:dyDescent="0.5">
      <c r="C4" t="s">
        <v>23</v>
      </c>
      <c r="D4" t="s">
        <v>26</v>
      </c>
    </row>
    <row r="5" spans="1:8" x14ac:dyDescent="0.5">
      <c r="C5" t="s">
        <v>24</v>
      </c>
      <c r="D5" t="s">
        <v>27</v>
      </c>
    </row>
    <row r="6" spans="1:8" x14ac:dyDescent="0.5">
      <c r="C6" t="s">
        <v>1</v>
      </c>
      <c r="D6" t="s">
        <v>8</v>
      </c>
    </row>
    <row r="7" spans="1:8" x14ac:dyDescent="0.5">
      <c r="C7" t="s">
        <v>1</v>
      </c>
      <c r="D7" t="s">
        <v>9</v>
      </c>
    </row>
    <row r="8" spans="1:8" x14ac:dyDescent="0.5">
      <c r="C8" t="s">
        <v>3</v>
      </c>
      <c r="D8" t="s">
        <v>10</v>
      </c>
    </row>
    <row r="9" spans="1:8" x14ac:dyDescent="0.5">
      <c r="C9" t="s">
        <v>4</v>
      </c>
      <c r="D9" t="s">
        <v>11</v>
      </c>
    </row>
    <row r="10" spans="1:8" x14ac:dyDescent="0.5">
      <c r="C10" t="s">
        <v>5</v>
      </c>
      <c r="D10" t="s">
        <v>12</v>
      </c>
    </row>
    <row r="11" spans="1:8" x14ac:dyDescent="0.5">
      <c r="C11" t="s">
        <v>6</v>
      </c>
      <c r="D11" t="s">
        <v>13</v>
      </c>
    </row>
    <row r="12" spans="1:8" x14ac:dyDescent="0.5">
      <c r="C12" t="s">
        <v>7</v>
      </c>
      <c r="D12" t="s">
        <v>14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D017-50DF-42F3-8F98-1471FC52D70E}">
  <dimension ref="A1:AA49"/>
  <sheetViews>
    <sheetView workbookViewId="0">
      <selection activeCell="E19" sqref="E19"/>
    </sheetView>
  </sheetViews>
  <sheetFormatPr baseColWidth="10" defaultRowHeight="15.75" x14ac:dyDescent="0.5"/>
  <cols>
    <col min="1" max="2" width="19.75" customWidth="1"/>
    <col min="3" max="3" width="16.75" bestFit="1" customWidth="1"/>
    <col min="4" max="27" width="12.375" bestFit="1" customWidth="1"/>
  </cols>
  <sheetData>
    <row r="1" spans="1:27" ht="35.25" customHeight="1" x14ac:dyDescent="0.65">
      <c r="A1" s="5" t="s">
        <v>58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s="15" customFormat="1" ht="35.25" customHeight="1" x14ac:dyDescent="0.65">
      <c r="A2" s="57"/>
      <c r="B2" s="57"/>
      <c r="C2" s="15" t="s">
        <v>114</v>
      </c>
      <c r="D2" s="15" t="s">
        <v>59</v>
      </c>
      <c r="E2" s="15" t="s">
        <v>60</v>
      </c>
      <c r="F2" s="15" t="s">
        <v>78</v>
      </c>
      <c r="G2" s="15" t="s">
        <v>61</v>
      </c>
      <c r="H2" s="15" t="s">
        <v>79</v>
      </c>
      <c r="I2" s="15" t="s">
        <v>62</v>
      </c>
      <c r="J2" s="15" t="s">
        <v>63</v>
      </c>
      <c r="K2" s="15" t="s">
        <v>80</v>
      </c>
      <c r="L2" s="15" t="s">
        <v>64</v>
      </c>
      <c r="M2" s="15" t="s">
        <v>63</v>
      </c>
      <c r="N2" s="15" t="s">
        <v>81</v>
      </c>
      <c r="O2" s="15" t="s">
        <v>65</v>
      </c>
      <c r="P2" s="15" t="s">
        <v>66</v>
      </c>
      <c r="Q2" s="15" t="s">
        <v>67</v>
      </c>
      <c r="R2" s="15" t="s">
        <v>68</v>
      </c>
      <c r="S2" s="15" t="s">
        <v>69</v>
      </c>
      <c r="T2" s="15" t="s">
        <v>70</v>
      </c>
      <c r="U2" s="15" t="s">
        <v>71</v>
      </c>
      <c r="V2" s="15" t="s">
        <v>72</v>
      </c>
      <c r="W2" s="15" t="s">
        <v>73</v>
      </c>
      <c r="X2" s="15" t="s">
        <v>74</v>
      </c>
      <c r="Y2" s="15" t="s">
        <v>75</v>
      </c>
      <c r="Z2" s="15" t="s">
        <v>76</v>
      </c>
      <c r="AA2" s="15" t="s">
        <v>77</v>
      </c>
    </row>
    <row r="3" spans="1:27" s="15" customFormat="1" x14ac:dyDescent="0.5">
      <c r="A3" s="58" t="s">
        <v>86</v>
      </c>
      <c r="B3" s="58" t="s">
        <v>103</v>
      </c>
      <c r="C3" s="59">
        <v>315.00957890000001</v>
      </c>
      <c r="D3" s="59">
        <v>1.7593779909999999E-4</v>
      </c>
      <c r="E3" s="59">
        <v>22.210046949999999</v>
      </c>
      <c r="F3" s="59">
        <v>0.87239300509999995</v>
      </c>
      <c r="G3" s="59">
        <v>0.93856452159999992</v>
      </c>
      <c r="H3" s="59">
        <v>0.90013236709999989</v>
      </c>
      <c r="I3" s="59">
        <v>1.7089931791999999</v>
      </c>
      <c r="J3" s="59">
        <v>0.19467473564000001</v>
      </c>
      <c r="K3" s="59">
        <v>2.3479662710000002E-2</v>
      </c>
      <c r="L3" s="59">
        <v>8561.4545609999986</v>
      </c>
      <c r="M3" s="59">
        <v>99.102502905000009</v>
      </c>
      <c r="N3" s="59">
        <v>127.81893341099999</v>
      </c>
      <c r="O3" s="59">
        <v>66.375820829000006</v>
      </c>
      <c r="P3" s="59">
        <v>1364.3098527999998</v>
      </c>
      <c r="Q3" s="59">
        <v>164.4985025</v>
      </c>
      <c r="R3" s="59">
        <v>16.998961242200004</v>
      </c>
      <c r="S3" s="59">
        <v>87.656177100000008</v>
      </c>
      <c r="T3" s="59">
        <v>3.542717734</v>
      </c>
      <c r="U3" s="59">
        <v>4030.3104920000001</v>
      </c>
      <c r="V3" s="59">
        <v>499.18770210000002</v>
      </c>
      <c r="W3" s="59">
        <v>0.48804046509999999</v>
      </c>
      <c r="X3" s="59">
        <v>188.04396850000003</v>
      </c>
      <c r="Y3" s="59">
        <v>34.49625185</v>
      </c>
      <c r="Z3" s="59">
        <v>376.37250013000005</v>
      </c>
      <c r="AA3" s="59">
        <v>5128.8989550450988</v>
      </c>
    </row>
    <row r="4" spans="1:27" s="15" customFormat="1" x14ac:dyDescent="0.5">
      <c r="A4" s="58" t="s">
        <v>92</v>
      </c>
      <c r="B4" s="58" t="s">
        <v>99</v>
      </c>
      <c r="C4" s="59">
        <v>301.91241689999998</v>
      </c>
      <c r="D4" s="59">
        <v>1.6618789009999999E-4</v>
      </c>
      <c r="E4" s="59">
        <v>21.80769724</v>
      </c>
      <c r="F4" s="59">
        <v>0.82855639609999998</v>
      </c>
      <c r="G4" s="59">
        <v>0.92353599659999996</v>
      </c>
      <c r="H4" s="59">
        <v>0.85505991409999993</v>
      </c>
      <c r="I4" s="59">
        <v>1.6743077942</v>
      </c>
      <c r="J4" s="59">
        <v>0.19332443154000001</v>
      </c>
      <c r="K4" s="59">
        <v>2.3359189250000002E-2</v>
      </c>
      <c r="L4" s="59">
        <v>8389.7986609999989</v>
      </c>
      <c r="M4" s="59">
        <v>98.556489505000002</v>
      </c>
      <c r="N4" s="59">
        <v>127.01570936099999</v>
      </c>
      <c r="O4" s="59">
        <v>65.992252339000004</v>
      </c>
      <c r="P4" s="59">
        <v>1350.5220187999998</v>
      </c>
      <c r="Q4" s="59">
        <v>162.81012659999999</v>
      </c>
      <c r="R4" s="59">
        <v>16.938955800200002</v>
      </c>
      <c r="S4" s="59">
        <v>83.282706400000009</v>
      </c>
      <c r="T4" s="59">
        <v>3.514757463</v>
      </c>
      <c r="U4" s="59">
        <v>3829.9995020000001</v>
      </c>
      <c r="V4" s="59">
        <v>493.16994440000002</v>
      </c>
      <c r="W4" s="59">
        <v>0.48044564410000001</v>
      </c>
      <c r="X4" s="59">
        <v>186.69656500000002</v>
      </c>
      <c r="Y4" s="59">
        <v>33.857199119999997</v>
      </c>
      <c r="Z4" s="59">
        <v>374.40988293000004</v>
      </c>
      <c r="AA4" s="59">
        <v>4918.613539094099</v>
      </c>
    </row>
    <row r="5" spans="1:27" s="15" customFormat="1" x14ac:dyDescent="0.5">
      <c r="A5" s="58" t="s">
        <v>87</v>
      </c>
      <c r="B5" s="58" t="s">
        <v>104</v>
      </c>
      <c r="C5" s="59">
        <v>13.097162000000001</v>
      </c>
      <c r="D5" s="59">
        <v>9.7499089999999992E-6</v>
      </c>
      <c r="E5" s="59">
        <v>0.40234971000000003</v>
      </c>
      <c r="F5" s="59">
        <v>4.3836608999999999E-2</v>
      </c>
      <c r="G5" s="59">
        <v>1.5028524999999999E-2</v>
      </c>
      <c r="H5" s="59">
        <v>4.5072452999999998E-2</v>
      </c>
      <c r="I5" s="59">
        <v>3.4685384999999999E-2</v>
      </c>
      <c r="J5" s="59">
        <v>1.3503040999999999E-3</v>
      </c>
      <c r="K5" s="59">
        <v>1.2047346E-4</v>
      </c>
      <c r="L5" s="59">
        <v>171.6559</v>
      </c>
      <c r="M5" s="59">
        <v>0.54601339999999998</v>
      </c>
      <c r="N5" s="59">
        <v>0.80322404999999997</v>
      </c>
      <c r="O5" s="59">
        <v>0.38356848999999998</v>
      </c>
      <c r="P5" s="59">
        <v>13.787834</v>
      </c>
      <c r="Q5" s="59">
        <v>1.6883759</v>
      </c>
      <c r="R5" s="59">
        <v>6.0005441999999999E-2</v>
      </c>
      <c r="S5" s="59">
        <v>4.3734707000000004</v>
      </c>
      <c r="T5" s="59">
        <v>2.7960270999999998E-2</v>
      </c>
      <c r="U5" s="59">
        <v>200.31099</v>
      </c>
      <c r="V5" s="59">
        <v>6.0177576999999998</v>
      </c>
      <c r="W5" s="59">
        <v>7.5948209999999999E-3</v>
      </c>
      <c r="X5" s="59">
        <v>1.3474035</v>
      </c>
      <c r="Y5" s="59">
        <v>0.63905272999999996</v>
      </c>
      <c r="Z5" s="59">
        <v>1.9626172</v>
      </c>
      <c r="AA5" s="59">
        <v>210.28541595100003</v>
      </c>
    </row>
    <row r="6" spans="1:27" s="15" customFormat="1" x14ac:dyDescent="0.5">
      <c r="A6" s="58" t="s">
        <v>88</v>
      </c>
      <c r="B6" s="58" t="s">
        <v>101</v>
      </c>
      <c r="C6" s="59">
        <v>29.386240769000004</v>
      </c>
      <c r="D6" s="59">
        <v>1.49823880278E-5</v>
      </c>
      <c r="E6" s="59">
        <v>2.8974133641400002</v>
      </c>
      <c r="F6" s="59">
        <v>8.5164865980599996E-2</v>
      </c>
      <c r="G6" s="59">
        <v>6.8171063271800003E-2</v>
      </c>
      <c r="H6" s="59">
        <v>8.8955894038E-2</v>
      </c>
      <c r="I6" s="59">
        <v>0.125757338784</v>
      </c>
      <c r="J6" s="59">
        <v>1.3908448597599999E-2</v>
      </c>
      <c r="K6" s="59">
        <v>1.5243909514800001E-3</v>
      </c>
      <c r="L6" s="59">
        <v>253.74773164600003</v>
      </c>
      <c r="M6" s="59">
        <v>2.87427093788</v>
      </c>
      <c r="N6" s="59">
        <v>3.8101522547400002</v>
      </c>
      <c r="O6" s="59">
        <v>4.9628219178800004</v>
      </c>
      <c r="P6" s="59">
        <v>59.500192861199999</v>
      </c>
      <c r="Q6" s="59">
        <v>17.395524068</v>
      </c>
      <c r="R6" s="59">
        <v>1.2719994004800002</v>
      </c>
      <c r="S6" s="59">
        <v>8.5586739173800002</v>
      </c>
      <c r="T6" s="59">
        <v>0.35498126919799999</v>
      </c>
      <c r="U6" s="59">
        <v>393.54464187400004</v>
      </c>
      <c r="V6" s="59">
        <v>54.680503527600003</v>
      </c>
      <c r="W6" s="59">
        <v>0.10373734103600001</v>
      </c>
      <c r="X6" s="59">
        <v>16.519735777200001</v>
      </c>
      <c r="Y6" s="59">
        <v>4.2558258119200003</v>
      </c>
      <c r="Z6" s="59">
        <v>28.150732295600005</v>
      </c>
      <c r="AA6" s="59">
        <v>497.25517662735604</v>
      </c>
    </row>
    <row r="7" spans="1:27" s="15" customFormat="1" x14ac:dyDescent="0.5">
      <c r="A7" s="58" t="s">
        <v>89</v>
      </c>
      <c r="B7" s="58" t="s">
        <v>60</v>
      </c>
      <c r="C7" s="59">
        <v>25.018641469000002</v>
      </c>
      <c r="D7" s="59">
        <v>1.21612511278E-5</v>
      </c>
      <c r="E7" s="59">
        <v>2.71807743414</v>
      </c>
      <c r="F7" s="59">
        <v>6.8438342980600003E-2</v>
      </c>
      <c r="G7" s="59">
        <v>6.2352883371799998E-2</v>
      </c>
      <c r="H7" s="59">
        <v>7.1712930038E-2</v>
      </c>
      <c r="I7" s="59">
        <v>0.11247052178400001</v>
      </c>
      <c r="J7" s="59">
        <v>1.32526718976E-2</v>
      </c>
      <c r="K7" s="59">
        <v>1.47262860248E-3</v>
      </c>
      <c r="L7" s="59">
        <v>215.28955864600002</v>
      </c>
      <c r="M7" s="59">
        <v>2.5560041678799998</v>
      </c>
      <c r="N7" s="59">
        <v>3.3774961947400004</v>
      </c>
      <c r="O7" s="59">
        <v>4.7878775278800001</v>
      </c>
      <c r="P7" s="59">
        <v>52.545185261199997</v>
      </c>
      <c r="Q7" s="59">
        <v>16.711856828000002</v>
      </c>
      <c r="R7" s="59">
        <v>1.2487148564800001</v>
      </c>
      <c r="S7" s="59">
        <v>7.1182072173800002</v>
      </c>
      <c r="T7" s="59">
        <v>0.34338138219800002</v>
      </c>
      <c r="U7" s="59">
        <v>327.570478874</v>
      </c>
      <c r="V7" s="59">
        <v>51.792610827600001</v>
      </c>
      <c r="W7" s="59">
        <v>0.100441702036</v>
      </c>
      <c r="X7" s="59">
        <v>15.977073457199999</v>
      </c>
      <c r="Y7" s="59">
        <v>3.92554972192</v>
      </c>
      <c r="Z7" s="59">
        <v>27.302492455600003</v>
      </c>
      <c r="AA7" s="59">
        <v>426.66864703835597</v>
      </c>
    </row>
    <row r="8" spans="1:27" s="15" customFormat="1" x14ac:dyDescent="0.5">
      <c r="A8" s="58" t="s">
        <v>90</v>
      </c>
      <c r="B8" s="58" t="s">
        <v>100</v>
      </c>
      <c r="C8" s="61">
        <v>4.3675993000000002</v>
      </c>
      <c r="D8" s="61">
        <v>2.8211369E-6</v>
      </c>
      <c r="E8" s="61">
        <v>0.17933593</v>
      </c>
      <c r="F8" s="61">
        <v>1.6726523E-2</v>
      </c>
      <c r="G8" s="61">
        <v>5.8181798999999996E-3</v>
      </c>
      <c r="H8" s="61">
        <v>1.7242964E-2</v>
      </c>
      <c r="I8" s="61">
        <v>1.3286816999999999E-2</v>
      </c>
      <c r="J8" s="61">
        <v>6.5577669999999997E-4</v>
      </c>
      <c r="K8" s="61">
        <v>5.1762348999999998E-5</v>
      </c>
      <c r="L8" s="61">
        <v>38.458173000000002</v>
      </c>
      <c r="M8" s="61">
        <v>0.31826676999999998</v>
      </c>
      <c r="N8" s="61">
        <v>0.43265606000000001</v>
      </c>
      <c r="O8" s="61">
        <v>0.17494439000000001</v>
      </c>
      <c r="P8" s="61">
        <v>6.9550076000000001</v>
      </c>
      <c r="Q8" s="61">
        <v>0.68366724000000001</v>
      </c>
      <c r="R8" s="61">
        <v>2.3284544000000001E-2</v>
      </c>
      <c r="S8" s="61">
        <v>1.4404667</v>
      </c>
      <c r="T8" s="61">
        <v>1.1599887E-2</v>
      </c>
      <c r="U8" s="61">
        <v>65.974163000000004</v>
      </c>
      <c r="V8" s="61">
        <v>2.8878927000000001</v>
      </c>
      <c r="W8" s="61">
        <v>3.2956389999999999E-3</v>
      </c>
      <c r="X8" s="61">
        <v>0.54266232000000003</v>
      </c>
      <c r="Y8" s="61">
        <v>0.33027609000000002</v>
      </c>
      <c r="Z8" s="61">
        <v>0.84823983999999997</v>
      </c>
      <c r="AA8" s="61">
        <v>70.586529589000008</v>
      </c>
    </row>
    <row r="9" spans="1:27" s="15" customFormat="1" x14ac:dyDescent="0.5">
      <c r="A9" s="58" t="s">
        <v>91</v>
      </c>
      <c r="B9" s="58" t="s">
        <v>102</v>
      </c>
      <c r="C9" s="62">
        <v>-15.580913148728502</v>
      </c>
      <c r="D9" s="62">
        <v>2.2795406959606992E-5</v>
      </c>
      <c r="E9" s="62">
        <v>7.2434500730540643</v>
      </c>
      <c r="F9" s="62">
        <v>-8.0537910293713544E-2</v>
      </c>
      <c r="G9" s="62">
        <v>-0.13172526582710228</v>
      </c>
      <c r="H9" s="62">
        <v>-8.4565229822441398E-2</v>
      </c>
      <c r="I9" s="62">
        <v>-0.15170027031680711</v>
      </c>
      <c r="J9" s="62">
        <v>-2.1370302703902843E-2</v>
      </c>
      <c r="K9" s="62">
        <v>4.3490962158422158E-3</v>
      </c>
      <c r="L9" s="62">
        <v>-1135.0248615240348</v>
      </c>
      <c r="M9" s="62">
        <v>0.82834127295423154</v>
      </c>
      <c r="N9" s="62">
        <v>0.60497270092696398</v>
      </c>
      <c r="O9" s="62">
        <v>-12.514331442051741</v>
      </c>
      <c r="P9" s="62">
        <v>31.273620537718344</v>
      </c>
      <c r="Q9" s="62">
        <v>65.59390728420108</v>
      </c>
      <c r="R9" s="62">
        <v>-3.9905906582037978</v>
      </c>
      <c r="S9" s="62">
        <v>-6.0401331109230112</v>
      </c>
      <c r="T9" s="62">
        <v>0.1268648647957776</v>
      </c>
      <c r="U9" s="62">
        <v>-280.63893257190841</v>
      </c>
      <c r="V9" s="62">
        <v>138.6483231259694</v>
      </c>
      <c r="W9" s="62">
        <v>0.51561321323510123</v>
      </c>
      <c r="X9" s="62">
        <v>50.809779097317076</v>
      </c>
      <c r="Y9" s="62">
        <v>-3.3609881923446929</v>
      </c>
      <c r="Z9" s="62">
        <v>-77.154683223180285</v>
      </c>
      <c r="AA9" s="62">
        <v>-171.18088855091204</v>
      </c>
    </row>
    <row r="10" spans="1:27" s="15" customFormat="1" x14ac:dyDescent="0.5"/>
    <row r="14" spans="1:27" x14ac:dyDescent="0.5">
      <c r="C14" s="2"/>
    </row>
    <row r="15" spans="1:27" x14ac:dyDescent="0.5">
      <c r="C15" s="2"/>
    </row>
    <row r="16" spans="1:27" x14ac:dyDescent="0.5">
      <c r="C16" s="2"/>
    </row>
    <row r="17" spans="3:3" x14ac:dyDescent="0.5">
      <c r="C17" s="2"/>
    </row>
    <row r="18" spans="3:3" x14ac:dyDescent="0.5">
      <c r="C18" s="2"/>
    </row>
    <row r="19" spans="3:3" x14ac:dyDescent="0.5">
      <c r="C19" s="2"/>
    </row>
    <row r="20" spans="3:3" x14ac:dyDescent="0.5">
      <c r="C20" s="2"/>
    </row>
    <row r="21" spans="3:3" x14ac:dyDescent="0.5">
      <c r="C21" s="2"/>
    </row>
    <row r="22" spans="3:3" x14ac:dyDescent="0.5">
      <c r="C22" s="2"/>
    </row>
    <row r="23" spans="3:3" x14ac:dyDescent="0.5">
      <c r="C23" s="2"/>
    </row>
    <row r="24" spans="3:3" x14ac:dyDescent="0.5">
      <c r="C24" s="2"/>
    </row>
    <row r="25" spans="3:3" x14ac:dyDescent="0.5">
      <c r="C25" s="2"/>
    </row>
    <row r="26" spans="3:3" x14ac:dyDescent="0.5">
      <c r="C26" s="2"/>
    </row>
    <row r="27" spans="3:3" x14ac:dyDescent="0.5">
      <c r="C27" s="2"/>
    </row>
    <row r="28" spans="3:3" x14ac:dyDescent="0.5">
      <c r="C28" s="2"/>
    </row>
    <row r="29" spans="3:3" x14ac:dyDescent="0.5">
      <c r="C29" s="2"/>
    </row>
    <row r="30" spans="3:3" x14ac:dyDescent="0.5">
      <c r="C30" s="2"/>
    </row>
    <row r="31" spans="3:3" x14ac:dyDescent="0.5">
      <c r="C31" s="2"/>
    </row>
    <row r="32" spans="3:3" x14ac:dyDescent="0.5">
      <c r="C32" s="2"/>
    </row>
    <row r="33" spans="3:3" x14ac:dyDescent="0.5">
      <c r="C33" s="2"/>
    </row>
    <row r="34" spans="3:3" x14ac:dyDescent="0.5">
      <c r="C34" s="2"/>
    </row>
    <row r="35" spans="3:3" x14ac:dyDescent="0.5">
      <c r="C35" s="2"/>
    </row>
    <row r="36" spans="3:3" x14ac:dyDescent="0.5">
      <c r="C36" s="2"/>
    </row>
    <row r="37" spans="3:3" x14ac:dyDescent="0.5">
      <c r="C37" s="2"/>
    </row>
    <row r="38" spans="3:3" x14ac:dyDescent="0.5">
      <c r="C38" s="2"/>
    </row>
    <row r="39" spans="3:3" x14ac:dyDescent="0.5">
      <c r="C39" s="2"/>
    </row>
    <row r="40" spans="3:3" x14ac:dyDescent="0.5">
      <c r="C40" s="2"/>
    </row>
    <row r="41" spans="3:3" x14ac:dyDescent="0.5">
      <c r="C41" s="2"/>
    </row>
    <row r="42" spans="3:3" x14ac:dyDescent="0.5">
      <c r="C42" s="2"/>
    </row>
    <row r="43" spans="3:3" x14ac:dyDescent="0.5">
      <c r="C43" s="2"/>
    </row>
    <row r="44" spans="3:3" x14ac:dyDescent="0.5">
      <c r="C44" s="2"/>
    </row>
    <row r="45" spans="3:3" x14ac:dyDescent="0.5">
      <c r="C45" s="2"/>
    </row>
    <row r="46" spans="3:3" x14ac:dyDescent="0.5">
      <c r="C46" s="2"/>
    </row>
    <row r="47" spans="3:3" x14ac:dyDescent="0.5">
      <c r="C47" s="2"/>
    </row>
    <row r="48" spans="3:3" x14ac:dyDescent="0.5">
      <c r="C48" s="2"/>
    </row>
    <row r="49" spans="3:3" x14ac:dyDescent="0.5">
      <c r="C49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"/>
  <sheetViews>
    <sheetView workbookViewId="0">
      <selection activeCell="E14" sqref="E14"/>
    </sheetView>
  </sheetViews>
  <sheetFormatPr baseColWidth="10" defaultRowHeight="15.75" x14ac:dyDescent="0.5"/>
  <cols>
    <col min="2" max="2" width="17.125" customWidth="1"/>
    <col min="3" max="3" width="26.375" customWidth="1"/>
    <col min="4" max="4" width="20.625" customWidth="1"/>
    <col min="5" max="5" width="25.375" customWidth="1"/>
  </cols>
  <sheetData>
    <row r="1" spans="1:8" ht="38.1" customHeight="1" x14ac:dyDescent="0.65">
      <c r="A1" s="5" t="s">
        <v>119</v>
      </c>
      <c r="B1" s="6"/>
      <c r="C1" s="6"/>
      <c r="D1" s="6"/>
      <c r="E1" s="6"/>
      <c r="F1" s="6"/>
      <c r="G1" s="6"/>
      <c r="H1" s="6"/>
    </row>
    <row r="2" spans="1:8" ht="16.149999999999999" thickBot="1" x14ac:dyDescent="0.55000000000000004">
      <c r="A2" t="s">
        <v>17</v>
      </c>
      <c r="B2" t="s">
        <v>107</v>
      </c>
      <c r="C2" t="s">
        <v>108</v>
      </c>
      <c r="D2" t="s">
        <v>18</v>
      </c>
      <c r="E2" t="s">
        <v>19</v>
      </c>
    </row>
    <row r="3" spans="1:8" ht="16.149999999999999" thickBot="1" x14ac:dyDescent="0.55000000000000004">
      <c r="A3" t="s">
        <v>21</v>
      </c>
      <c r="B3" s="7">
        <v>13.9</v>
      </c>
      <c r="C3" s="8">
        <f>B3*0.75</f>
        <v>10.425000000000001</v>
      </c>
      <c r="D3" s="8">
        <v>2.2000000000000002</v>
      </c>
      <c r="E3" s="9">
        <v>2.2000000000000002</v>
      </c>
    </row>
    <row r="4" spans="1:8" x14ac:dyDescent="0.5">
      <c r="A4" s="10" t="s">
        <v>9</v>
      </c>
      <c r="B4" s="10">
        <v>12</v>
      </c>
      <c r="C4" s="10">
        <v>5</v>
      </c>
      <c r="D4" s="10">
        <v>2.82</v>
      </c>
      <c r="E4" s="10">
        <v>2.82</v>
      </c>
    </row>
    <row r="5" spans="1:8" x14ac:dyDescent="0.5">
      <c r="A5" s="10" t="s">
        <v>10</v>
      </c>
      <c r="B5" s="10">
        <v>10</v>
      </c>
      <c r="C5" s="10">
        <v>5</v>
      </c>
      <c r="D5" s="10">
        <v>2.82</v>
      </c>
      <c r="E5" s="10">
        <v>2.82</v>
      </c>
    </row>
    <row r="6" spans="1:8" x14ac:dyDescent="0.5">
      <c r="A6" s="10" t="s">
        <v>11</v>
      </c>
      <c r="B6" s="10">
        <v>10</v>
      </c>
      <c r="C6" s="10">
        <v>5</v>
      </c>
      <c r="D6" s="10">
        <v>2.82</v>
      </c>
      <c r="E6" s="10">
        <v>2.82</v>
      </c>
    </row>
    <row r="7" spans="1:8" x14ac:dyDescent="0.5">
      <c r="A7" s="10" t="s">
        <v>12</v>
      </c>
      <c r="B7" s="10">
        <v>10</v>
      </c>
      <c r="C7" s="10">
        <v>5</v>
      </c>
      <c r="D7" s="10">
        <v>2.82</v>
      </c>
      <c r="E7" s="10">
        <v>2.82</v>
      </c>
    </row>
    <row r="8" spans="1:8" x14ac:dyDescent="0.5">
      <c r="A8" s="10" t="s">
        <v>13</v>
      </c>
      <c r="B8" s="10">
        <v>10</v>
      </c>
      <c r="C8" s="10">
        <v>5</v>
      </c>
      <c r="D8" s="10">
        <v>2.82</v>
      </c>
      <c r="E8" s="10">
        <v>2.82</v>
      </c>
    </row>
    <row r="9" spans="1:8" x14ac:dyDescent="0.5">
      <c r="A9" s="10" t="s">
        <v>14</v>
      </c>
      <c r="B9" s="10">
        <v>10</v>
      </c>
      <c r="C9" s="10">
        <v>5</v>
      </c>
      <c r="D9" s="10">
        <v>2.82</v>
      </c>
      <c r="E9" s="10">
        <v>2.82</v>
      </c>
    </row>
    <row r="13" spans="1:8" ht="16.149999999999999" thickBot="1" x14ac:dyDescent="0.55000000000000004">
      <c r="C13" t="s">
        <v>31</v>
      </c>
      <c r="D13" t="s">
        <v>32</v>
      </c>
    </row>
    <row r="14" spans="1:8" ht="47.65" thickBot="1" x14ac:dyDescent="0.55000000000000004">
      <c r="A14" s="67" t="s">
        <v>122</v>
      </c>
      <c r="B14" s="65" t="s">
        <v>123</v>
      </c>
      <c r="C14" s="66" t="s">
        <v>30</v>
      </c>
      <c r="D14" s="66" t="s">
        <v>30</v>
      </c>
    </row>
    <row r="15" spans="1:8" x14ac:dyDescent="0.5">
      <c r="A15">
        <v>2017</v>
      </c>
      <c r="B15" s="37">
        <v>0</v>
      </c>
      <c r="C15" s="38">
        <f>_xlfn.WEIBULL.DIST(B15,$D$3,$B$3,FALSE)</f>
        <v>0</v>
      </c>
      <c r="D15" s="38">
        <f>_xlfn.WEIBULL.DIST(B15,$E$3,$C$3,FALSE)</f>
        <v>0</v>
      </c>
    </row>
    <row r="16" spans="1:8" x14ac:dyDescent="0.5">
      <c r="A16">
        <v>2016</v>
      </c>
      <c r="B16" s="37">
        <v>1</v>
      </c>
      <c r="C16" s="38">
        <f t="shared" ref="C16:C50" si="0">_xlfn.WEIBULL.DIST(B16,$D$3,$B$3,FALSE)</f>
        <v>6.7059801244279717E-3</v>
      </c>
      <c r="D16" s="38">
        <f t="shared" ref="D16:D50" si="1">_xlfn.WEIBULL.DIST(B16,$E$3,$C$3,FALSE)</f>
        <v>1.2593745067660114E-2</v>
      </c>
    </row>
    <row r="17" spans="1:4" x14ac:dyDescent="0.5">
      <c r="A17">
        <v>2015</v>
      </c>
      <c r="B17" s="37">
        <v>2</v>
      </c>
      <c r="C17" s="38">
        <f t="shared" si="0"/>
        <v>1.5237891616863187E-2</v>
      </c>
      <c r="D17" s="38">
        <f t="shared" si="1"/>
        <v>2.8340161201455112E-2</v>
      </c>
    </row>
    <row r="18" spans="1:4" x14ac:dyDescent="0.5">
      <c r="A18">
        <v>2014</v>
      </c>
      <c r="B18" s="37">
        <v>3</v>
      </c>
      <c r="C18" s="38">
        <f t="shared" si="0"/>
        <v>2.429115906009114E-2</v>
      </c>
      <c r="D18" s="38">
        <f t="shared" si="1"/>
        <v>4.4377918964674419E-2</v>
      </c>
    </row>
    <row r="19" spans="1:4" x14ac:dyDescent="0.5">
      <c r="A19">
        <v>2013</v>
      </c>
      <c r="B19" s="37">
        <v>4</v>
      </c>
      <c r="C19" s="38">
        <f t="shared" si="0"/>
        <v>3.3283439223505809E-2</v>
      </c>
      <c r="D19" s="38">
        <f t="shared" si="1"/>
        <v>5.9202174649544387E-2</v>
      </c>
    </row>
    <row r="20" spans="1:4" x14ac:dyDescent="0.5">
      <c r="A20">
        <v>2012</v>
      </c>
      <c r="B20" s="37">
        <v>5</v>
      </c>
      <c r="C20" s="38">
        <f t="shared" si="0"/>
        <v>4.1759182344494085E-2</v>
      </c>
      <c r="D20" s="38">
        <f t="shared" si="1"/>
        <v>7.1642537418046576E-2</v>
      </c>
    </row>
    <row r="21" spans="1:4" x14ac:dyDescent="0.5">
      <c r="A21">
        <v>2011</v>
      </c>
      <c r="B21" s="37">
        <v>6</v>
      </c>
      <c r="C21" s="38">
        <f t="shared" si="0"/>
        <v>4.9336364916372104E-2</v>
      </c>
      <c r="D21" s="40">
        <f t="shared" si="1"/>
        <v>8.0840092015792203E-2</v>
      </c>
    </row>
    <row r="22" spans="1:4" x14ac:dyDescent="0.5">
      <c r="A22">
        <v>2010</v>
      </c>
      <c r="B22" s="37">
        <v>7</v>
      </c>
      <c r="C22" s="38">
        <f t="shared" si="0"/>
        <v>5.5704015090932299E-2</v>
      </c>
      <c r="D22" s="40">
        <f t="shared" si="1"/>
        <v>8.6289655818916233E-2</v>
      </c>
    </row>
    <row r="23" spans="1:4" x14ac:dyDescent="0.5">
      <c r="A23">
        <v>2009</v>
      </c>
      <c r="B23" s="37">
        <v>8</v>
      </c>
      <c r="C23" s="40">
        <f t="shared" si="0"/>
        <v>6.0630069011844152E-2</v>
      </c>
      <c r="D23" s="40">
        <f t="shared" si="1"/>
        <v>8.7862932476939062E-2</v>
      </c>
    </row>
    <row r="24" spans="1:4" x14ac:dyDescent="0.5">
      <c r="A24">
        <v>2008</v>
      </c>
      <c r="B24" s="37">
        <v>9</v>
      </c>
      <c r="C24" s="40">
        <f t="shared" si="0"/>
        <v>6.3969066266511498E-2</v>
      </c>
      <c r="D24" s="40">
        <f t="shared" si="1"/>
        <v>8.5791039396962254E-2</v>
      </c>
    </row>
    <row r="25" spans="1:4" x14ac:dyDescent="0.5">
      <c r="A25">
        <v>2007</v>
      </c>
      <c r="B25" s="37">
        <v>10</v>
      </c>
      <c r="C25" s="40">
        <f t="shared" si="0"/>
        <v>6.5665726490382478E-2</v>
      </c>
      <c r="D25" s="40">
        <f t="shared" si="1"/>
        <v>8.0604969979019725E-2</v>
      </c>
    </row>
    <row r="26" spans="1:4" x14ac:dyDescent="0.5">
      <c r="A26">
        <v>2006</v>
      </c>
      <c r="B26" s="37">
        <v>11</v>
      </c>
      <c r="C26" s="40">
        <f t="shared" si="0"/>
        <v>6.5752845929660672E-2</v>
      </c>
      <c r="D26" s="38">
        <f t="shared" si="1"/>
        <v>7.3043772217661618E-2</v>
      </c>
    </row>
    <row r="27" spans="1:4" x14ac:dyDescent="0.5">
      <c r="A27">
        <v>2005</v>
      </c>
      <c r="B27" s="37">
        <v>12</v>
      </c>
      <c r="C27" s="40">
        <f t="shared" si="0"/>
        <v>6.4343279547721705E-2</v>
      </c>
      <c r="D27" s="38">
        <f t="shared" si="1"/>
        <v>6.3946577028811236E-2</v>
      </c>
    </row>
    <row r="28" spans="1:4" x14ac:dyDescent="0.5">
      <c r="A28">
        <v>2004</v>
      </c>
      <c r="B28" s="37">
        <v>13</v>
      </c>
      <c r="C28" s="40">
        <f t="shared" si="0"/>
        <v>6.1616691029284625E-2</v>
      </c>
      <c r="D28" s="38">
        <f t="shared" si="1"/>
        <v>5.4146449785965195E-2</v>
      </c>
    </row>
    <row r="29" spans="1:4" x14ac:dyDescent="0.5">
      <c r="A29">
        <v>2003</v>
      </c>
      <c r="B29" s="37">
        <v>14</v>
      </c>
      <c r="C29" s="38">
        <f t="shared" si="0"/>
        <v>5.7802399941139539E-2</v>
      </c>
      <c r="D29" s="38">
        <f t="shared" si="1"/>
        <v>4.4381793448797502E-2</v>
      </c>
    </row>
    <row r="30" spans="1:4" x14ac:dyDescent="0.5">
      <c r="A30">
        <v>2002</v>
      </c>
      <c r="B30" s="37">
        <v>15</v>
      </c>
      <c r="C30" s="38">
        <f t="shared" si="0"/>
        <v>5.3160047020399087E-2</v>
      </c>
      <c r="D30" s="38">
        <f t="shared" si="1"/>
        <v>3.5235812969758203E-2</v>
      </c>
    </row>
    <row r="31" spans="1:4" x14ac:dyDescent="0.5">
      <c r="A31">
        <v>2001</v>
      </c>
      <c r="B31" s="37">
        <v>16</v>
      </c>
      <c r="C31" s="38">
        <f t="shared" si="0"/>
        <v>4.7959932771608399E-2</v>
      </c>
      <c r="D31" s="38">
        <f t="shared" si="1"/>
        <v>2.7107977234302066E-2</v>
      </c>
    </row>
    <row r="32" spans="1:4" x14ac:dyDescent="0.5">
      <c r="A32">
        <v>2000</v>
      </c>
      <c r="B32" s="37">
        <v>17</v>
      </c>
      <c r="C32" s="38">
        <f t="shared" si="0"/>
        <v>4.2464776333057258E-2</v>
      </c>
      <c r="D32" s="38">
        <f t="shared" si="1"/>
        <v>2.0215173892038921E-2</v>
      </c>
    </row>
    <row r="33" spans="1:4" x14ac:dyDescent="0.5">
      <c r="A33">
        <v>1999</v>
      </c>
      <c r="B33" s="37">
        <v>18</v>
      </c>
      <c r="C33" s="38">
        <f t="shared" si="0"/>
        <v>3.6914331687418735E-2</v>
      </c>
      <c r="D33" s="38">
        <f t="shared" si="1"/>
        <v>1.4615660757493942E-2</v>
      </c>
    </row>
    <row r="34" spans="1:4" x14ac:dyDescent="0.5">
      <c r="A34">
        <v>1998</v>
      </c>
      <c r="B34" s="37">
        <v>19</v>
      </c>
      <c r="C34" s="38">
        <f t="shared" si="0"/>
        <v>3.1513849471095381E-2</v>
      </c>
      <c r="D34" s="38">
        <f t="shared" si="1"/>
        <v>1.0246644392841359E-2</v>
      </c>
    </row>
    <row r="35" spans="1:4" x14ac:dyDescent="0.5">
      <c r="A35">
        <v>1997</v>
      </c>
      <c r="B35" s="37">
        <v>20</v>
      </c>
      <c r="C35" s="38">
        <f t="shared" si="0"/>
        <v>2.642685972731864E-2</v>
      </c>
      <c r="D35" s="38">
        <f t="shared" si="1"/>
        <v>6.9663369451981394E-3</v>
      </c>
    </row>
    <row r="36" spans="1:4" x14ac:dyDescent="0.5">
      <c r="A36">
        <v>1996</v>
      </c>
      <c r="B36" s="37">
        <v>21</v>
      </c>
      <c r="C36" s="38">
        <f t="shared" si="0"/>
        <v>2.1772248830960329E-2</v>
      </c>
      <c r="D36" s="38">
        <f t="shared" si="1"/>
        <v>4.5930938690349216E-3</v>
      </c>
    </row>
    <row r="37" spans="1:4" x14ac:dyDescent="0.5">
      <c r="A37">
        <v>1995</v>
      </c>
      <c r="B37" s="37">
        <v>22</v>
      </c>
      <c r="C37" s="38">
        <f t="shared" si="0"/>
        <v>1.7625176111287246E-2</v>
      </c>
      <c r="D37" s="38">
        <f t="shared" si="1"/>
        <v>2.936890398996115E-3</v>
      </c>
    </row>
    <row r="38" spans="1:4" x14ac:dyDescent="0.5">
      <c r="A38">
        <v>1994</v>
      </c>
      <c r="B38" s="37">
        <v>23</v>
      </c>
      <c r="C38" s="38">
        <f t="shared" si="0"/>
        <v>1.4021066513641595E-2</v>
      </c>
      <c r="D38" s="38">
        <f t="shared" si="1"/>
        <v>1.8211406269731472E-3</v>
      </c>
    </row>
    <row r="39" spans="1:4" x14ac:dyDescent="0.5">
      <c r="A39">
        <v>1993</v>
      </c>
      <c r="B39" s="37">
        <v>24</v>
      </c>
      <c r="C39" s="38">
        <f t="shared" si="0"/>
        <v>1.0961745568120461E-2</v>
      </c>
      <c r="D39" s="38">
        <f t="shared" si="1"/>
        <v>1.0951028735847906E-3</v>
      </c>
    </row>
    <row r="40" spans="1:4" x14ac:dyDescent="0.5">
      <c r="A40">
        <v>1992</v>
      </c>
      <c r="B40" s="37">
        <v>25</v>
      </c>
      <c r="C40" s="38">
        <f t="shared" si="0"/>
        <v>8.4227495609116611E-3</v>
      </c>
      <c r="D40" s="38">
        <f t="shared" si="1"/>
        <v>6.3855294550459565E-4</v>
      </c>
    </row>
    <row r="41" spans="1:4" x14ac:dyDescent="0.5">
      <c r="A41">
        <v>1991</v>
      </c>
      <c r="B41" s="37">
        <v>26</v>
      </c>
      <c r="C41" s="38">
        <f t="shared" si="0"/>
        <v>6.3609259615163864E-3</v>
      </c>
      <c r="D41" s="38">
        <f t="shared" si="1"/>
        <v>3.610258662917341E-4</v>
      </c>
    </row>
    <row r="42" spans="1:4" x14ac:dyDescent="0.5">
      <c r="A42">
        <v>1990</v>
      </c>
      <c r="B42" s="37">
        <v>27</v>
      </c>
      <c r="C42" s="38">
        <f t="shared" si="0"/>
        <v>4.7216035572421834E-3</v>
      </c>
      <c r="D42" s="38">
        <f t="shared" si="1"/>
        <v>1.9789880173998626E-4</v>
      </c>
    </row>
    <row r="43" spans="1:4" x14ac:dyDescent="0.5">
      <c r="A43">
        <v>1989</v>
      </c>
      <c r="B43" s="37">
        <v>28</v>
      </c>
      <c r="C43" s="38">
        <f t="shared" si="0"/>
        <v>3.4448204017761921E-3</v>
      </c>
      <c r="D43" s="38">
        <f t="shared" si="1"/>
        <v>1.0516509108790314E-4</v>
      </c>
    </row>
    <row r="44" spans="1:4" x14ac:dyDescent="0.5">
      <c r="A44">
        <v>1988</v>
      </c>
      <c r="B44" s="37">
        <v>29</v>
      </c>
      <c r="C44" s="38">
        <f t="shared" si="0"/>
        <v>2.4703146566000195E-3</v>
      </c>
      <c r="D44" s="38">
        <f t="shared" si="1"/>
        <v>5.417272442207505E-5</v>
      </c>
    </row>
    <row r="45" spans="1:4" x14ac:dyDescent="0.5">
      <c r="A45">
        <v>1987</v>
      </c>
      <c r="B45" s="37">
        <v>30</v>
      </c>
      <c r="C45" s="38">
        <f t="shared" si="0"/>
        <v>1.7411797809104184E-3</v>
      </c>
      <c r="D45" s="38">
        <f t="shared" si="1"/>
        <v>2.7047364420592864E-5</v>
      </c>
    </row>
    <row r="46" spans="1:4" x14ac:dyDescent="0.5">
      <c r="A46">
        <v>1986</v>
      </c>
      <c r="B46" s="37">
        <v>31</v>
      </c>
      <c r="C46" s="38">
        <f t="shared" si="0"/>
        <v>1.2062421508883781E-3</v>
      </c>
      <c r="D46" s="38">
        <f t="shared" si="1"/>
        <v>1.3087509707823337E-5</v>
      </c>
    </row>
    <row r="47" spans="1:4" x14ac:dyDescent="0.5">
      <c r="A47">
        <v>1985</v>
      </c>
      <c r="B47" s="37">
        <v>32</v>
      </c>
      <c r="C47" s="38">
        <f t="shared" si="0"/>
        <v>8.2132715518859261E-4</v>
      </c>
      <c r="D47" s="38">
        <f t="shared" si="1"/>
        <v>6.1366012481572323E-6</v>
      </c>
    </row>
    <row r="48" spans="1:4" x14ac:dyDescent="0.5">
      <c r="A48">
        <v>1984</v>
      </c>
      <c r="B48" s="37">
        <v>33</v>
      </c>
      <c r="C48" s="38">
        <f t="shared" si="0"/>
        <v>5.4963917011864702E-4</v>
      </c>
      <c r="D48" s="38">
        <f t="shared" si="1"/>
        <v>2.7879657636383238E-6</v>
      </c>
    </row>
    <row r="49" spans="1:4" x14ac:dyDescent="0.5">
      <c r="A49">
        <v>1983</v>
      </c>
      <c r="B49" s="37">
        <v>34</v>
      </c>
      <c r="C49" s="38">
        <f t="shared" si="0"/>
        <v>3.6149816726415633E-4</v>
      </c>
      <c r="D49" s="38">
        <f t="shared" si="1"/>
        <v>1.2271128625751224E-6</v>
      </c>
    </row>
    <row r="50" spans="1:4" ht="16.149999999999999" thickBot="1" x14ac:dyDescent="0.55000000000000004">
      <c r="A50">
        <v>1982</v>
      </c>
      <c r="B50" s="39">
        <v>35</v>
      </c>
      <c r="C50" s="38">
        <f t="shared" si="0"/>
        <v>2.3366139649467791E-4</v>
      </c>
      <c r="D50" s="38">
        <f t="shared" si="1"/>
        <v>5.231995040531793E-7</v>
      </c>
    </row>
    <row r="51" spans="1:4" x14ac:dyDescent="0.5">
      <c r="C51" s="20">
        <f>SUM(C15:C50)</f>
        <v>0.99925210658704944</v>
      </c>
      <c r="D51" s="20">
        <f>SUM(D15:D50)</f>
        <v>0.99930527861302054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L21" sqref="L21"/>
    </sheetView>
  </sheetViews>
  <sheetFormatPr baseColWidth="10" defaultRowHeight="15.75" x14ac:dyDescent="0.5"/>
  <cols>
    <col min="2" max="2" width="11.625" bestFit="1" customWidth="1"/>
    <col min="5" max="5" width="11.625" bestFit="1" customWidth="1"/>
    <col min="6" max="6" width="12.125" customWidth="1"/>
  </cols>
  <sheetData>
    <row r="1" spans="1:7" ht="42.95" customHeight="1" thickBot="1" x14ac:dyDescent="0.55000000000000004">
      <c r="A1" s="64" t="s">
        <v>0</v>
      </c>
      <c r="B1" s="64" t="s">
        <v>124</v>
      </c>
      <c r="C1" s="11"/>
      <c r="D1" s="11"/>
      <c r="E1" s="64" t="s">
        <v>118</v>
      </c>
      <c r="F1" s="64"/>
      <c r="G1" s="64"/>
    </row>
    <row r="2" spans="1:7" ht="16.149999999999999" thickBot="1" x14ac:dyDescent="0.55000000000000004">
      <c r="A2" s="3" t="s">
        <v>22</v>
      </c>
      <c r="B2">
        <v>0</v>
      </c>
      <c r="F2" t="s">
        <v>121</v>
      </c>
      <c r="G2" s="60">
        <v>30517593.600000001</v>
      </c>
    </row>
    <row r="3" spans="1:7" x14ac:dyDescent="0.5">
      <c r="A3" s="3" t="s">
        <v>23</v>
      </c>
      <c r="B3">
        <v>0</v>
      </c>
    </row>
    <row r="4" spans="1:7" ht="16.149999999999999" thickBot="1" x14ac:dyDescent="0.55000000000000004">
      <c r="A4" s="3" t="s">
        <v>24</v>
      </c>
      <c r="B4">
        <v>0</v>
      </c>
    </row>
    <row r="5" spans="1:7" x14ac:dyDescent="0.5">
      <c r="A5" s="3" t="s">
        <v>1</v>
      </c>
      <c r="B5" s="2">
        <f>E5*$G$2</f>
        <v>0</v>
      </c>
      <c r="E5" s="23">
        <v>0</v>
      </c>
    </row>
    <row r="6" spans="1:7" x14ac:dyDescent="0.5">
      <c r="A6" s="3" t="s">
        <v>2</v>
      </c>
      <c r="B6" s="2">
        <f t="shared" ref="B6:B11" si="0">E6*$G$2</f>
        <v>0</v>
      </c>
      <c r="E6" s="24">
        <v>0</v>
      </c>
    </row>
    <row r="7" spans="1:7" x14ac:dyDescent="0.5">
      <c r="A7" s="3" t="s">
        <v>3</v>
      </c>
      <c r="B7" s="2">
        <f t="shared" si="0"/>
        <v>0</v>
      </c>
      <c r="E7" s="24">
        <v>0</v>
      </c>
    </row>
    <row r="8" spans="1:7" x14ac:dyDescent="0.5">
      <c r="A8" s="3" t="s">
        <v>4</v>
      </c>
      <c r="B8" s="2">
        <f t="shared" si="0"/>
        <v>305175.93600000005</v>
      </c>
      <c r="E8" s="24">
        <v>0.01</v>
      </c>
    </row>
    <row r="9" spans="1:7" x14ac:dyDescent="0.5">
      <c r="A9" s="3" t="s">
        <v>5</v>
      </c>
      <c r="B9" s="2">
        <f>E9*$G$2</f>
        <v>9155278.0800000001</v>
      </c>
      <c r="E9" s="24">
        <v>0.3</v>
      </c>
    </row>
    <row r="10" spans="1:7" x14ac:dyDescent="0.5">
      <c r="A10" s="3" t="s">
        <v>6</v>
      </c>
      <c r="B10" s="2">
        <f t="shared" si="0"/>
        <v>8850102.1439999994</v>
      </c>
      <c r="E10" s="24">
        <v>0.28999999999999998</v>
      </c>
    </row>
    <row r="11" spans="1:7" ht="16.149999999999999" thickBot="1" x14ac:dyDescent="0.55000000000000004">
      <c r="A11" s="3" t="s">
        <v>7</v>
      </c>
      <c r="B11" s="2">
        <f t="shared" si="0"/>
        <v>12207037.440000001</v>
      </c>
      <c r="E11" s="25">
        <v>0.4</v>
      </c>
    </row>
    <row r="12" spans="1:7" x14ac:dyDescent="0.5">
      <c r="B12" s="68">
        <f>SUM(B2:B11)</f>
        <v>30517593.600000001</v>
      </c>
    </row>
  </sheetData>
  <pageMargins left="0.7" right="0.7" top="0.78740157499999996" bottom="0.78740157499999996" header="0.3" footer="0.3"/>
  <pageSetup paperSize="0" orientation="portrait" copies="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3"/>
  <sheetViews>
    <sheetView zoomScale="85" zoomScaleNormal="85" workbookViewId="0">
      <selection activeCell="K15" sqref="K15"/>
    </sheetView>
  </sheetViews>
  <sheetFormatPr baseColWidth="10" defaultRowHeight="15.75" x14ac:dyDescent="0.5"/>
  <sheetData>
    <row r="1" spans="1:5" ht="36" customHeight="1" x14ac:dyDescent="0.7">
      <c r="A1" s="12"/>
      <c r="B1" s="63" t="s">
        <v>29</v>
      </c>
      <c r="C1" s="63"/>
      <c r="D1" s="63"/>
    </row>
    <row r="2" spans="1:5" ht="36" customHeight="1" x14ac:dyDescent="0.7">
      <c r="A2" s="12" t="s">
        <v>120</v>
      </c>
      <c r="B2" s="21">
        <v>1</v>
      </c>
      <c r="C2" s="21">
        <v>2</v>
      </c>
      <c r="D2" s="21">
        <v>3</v>
      </c>
    </row>
    <row r="3" spans="1:5" x14ac:dyDescent="0.5">
      <c r="A3" s="31">
        <v>1991</v>
      </c>
      <c r="B3" s="31">
        <v>0</v>
      </c>
      <c r="C3" s="31">
        <v>0</v>
      </c>
      <c r="D3" s="31">
        <v>0</v>
      </c>
      <c r="E3" s="31"/>
    </row>
    <row r="4" spans="1:5" x14ac:dyDescent="0.5">
      <c r="A4" s="31">
        <v>1992</v>
      </c>
      <c r="B4" s="31">
        <v>0</v>
      </c>
      <c r="C4" s="31">
        <v>0</v>
      </c>
      <c r="D4" s="31">
        <v>0</v>
      </c>
      <c r="E4" s="31"/>
    </row>
    <row r="5" spans="1:5" x14ac:dyDescent="0.5">
      <c r="A5" s="31">
        <v>1993</v>
      </c>
      <c r="B5" s="31">
        <v>0</v>
      </c>
      <c r="C5" s="31">
        <v>0</v>
      </c>
      <c r="D5" s="31">
        <v>0</v>
      </c>
      <c r="E5" s="31"/>
    </row>
    <row r="6" spans="1:5" x14ac:dyDescent="0.5">
      <c r="A6" s="31">
        <v>1994</v>
      </c>
      <c r="B6" s="31">
        <v>0</v>
      </c>
      <c r="C6" s="31">
        <v>0</v>
      </c>
      <c r="D6" s="31">
        <v>0</v>
      </c>
      <c r="E6" s="31"/>
    </row>
    <row r="7" spans="1:5" x14ac:dyDescent="0.5">
      <c r="A7" s="31">
        <v>1995</v>
      </c>
      <c r="B7" s="31">
        <v>0</v>
      </c>
      <c r="C7" s="31">
        <v>0</v>
      </c>
      <c r="D7" s="31">
        <v>0</v>
      </c>
      <c r="E7" s="31"/>
    </row>
    <row r="8" spans="1:5" x14ac:dyDescent="0.5">
      <c r="A8" s="31">
        <v>1996</v>
      </c>
      <c r="B8" s="31">
        <v>0</v>
      </c>
      <c r="C8" s="31">
        <v>0</v>
      </c>
      <c r="D8" s="31">
        <v>0</v>
      </c>
      <c r="E8" s="31"/>
    </row>
    <row r="9" spans="1:5" x14ac:dyDescent="0.5">
      <c r="A9" s="31">
        <v>1997</v>
      </c>
      <c r="B9" s="31">
        <v>0</v>
      </c>
      <c r="C9" s="31">
        <v>0</v>
      </c>
      <c r="D9" s="31">
        <v>0</v>
      </c>
      <c r="E9" s="31"/>
    </row>
    <row r="10" spans="1:5" x14ac:dyDescent="0.5">
      <c r="A10" s="31">
        <v>1998</v>
      </c>
      <c r="B10" s="31">
        <v>0</v>
      </c>
      <c r="C10" s="31">
        <v>0</v>
      </c>
      <c r="D10" s="31">
        <v>0</v>
      </c>
      <c r="E10" s="31"/>
    </row>
    <row r="11" spans="1:5" x14ac:dyDescent="0.5">
      <c r="A11" s="31">
        <v>1999</v>
      </c>
      <c r="B11" s="31">
        <v>0</v>
      </c>
      <c r="C11" s="31">
        <v>0</v>
      </c>
      <c r="D11" s="31">
        <v>0</v>
      </c>
      <c r="E11" s="31"/>
    </row>
    <row r="12" spans="1:5" x14ac:dyDescent="0.5">
      <c r="A12" s="31">
        <v>2000</v>
      </c>
      <c r="B12" s="31">
        <v>0</v>
      </c>
      <c r="C12" s="31">
        <v>0</v>
      </c>
      <c r="D12" s="31">
        <v>0</v>
      </c>
      <c r="E12" s="31"/>
    </row>
    <row r="13" spans="1:5" x14ac:dyDescent="0.5">
      <c r="A13" s="31">
        <v>2001</v>
      </c>
      <c r="B13" s="31">
        <v>0</v>
      </c>
      <c r="C13" s="31">
        <v>0</v>
      </c>
      <c r="D13" s="31">
        <v>0</v>
      </c>
      <c r="E13" s="31"/>
    </row>
    <row r="14" spans="1:5" x14ac:dyDescent="0.5">
      <c r="A14" s="31">
        <v>2002</v>
      </c>
      <c r="B14" s="31">
        <v>0</v>
      </c>
      <c r="C14" s="31">
        <v>0</v>
      </c>
      <c r="D14" s="31">
        <v>0</v>
      </c>
      <c r="E14" s="31"/>
    </row>
    <row r="15" spans="1:5" x14ac:dyDescent="0.5">
      <c r="A15" s="31">
        <v>2003</v>
      </c>
      <c r="B15" s="31">
        <v>0</v>
      </c>
      <c r="C15" s="31">
        <v>0</v>
      </c>
      <c r="D15" s="31">
        <v>0</v>
      </c>
      <c r="E15" s="31"/>
    </row>
    <row r="16" spans="1:5" x14ac:dyDescent="0.5">
      <c r="A16" s="31">
        <v>2004</v>
      </c>
      <c r="B16" s="31">
        <v>0</v>
      </c>
      <c r="C16" s="31">
        <v>0</v>
      </c>
      <c r="D16" s="31">
        <v>0</v>
      </c>
      <c r="E16" s="31"/>
    </row>
    <row r="17" spans="1:5" x14ac:dyDescent="0.5">
      <c r="A17" s="31">
        <v>2005</v>
      </c>
      <c r="B17" s="31">
        <v>0</v>
      </c>
      <c r="C17" s="31">
        <v>0</v>
      </c>
      <c r="D17" s="31">
        <v>0</v>
      </c>
      <c r="E17" s="31"/>
    </row>
    <row r="18" spans="1:5" x14ac:dyDescent="0.5">
      <c r="A18" s="31">
        <v>2006</v>
      </c>
      <c r="B18" s="31">
        <v>0</v>
      </c>
      <c r="C18" s="31">
        <v>0</v>
      </c>
      <c r="D18" s="31">
        <v>0</v>
      </c>
      <c r="E18" s="31"/>
    </row>
    <row r="19" spans="1:5" x14ac:dyDescent="0.5">
      <c r="A19" s="31">
        <v>2007</v>
      </c>
      <c r="B19" s="31">
        <v>0</v>
      </c>
      <c r="C19" s="31">
        <v>0</v>
      </c>
      <c r="D19" s="31">
        <v>0</v>
      </c>
      <c r="E19" s="31"/>
    </row>
    <row r="20" spans="1:5" x14ac:dyDescent="0.5">
      <c r="A20" s="31">
        <v>2008</v>
      </c>
      <c r="B20" s="31">
        <v>0</v>
      </c>
      <c r="C20" s="31">
        <v>0</v>
      </c>
      <c r="D20" s="31">
        <v>0</v>
      </c>
      <c r="E20" s="31"/>
    </row>
    <row r="21" spans="1:5" x14ac:dyDescent="0.5">
      <c r="A21" s="31">
        <v>2009</v>
      </c>
      <c r="B21" s="31">
        <v>0</v>
      </c>
      <c r="C21" s="31">
        <v>0</v>
      </c>
      <c r="D21" s="31">
        <v>0</v>
      </c>
      <c r="E21" s="31"/>
    </row>
    <row r="22" spans="1:5" x14ac:dyDescent="0.5">
      <c r="A22" s="31">
        <v>2010</v>
      </c>
      <c r="B22" s="31">
        <v>0</v>
      </c>
      <c r="C22" s="31">
        <v>0</v>
      </c>
      <c r="D22" s="31">
        <v>0</v>
      </c>
      <c r="E22" s="31"/>
    </row>
    <row r="23" spans="1:5" x14ac:dyDescent="0.5">
      <c r="A23" s="31">
        <v>2011</v>
      </c>
      <c r="B23" s="31">
        <v>0</v>
      </c>
      <c r="C23" s="31">
        <v>0</v>
      </c>
      <c r="D23" s="31">
        <v>0</v>
      </c>
      <c r="E23" s="31"/>
    </row>
    <row r="24" spans="1:5" x14ac:dyDescent="0.5">
      <c r="A24" s="31">
        <v>2012</v>
      </c>
      <c r="B24" s="31">
        <v>0</v>
      </c>
      <c r="C24" s="31">
        <v>0</v>
      </c>
      <c r="D24" s="31">
        <v>0</v>
      </c>
      <c r="E24" s="31"/>
    </row>
    <row r="25" spans="1:5" x14ac:dyDescent="0.5">
      <c r="A25" s="31">
        <v>2013</v>
      </c>
      <c r="B25" s="31">
        <v>0</v>
      </c>
      <c r="C25" s="31">
        <v>0</v>
      </c>
      <c r="D25" s="31">
        <v>0</v>
      </c>
      <c r="E25" s="31"/>
    </row>
    <row r="26" spans="1:5" x14ac:dyDescent="0.5">
      <c r="A26" s="31">
        <v>2014</v>
      </c>
      <c r="B26" s="31">
        <v>0</v>
      </c>
      <c r="C26" s="31">
        <v>0</v>
      </c>
      <c r="D26" s="31">
        <v>0</v>
      </c>
      <c r="E26" s="31"/>
    </row>
    <row r="27" spans="1:5" x14ac:dyDescent="0.5">
      <c r="A27">
        <v>2015</v>
      </c>
      <c r="B27" s="36">
        <v>5.1999999999999998E-3</v>
      </c>
      <c r="C27" s="22">
        <v>5.1999999999999998E-3</v>
      </c>
      <c r="D27" s="22">
        <v>5.1999999999999998E-3</v>
      </c>
      <c r="E27" s="31"/>
    </row>
    <row r="28" spans="1:5" x14ac:dyDescent="0.5">
      <c r="A28">
        <v>2016</v>
      </c>
      <c r="B28" s="36">
        <v>5.1999999999999998E-3</v>
      </c>
      <c r="C28" s="22">
        <f>C27+(($C$32-$C$27)/5)</f>
        <v>1.4160000000000001E-2</v>
      </c>
      <c r="D28" s="22">
        <f>D27+(($D$32-$D$27)/5)</f>
        <v>3.3239999999999999E-2</v>
      </c>
      <c r="E28" s="31"/>
    </row>
    <row r="29" spans="1:5" x14ac:dyDescent="0.5">
      <c r="A29">
        <v>2017</v>
      </c>
      <c r="B29" s="36">
        <v>5.1999999999999998E-3</v>
      </c>
      <c r="C29" s="22">
        <f t="shared" ref="C29:C31" si="0">C28+(($C$32-$C$27)/5)</f>
        <v>2.3120000000000002E-2</v>
      </c>
      <c r="D29" s="22">
        <f t="shared" ref="D29:D30" si="1">D28+(($D$32-$D$27)/5)</f>
        <v>6.1280000000000001E-2</v>
      </c>
      <c r="E29" s="31"/>
    </row>
    <row r="30" spans="1:5" x14ac:dyDescent="0.5">
      <c r="A30">
        <v>2018</v>
      </c>
      <c r="B30" s="36">
        <v>5.1999999999999998E-3</v>
      </c>
      <c r="C30" s="22">
        <f t="shared" si="0"/>
        <v>3.2080000000000004E-2</v>
      </c>
      <c r="D30" s="22">
        <f t="shared" si="1"/>
        <v>8.9319999999999997E-2</v>
      </c>
      <c r="E30" s="31"/>
    </row>
    <row r="31" spans="1:5" x14ac:dyDescent="0.5">
      <c r="A31">
        <v>2019</v>
      </c>
      <c r="B31" s="36">
        <v>5.1999999999999998E-3</v>
      </c>
      <c r="C31" s="22">
        <f t="shared" si="0"/>
        <v>4.1040000000000007E-2</v>
      </c>
      <c r="D31" s="22">
        <f>D30+(($D$32-$D$27)/5)</f>
        <v>0.11735999999999999</v>
      </c>
      <c r="E31" s="31"/>
    </row>
    <row r="32" spans="1:5" x14ac:dyDescent="0.5">
      <c r="A32" s="34">
        <v>2020</v>
      </c>
      <c r="B32" s="36">
        <v>5.1999999999999998E-3</v>
      </c>
      <c r="C32" s="32">
        <v>0.05</v>
      </c>
      <c r="D32" s="32">
        <v>0.1454</v>
      </c>
      <c r="E32" s="31"/>
    </row>
    <row r="33" spans="1:5" x14ac:dyDescent="0.5">
      <c r="A33" s="34">
        <v>2021</v>
      </c>
      <c r="B33" s="36">
        <v>5.1999999999999998E-3</v>
      </c>
      <c r="C33" s="32">
        <f>C32+(($C$42-$C$32)/10)</f>
        <v>0.05</v>
      </c>
      <c r="D33" s="32">
        <f>D32+(($D$42-$D$32)/10)</f>
        <v>0.17496</v>
      </c>
      <c r="E33" s="31"/>
    </row>
    <row r="34" spans="1:5" x14ac:dyDescent="0.5">
      <c r="A34" s="34">
        <v>2022</v>
      </c>
      <c r="B34" s="36">
        <v>5.1999999999999998E-3</v>
      </c>
      <c r="C34" s="32">
        <f t="shared" ref="C34:C41" si="2">C33+(($C$42-$C$32)/10)</f>
        <v>0.05</v>
      </c>
      <c r="D34" s="32">
        <f t="shared" ref="D34:D41" si="3">D33+(($D$42-$D$32)/10)</f>
        <v>0.20452000000000001</v>
      </c>
      <c r="E34" s="31"/>
    </row>
    <row r="35" spans="1:5" x14ac:dyDescent="0.5">
      <c r="A35" s="34">
        <v>2023</v>
      </c>
      <c r="B35" s="36">
        <v>5.1999999999999998E-3</v>
      </c>
      <c r="C35" s="32">
        <f t="shared" si="2"/>
        <v>0.05</v>
      </c>
      <c r="D35" s="32">
        <f t="shared" si="3"/>
        <v>0.23408000000000001</v>
      </c>
      <c r="E35" s="31"/>
    </row>
    <row r="36" spans="1:5" x14ac:dyDescent="0.5">
      <c r="A36" s="34">
        <v>2024</v>
      </c>
      <c r="B36" s="36">
        <v>5.1999999999999998E-3</v>
      </c>
      <c r="C36" s="32">
        <f t="shared" si="2"/>
        <v>0.05</v>
      </c>
      <c r="D36" s="32">
        <f t="shared" si="3"/>
        <v>0.26363999999999999</v>
      </c>
      <c r="E36" s="31"/>
    </row>
    <row r="37" spans="1:5" x14ac:dyDescent="0.5">
      <c r="A37" s="34">
        <v>2025</v>
      </c>
      <c r="B37" s="36">
        <v>5.1999999999999998E-3</v>
      </c>
      <c r="C37" s="32">
        <f t="shared" si="2"/>
        <v>0.05</v>
      </c>
      <c r="D37" s="32">
        <f t="shared" si="3"/>
        <v>0.29319999999999996</v>
      </c>
      <c r="E37" s="31"/>
    </row>
    <row r="38" spans="1:5" x14ac:dyDescent="0.5">
      <c r="A38" s="34">
        <v>2026</v>
      </c>
      <c r="B38" s="36">
        <v>5.1999999999999998E-3</v>
      </c>
      <c r="C38" s="32">
        <f t="shared" si="2"/>
        <v>0.05</v>
      </c>
      <c r="D38" s="32">
        <f t="shared" si="3"/>
        <v>0.32275999999999994</v>
      </c>
      <c r="E38" s="31"/>
    </row>
    <row r="39" spans="1:5" x14ac:dyDescent="0.5">
      <c r="A39" s="34">
        <v>2027</v>
      </c>
      <c r="B39" s="36">
        <v>5.1999999999999998E-3</v>
      </c>
      <c r="C39" s="32">
        <f t="shared" si="2"/>
        <v>0.05</v>
      </c>
      <c r="D39" s="32">
        <f t="shared" si="3"/>
        <v>0.35231999999999991</v>
      </c>
      <c r="E39" s="31"/>
    </row>
    <row r="40" spans="1:5" x14ac:dyDescent="0.5">
      <c r="A40" s="34">
        <v>2028</v>
      </c>
      <c r="B40" s="36">
        <v>5.1999999999999998E-3</v>
      </c>
      <c r="C40" s="32">
        <f t="shared" si="2"/>
        <v>0.05</v>
      </c>
      <c r="D40" s="32">
        <f t="shared" si="3"/>
        <v>0.38187999999999989</v>
      </c>
      <c r="E40" s="31"/>
    </row>
    <row r="41" spans="1:5" x14ac:dyDescent="0.5">
      <c r="A41" s="34">
        <v>2029</v>
      </c>
      <c r="B41" s="36">
        <v>5.1999999999999998E-3</v>
      </c>
      <c r="C41" s="32">
        <f t="shared" si="2"/>
        <v>0.05</v>
      </c>
      <c r="D41" s="32">
        <f t="shared" si="3"/>
        <v>0.41143999999999986</v>
      </c>
      <c r="E41" s="31"/>
    </row>
    <row r="42" spans="1:5" x14ac:dyDescent="0.5">
      <c r="A42" s="35">
        <v>2030</v>
      </c>
      <c r="B42" s="36">
        <v>5.1999999999999998E-3</v>
      </c>
      <c r="C42" s="33">
        <v>0.05</v>
      </c>
      <c r="D42" s="33">
        <v>0.441</v>
      </c>
      <c r="E42" s="31"/>
    </row>
    <row r="43" spans="1:5" x14ac:dyDescent="0.5">
      <c r="A43" s="35">
        <v>2031</v>
      </c>
      <c r="B43" s="36">
        <v>5.1999999999999998E-3</v>
      </c>
      <c r="C43" s="33">
        <f>C42+(($C$52-$C$42)/10)</f>
        <v>0.05</v>
      </c>
      <c r="D43" s="33">
        <f>D42+(($D$52-$D$42)/10)</f>
        <v>0.48352000000000001</v>
      </c>
      <c r="E43" s="31"/>
    </row>
    <row r="44" spans="1:5" x14ac:dyDescent="0.5">
      <c r="A44" s="35">
        <v>2032</v>
      </c>
      <c r="B44" s="36">
        <v>5.1999999999999998E-3</v>
      </c>
      <c r="C44" s="33">
        <f t="shared" ref="C44:C51" si="4">C43+(($C$52-$C$42)/10)</f>
        <v>0.05</v>
      </c>
      <c r="D44" s="33">
        <f t="shared" ref="D44:D51" si="5">D43+(($D$52-$D$42)/10)</f>
        <v>0.52603999999999995</v>
      </c>
      <c r="E44" s="31"/>
    </row>
    <row r="45" spans="1:5" x14ac:dyDescent="0.5">
      <c r="A45" s="35">
        <v>2033</v>
      </c>
      <c r="B45" s="36">
        <v>5.1999999999999998E-3</v>
      </c>
      <c r="C45" s="33">
        <f t="shared" si="4"/>
        <v>0.05</v>
      </c>
      <c r="D45" s="33">
        <f t="shared" si="5"/>
        <v>0.56855999999999995</v>
      </c>
      <c r="E45" s="31"/>
    </row>
    <row r="46" spans="1:5" x14ac:dyDescent="0.5">
      <c r="A46" s="35">
        <v>2034</v>
      </c>
      <c r="B46" s="36">
        <v>5.1999999999999998E-3</v>
      </c>
      <c r="C46" s="33">
        <f t="shared" si="4"/>
        <v>0.05</v>
      </c>
      <c r="D46" s="33">
        <f t="shared" si="5"/>
        <v>0.61107999999999996</v>
      </c>
      <c r="E46" s="31"/>
    </row>
    <row r="47" spans="1:5" x14ac:dyDescent="0.5">
      <c r="A47" s="35">
        <v>2035</v>
      </c>
      <c r="B47" s="36">
        <v>5.1999999999999998E-3</v>
      </c>
      <c r="C47" s="33">
        <f t="shared" si="4"/>
        <v>0.05</v>
      </c>
      <c r="D47" s="33">
        <f t="shared" si="5"/>
        <v>0.65359999999999996</v>
      </c>
      <c r="E47" s="31"/>
    </row>
    <row r="48" spans="1:5" x14ac:dyDescent="0.5">
      <c r="A48" s="35">
        <v>2036</v>
      </c>
      <c r="B48" s="36">
        <v>5.1999999999999998E-3</v>
      </c>
      <c r="C48" s="33">
        <f t="shared" si="4"/>
        <v>0.05</v>
      </c>
      <c r="D48" s="33">
        <f t="shared" si="5"/>
        <v>0.69611999999999996</v>
      </c>
      <c r="E48" s="31"/>
    </row>
    <row r="49" spans="1:5" x14ac:dyDescent="0.5">
      <c r="A49" s="35">
        <v>2037</v>
      </c>
      <c r="B49" s="36">
        <v>5.1999999999999998E-3</v>
      </c>
      <c r="C49" s="33">
        <f t="shared" si="4"/>
        <v>0.05</v>
      </c>
      <c r="D49" s="33">
        <f t="shared" si="5"/>
        <v>0.73863999999999996</v>
      </c>
      <c r="E49" s="31"/>
    </row>
    <row r="50" spans="1:5" x14ac:dyDescent="0.5">
      <c r="A50" s="35">
        <v>2038</v>
      </c>
      <c r="B50" s="36">
        <v>5.1999999999999998E-3</v>
      </c>
      <c r="C50" s="33">
        <f t="shared" si="4"/>
        <v>0.05</v>
      </c>
      <c r="D50" s="33">
        <f t="shared" si="5"/>
        <v>0.78115999999999997</v>
      </c>
      <c r="E50" s="31"/>
    </row>
    <row r="51" spans="1:5" x14ac:dyDescent="0.5">
      <c r="A51" s="35">
        <v>2039</v>
      </c>
      <c r="B51" s="36">
        <v>5.1999999999999998E-3</v>
      </c>
      <c r="C51" s="33">
        <f t="shared" si="4"/>
        <v>0.05</v>
      </c>
      <c r="D51" s="33">
        <f t="shared" si="5"/>
        <v>0.82367999999999997</v>
      </c>
      <c r="E51" s="31"/>
    </row>
    <row r="52" spans="1:5" x14ac:dyDescent="0.5">
      <c r="A52" s="34">
        <v>2040</v>
      </c>
      <c r="B52" s="36">
        <v>5.1999999999999998E-3</v>
      </c>
      <c r="C52" s="32">
        <v>0.05</v>
      </c>
      <c r="D52" s="32">
        <v>0.86619999999999997</v>
      </c>
      <c r="E52" s="31"/>
    </row>
    <row r="53" spans="1:5" x14ac:dyDescent="0.5">
      <c r="A53" s="34">
        <v>2041</v>
      </c>
      <c r="B53" s="36">
        <v>5.1999999999999998E-3</v>
      </c>
      <c r="C53" s="32">
        <v>0.05</v>
      </c>
      <c r="D53" s="32">
        <v>0.86619999999999997</v>
      </c>
      <c r="E53" s="31"/>
    </row>
    <row r="54" spans="1:5" x14ac:dyDescent="0.5">
      <c r="A54" s="34">
        <v>2042</v>
      </c>
      <c r="B54" s="36">
        <v>5.1999999999999998E-3</v>
      </c>
      <c r="C54" s="32">
        <v>0.05</v>
      </c>
      <c r="D54" s="32">
        <v>0.86619999999999997</v>
      </c>
      <c r="E54" s="31"/>
    </row>
    <row r="55" spans="1:5" x14ac:dyDescent="0.5">
      <c r="A55" s="34">
        <v>2043</v>
      </c>
      <c r="B55" s="36">
        <v>5.1999999999999998E-3</v>
      </c>
      <c r="C55" s="32">
        <v>0.05</v>
      </c>
      <c r="D55" s="32">
        <v>0.86619999999999997</v>
      </c>
      <c r="E55" s="31"/>
    </row>
    <row r="56" spans="1:5" x14ac:dyDescent="0.5">
      <c r="A56" s="34">
        <v>2044</v>
      </c>
      <c r="B56" s="36">
        <v>5.1999999999999998E-3</v>
      </c>
      <c r="C56" s="32">
        <v>0.05</v>
      </c>
      <c r="D56" s="32">
        <v>0.86619999999999997</v>
      </c>
      <c r="E56" s="31"/>
    </row>
    <row r="57" spans="1:5" x14ac:dyDescent="0.5">
      <c r="A57" s="34">
        <v>2045</v>
      </c>
      <c r="B57" s="36">
        <v>5.1999999999999998E-3</v>
      </c>
      <c r="C57" s="32">
        <v>0.05</v>
      </c>
      <c r="D57" s="32">
        <v>0.86619999999999997</v>
      </c>
      <c r="E57" s="31"/>
    </row>
    <row r="58" spans="1:5" x14ac:dyDescent="0.5">
      <c r="A58" s="34">
        <v>2046</v>
      </c>
      <c r="B58" s="36">
        <v>5.1999999999999998E-3</v>
      </c>
      <c r="C58" s="32">
        <v>0.05</v>
      </c>
      <c r="D58" s="32">
        <v>0.86619999999999997</v>
      </c>
      <c r="E58" s="31"/>
    </row>
    <row r="59" spans="1:5" x14ac:dyDescent="0.5">
      <c r="A59" s="34">
        <v>2047</v>
      </c>
      <c r="B59" s="36">
        <v>5.1999999999999998E-3</v>
      </c>
      <c r="C59" s="32">
        <v>0.05</v>
      </c>
      <c r="D59" s="32">
        <v>0.86619999999999997</v>
      </c>
      <c r="E59" s="31"/>
    </row>
    <row r="60" spans="1:5" x14ac:dyDescent="0.5">
      <c r="A60" s="34">
        <v>2048</v>
      </c>
      <c r="B60" s="36">
        <v>5.1999999999999998E-3</v>
      </c>
      <c r="C60" s="32">
        <v>0.05</v>
      </c>
      <c r="D60" s="32">
        <v>0.86619999999999997</v>
      </c>
      <c r="E60" s="31"/>
    </row>
    <row r="61" spans="1:5" x14ac:dyDescent="0.5">
      <c r="A61" s="34">
        <v>2049</v>
      </c>
      <c r="B61" s="36">
        <v>5.1999999999999998E-3</v>
      </c>
      <c r="C61" s="32">
        <v>0.05</v>
      </c>
      <c r="D61" s="32">
        <v>0.86619999999999997</v>
      </c>
      <c r="E61" s="31"/>
    </row>
    <row r="62" spans="1:5" x14ac:dyDescent="0.5">
      <c r="A62" s="34">
        <v>2050</v>
      </c>
      <c r="B62" s="36">
        <v>5.1999999999999998E-3</v>
      </c>
      <c r="C62" s="32">
        <v>0.05</v>
      </c>
      <c r="D62" s="32">
        <v>0.86619999999999997</v>
      </c>
      <c r="E62" s="31"/>
    </row>
    <row r="63" spans="1:5" x14ac:dyDescent="0.5">
      <c r="A63" s="34">
        <v>2051</v>
      </c>
      <c r="B63" s="36">
        <v>5.1999999999999998E-3</v>
      </c>
      <c r="C63" s="32">
        <v>0.05</v>
      </c>
      <c r="D63" s="32">
        <v>0.86619999999999997</v>
      </c>
      <c r="E63" s="31"/>
    </row>
  </sheetData>
  <mergeCells count="1">
    <mergeCell ref="B1:D1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4"/>
  <sheetViews>
    <sheetView zoomScale="80" zoomScaleNormal="80" workbookViewId="0">
      <selection activeCell="B3" sqref="B3:B62"/>
    </sheetView>
  </sheetViews>
  <sheetFormatPr baseColWidth="10" defaultRowHeight="15.75" x14ac:dyDescent="0.5"/>
  <cols>
    <col min="2" max="2" width="16.625" bestFit="1" customWidth="1"/>
    <col min="13" max="13" width="13.5" bestFit="1" customWidth="1"/>
  </cols>
  <sheetData>
    <row r="1" spans="1:13" ht="36" customHeight="1" thickBot="1" x14ac:dyDescent="0.7">
      <c r="A1" s="4" t="s">
        <v>0</v>
      </c>
      <c r="B1" s="5" t="s">
        <v>20</v>
      </c>
      <c r="C1" s="6" t="s">
        <v>22</v>
      </c>
      <c r="D1" s="6" t="s">
        <v>23</v>
      </c>
      <c r="E1" s="6" t="s">
        <v>24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</row>
    <row r="2" spans="1:13" ht="16.149999999999999" thickBot="1" x14ac:dyDescent="0.55000000000000004">
      <c r="A2">
        <v>1991</v>
      </c>
      <c r="B2" s="26">
        <v>0</v>
      </c>
      <c r="C2" s="29">
        <v>0</v>
      </c>
      <c r="D2" s="29">
        <v>0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30">
        <v>0</v>
      </c>
      <c r="M2" s="13"/>
    </row>
    <row r="3" spans="1:13" x14ac:dyDescent="0.5">
      <c r="A3">
        <v>1992</v>
      </c>
      <c r="B3" s="2">
        <v>31158960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0.03</v>
      </c>
      <c r="J3" s="28">
        <v>0.36</v>
      </c>
      <c r="K3" s="28">
        <v>0.31</v>
      </c>
      <c r="L3" s="28">
        <v>0.3</v>
      </c>
      <c r="M3" s="13"/>
    </row>
    <row r="4" spans="1:13" x14ac:dyDescent="0.5">
      <c r="A4">
        <v>1993</v>
      </c>
      <c r="B4" s="2">
        <v>31882400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0.05</v>
      </c>
      <c r="J4" s="28">
        <v>0.4</v>
      </c>
      <c r="K4" s="28">
        <v>0.3</v>
      </c>
      <c r="L4" s="28">
        <v>0.25</v>
      </c>
      <c r="M4" s="13"/>
    </row>
    <row r="5" spans="1:13" x14ac:dyDescent="0.5">
      <c r="A5">
        <v>1994</v>
      </c>
      <c r="B5" s="2">
        <v>32555804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0.08</v>
      </c>
      <c r="J5" s="28">
        <v>0.42</v>
      </c>
      <c r="K5" s="28">
        <v>0.3</v>
      </c>
      <c r="L5" s="28">
        <v>0.2</v>
      </c>
      <c r="M5" s="13"/>
    </row>
    <row r="6" spans="1:13" x14ac:dyDescent="0.5">
      <c r="A6">
        <v>1995</v>
      </c>
      <c r="B6" s="2">
        <v>33037347.199999996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0.1</v>
      </c>
      <c r="J6" s="28">
        <v>0.44</v>
      </c>
      <c r="K6" s="28">
        <v>0.3</v>
      </c>
      <c r="L6" s="28">
        <v>0.16</v>
      </c>
      <c r="M6" s="13"/>
    </row>
    <row r="7" spans="1:13" x14ac:dyDescent="0.5">
      <c r="A7">
        <v>1996</v>
      </c>
      <c r="B7" s="2">
        <v>33612549.600000009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0.2</v>
      </c>
      <c r="J7" s="28">
        <v>0.42</v>
      </c>
      <c r="K7" s="28">
        <v>0.3</v>
      </c>
      <c r="L7" s="28">
        <v>0.08</v>
      </c>
      <c r="M7" s="13"/>
    </row>
    <row r="8" spans="1:13" x14ac:dyDescent="0.5">
      <c r="A8">
        <v>1997</v>
      </c>
      <c r="B8" s="2">
        <v>34040921.600000001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0.35</v>
      </c>
      <c r="J8" s="28">
        <v>0.33</v>
      </c>
      <c r="K8" s="28">
        <v>0.27</v>
      </c>
      <c r="L8" s="28">
        <v>0.05</v>
      </c>
      <c r="M8" s="13"/>
    </row>
    <row r="9" spans="1:13" x14ac:dyDescent="0.5">
      <c r="A9">
        <v>1998</v>
      </c>
      <c r="B9" s="2">
        <v>34379312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0.5</v>
      </c>
      <c r="J9" s="28">
        <v>0.3</v>
      </c>
      <c r="K9" s="28">
        <v>0.17</v>
      </c>
      <c r="L9" s="28">
        <v>0.03</v>
      </c>
      <c r="M9" s="13"/>
    </row>
    <row r="10" spans="1:13" x14ac:dyDescent="0.5">
      <c r="A10">
        <v>1999</v>
      </c>
      <c r="B10" s="2">
        <v>34763841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0.6</v>
      </c>
      <c r="J10" s="28">
        <v>0.28000000000000003</v>
      </c>
      <c r="K10" s="28">
        <v>0.1</v>
      </c>
      <c r="L10" s="28">
        <v>0.02</v>
      </c>
      <c r="M10" s="13"/>
    </row>
    <row r="11" spans="1:13" x14ac:dyDescent="0.5">
      <c r="A11">
        <v>2000</v>
      </c>
      <c r="B11" s="2">
        <v>35211326.400000006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8">
        <v>0.75</v>
      </c>
      <c r="J11" s="28">
        <v>0.17</v>
      </c>
      <c r="K11" s="28">
        <v>0.08</v>
      </c>
      <c r="L11" s="27">
        <v>0</v>
      </c>
      <c r="M11" s="13"/>
    </row>
    <row r="12" spans="1:13" x14ac:dyDescent="0.5">
      <c r="A12">
        <v>2001</v>
      </c>
      <c r="B12" s="2">
        <v>35664094.399999999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8">
        <v>0.02</v>
      </c>
      <c r="I12" s="28">
        <v>0.86</v>
      </c>
      <c r="J12" s="28">
        <v>0.1</v>
      </c>
      <c r="K12" s="28">
        <v>0.02</v>
      </c>
      <c r="L12" s="27">
        <v>0</v>
      </c>
      <c r="M12" s="13"/>
    </row>
    <row r="13" spans="1:13" x14ac:dyDescent="0.5">
      <c r="A13">
        <v>2002</v>
      </c>
      <c r="B13" s="2">
        <v>36056064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8">
        <v>4.5999999999999999E-2</v>
      </c>
      <c r="I13" s="28">
        <v>0.89800000000000002</v>
      </c>
      <c r="J13" s="28">
        <v>0.05</v>
      </c>
      <c r="K13" s="28">
        <v>6.0000000000000001E-3</v>
      </c>
      <c r="L13" s="27">
        <v>0</v>
      </c>
      <c r="M13" s="13"/>
    </row>
    <row r="14" spans="1:13" x14ac:dyDescent="0.5">
      <c r="A14">
        <v>2003</v>
      </c>
      <c r="B14" s="2">
        <v>36412640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8">
        <v>9.5000000000000001E-2</v>
      </c>
      <c r="I14" s="28">
        <v>0.878</v>
      </c>
      <c r="J14" s="28">
        <v>2.1999999999999999E-2</v>
      </c>
      <c r="K14" s="28">
        <v>5.0000000000000001E-3</v>
      </c>
      <c r="L14" s="27">
        <v>0</v>
      </c>
      <c r="M14" s="13"/>
    </row>
    <row r="15" spans="1:13" x14ac:dyDescent="0.5">
      <c r="A15">
        <v>2004</v>
      </c>
      <c r="B15" s="2">
        <v>36652423.75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8">
        <v>0.12</v>
      </c>
      <c r="I15" s="28">
        <v>0.85</v>
      </c>
      <c r="J15" s="28">
        <v>0.02</v>
      </c>
      <c r="K15" s="28">
        <v>0.01</v>
      </c>
      <c r="L15" s="27">
        <v>0</v>
      </c>
      <c r="M15" s="13"/>
    </row>
    <row r="16" spans="1:13" x14ac:dyDescent="0.5">
      <c r="A16">
        <v>2005</v>
      </c>
      <c r="B16" s="2">
        <v>36778347.499999993</v>
      </c>
      <c r="C16" s="27">
        <v>0</v>
      </c>
      <c r="D16" s="27">
        <v>0</v>
      </c>
      <c r="E16" s="27">
        <v>0</v>
      </c>
      <c r="F16" s="27">
        <v>0</v>
      </c>
      <c r="G16" s="28">
        <v>0.01</v>
      </c>
      <c r="H16" s="28">
        <v>0.22</v>
      </c>
      <c r="I16" s="28">
        <v>0.75</v>
      </c>
      <c r="J16" s="28">
        <v>0.02</v>
      </c>
      <c r="K16" s="27">
        <v>0</v>
      </c>
      <c r="L16" s="27">
        <v>0</v>
      </c>
      <c r="M16" s="13"/>
    </row>
    <row r="17" spans="1:13" x14ac:dyDescent="0.5">
      <c r="A17">
        <v>2006</v>
      </c>
      <c r="B17" s="2">
        <v>37404893.75</v>
      </c>
      <c r="C17" s="27">
        <v>0</v>
      </c>
      <c r="D17" s="27">
        <v>0</v>
      </c>
      <c r="E17" s="27">
        <v>0</v>
      </c>
      <c r="F17" s="27">
        <v>0</v>
      </c>
      <c r="G17" s="28">
        <v>0.01</v>
      </c>
      <c r="H17" s="28">
        <v>0.42</v>
      </c>
      <c r="I17" s="28">
        <v>0.56999999999999995</v>
      </c>
      <c r="J17" s="28">
        <v>0</v>
      </c>
      <c r="K17" s="27">
        <v>0</v>
      </c>
      <c r="L17" s="27">
        <v>0</v>
      </c>
      <c r="M17" s="13"/>
    </row>
    <row r="18" spans="1:13" x14ac:dyDescent="0.5">
      <c r="A18">
        <v>2007</v>
      </c>
      <c r="B18" s="2">
        <v>37437985</v>
      </c>
      <c r="C18" s="27">
        <v>0</v>
      </c>
      <c r="D18" s="27">
        <v>0</v>
      </c>
      <c r="E18" s="27">
        <v>0</v>
      </c>
      <c r="F18" s="27">
        <v>0</v>
      </c>
      <c r="G18" s="28">
        <v>0.01</v>
      </c>
      <c r="H18" s="28">
        <v>0.52</v>
      </c>
      <c r="I18" s="28">
        <v>0.47</v>
      </c>
      <c r="J18" s="28">
        <v>0</v>
      </c>
      <c r="K18" s="27">
        <v>0</v>
      </c>
      <c r="L18" s="27">
        <v>0</v>
      </c>
      <c r="M18" s="13"/>
    </row>
    <row r="19" spans="1:13" x14ac:dyDescent="0.5">
      <c r="A19">
        <v>2008</v>
      </c>
      <c r="B19" s="2">
        <v>37846772.5</v>
      </c>
      <c r="C19" s="27">
        <v>0</v>
      </c>
      <c r="D19" s="27">
        <v>0</v>
      </c>
      <c r="E19" s="27">
        <v>0</v>
      </c>
      <c r="F19" s="27">
        <v>0</v>
      </c>
      <c r="G19" s="28">
        <v>0.02</v>
      </c>
      <c r="H19" s="28">
        <v>0.55000000000000004</v>
      </c>
      <c r="I19" s="28">
        <v>0.43</v>
      </c>
      <c r="J19" s="28">
        <v>0</v>
      </c>
      <c r="K19" s="27">
        <v>0</v>
      </c>
      <c r="L19" s="27">
        <v>0</v>
      </c>
      <c r="M19" s="13"/>
    </row>
    <row r="20" spans="1:13" x14ac:dyDescent="0.5">
      <c r="A20">
        <v>2009</v>
      </c>
      <c r="B20" s="2">
        <v>38027895.000000007</v>
      </c>
      <c r="C20" s="27">
        <v>0</v>
      </c>
      <c r="D20" s="27">
        <v>0</v>
      </c>
      <c r="E20" s="27">
        <v>0</v>
      </c>
      <c r="F20" s="27">
        <v>0</v>
      </c>
      <c r="G20" s="28">
        <v>0.12</v>
      </c>
      <c r="H20" s="28">
        <v>0.51</v>
      </c>
      <c r="I20" s="28">
        <v>0.37</v>
      </c>
      <c r="J20" s="28">
        <v>0</v>
      </c>
      <c r="K20" s="27">
        <v>0</v>
      </c>
      <c r="L20" s="27">
        <v>0</v>
      </c>
      <c r="M20" s="13"/>
    </row>
    <row r="21" spans="1:13" x14ac:dyDescent="0.5">
      <c r="A21">
        <v>2010</v>
      </c>
      <c r="B21" s="2">
        <v>38210385.625</v>
      </c>
      <c r="C21" s="27">
        <v>0</v>
      </c>
      <c r="D21" s="27">
        <v>0</v>
      </c>
      <c r="E21" s="27">
        <v>0</v>
      </c>
      <c r="F21" s="27">
        <v>0</v>
      </c>
      <c r="G21" s="28">
        <v>0.26</v>
      </c>
      <c r="H21" s="28">
        <v>0.43</v>
      </c>
      <c r="I21" s="28">
        <v>0.31</v>
      </c>
      <c r="J21" s="28">
        <v>0</v>
      </c>
      <c r="K21" s="27">
        <v>0</v>
      </c>
      <c r="L21" s="27">
        <v>0</v>
      </c>
      <c r="M21" s="13"/>
    </row>
    <row r="22" spans="1:13" x14ac:dyDescent="0.5">
      <c r="A22">
        <v>2011</v>
      </c>
      <c r="B22" s="2">
        <v>37533549.999999993</v>
      </c>
      <c r="C22" s="27">
        <v>0</v>
      </c>
      <c r="D22" s="27">
        <v>0</v>
      </c>
      <c r="E22" s="27">
        <v>0</v>
      </c>
      <c r="F22" s="28">
        <v>0.29099999999999998</v>
      </c>
      <c r="G22" s="28">
        <v>0.155</v>
      </c>
      <c r="H22" s="28">
        <v>0.216</v>
      </c>
      <c r="I22" s="28">
        <v>0.32</v>
      </c>
      <c r="J22" s="28">
        <v>1.7999999999999999E-2</v>
      </c>
      <c r="K22" s="27">
        <v>0</v>
      </c>
      <c r="L22" s="27">
        <v>0</v>
      </c>
      <c r="M22" s="13"/>
    </row>
    <row r="23" spans="1:13" x14ac:dyDescent="0.5">
      <c r="A23">
        <v>2012</v>
      </c>
      <c r="B23" s="2">
        <v>38118720</v>
      </c>
      <c r="C23" s="27">
        <v>0</v>
      </c>
      <c r="D23" s="27">
        <v>0</v>
      </c>
      <c r="E23" s="27">
        <v>0</v>
      </c>
      <c r="F23" s="28">
        <v>0.39900000000000002</v>
      </c>
      <c r="G23" s="28">
        <v>0.2</v>
      </c>
      <c r="H23" s="28">
        <v>0.252</v>
      </c>
      <c r="I23" s="28">
        <v>0.13700000000000001</v>
      </c>
      <c r="J23" s="28">
        <v>1.2E-2</v>
      </c>
      <c r="K23" s="27">
        <v>0</v>
      </c>
      <c r="L23" s="27">
        <v>0</v>
      </c>
      <c r="M23" s="13"/>
    </row>
    <row r="24" spans="1:13" x14ac:dyDescent="0.5">
      <c r="A24">
        <v>2013</v>
      </c>
      <c r="B24" s="2">
        <v>38255814</v>
      </c>
      <c r="C24" s="27">
        <v>0</v>
      </c>
      <c r="D24" s="27">
        <v>0</v>
      </c>
      <c r="E24" s="27">
        <v>0</v>
      </c>
      <c r="F24" s="28">
        <v>0.56000000000000005</v>
      </c>
      <c r="G24" s="28">
        <v>0.161</v>
      </c>
      <c r="H24" s="28">
        <v>0.20200000000000001</v>
      </c>
      <c r="I24" s="28">
        <v>6.7000000000000004E-2</v>
      </c>
      <c r="J24" s="28">
        <v>0.01</v>
      </c>
      <c r="K24" s="27">
        <v>0</v>
      </c>
      <c r="L24" s="27">
        <v>0</v>
      </c>
      <c r="M24" s="13"/>
    </row>
    <row r="25" spans="1:13" x14ac:dyDescent="0.5">
      <c r="A25">
        <v>2014</v>
      </c>
      <c r="B25" s="2">
        <v>38453188</v>
      </c>
      <c r="C25" s="27">
        <v>0</v>
      </c>
      <c r="D25" s="27">
        <v>0</v>
      </c>
      <c r="E25" s="27">
        <v>0</v>
      </c>
      <c r="F25" s="28">
        <v>0.71899999999999997</v>
      </c>
      <c r="G25" s="28">
        <v>0.105</v>
      </c>
      <c r="H25" s="28">
        <v>0.13</v>
      </c>
      <c r="I25" s="28">
        <v>3.7999999999999999E-2</v>
      </c>
      <c r="J25" s="28">
        <v>8.0000000000000002E-3</v>
      </c>
      <c r="K25" s="27">
        <v>0</v>
      </c>
      <c r="L25" s="27">
        <v>0</v>
      </c>
      <c r="M25" s="13"/>
    </row>
    <row r="26" spans="1:13" x14ac:dyDescent="0.5">
      <c r="A26">
        <v>2015</v>
      </c>
      <c r="B26" s="2">
        <v>38286786</v>
      </c>
      <c r="C26" s="27">
        <v>0</v>
      </c>
      <c r="D26" s="27">
        <v>0</v>
      </c>
      <c r="E26" s="27">
        <v>0</v>
      </c>
      <c r="F26" s="28">
        <v>0.77900000000000003</v>
      </c>
      <c r="G26" s="28">
        <v>9.0999999999999998E-2</v>
      </c>
      <c r="H26" s="28">
        <v>8.7999999999999995E-2</v>
      </c>
      <c r="I26" s="28">
        <v>3.2000000000000001E-2</v>
      </c>
      <c r="J26" s="28">
        <v>0.01</v>
      </c>
      <c r="K26" s="27">
        <v>0</v>
      </c>
      <c r="L26" s="27">
        <v>0</v>
      </c>
      <c r="M26" s="13"/>
    </row>
    <row r="27" spans="1:13" x14ac:dyDescent="0.5">
      <c r="A27">
        <v>2016</v>
      </c>
      <c r="B27" s="2">
        <v>39403520</v>
      </c>
      <c r="C27" s="14">
        <v>0</v>
      </c>
      <c r="D27" s="14">
        <v>0</v>
      </c>
      <c r="E27" s="14">
        <v>0</v>
      </c>
      <c r="F27" s="19">
        <v>0.81899999999999995</v>
      </c>
      <c r="G27" s="19">
        <v>6.7000000000000004E-2</v>
      </c>
      <c r="H27" s="19">
        <v>7.0000000000000007E-2</v>
      </c>
      <c r="I27" s="19">
        <v>3.5000000000000003E-2</v>
      </c>
      <c r="J27" s="19">
        <v>8.9999999999999993E-3</v>
      </c>
      <c r="K27" s="14">
        <v>0</v>
      </c>
      <c r="L27" s="14">
        <v>0</v>
      </c>
      <c r="M27" s="13"/>
    </row>
    <row r="28" spans="1:13" x14ac:dyDescent="0.5">
      <c r="A28">
        <v>2017</v>
      </c>
      <c r="B28" s="2">
        <v>39817056</v>
      </c>
      <c r="C28" s="14">
        <v>0</v>
      </c>
      <c r="D28" s="14">
        <v>0</v>
      </c>
      <c r="E28" s="14">
        <v>0</v>
      </c>
      <c r="F28" s="19">
        <v>0.84099999999999997</v>
      </c>
      <c r="G28" s="19">
        <v>5.3999999999999999E-2</v>
      </c>
      <c r="H28" s="19">
        <v>5.1999999999999998E-2</v>
      </c>
      <c r="I28" s="19">
        <v>4.7E-2</v>
      </c>
      <c r="J28" s="19">
        <v>6.0000000000000001E-3</v>
      </c>
      <c r="K28" s="14">
        <v>0</v>
      </c>
      <c r="L28" s="14">
        <v>0</v>
      </c>
      <c r="M28" s="13"/>
    </row>
    <row r="29" spans="1:13" x14ac:dyDescent="0.5">
      <c r="A29">
        <v>2018</v>
      </c>
      <c r="B29" s="2">
        <v>39764258</v>
      </c>
      <c r="C29" s="14">
        <v>0</v>
      </c>
      <c r="D29" s="14">
        <v>0</v>
      </c>
      <c r="E29" s="14">
        <v>0</v>
      </c>
      <c r="F29" s="19">
        <v>0.877</v>
      </c>
      <c r="G29" s="19">
        <v>5.2999999999999999E-2</v>
      </c>
      <c r="H29" s="19">
        <v>0.04</v>
      </c>
      <c r="I29" s="19">
        <v>0.03</v>
      </c>
      <c r="J29" s="14">
        <v>0</v>
      </c>
      <c r="K29" s="14">
        <v>0</v>
      </c>
      <c r="L29" s="14">
        <v>0</v>
      </c>
      <c r="M29" s="13"/>
    </row>
    <row r="30" spans="1:13" x14ac:dyDescent="0.5">
      <c r="A30">
        <v>2019</v>
      </c>
      <c r="B30" s="2">
        <v>40282941.999999993</v>
      </c>
      <c r="C30" s="14">
        <v>0</v>
      </c>
      <c r="D30" s="14">
        <v>0</v>
      </c>
      <c r="E30" s="14">
        <v>0</v>
      </c>
      <c r="F30" s="19">
        <v>0.93</v>
      </c>
      <c r="G30" s="19">
        <v>0.04</v>
      </c>
      <c r="H30" s="19">
        <v>0.02</v>
      </c>
      <c r="I30" s="19">
        <v>0.01</v>
      </c>
      <c r="J30" s="14">
        <v>0</v>
      </c>
      <c r="K30" s="14">
        <v>0</v>
      </c>
      <c r="L30" s="14">
        <v>0</v>
      </c>
      <c r="M30" s="13"/>
    </row>
    <row r="31" spans="1:13" x14ac:dyDescent="0.5">
      <c r="A31">
        <v>2020</v>
      </c>
      <c r="B31" s="2">
        <v>40661626.999999993</v>
      </c>
      <c r="C31" s="14">
        <v>0</v>
      </c>
      <c r="D31" s="14">
        <v>0</v>
      </c>
      <c r="E31" s="14">
        <v>0</v>
      </c>
      <c r="F31" s="19">
        <v>0.96</v>
      </c>
      <c r="G31" s="19">
        <v>0.03</v>
      </c>
      <c r="H31" s="19">
        <v>0.01</v>
      </c>
      <c r="I31" s="14">
        <v>0</v>
      </c>
      <c r="J31" s="14">
        <v>0</v>
      </c>
      <c r="K31" s="14">
        <v>0</v>
      </c>
      <c r="L31" s="14">
        <v>0</v>
      </c>
      <c r="M31" s="13"/>
    </row>
    <row r="32" spans="1:13" x14ac:dyDescent="0.5">
      <c r="A32">
        <v>2021</v>
      </c>
      <c r="B32" s="2">
        <v>40725498.29999999</v>
      </c>
      <c r="C32" s="14">
        <v>0</v>
      </c>
      <c r="D32" s="14">
        <v>0</v>
      </c>
      <c r="E32" s="19">
        <v>0.01</v>
      </c>
      <c r="F32" s="19">
        <v>0.97</v>
      </c>
      <c r="G32" s="19">
        <v>0.02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3"/>
    </row>
    <row r="33" spans="1:13" x14ac:dyDescent="0.5">
      <c r="A33">
        <v>2022</v>
      </c>
      <c r="B33" s="2">
        <v>40801647.040000007</v>
      </c>
      <c r="C33" s="14">
        <v>0</v>
      </c>
      <c r="D33" s="14">
        <v>0</v>
      </c>
      <c r="E33" s="19">
        <v>0.03</v>
      </c>
      <c r="F33" s="19">
        <v>0.96</v>
      </c>
      <c r="G33" s="19">
        <v>0.01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3"/>
    </row>
    <row r="34" spans="1:13" x14ac:dyDescent="0.5">
      <c r="A34">
        <v>2023</v>
      </c>
      <c r="B34" s="2">
        <v>40802839.775999993</v>
      </c>
      <c r="C34" s="14">
        <v>0</v>
      </c>
      <c r="D34" s="14">
        <v>0</v>
      </c>
      <c r="E34" s="19">
        <v>0.06</v>
      </c>
      <c r="F34" s="19">
        <v>0.94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3"/>
    </row>
    <row r="35" spans="1:13" x14ac:dyDescent="0.5">
      <c r="A35">
        <v>2024</v>
      </c>
      <c r="B35" s="2">
        <v>40898185.182399996</v>
      </c>
      <c r="C35" s="14">
        <v>0</v>
      </c>
      <c r="D35" s="14">
        <v>0</v>
      </c>
      <c r="E35" s="19">
        <v>0.08</v>
      </c>
      <c r="F35" s="19">
        <v>0.92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3"/>
    </row>
    <row r="36" spans="1:13" x14ac:dyDescent="0.5">
      <c r="A36">
        <v>2025</v>
      </c>
      <c r="B36" s="2">
        <v>41080059.350079991</v>
      </c>
      <c r="C36" s="14">
        <v>0</v>
      </c>
      <c r="D36" s="14">
        <v>0</v>
      </c>
      <c r="E36" s="19">
        <v>0.12</v>
      </c>
      <c r="F36" s="19">
        <v>0.88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3"/>
    </row>
    <row r="37" spans="1:13" x14ac:dyDescent="0.5">
      <c r="A37">
        <v>2026</v>
      </c>
      <c r="B37" s="2">
        <v>41065656.081536002</v>
      </c>
      <c r="C37" s="14">
        <v>0</v>
      </c>
      <c r="D37" s="14">
        <v>0</v>
      </c>
      <c r="E37" s="19">
        <v>0.19</v>
      </c>
      <c r="F37" s="19">
        <v>0.81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3"/>
    </row>
    <row r="38" spans="1:13" x14ac:dyDescent="0.5">
      <c r="A38">
        <v>2027</v>
      </c>
      <c r="B38" s="2">
        <v>41102371.5861248</v>
      </c>
      <c r="C38" s="14">
        <v>0</v>
      </c>
      <c r="D38" s="14">
        <v>0</v>
      </c>
      <c r="E38" s="19">
        <v>0.27</v>
      </c>
      <c r="F38" s="19">
        <v>0.73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3"/>
    </row>
    <row r="39" spans="1:13" x14ac:dyDescent="0.5">
      <c r="A39">
        <v>2028</v>
      </c>
      <c r="B39" s="2">
        <v>41147941.681044474</v>
      </c>
      <c r="C39" s="14">
        <v>0</v>
      </c>
      <c r="D39" s="14">
        <v>0</v>
      </c>
      <c r="E39" s="19">
        <v>0.38</v>
      </c>
      <c r="F39" s="19">
        <v>0.62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3"/>
    </row>
    <row r="40" spans="1:13" x14ac:dyDescent="0.5">
      <c r="A40">
        <v>2029</v>
      </c>
      <c r="B40" s="2">
        <v>41248715.104327686</v>
      </c>
      <c r="C40" s="14">
        <v>0</v>
      </c>
      <c r="D40" s="14">
        <v>0</v>
      </c>
      <c r="E40" s="19">
        <v>0.5</v>
      </c>
      <c r="F40" s="19">
        <v>0.5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3"/>
    </row>
    <row r="41" spans="1:13" x14ac:dyDescent="0.5">
      <c r="A41">
        <v>2030</v>
      </c>
      <c r="B41" s="2">
        <v>41322234.01467862</v>
      </c>
      <c r="C41" s="14">
        <v>0</v>
      </c>
      <c r="D41" s="14">
        <v>0</v>
      </c>
      <c r="E41" s="19">
        <v>0.56999999999999995</v>
      </c>
      <c r="F41" s="19">
        <v>0.43000000000000005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3"/>
    </row>
    <row r="42" spans="1:13" x14ac:dyDescent="0.5">
      <c r="A42">
        <v>2031</v>
      </c>
      <c r="B42" s="2">
        <v>41308481.639245629</v>
      </c>
      <c r="C42" s="14">
        <v>0</v>
      </c>
      <c r="D42" s="19">
        <v>0.01</v>
      </c>
      <c r="E42" s="19">
        <v>0.66</v>
      </c>
      <c r="F42" s="19">
        <v>0.32999999999999996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3"/>
    </row>
    <row r="43" spans="1:13" x14ac:dyDescent="0.5">
      <c r="A43">
        <v>2032</v>
      </c>
      <c r="B43" s="2">
        <v>41358902.094422475</v>
      </c>
      <c r="C43" s="14">
        <v>0</v>
      </c>
      <c r="D43" s="19">
        <v>0.03</v>
      </c>
      <c r="E43" s="19">
        <v>0.8</v>
      </c>
      <c r="F43" s="19">
        <v>0.17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3"/>
    </row>
    <row r="44" spans="1:13" x14ac:dyDescent="0.5">
      <c r="A44">
        <v>2033</v>
      </c>
      <c r="B44" s="2">
        <v>41417970.348155163</v>
      </c>
      <c r="C44" s="14">
        <v>0</v>
      </c>
      <c r="D44" s="19">
        <v>0.06</v>
      </c>
      <c r="E44" s="19">
        <v>0.87</v>
      </c>
      <c r="F44" s="19">
        <v>7.0000000000000007E-2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3"/>
    </row>
    <row r="45" spans="1:13" x14ac:dyDescent="0.5">
      <c r="A45">
        <v>2034</v>
      </c>
      <c r="B45" s="2">
        <v>41483435.332949445</v>
      </c>
      <c r="C45" s="14">
        <v>0</v>
      </c>
      <c r="D45" s="19">
        <v>0.08</v>
      </c>
      <c r="E45" s="19">
        <v>0.89</v>
      </c>
      <c r="F45" s="19">
        <v>0.03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3"/>
    </row>
    <row r="46" spans="1:13" x14ac:dyDescent="0.5">
      <c r="A46">
        <v>2035</v>
      </c>
      <c r="B46" s="2">
        <v>41515354.71258235</v>
      </c>
      <c r="C46" s="14">
        <v>0</v>
      </c>
      <c r="D46" s="19">
        <v>0.12</v>
      </c>
      <c r="E46" s="19">
        <v>0.87</v>
      </c>
      <c r="F46" s="19">
        <v>0.01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3"/>
    </row>
    <row r="47" spans="1:13" x14ac:dyDescent="0.5">
      <c r="A47">
        <v>2036</v>
      </c>
      <c r="B47" s="2">
        <v>41648121.18972484</v>
      </c>
      <c r="C47" s="14">
        <v>0</v>
      </c>
      <c r="D47" s="19">
        <v>0.19</v>
      </c>
      <c r="E47" s="19">
        <v>0.8</v>
      </c>
      <c r="F47" s="19">
        <v>0.01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3"/>
    </row>
    <row r="48" spans="1:13" x14ac:dyDescent="0.5">
      <c r="A48">
        <v>2037</v>
      </c>
      <c r="B48" s="2">
        <v>41734982.589580163</v>
      </c>
      <c r="C48" s="14">
        <v>0</v>
      </c>
      <c r="D48" s="19">
        <v>0.27</v>
      </c>
      <c r="E48" s="19">
        <v>0.73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3"/>
    </row>
    <row r="49" spans="1:13" x14ac:dyDescent="0.5">
      <c r="A49">
        <v>2038</v>
      </c>
      <c r="B49" s="2">
        <v>41814556.624691486</v>
      </c>
      <c r="C49" s="14">
        <v>0</v>
      </c>
      <c r="D49" s="19">
        <v>0.38</v>
      </c>
      <c r="E49" s="19">
        <v>0.62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3"/>
    </row>
    <row r="50" spans="1:13" x14ac:dyDescent="0.5">
      <c r="A50">
        <v>2039</v>
      </c>
      <c r="B50" s="2">
        <v>41881966.587184563</v>
      </c>
      <c r="C50" s="14">
        <v>0</v>
      </c>
      <c r="D50" s="19">
        <v>0.5</v>
      </c>
      <c r="E50" s="19">
        <v>0.5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3"/>
    </row>
    <row r="51" spans="1:13" x14ac:dyDescent="0.5">
      <c r="A51">
        <v>2040</v>
      </c>
      <c r="B51" s="2">
        <v>41933649.988351002</v>
      </c>
      <c r="C51" s="14">
        <v>0</v>
      </c>
      <c r="D51" s="19">
        <v>0.56999999999999995</v>
      </c>
      <c r="E51" s="19">
        <v>0.43000000000000005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3"/>
    </row>
    <row r="52" spans="1:13" x14ac:dyDescent="0.5">
      <c r="A52">
        <v>2041</v>
      </c>
      <c r="B52" s="2">
        <v>41996899.303981982</v>
      </c>
      <c r="C52" s="19">
        <v>0.01</v>
      </c>
      <c r="D52" s="19">
        <v>0.66</v>
      </c>
      <c r="E52" s="19">
        <v>0.32999999999999996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3"/>
    </row>
    <row r="53" spans="1:13" x14ac:dyDescent="0.5">
      <c r="A53">
        <v>2042</v>
      </c>
      <c r="B53" s="2">
        <v>42081803.895208038</v>
      </c>
      <c r="C53" s="19">
        <v>0.03</v>
      </c>
      <c r="D53" s="19">
        <v>0.8</v>
      </c>
      <c r="E53" s="19">
        <v>0.17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3"/>
    </row>
    <row r="54" spans="1:13" x14ac:dyDescent="0.5">
      <c r="A54">
        <v>2043</v>
      </c>
      <c r="B54" s="2">
        <v>42149904.736453623</v>
      </c>
      <c r="C54" s="19">
        <v>0.06</v>
      </c>
      <c r="D54" s="19">
        <v>0.87</v>
      </c>
      <c r="E54" s="19">
        <v>7.0000000000000007E-2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3"/>
    </row>
    <row r="55" spans="1:13" x14ac:dyDescent="0.5">
      <c r="A55">
        <v>2044</v>
      </c>
      <c r="B55" s="2">
        <v>42210007.422355324</v>
      </c>
      <c r="C55" s="19">
        <v>0.08</v>
      </c>
      <c r="D55" s="19">
        <v>0.89</v>
      </c>
      <c r="E55" s="19">
        <v>0.03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3"/>
    </row>
    <row r="56" spans="1:13" x14ac:dyDescent="0.5">
      <c r="A56">
        <v>2045</v>
      </c>
      <c r="B56" s="2">
        <v>42271208.547247119</v>
      </c>
      <c r="C56" s="19">
        <v>0.12</v>
      </c>
      <c r="D56" s="19">
        <v>0.87</v>
      </c>
      <c r="E56" s="19">
        <v>0.01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3"/>
    </row>
    <row r="57" spans="1:13" x14ac:dyDescent="0.5">
      <c r="A57">
        <v>2046</v>
      </c>
      <c r="B57" s="2">
        <v>42344526.082531475</v>
      </c>
      <c r="C57" s="19">
        <v>0.19</v>
      </c>
      <c r="D57" s="19">
        <v>0.8</v>
      </c>
      <c r="E57" s="19">
        <v>0.01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3"/>
    </row>
    <row r="58" spans="1:13" x14ac:dyDescent="0.5">
      <c r="A58">
        <v>2047</v>
      </c>
      <c r="B58" s="2">
        <v>42420141.975287274</v>
      </c>
      <c r="C58" s="19">
        <v>0.27</v>
      </c>
      <c r="D58" s="19">
        <v>0.73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3"/>
    </row>
    <row r="59" spans="1:13" x14ac:dyDescent="0.5">
      <c r="A59">
        <v>2048</v>
      </c>
      <c r="B59" s="2">
        <v>42482135.107058749</v>
      </c>
      <c r="C59" s="19">
        <v>0.38</v>
      </c>
      <c r="D59" s="19">
        <v>0.62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3"/>
    </row>
    <row r="60" spans="1:13" x14ac:dyDescent="0.5">
      <c r="A60">
        <v>2049</v>
      </c>
      <c r="B60" s="2">
        <v>42544896.963828005</v>
      </c>
      <c r="C60" s="19">
        <v>0.5</v>
      </c>
      <c r="D60" s="19">
        <v>0.5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3"/>
    </row>
    <row r="61" spans="1:13" x14ac:dyDescent="0.5">
      <c r="A61">
        <v>2050</v>
      </c>
      <c r="B61" s="2">
        <v>42613508.684022814</v>
      </c>
      <c r="C61" s="19">
        <v>0.56999999999999995</v>
      </c>
      <c r="D61" s="19">
        <v>0.43000000000000005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3"/>
    </row>
    <row r="62" spans="1:13" x14ac:dyDescent="0.5">
      <c r="A62">
        <v>2051</v>
      </c>
      <c r="B62" s="2">
        <v>42686464.109314755</v>
      </c>
      <c r="C62" s="19">
        <v>0.66</v>
      </c>
      <c r="D62" s="19">
        <v>0.34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3"/>
    </row>
    <row r="63" spans="1:13" x14ac:dyDescent="0.5">
      <c r="B63" s="2"/>
      <c r="H63" s="15"/>
      <c r="I63" s="15"/>
      <c r="J63" s="20"/>
      <c r="K63" s="15"/>
      <c r="L63" s="15"/>
      <c r="M63" s="15"/>
    </row>
    <row r="64" spans="1:13" x14ac:dyDescent="0.5">
      <c r="H64" s="16"/>
      <c r="I64" s="15"/>
      <c r="J64" s="16"/>
      <c r="K64" s="16"/>
      <c r="L64" s="16"/>
      <c r="M64" s="17"/>
    </row>
    <row r="65" spans="2:13" x14ac:dyDescent="0.5">
      <c r="H65" s="16"/>
      <c r="I65" s="15"/>
      <c r="J65" s="15"/>
      <c r="K65" s="15"/>
      <c r="L65" s="15"/>
      <c r="M65" s="15"/>
    </row>
    <row r="66" spans="2:13" x14ac:dyDescent="0.5">
      <c r="H66" s="16"/>
      <c r="I66" s="15"/>
      <c r="J66" s="15"/>
      <c r="K66" s="15"/>
      <c r="L66" s="15"/>
      <c r="M66" s="15"/>
    </row>
    <row r="67" spans="2:13" x14ac:dyDescent="0.5">
      <c r="H67" s="17"/>
      <c r="I67" s="15"/>
      <c r="J67" s="15"/>
      <c r="K67" s="15"/>
      <c r="L67" s="15"/>
      <c r="M67" s="15"/>
    </row>
    <row r="68" spans="2:13" x14ac:dyDescent="0.5">
      <c r="H68" s="18"/>
      <c r="I68" s="15"/>
      <c r="J68" s="15"/>
      <c r="K68" s="15"/>
      <c r="L68" s="15"/>
      <c r="M68" s="15"/>
    </row>
    <row r="69" spans="2:13" x14ac:dyDescent="0.5">
      <c r="B69" s="2"/>
      <c r="H69" s="16"/>
      <c r="I69" s="15"/>
      <c r="J69" s="15"/>
      <c r="K69" s="15"/>
      <c r="L69" s="15"/>
      <c r="M69" s="15"/>
    </row>
    <row r="70" spans="2:13" x14ac:dyDescent="0.5">
      <c r="B70" s="2"/>
      <c r="H70" s="16"/>
      <c r="I70" s="15"/>
      <c r="J70" s="15"/>
      <c r="K70" s="15"/>
      <c r="L70" s="15"/>
      <c r="M70" s="15"/>
    </row>
    <row r="71" spans="2:13" x14ac:dyDescent="0.5">
      <c r="B71" s="2"/>
      <c r="H71" s="16"/>
      <c r="I71" s="15"/>
      <c r="J71" s="15"/>
      <c r="K71" s="15"/>
      <c r="L71" s="15"/>
      <c r="M71" s="15"/>
    </row>
    <row r="72" spans="2:13" x14ac:dyDescent="0.5">
      <c r="B72" s="2"/>
      <c r="H72" s="16"/>
      <c r="I72" s="15"/>
      <c r="J72" s="15"/>
      <c r="K72" s="15"/>
      <c r="L72" s="15"/>
      <c r="M72" s="15"/>
    </row>
    <row r="73" spans="2:13" x14ac:dyDescent="0.5">
      <c r="B73" s="2"/>
      <c r="C73" s="2"/>
      <c r="H73" s="16"/>
      <c r="I73" s="15"/>
      <c r="J73" s="15"/>
      <c r="K73" s="15"/>
      <c r="L73" s="15"/>
      <c r="M73" s="15"/>
    </row>
    <row r="74" spans="2:13" x14ac:dyDescent="0.5">
      <c r="B74" s="2"/>
      <c r="C74" s="2"/>
      <c r="H74" s="15"/>
      <c r="I74" s="15"/>
      <c r="J74" s="15"/>
      <c r="K74" s="15"/>
      <c r="L74" s="15"/>
      <c r="M74" s="15"/>
    </row>
    <row r="75" spans="2:13" x14ac:dyDescent="0.5">
      <c r="B75" s="2"/>
      <c r="C75" s="2"/>
      <c r="H75" s="15"/>
      <c r="I75" s="15"/>
      <c r="J75" s="15"/>
      <c r="K75" s="15"/>
      <c r="L75" s="15"/>
      <c r="M75" s="15"/>
    </row>
    <row r="76" spans="2:13" x14ac:dyDescent="0.5">
      <c r="B76" s="2"/>
      <c r="C76" s="2"/>
      <c r="H76" s="15"/>
      <c r="I76" s="15"/>
      <c r="J76" s="15"/>
      <c r="K76" s="15"/>
      <c r="L76" s="15"/>
      <c r="M76" s="15"/>
    </row>
    <row r="77" spans="2:13" x14ac:dyDescent="0.5">
      <c r="B77" s="2"/>
      <c r="C77" s="2"/>
      <c r="H77" s="15"/>
      <c r="I77" s="15"/>
      <c r="J77" s="15"/>
      <c r="K77" s="15"/>
      <c r="L77" s="15"/>
      <c r="M77" s="15"/>
    </row>
    <row r="78" spans="2:13" x14ac:dyDescent="0.5">
      <c r="B78" s="2"/>
      <c r="C78" s="2"/>
      <c r="H78" s="15"/>
      <c r="I78" s="15"/>
      <c r="J78" s="15"/>
      <c r="K78" s="15"/>
      <c r="L78" s="15"/>
      <c r="M78" s="15"/>
    </row>
    <row r="79" spans="2:13" x14ac:dyDescent="0.5">
      <c r="B79" s="2"/>
      <c r="C79" s="2"/>
      <c r="H79" s="15"/>
      <c r="I79" s="15"/>
      <c r="J79" s="15"/>
      <c r="K79" s="15"/>
      <c r="L79" s="15"/>
      <c r="M79" s="15"/>
    </row>
    <row r="80" spans="2:13" x14ac:dyDescent="0.5">
      <c r="B80" s="2"/>
      <c r="C80" s="2"/>
    </row>
    <row r="81" spans="2:3" x14ac:dyDescent="0.5">
      <c r="B81" s="2"/>
      <c r="C81" s="2"/>
    </row>
    <row r="82" spans="2:3" x14ac:dyDescent="0.5">
      <c r="B82" s="2"/>
      <c r="C82" s="2"/>
    </row>
    <row r="83" spans="2:3" x14ac:dyDescent="0.5">
      <c r="B83" s="2"/>
      <c r="C83" s="2"/>
    </row>
    <row r="84" spans="2:3" x14ac:dyDescent="0.5">
      <c r="B84" s="2"/>
      <c r="C84" s="2"/>
    </row>
    <row r="85" spans="2:3" x14ac:dyDescent="0.5">
      <c r="B85" s="2"/>
      <c r="C85" s="2"/>
    </row>
    <row r="86" spans="2:3" x14ac:dyDescent="0.5">
      <c r="B86" s="2"/>
      <c r="C86" s="2"/>
    </row>
    <row r="87" spans="2:3" x14ac:dyDescent="0.5">
      <c r="B87" s="2"/>
      <c r="C87" s="2"/>
    </row>
    <row r="88" spans="2:3" x14ac:dyDescent="0.5">
      <c r="B88" s="2"/>
      <c r="C88" s="2"/>
    </row>
    <row r="89" spans="2:3" x14ac:dyDescent="0.5">
      <c r="B89" s="2"/>
      <c r="C89" s="2"/>
    </row>
    <row r="90" spans="2:3" x14ac:dyDescent="0.5">
      <c r="B90" s="2"/>
      <c r="C90" s="2"/>
    </row>
    <row r="91" spans="2:3" x14ac:dyDescent="0.5">
      <c r="B91" s="2"/>
      <c r="C91" s="2"/>
    </row>
    <row r="92" spans="2:3" x14ac:dyDescent="0.5">
      <c r="B92" s="2"/>
      <c r="C92" s="2"/>
    </row>
    <row r="93" spans="2:3" x14ac:dyDescent="0.5">
      <c r="B93" s="2"/>
      <c r="C93" s="2"/>
    </row>
    <row r="94" spans="2:3" x14ac:dyDescent="0.5">
      <c r="B94" s="2"/>
      <c r="C94" s="2"/>
    </row>
    <row r="95" spans="2:3" x14ac:dyDescent="0.5">
      <c r="B95" s="2"/>
      <c r="C95" s="2"/>
    </row>
    <row r="96" spans="2:3" x14ac:dyDescent="0.5">
      <c r="B96" s="2"/>
      <c r="C96" s="2"/>
    </row>
    <row r="97" spans="2:3" x14ac:dyDescent="0.5">
      <c r="B97" s="2"/>
      <c r="C97" s="2"/>
    </row>
    <row r="98" spans="2:3" x14ac:dyDescent="0.5">
      <c r="B98" s="2"/>
      <c r="C98" s="2"/>
    </row>
    <row r="99" spans="2:3" x14ac:dyDescent="0.5">
      <c r="B99" s="2"/>
      <c r="C99" s="2"/>
    </row>
    <row r="100" spans="2:3" x14ac:dyDescent="0.5">
      <c r="B100" s="2"/>
      <c r="C100" s="2"/>
    </row>
    <row r="101" spans="2:3" x14ac:dyDescent="0.5">
      <c r="B101" s="2"/>
      <c r="C101" s="2"/>
    </row>
    <row r="102" spans="2:3" x14ac:dyDescent="0.5">
      <c r="B102" s="2"/>
      <c r="C102" s="2"/>
    </row>
    <row r="103" spans="2:3" x14ac:dyDescent="0.5">
      <c r="B103" s="2"/>
      <c r="C103" s="2"/>
    </row>
    <row r="104" spans="2:3" x14ac:dyDescent="0.5">
      <c r="B104" s="2"/>
      <c r="C10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2FB7D-D285-4862-8125-2F94732B8756}">
  <dimension ref="A1:H30"/>
  <sheetViews>
    <sheetView workbookViewId="0">
      <selection activeCell="F26" sqref="F26"/>
    </sheetView>
  </sheetViews>
  <sheetFormatPr baseColWidth="10" defaultRowHeight="15.75" x14ac:dyDescent="0.5"/>
  <cols>
    <col min="3" max="3" width="28.375" customWidth="1"/>
    <col min="4" max="4" width="14.375" customWidth="1"/>
    <col min="5" max="5" width="11.375" customWidth="1"/>
    <col min="6" max="6" width="20" bestFit="1" customWidth="1"/>
    <col min="7" max="7" width="21.5" bestFit="1" customWidth="1"/>
  </cols>
  <sheetData>
    <row r="1" spans="1:8" ht="36" customHeight="1" x14ac:dyDescent="0.65">
      <c r="A1" s="5" t="s">
        <v>28</v>
      </c>
      <c r="B1" s="6"/>
      <c r="C1" s="6"/>
      <c r="D1" s="6"/>
      <c r="E1" s="6"/>
      <c r="F1" s="6"/>
      <c r="G1" s="6"/>
      <c r="H1" s="6"/>
    </row>
    <row r="2" spans="1:8" x14ac:dyDescent="0.5">
      <c r="A2" s="1"/>
      <c r="B2" s="3"/>
      <c r="C2" s="3" t="s">
        <v>82</v>
      </c>
      <c r="D2" s="3" t="s">
        <v>83</v>
      </c>
    </row>
    <row r="3" spans="1:8" x14ac:dyDescent="0.5">
      <c r="C3" s="15" t="s">
        <v>113</v>
      </c>
      <c r="D3" t="s">
        <v>114</v>
      </c>
    </row>
    <row r="4" spans="1:8" x14ac:dyDescent="0.5">
      <c r="C4" s="15" t="s">
        <v>33</v>
      </c>
      <c r="D4" t="s">
        <v>59</v>
      </c>
    </row>
    <row r="5" spans="1:8" x14ac:dyDescent="0.5">
      <c r="C5" s="15" t="s">
        <v>34</v>
      </c>
      <c r="D5" t="s">
        <v>60</v>
      </c>
    </row>
    <row r="6" spans="1:8" x14ac:dyDescent="0.5">
      <c r="C6" s="15" t="s">
        <v>35</v>
      </c>
      <c r="D6" t="s">
        <v>78</v>
      </c>
    </row>
    <row r="7" spans="1:8" x14ac:dyDescent="0.5">
      <c r="C7" s="15" t="s">
        <v>36</v>
      </c>
      <c r="D7" t="s">
        <v>61</v>
      </c>
    </row>
    <row r="8" spans="1:8" x14ac:dyDescent="0.5">
      <c r="C8" s="15" t="s">
        <v>37</v>
      </c>
      <c r="D8" t="s">
        <v>79</v>
      </c>
    </row>
    <row r="9" spans="1:8" x14ac:dyDescent="0.5">
      <c r="C9" s="15" t="s">
        <v>38</v>
      </c>
      <c r="D9" t="s">
        <v>62</v>
      </c>
    </row>
    <row r="10" spans="1:8" x14ac:dyDescent="0.5">
      <c r="C10" s="15" t="s">
        <v>39</v>
      </c>
      <c r="D10" t="s">
        <v>105</v>
      </c>
    </row>
    <row r="11" spans="1:8" x14ac:dyDescent="0.5">
      <c r="C11" s="15" t="s">
        <v>40</v>
      </c>
      <c r="D11" t="s">
        <v>80</v>
      </c>
    </row>
    <row r="12" spans="1:8" x14ac:dyDescent="0.5">
      <c r="C12" s="15" t="s">
        <v>41</v>
      </c>
      <c r="D12" t="s">
        <v>64</v>
      </c>
    </row>
    <row r="13" spans="1:8" x14ac:dyDescent="0.5">
      <c r="C13" s="15" t="s">
        <v>42</v>
      </c>
      <c r="D13" t="s">
        <v>106</v>
      </c>
    </row>
    <row r="14" spans="1:8" x14ac:dyDescent="0.5">
      <c r="C14" s="15" t="s">
        <v>43</v>
      </c>
      <c r="D14" t="s">
        <v>81</v>
      </c>
    </row>
    <row r="15" spans="1:8" x14ac:dyDescent="0.5">
      <c r="C15" s="15" t="s">
        <v>44</v>
      </c>
      <c r="D15" t="s">
        <v>65</v>
      </c>
    </row>
    <row r="16" spans="1:8" x14ac:dyDescent="0.5">
      <c r="C16" s="15" t="s">
        <v>45</v>
      </c>
      <c r="D16" t="s">
        <v>66</v>
      </c>
    </row>
    <row r="17" spans="3:4" x14ac:dyDescent="0.5">
      <c r="C17" s="15" t="s">
        <v>46</v>
      </c>
      <c r="D17" t="s">
        <v>67</v>
      </c>
    </row>
    <row r="18" spans="3:4" x14ac:dyDescent="0.5">
      <c r="C18" s="15" t="s">
        <v>47</v>
      </c>
      <c r="D18" t="s">
        <v>68</v>
      </c>
    </row>
    <row r="19" spans="3:4" x14ac:dyDescent="0.5">
      <c r="C19" s="15" t="s">
        <v>48</v>
      </c>
      <c r="D19" t="s">
        <v>69</v>
      </c>
    </row>
    <row r="20" spans="3:4" x14ac:dyDescent="0.5">
      <c r="C20" s="15" t="s">
        <v>49</v>
      </c>
      <c r="D20" t="s">
        <v>70</v>
      </c>
    </row>
    <row r="21" spans="3:4" x14ac:dyDescent="0.5">
      <c r="C21" s="15" t="s">
        <v>50</v>
      </c>
      <c r="D21" t="s">
        <v>71</v>
      </c>
    </row>
    <row r="22" spans="3:4" x14ac:dyDescent="0.5">
      <c r="C22" s="15" t="s">
        <v>51</v>
      </c>
      <c r="D22" t="s">
        <v>72</v>
      </c>
    </row>
    <row r="23" spans="3:4" x14ac:dyDescent="0.5">
      <c r="C23" s="15" t="s">
        <v>52</v>
      </c>
      <c r="D23" t="s">
        <v>73</v>
      </c>
    </row>
    <row r="24" spans="3:4" x14ac:dyDescent="0.5">
      <c r="C24" s="15" t="s">
        <v>53</v>
      </c>
      <c r="D24" t="s">
        <v>74</v>
      </c>
    </row>
    <row r="25" spans="3:4" x14ac:dyDescent="0.5">
      <c r="C25" s="15" t="s">
        <v>54</v>
      </c>
      <c r="D25" t="s">
        <v>75</v>
      </c>
    </row>
    <row r="26" spans="3:4" x14ac:dyDescent="0.5">
      <c r="C26" s="15" t="s">
        <v>55</v>
      </c>
      <c r="D26" t="s">
        <v>76</v>
      </c>
    </row>
    <row r="27" spans="3:4" x14ac:dyDescent="0.5">
      <c r="C27" s="15" t="s">
        <v>56</v>
      </c>
      <c r="D27" t="s">
        <v>77</v>
      </c>
    </row>
    <row r="28" spans="3:4" x14ac:dyDescent="0.5">
      <c r="C28" s="15" t="s">
        <v>117</v>
      </c>
      <c r="D28" t="s">
        <v>109</v>
      </c>
    </row>
    <row r="29" spans="3:4" x14ac:dyDescent="0.5">
      <c r="C29" s="15" t="s">
        <v>116</v>
      </c>
      <c r="D29" t="s">
        <v>110</v>
      </c>
    </row>
    <row r="30" spans="3:4" x14ac:dyDescent="0.5">
      <c r="C30" s="15" t="s">
        <v>115</v>
      </c>
      <c r="D30" t="s">
        <v>111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9779-DD6C-491B-AF06-6C0CFF1AD83F}">
  <dimension ref="A1:Z81"/>
  <sheetViews>
    <sheetView zoomScale="85" zoomScaleNormal="85" workbookViewId="0">
      <selection activeCell="F15" sqref="F15"/>
    </sheetView>
  </sheetViews>
  <sheetFormatPr baseColWidth="10" defaultRowHeight="15.75" x14ac:dyDescent="0.5"/>
  <cols>
    <col min="2" max="2" width="16.75" bestFit="1" customWidth="1"/>
    <col min="3" max="26" width="12.375" bestFit="1" customWidth="1"/>
  </cols>
  <sheetData>
    <row r="1" spans="1:26" ht="35.25" customHeight="1" x14ac:dyDescent="0.65">
      <c r="A1" s="4" t="s">
        <v>0</v>
      </c>
      <c r="B1" s="5"/>
      <c r="C1" s="5" t="s">
        <v>85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49" customFormat="1" ht="35.25" customHeight="1" x14ac:dyDescent="0.65">
      <c r="A2" s="55"/>
      <c r="B2" t="s">
        <v>114</v>
      </c>
      <c r="C2" t="s">
        <v>59</v>
      </c>
      <c r="D2" t="s">
        <v>60</v>
      </c>
      <c r="E2" t="s">
        <v>78</v>
      </c>
      <c r="F2" t="s">
        <v>61</v>
      </c>
      <c r="G2" t="s">
        <v>79</v>
      </c>
      <c r="H2" t="s">
        <v>62</v>
      </c>
      <c r="I2" t="s">
        <v>63</v>
      </c>
      <c r="J2" t="s">
        <v>80</v>
      </c>
      <c r="K2" t="s">
        <v>64</v>
      </c>
      <c r="L2" t="s">
        <v>63</v>
      </c>
      <c r="M2" t="s">
        <v>81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</row>
    <row r="3" spans="1:26" s="42" customFormat="1" x14ac:dyDescent="0.5">
      <c r="A3" s="42">
        <v>2015</v>
      </c>
      <c r="B3" s="56">
        <v>3.8654675999999998E-4</v>
      </c>
      <c r="C3" s="56">
        <v>1.5572170000000001E-10</v>
      </c>
      <c r="D3" s="56">
        <v>1.1262238000000001E-4</v>
      </c>
      <c r="E3" s="56">
        <v>7.9641813000000003E-7</v>
      </c>
      <c r="F3" s="56">
        <v>6.4771395999999999E-7</v>
      </c>
      <c r="G3" s="56">
        <v>8.1407301E-7</v>
      </c>
      <c r="H3" s="56">
        <v>1.4659973E-6</v>
      </c>
      <c r="I3" s="56">
        <v>2.6105741000000001E-7</v>
      </c>
      <c r="J3" s="56">
        <v>1.9401624E-8</v>
      </c>
      <c r="K3" s="56">
        <v>9.1086349999999999E-4</v>
      </c>
      <c r="L3" s="56">
        <v>1.411506E-5</v>
      </c>
      <c r="M3" s="56">
        <v>1.9702005999999998E-5</v>
      </c>
      <c r="N3" s="56">
        <v>1.1496086E-4</v>
      </c>
      <c r="O3" s="56">
        <v>3.1843840000000002E-4</v>
      </c>
      <c r="P3" s="56">
        <v>1.1769232999999999E-5</v>
      </c>
      <c r="Q3" s="56">
        <v>3.6584143000000002E-6</v>
      </c>
      <c r="R3" s="56">
        <v>9.1997687E-5</v>
      </c>
      <c r="S3" s="56">
        <v>1.0059761E-3</v>
      </c>
      <c r="T3" s="56">
        <v>4.2180146000000002E-3</v>
      </c>
      <c r="U3" s="56">
        <v>2.1393407999999998E-3</v>
      </c>
      <c r="V3" s="56">
        <v>3.3063364000000001E-7</v>
      </c>
      <c r="W3" s="56">
        <v>2.0397349999999999E-4</v>
      </c>
      <c r="X3" s="56">
        <v>1.6643058999999999E-4</v>
      </c>
      <c r="Y3" s="56">
        <v>4.0783521999999999E-4</v>
      </c>
      <c r="Z3" s="56">
        <f>SUM(T3:Y3)</f>
        <v>7.1359253436399997E-3</v>
      </c>
    </row>
    <row r="4" spans="1:26" x14ac:dyDescent="0.5">
      <c r="A4">
        <v>2016</v>
      </c>
      <c r="B4" s="56">
        <v>3.8654675999999998E-4</v>
      </c>
      <c r="C4" s="56">
        <v>1.5572170000000001E-10</v>
      </c>
      <c r="D4" s="56">
        <v>1.1262238000000001E-4</v>
      </c>
      <c r="E4" s="56">
        <v>7.9641813000000003E-7</v>
      </c>
      <c r="F4" s="56">
        <v>6.4771395999999999E-7</v>
      </c>
      <c r="G4" s="56">
        <v>8.1407301E-7</v>
      </c>
      <c r="H4" s="56">
        <v>1.4659973E-6</v>
      </c>
      <c r="I4" s="56">
        <v>2.6105741000000001E-7</v>
      </c>
      <c r="J4" s="56">
        <v>1.9401624E-8</v>
      </c>
      <c r="K4" s="56">
        <v>9.1086349999999999E-4</v>
      </c>
      <c r="L4" s="56">
        <v>1.411506E-5</v>
      </c>
      <c r="M4" s="56">
        <v>1.9702005999999998E-5</v>
      </c>
      <c r="N4" s="56">
        <v>1.1496086E-4</v>
      </c>
      <c r="O4" s="56">
        <v>3.1843840000000002E-4</v>
      </c>
      <c r="P4" s="56">
        <v>1.1769232999999999E-5</v>
      </c>
      <c r="Q4" s="56">
        <v>3.6584143000000002E-6</v>
      </c>
      <c r="R4" s="56">
        <v>9.1997687E-5</v>
      </c>
      <c r="S4" s="56">
        <v>1.0059761E-3</v>
      </c>
      <c r="T4" s="56">
        <v>4.2180146000000002E-3</v>
      </c>
      <c r="U4" s="56">
        <v>2.1393407999999998E-3</v>
      </c>
      <c r="V4" s="56">
        <v>3.3063364000000001E-7</v>
      </c>
      <c r="W4" s="56">
        <v>2.0397349999999999E-4</v>
      </c>
      <c r="X4" s="56">
        <v>1.6643058999999999E-4</v>
      </c>
      <c r="Y4" s="56">
        <v>4.0783521999999999E-4</v>
      </c>
      <c r="Z4" s="56">
        <f t="shared" ref="Z4:Z39" si="0">SUM(T4:Y4)</f>
        <v>7.1359253436399997E-3</v>
      </c>
    </row>
    <row r="5" spans="1:26" x14ac:dyDescent="0.5">
      <c r="A5">
        <v>2017</v>
      </c>
      <c r="B5" s="56">
        <v>3.8654675999999998E-4</v>
      </c>
      <c r="C5" s="56">
        <v>1.5572170000000001E-10</v>
      </c>
      <c r="D5" s="56">
        <v>1.1262238000000001E-4</v>
      </c>
      <c r="E5" s="56">
        <v>7.9641813000000003E-7</v>
      </c>
      <c r="F5" s="56">
        <v>6.4771395999999999E-7</v>
      </c>
      <c r="G5" s="56">
        <v>8.1407301E-7</v>
      </c>
      <c r="H5" s="56">
        <v>1.4659973E-6</v>
      </c>
      <c r="I5" s="56">
        <v>2.6105741000000001E-7</v>
      </c>
      <c r="J5" s="56">
        <v>1.9401624E-8</v>
      </c>
      <c r="K5" s="56">
        <v>9.1086349999999999E-4</v>
      </c>
      <c r="L5" s="56">
        <v>1.411506E-5</v>
      </c>
      <c r="M5" s="56">
        <v>1.9702005999999998E-5</v>
      </c>
      <c r="N5" s="56">
        <v>1.1496086E-4</v>
      </c>
      <c r="O5" s="56">
        <v>3.1843840000000002E-4</v>
      </c>
      <c r="P5" s="56">
        <v>1.1769232999999999E-5</v>
      </c>
      <c r="Q5" s="56">
        <v>3.6584143000000002E-6</v>
      </c>
      <c r="R5" s="56">
        <v>9.1997687E-5</v>
      </c>
      <c r="S5" s="56">
        <v>1.0059761E-3</v>
      </c>
      <c r="T5" s="56">
        <v>4.2180146000000002E-3</v>
      </c>
      <c r="U5" s="56">
        <v>2.1393407999999998E-3</v>
      </c>
      <c r="V5" s="56">
        <v>3.3063364000000001E-7</v>
      </c>
      <c r="W5" s="56">
        <v>2.0397349999999999E-4</v>
      </c>
      <c r="X5" s="56">
        <v>1.6643058999999999E-4</v>
      </c>
      <c r="Y5" s="56">
        <v>4.0783521999999999E-4</v>
      </c>
      <c r="Z5" s="56">
        <f t="shared" si="0"/>
        <v>7.1359253436399997E-3</v>
      </c>
    </row>
    <row r="6" spans="1:26" x14ac:dyDescent="0.5">
      <c r="A6">
        <v>2018</v>
      </c>
      <c r="B6" s="56">
        <v>3.8654675999999998E-4</v>
      </c>
      <c r="C6" s="56">
        <v>1.5572170000000001E-10</v>
      </c>
      <c r="D6" s="56">
        <v>1.1262238000000001E-4</v>
      </c>
      <c r="E6" s="56">
        <v>7.9641813000000003E-7</v>
      </c>
      <c r="F6" s="56">
        <v>6.4771395999999999E-7</v>
      </c>
      <c r="G6" s="56">
        <v>8.1407301E-7</v>
      </c>
      <c r="H6" s="56">
        <v>1.4659973E-6</v>
      </c>
      <c r="I6" s="56">
        <v>2.6105741000000001E-7</v>
      </c>
      <c r="J6" s="56">
        <v>1.9401624E-8</v>
      </c>
      <c r="K6" s="56">
        <v>9.1086349999999999E-4</v>
      </c>
      <c r="L6" s="56">
        <v>1.411506E-5</v>
      </c>
      <c r="M6" s="56">
        <v>1.9702005999999998E-5</v>
      </c>
      <c r="N6" s="56">
        <v>1.1496086E-4</v>
      </c>
      <c r="O6" s="56">
        <v>3.1843840000000002E-4</v>
      </c>
      <c r="P6" s="56">
        <v>1.1769232999999999E-5</v>
      </c>
      <c r="Q6" s="56">
        <v>3.6584143000000002E-6</v>
      </c>
      <c r="R6" s="56">
        <v>9.1997687E-5</v>
      </c>
      <c r="S6" s="56">
        <v>1.0059761E-3</v>
      </c>
      <c r="T6" s="56">
        <v>4.2180146000000002E-3</v>
      </c>
      <c r="U6" s="56">
        <v>2.1393407999999998E-3</v>
      </c>
      <c r="V6" s="56">
        <v>3.3063364000000001E-7</v>
      </c>
      <c r="W6" s="56">
        <v>2.0397349999999999E-4</v>
      </c>
      <c r="X6" s="56">
        <v>1.6643058999999999E-4</v>
      </c>
      <c r="Y6" s="56">
        <v>4.0783521999999999E-4</v>
      </c>
      <c r="Z6" s="56">
        <f t="shared" si="0"/>
        <v>7.1359253436399997E-3</v>
      </c>
    </row>
    <row r="7" spans="1:26" x14ac:dyDescent="0.5">
      <c r="A7">
        <v>2019</v>
      </c>
      <c r="B7" s="56">
        <v>3.8654675999999998E-4</v>
      </c>
      <c r="C7" s="56">
        <v>1.5572170000000001E-10</v>
      </c>
      <c r="D7" s="56">
        <v>1.1262238000000001E-4</v>
      </c>
      <c r="E7" s="56">
        <v>7.9641813000000003E-7</v>
      </c>
      <c r="F7" s="56">
        <v>6.4771395999999999E-7</v>
      </c>
      <c r="G7" s="56">
        <v>8.1407301E-7</v>
      </c>
      <c r="H7" s="56">
        <v>1.4659973E-6</v>
      </c>
      <c r="I7" s="56">
        <v>2.6105741000000001E-7</v>
      </c>
      <c r="J7" s="56">
        <v>1.9401624E-8</v>
      </c>
      <c r="K7" s="56">
        <v>9.1086349999999999E-4</v>
      </c>
      <c r="L7" s="56">
        <v>1.411506E-5</v>
      </c>
      <c r="M7" s="56">
        <v>1.9702005999999998E-5</v>
      </c>
      <c r="N7" s="56">
        <v>1.1496086E-4</v>
      </c>
      <c r="O7" s="56">
        <v>3.1843840000000002E-4</v>
      </c>
      <c r="P7" s="56">
        <v>1.1769232999999999E-5</v>
      </c>
      <c r="Q7" s="56">
        <v>3.6584143000000002E-6</v>
      </c>
      <c r="R7" s="56">
        <v>9.1997687E-5</v>
      </c>
      <c r="S7" s="56">
        <v>1.0059761E-3</v>
      </c>
      <c r="T7" s="56">
        <v>4.2180146000000002E-3</v>
      </c>
      <c r="U7" s="56">
        <v>2.1393407999999998E-3</v>
      </c>
      <c r="V7" s="56">
        <v>3.3063364000000001E-7</v>
      </c>
      <c r="W7" s="56">
        <v>2.0397349999999999E-4</v>
      </c>
      <c r="X7" s="56">
        <v>1.6643058999999999E-4</v>
      </c>
      <c r="Y7" s="56">
        <v>4.0783521999999999E-4</v>
      </c>
      <c r="Z7" s="56">
        <f t="shared" si="0"/>
        <v>7.1359253436399997E-3</v>
      </c>
    </row>
    <row r="8" spans="1:26" x14ac:dyDescent="0.5">
      <c r="A8">
        <v>2020</v>
      </c>
      <c r="B8" s="56">
        <v>3.8654675999999998E-4</v>
      </c>
      <c r="C8" s="56">
        <v>1.5572170000000001E-10</v>
      </c>
      <c r="D8" s="56">
        <v>1.1262238000000001E-4</v>
      </c>
      <c r="E8" s="56">
        <v>7.9641813000000003E-7</v>
      </c>
      <c r="F8" s="56">
        <v>6.4771395999999999E-7</v>
      </c>
      <c r="G8" s="56">
        <v>8.1407301E-7</v>
      </c>
      <c r="H8" s="56">
        <v>1.4659973E-6</v>
      </c>
      <c r="I8" s="56">
        <v>2.6105741000000001E-7</v>
      </c>
      <c r="J8" s="56">
        <v>1.9401624E-8</v>
      </c>
      <c r="K8" s="56">
        <v>9.1086349999999999E-4</v>
      </c>
      <c r="L8" s="56">
        <v>1.411506E-5</v>
      </c>
      <c r="M8" s="56">
        <v>1.9702005999999998E-5</v>
      </c>
      <c r="N8" s="56">
        <v>1.1496086E-4</v>
      </c>
      <c r="O8" s="56">
        <v>3.1843840000000002E-4</v>
      </c>
      <c r="P8" s="56">
        <v>1.1769232999999999E-5</v>
      </c>
      <c r="Q8" s="56">
        <v>3.6584143000000002E-6</v>
      </c>
      <c r="R8" s="56">
        <v>9.1997687E-5</v>
      </c>
      <c r="S8" s="56">
        <v>1.0059761E-3</v>
      </c>
      <c r="T8" s="56">
        <v>4.2180146000000002E-3</v>
      </c>
      <c r="U8" s="56">
        <v>2.1393407999999998E-3</v>
      </c>
      <c r="V8" s="56">
        <v>3.3063364000000001E-7</v>
      </c>
      <c r="W8" s="56">
        <v>2.0397349999999999E-4</v>
      </c>
      <c r="X8" s="56">
        <v>1.6643058999999999E-4</v>
      </c>
      <c r="Y8" s="56">
        <v>4.0783521999999999E-4</v>
      </c>
      <c r="Z8" s="56">
        <f t="shared" si="0"/>
        <v>7.1359253436399997E-3</v>
      </c>
    </row>
    <row r="9" spans="1:26" x14ac:dyDescent="0.5">
      <c r="A9">
        <v>2021</v>
      </c>
      <c r="B9" s="56">
        <v>3.8654675999999998E-4</v>
      </c>
      <c r="C9" s="56">
        <v>1.5572170000000001E-10</v>
      </c>
      <c r="D9" s="56">
        <v>1.1262238000000001E-4</v>
      </c>
      <c r="E9" s="56">
        <v>7.9641813000000003E-7</v>
      </c>
      <c r="F9" s="56">
        <v>6.4771395999999999E-7</v>
      </c>
      <c r="G9" s="56">
        <v>8.1407301E-7</v>
      </c>
      <c r="H9" s="56">
        <v>1.4659973E-6</v>
      </c>
      <c r="I9" s="56">
        <v>2.6105741000000001E-7</v>
      </c>
      <c r="J9" s="56">
        <v>1.9401624E-8</v>
      </c>
      <c r="K9" s="56">
        <v>9.1086349999999999E-4</v>
      </c>
      <c r="L9" s="56">
        <v>1.411506E-5</v>
      </c>
      <c r="M9" s="56">
        <v>1.9702005999999998E-5</v>
      </c>
      <c r="N9" s="56">
        <v>1.1496086E-4</v>
      </c>
      <c r="O9" s="56">
        <v>3.1843840000000002E-4</v>
      </c>
      <c r="P9" s="56">
        <v>1.1769232999999999E-5</v>
      </c>
      <c r="Q9" s="56">
        <v>3.6584143000000002E-6</v>
      </c>
      <c r="R9" s="56">
        <v>9.1997687E-5</v>
      </c>
      <c r="S9" s="56">
        <v>1.0059761E-3</v>
      </c>
      <c r="T9" s="56">
        <v>4.2180146000000002E-3</v>
      </c>
      <c r="U9" s="56">
        <v>2.1393407999999998E-3</v>
      </c>
      <c r="V9" s="56">
        <v>3.3063364000000001E-7</v>
      </c>
      <c r="W9" s="56">
        <v>2.0397349999999999E-4</v>
      </c>
      <c r="X9" s="56">
        <v>1.6643058999999999E-4</v>
      </c>
      <c r="Y9" s="56">
        <v>4.0783521999999999E-4</v>
      </c>
      <c r="Z9" s="56">
        <f t="shared" si="0"/>
        <v>7.1359253436399997E-3</v>
      </c>
    </row>
    <row r="10" spans="1:26" x14ac:dyDescent="0.5">
      <c r="A10">
        <v>2022</v>
      </c>
      <c r="B10" s="56">
        <v>3.8654675999999998E-4</v>
      </c>
      <c r="C10" s="56">
        <v>1.5572170000000001E-10</v>
      </c>
      <c r="D10" s="56">
        <v>1.1262238000000001E-4</v>
      </c>
      <c r="E10" s="56">
        <v>7.9641813000000003E-7</v>
      </c>
      <c r="F10" s="56">
        <v>6.4771395999999999E-7</v>
      </c>
      <c r="G10" s="56">
        <v>8.1407301E-7</v>
      </c>
      <c r="H10" s="56">
        <v>1.4659973E-6</v>
      </c>
      <c r="I10" s="56">
        <v>2.6105741000000001E-7</v>
      </c>
      <c r="J10" s="56">
        <v>1.9401624E-8</v>
      </c>
      <c r="K10" s="56">
        <v>9.1086349999999999E-4</v>
      </c>
      <c r="L10" s="56">
        <v>1.411506E-5</v>
      </c>
      <c r="M10" s="56">
        <v>1.9702005999999998E-5</v>
      </c>
      <c r="N10" s="56">
        <v>1.1496086E-4</v>
      </c>
      <c r="O10" s="56">
        <v>3.1843840000000002E-4</v>
      </c>
      <c r="P10" s="56">
        <v>1.1769232999999999E-5</v>
      </c>
      <c r="Q10" s="56">
        <v>3.6584143000000002E-6</v>
      </c>
      <c r="R10" s="56">
        <v>9.1997687E-5</v>
      </c>
      <c r="S10" s="56">
        <v>1.0059761E-3</v>
      </c>
      <c r="T10" s="56">
        <v>4.2180146000000002E-3</v>
      </c>
      <c r="U10" s="56">
        <v>2.1393407999999998E-3</v>
      </c>
      <c r="V10" s="56">
        <v>3.3063364000000001E-7</v>
      </c>
      <c r="W10" s="56">
        <v>2.0397349999999999E-4</v>
      </c>
      <c r="X10" s="56">
        <v>1.6643058999999999E-4</v>
      </c>
      <c r="Y10" s="56">
        <v>4.0783521999999999E-4</v>
      </c>
      <c r="Z10" s="56">
        <f t="shared" si="0"/>
        <v>7.1359253436399997E-3</v>
      </c>
    </row>
    <row r="11" spans="1:26" x14ac:dyDescent="0.5">
      <c r="A11">
        <v>2023</v>
      </c>
      <c r="B11" s="56">
        <v>3.8654675999999998E-4</v>
      </c>
      <c r="C11" s="56">
        <v>1.5572170000000001E-10</v>
      </c>
      <c r="D11" s="56">
        <v>1.1262238000000001E-4</v>
      </c>
      <c r="E11" s="56">
        <v>7.9641813000000003E-7</v>
      </c>
      <c r="F11" s="56">
        <v>6.4771395999999999E-7</v>
      </c>
      <c r="G11" s="56">
        <v>8.1407301E-7</v>
      </c>
      <c r="H11" s="56">
        <v>1.4659973E-6</v>
      </c>
      <c r="I11" s="56">
        <v>2.6105741000000001E-7</v>
      </c>
      <c r="J11" s="56">
        <v>1.9401624E-8</v>
      </c>
      <c r="K11" s="56">
        <v>9.1086349999999999E-4</v>
      </c>
      <c r="L11" s="56">
        <v>1.411506E-5</v>
      </c>
      <c r="M11" s="56">
        <v>1.9702005999999998E-5</v>
      </c>
      <c r="N11" s="56">
        <v>1.1496086E-4</v>
      </c>
      <c r="O11" s="56">
        <v>3.1843840000000002E-4</v>
      </c>
      <c r="P11" s="56">
        <v>1.1769232999999999E-5</v>
      </c>
      <c r="Q11" s="56">
        <v>3.6584143000000002E-6</v>
      </c>
      <c r="R11" s="56">
        <v>9.1997687E-5</v>
      </c>
      <c r="S11" s="56">
        <v>1.0059761E-3</v>
      </c>
      <c r="T11" s="56">
        <v>4.2180146000000002E-3</v>
      </c>
      <c r="U11" s="56">
        <v>2.1393407999999998E-3</v>
      </c>
      <c r="V11" s="56">
        <v>3.3063364000000001E-7</v>
      </c>
      <c r="W11" s="56">
        <v>2.0397349999999999E-4</v>
      </c>
      <c r="X11" s="56">
        <v>1.6643058999999999E-4</v>
      </c>
      <c r="Y11" s="56">
        <v>4.0783521999999999E-4</v>
      </c>
      <c r="Z11" s="56">
        <f t="shared" si="0"/>
        <v>7.1359253436399997E-3</v>
      </c>
    </row>
    <row r="12" spans="1:26" x14ac:dyDescent="0.5">
      <c r="A12">
        <v>2024</v>
      </c>
      <c r="B12" s="56">
        <v>3.8654675999999998E-4</v>
      </c>
      <c r="C12" s="56">
        <v>1.5572170000000001E-10</v>
      </c>
      <c r="D12" s="56">
        <v>1.1262238000000001E-4</v>
      </c>
      <c r="E12" s="56">
        <v>7.9641813000000003E-7</v>
      </c>
      <c r="F12" s="56">
        <v>6.4771395999999999E-7</v>
      </c>
      <c r="G12" s="56">
        <v>8.1407301E-7</v>
      </c>
      <c r="H12" s="56">
        <v>1.4659973E-6</v>
      </c>
      <c r="I12" s="56">
        <v>2.6105741000000001E-7</v>
      </c>
      <c r="J12" s="56">
        <v>1.9401624E-8</v>
      </c>
      <c r="K12" s="56">
        <v>9.1086349999999999E-4</v>
      </c>
      <c r="L12" s="56">
        <v>1.411506E-5</v>
      </c>
      <c r="M12" s="56">
        <v>1.9702005999999998E-5</v>
      </c>
      <c r="N12" s="56">
        <v>1.1496086E-4</v>
      </c>
      <c r="O12" s="56">
        <v>3.1843840000000002E-4</v>
      </c>
      <c r="P12" s="56">
        <v>1.1769232999999999E-5</v>
      </c>
      <c r="Q12" s="56">
        <v>3.6584143000000002E-6</v>
      </c>
      <c r="R12" s="56">
        <v>9.1997687E-5</v>
      </c>
      <c r="S12" s="56">
        <v>1.0059761E-3</v>
      </c>
      <c r="T12" s="56">
        <v>4.2180146000000002E-3</v>
      </c>
      <c r="U12" s="56">
        <v>2.1393407999999998E-3</v>
      </c>
      <c r="V12" s="56">
        <v>3.3063364000000001E-7</v>
      </c>
      <c r="W12" s="56">
        <v>2.0397349999999999E-4</v>
      </c>
      <c r="X12" s="56">
        <v>1.6643058999999999E-4</v>
      </c>
      <c r="Y12" s="56">
        <v>4.0783521999999999E-4</v>
      </c>
      <c r="Z12" s="56">
        <f t="shared" si="0"/>
        <v>7.1359253436399997E-3</v>
      </c>
    </row>
    <row r="13" spans="1:26" x14ac:dyDescent="0.5">
      <c r="A13">
        <v>2025</v>
      </c>
      <c r="B13" s="56">
        <v>3.8654675999999998E-4</v>
      </c>
      <c r="C13" s="56">
        <v>1.5572170000000001E-10</v>
      </c>
      <c r="D13" s="56">
        <v>1.1262238000000001E-4</v>
      </c>
      <c r="E13" s="56">
        <v>7.9641813000000003E-7</v>
      </c>
      <c r="F13" s="56">
        <v>6.4771395999999999E-7</v>
      </c>
      <c r="G13" s="56">
        <v>8.1407301E-7</v>
      </c>
      <c r="H13" s="56">
        <v>1.4659973E-6</v>
      </c>
      <c r="I13" s="56">
        <v>2.6105741000000001E-7</v>
      </c>
      <c r="J13" s="56">
        <v>1.9401624E-8</v>
      </c>
      <c r="K13" s="56">
        <v>9.1086349999999999E-4</v>
      </c>
      <c r="L13" s="56">
        <v>1.411506E-5</v>
      </c>
      <c r="M13" s="56">
        <v>1.9702005999999998E-5</v>
      </c>
      <c r="N13" s="56">
        <v>1.1496086E-4</v>
      </c>
      <c r="O13" s="56">
        <v>3.1843840000000002E-4</v>
      </c>
      <c r="P13" s="56">
        <v>1.1769232999999999E-5</v>
      </c>
      <c r="Q13" s="56">
        <v>3.6584143000000002E-6</v>
      </c>
      <c r="R13" s="56">
        <v>9.1997687E-5</v>
      </c>
      <c r="S13" s="56">
        <v>1.0059761E-3</v>
      </c>
      <c r="T13" s="56">
        <v>4.2180146000000002E-3</v>
      </c>
      <c r="U13" s="56">
        <v>2.1393407999999998E-3</v>
      </c>
      <c r="V13" s="56">
        <v>3.3063364000000001E-7</v>
      </c>
      <c r="W13" s="56">
        <v>2.0397349999999999E-4</v>
      </c>
      <c r="X13" s="56">
        <v>1.6643058999999999E-4</v>
      </c>
      <c r="Y13" s="56">
        <v>4.0783521999999999E-4</v>
      </c>
      <c r="Z13" s="56">
        <f t="shared" si="0"/>
        <v>7.1359253436399997E-3</v>
      </c>
    </row>
    <row r="14" spans="1:26" x14ac:dyDescent="0.5">
      <c r="A14">
        <v>2026</v>
      </c>
      <c r="B14" s="56">
        <v>3.8654675999999998E-4</v>
      </c>
      <c r="C14" s="56">
        <v>1.5572170000000001E-10</v>
      </c>
      <c r="D14" s="56">
        <v>1.1262238000000001E-4</v>
      </c>
      <c r="E14" s="56">
        <v>7.9641813000000003E-7</v>
      </c>
      <c r="F14" s="56">
        <v>6.4771395999999999E-7</v>
      </c>
      <c r="G14" s="56">
        <v>8.1407301E-7</v>
      </c>
      <c r="H14" s="56">
        <v>1.4659973E-6</v>
      </c>
      <c r="I14" s="56">
        <v>2.6105741000000001E-7</v>
      </c>
      <c r="J14" s="56">
        <v>1.9401624E-8</v>
      </c>
      <c r="K14" s="56">
        <v>9.1086349999999999E-4</v>
      </c>
      <c r="L14" s="56">
        <v>1.411506E-5</v>
      </c>
      <c r="M14" s="56">
        <v>1.9702005999999998E-5</v>
      </c>
      <c r="N14" s="56">
        <v>1.1496086E-4</v>
      </c>
      <c r="O14" s="56">
        <v>3.1843840000000002E-4</v>
      </c>
      <c r="P14" s="56">
        <v>1.1769232999999999E-5</v>
      </c>
      <c r="Q14" s="56">
        <v>3.6584143000000002E-6</v>
      </c>
      <c r="R14" s="56">
        <v>9.1997687E-5</v>
      </c>
      <c r="S14" s="56">
        <v>1.0059761E-3</v>
      </c>
      <c r="T14" s="56">
        <v>4.2180146000000002E-3</v>
      </c>
      <c r="U14" s="56">
        <v>2.1393407999999998E-3</v>
      </c>
      <c r="V14" s="56">
        <v>3.3063364000000001E-7</v>
      </c>
      <c r="W14" s="56">
        <v>2.0397349999999999E-4</v>
      </c>
      <c r="X14" s="56">
        <v>1.6643058999999999E-4</v>
      </c>
      <c r="Y14" s="56">
        <v>4.0783521999999999E-4</v>
      </c>
      <c r="Z14" s="56">
        <f t="shared" si="0"/>
        <v>7.1359253436399997E-3</v>
      </c>
    </row>
    <row r="15" spans="1:26" x14ac:dyDescent="0.5">
      <c r="A15">
        <v>2027</v>
      </c>
      <c r="B15" s="56">
        <v>3.8654675999999998E-4</v>
      </c>
      <c r="C15" s="56">
        <v>1.5572170000000001E-10</v>
      </c>
      <c r="D15" s="56">
        <v>1.1262238000000001E-4</v>
      </c>
      <c r="E15" s="56">
        <v>7.9641813000000003E-7</v>
      </c>
      <c r="F15" s="56">
        <v>6.4771395999999999E-7</v>
      </c>
      <c r="G15" s="56">
        <v>8.1407301E-7</v>
      </c>
      <c r="H15" s="56">
        <v>1.4659973E-6</v>
      </c>
      <c r="I15" s="56">
        <v>2.6105741000000001E-7</v>
      </c>
      <c r="J15" s="56">
        <v>1.9401624E-8</v>
      </c>
      <c r="K15" s="56">
        <v>9.1086349999999999E-4</v>
      </c>
      <c r="L15" s="56">
        <v>1.411506E-5</v>
      </c>
      <c r="M15" s="56">
        <v>1.9702005999999998E-5</v>
      </c>
      <c r="N15" s="56">
        <v>1.1496086E-4</v>
      </c>
      <c r="O15" s="56">
        <v>3.1843840000000002E-4</v>
      </c>
      <c r="P15" s="56">
        <v>1.1769232999999999E-5</v>
      </c>
      <c r="Q15" s="56">
        <v>3.6584143000000002E-6</v>
      </c>
      <c r="R15" s="56">
        <v>9.1997687E-5</v>
      </c>
      <c r="S15" s="56">
        <v>1.0059761E-3</v>
      </c>
      <c r="T15" s="56">
        <v>4.2180146000000002E-3</v>
      </c>
      <c r="U15" s="56">
        <v>2.1393407999999998E-3</v>
      </c>
      <c r="V15" s="56">
        <v>3.3063364000000001E-7</v>
      </c>
      <c r="W15" s="56">
        <v>2.0397349999999999E-4</v>
      </c>
      <c r="X15" s="56">
        <v>1.6643058999999999E-4</v>
      </c>
      <c r="Y15" s="56">
        <v>4.0783521999999999E-4</v>
      </c>
      <c r="Z15" s="56">
        <f t="shared" si="0"/>
        <v>7.1359253436399997E-3</v>
      </c>
    </row>
    <row r="16" spans="1:26" x14ac:dyDescent="0.5">
      <c r="A16">
        <v>2028</v>
      </c>
      <c r="B16" s="56">
        <v>3.8654675999999998E-4</v>
      </c>
      <c r="C16" s="56">
        <v>1.5572170000000001E-10</v>
      </c>
      <c r="D16" s="56">
        <v>1.1262238000000001E-4</v>
      </c>
      <c r="E16" s="56">
        <v>7.9641813000000003E-7</v>
      </c>
      <c r="F16" s="56">
        <v>6.4771395999999999E-7</v>
      </c>
      <c r="G16" s="56">
        <v>8.1407301E-7</v>
      </c>
      <c r="H16" s="56">
        <v>1.4659973E-6</v>
      </c>
      <c r="I16" s="56">
        <v>2.6105741000000001E-7</v>
      </c>
      <c r="J16" s="56">
        <v>1.9401624E-8</v>
      </c>
      <c r="K16" s="56">
        <v>9.1086349999999999E-4</v>
      </c>
      <c r="L16" s="56">
        <v>1.411506E-5</v>
      </c>
      <c r="M16" s="56">
        <v>1.9702005999999998E-5</v>
      </c>
      <c r="N16" s="56">
        <v>1.1496086E-4</v>
      </c>
      <c r="O16" s="56">
        <v>3.1843840000000002E-4</v>
      </c>
      <c r="P16" s="56">
        <v>1.1769232999999999E-5</v>
      </c>
      <c r="Q16" s="56">
        <v>3.6584143000000002E-6</v>
      </c>
      <c r="R16" s="56">
        <v>9.1997687E-5</v>
      </c>
      <c r="S16" s="56">
        <v>1.0059761E-3</v>
      </c>
      <c r="T16" s="56">
        <v>4.2180146000000002E-3</v>
      </c>
      <c r="U16" s="56">
        <v>2.1393407999999998E-3</v>
      </c>
      <c r="V16" s="56">
        <v>3.3063364000000001E-7</v>
      </c>
      <c r="W16" s="56">
        <v>2.0397349999999999E-4</v>
      </c>
      <c r="X16" s="56">
        <v>1.6643058999999999E-4</v>
      </c>
      <c r="Y16" s="56">
        <v>4.0783521999999999E-4</v>
      </c>
      <c r="Z16" s="56">
        <f t="shared" si="0"/>
        <v>7.1359253436399997E-3</v>
      </c>
    </row>
    <row r="17" spans="1:26" x14ac:dyDescent="0.5">
      <c r="A17">
        <v>2029</v>
      </c>
      <c r="B17" s="56">
        <v>3.8654675999999998E-4</v>
      </c>
      <c r="C17" s="56">
        <v>1.5572170000000001E-10</v>
      </c>
      <c r="D17" s="56">
        <v>1.1262238000000001E-4</v>
      </c>
      <c r="E17" s="56">
        <v>7.9641813000000003E-7</v>
      </c>
      <c r="F17" s="56">
        <v>6.4771395999999999E-7</v>
      </c>
      <c r="G17" s="56">
        <v>8.1407301E-7</v>
      </c>
      <c r="H17" s="56">
        <v>1.4659973E-6</v>
      </c>
      <c r="I17" s="56">
        <v>2.6105741000000001E-7</v>
      </c>
      <c r="J17" s="56">
        <v>1.9401624E-8</v>
      </c>
      <c r="K17" s="56">
        <v>9.1086349999999999E-4</v>
      </c>
      <c r="L17" s="56">
        <v>1.411506E-5</v>
      </c>
      <c r="M17" s="56">
        <v>1.9702005999999998E-5</v>
      </c>
      <c r="N17" s="56">
        <v>1.1496086E-4</v>
      </c>
      <c r="O17" s="56">
        <v>3.1843840000000002E-4</v>
      </c>
      <c r="P17" s="56">
        <v>1.1769232999999999E-5</v>
      </c>
      <c r="Q17" s="56">
        <v>3.6584143000000002E-6</v>
      </c>
      <c r="R17" s="56">
        <v>9.1997687E-5</v>
      </c>
      <c r="S17" s="56">
        <v>1.0059761E-3</v>
      </c>
      <c r="T17" s="56">
        <v>4.2180146000000002E-3</v>
      </c>
      <c r="U17" s="56">
        <v>2.1393407999999998E-3</v>
      </c>
      <c r="V17" s="56">
        <v>3.3063364000000001E-7</v>
      </c>
      <c r="W17" s="56">
        <v>2.0397349999999999E-4</v>
      </c>
      <c r="X17" s="56">
        <v>1.6643058999999999E-4</v>
      </c>
      <c r="Y17" s="56">
        <v>4.0783521999999999E-4</v>
      </c>
      <c r="Z17" s="56">
        <f t="shared" si="0"/>
        <v>7.1359253436399997E-3</v>
      </c>
    </row>
    <row r="18" spans="1:26" x14ac:dyDescent="0.5">
      <c r="A18">
        <v>2030</v>
      </c>
      <c r="B18" s="56">
        <v>3.8654675999999998E-4</v>
      </c>
      <c r="C18" s="56">
        <v>1.5572170000000001E-10</v>
      </c>
      <c r="D18" s="56">
        <v>1.1262238000000001E-4</v>
      </c>
      <c r="E18" s="56">
        <v>7.9641813000000003E-7</v>
      </c>
      <c r="F18" s="56">
        <v>6.4771395999999999E-7</v>
      </c>
      <c r="G18" s="56">
        <v>8.1407301E-7</v>
      </c>
      <c r="H18" s="56">
        <v>1.4659973E-6</v>
      </c>
      <c r="I18" s="56">
        <v>2.6105741000000001E-7</v>
      </c>
      <c r="J18" s="56">
        <v>1.9401624E-8</v>
      </c>
      <c r="K18" s="56">
        <v>9.1086349999999999E-4</v>
      </c>
      <c r="L18" s="56">
        <v>1.411506E-5</v>
      </c>
      <c r="M18" s="56">
        <v>1.9702005999999998E-5</v>
      </c>
      <c r="N18" s="56">
        <v>1.1496086E-4</v>
      </c>
      <c r="O18" s="56">
        <v>3.1843840000000002E-4</v>
      </c>
      <c r="P18" s="56">
        <v>1.1769232999999999E-5</v>
      </c>
      <c r="Q18" s="56">
        <v>3.6584143000000002E-6</v>
      </c>
      <c r="R18" s="56">
        <v>9.1997687E-5</v>
      </c>
      <c r="S18" s="56">
        <v>1.0059761E-3</v>
      </c>
      <c r="T18" s="56">
        <v>4.2180146000000002E-3</v>
      </c>
      <c r="U18" s="56">
        <v>2.1393407999999998E-3</v>
      </c>
      <c r="V18" s="56">
        <v>3.3063364000000001E-7</v>
      </c>
      <c r="W18" s="56">
        <v>2.0397349999999999E-4</v>
      </c>
      <c r="X18" s="56">
        <v>1.6643058999999999E-4</v>
      </c>
      <c r="Y18" s="56">
        <v>4.0783521999999999E-4</v>
      </c>
      <c r="Z18" s="56">
        <f t="shared" si="0"/>
        <v>7.1359253436399997E-3</v>
      </c>
    </row>
    <row r="19" spans="1:26" x14ac:dyDescent="0.5">
      <c r="A19">
        <v>2031</v>
      </c>
      <c r="B19" s="56">
        <v>3.8654675999999998E-4</v>
      </c>
      <c r="C19" s="56">
        <v>1.5572170000000001E-10</v>
      </c>
      <c r="D19" s="56">
        <v>1.1262238000000001E-4</v>
      </c>
      <c r="E19" s="56">
        <v>7.9641813000000003E-7</v>
      </c>
      <c r="F19" s="56">
        <v>6.4771395999999999E-7</v>
      </c>
      <c r="G19" s="56">
        <v>8.1407301E-7</v>
      </c>
      <c r="H19" s="56">
        <v>1.4659973E-6</v>
      </c>
      <c r="I19" s="56">
        <v>2.6105741000000001E-7</v>
      </c>
      <c r="J19" s="56">
        <v>1.9401624E-8</v>
      </c>
      <c r="K19" s="56">
        <v>9.1086349999999999E-4</v>
      </c>
      <c r="L19" s="56">
        <v>1.411506E-5</v>
      </c>
      <c r="M19" s="56">
        <v>1.9702005999999998E-5</v>
      </c>
      <c r="N19" s="56">
        <v>1.1496086E-4</v>
      </c>
      <c r="O19" s="56">
        <v>3.1843840000000002E-4</v>
      </c>
      <c r="P19" s="56">
        <v>1.1769232999999999E-5</v>
      </c>
      <c r="Q19" s="56">
        <v>3.6584143000000002E-6</v>
      </c>
      <c r="R19" s="56">
        <v>9.1997687E-5</v>
      </c>
      <c r="S19" s="56">
        <v>1.0059761E-3</v>
      </c>
      <c r="T19" s="56">
        <v>4.2180146000000002E-3</v>
      </c>
      <c r="U19" s="56">
        <v>2.1393407999999998E-3</v>
      </c>
      <c r="V19" s="56">
        <v>3.3063364000000001E-7</v>
      </c>
      <c r="W19" s="56">
        <v>2.0397349999999999E-4</v>
      </c>
      <c r="X19" s="56">
        <v>1.6643058999999999E-4</v>
      </c>
      <c r="Y19" s="56">
        <v>4.0783521999999999E-4</v>
      </c>
      <c r="Z19" s="56">
        <f t="shared" si="0"/>
        <v>7.1359253436399997E-3</v>
      </c>
    </row>
    <row r="20" spans="1:26" x14ac:dyDescent="0.5">
      <c r="A20">
        <v>2032</v>
      </c>
      <c r="B20" s="56">
        <v>3.8654675999999998E-4</v>
      </c>
      <c r="C20" s="56">
        <v>1.5572170000000001E-10</v>
      </c>
      <c r="D20" s="56">
        <v>1.1262238000000001E-4</v>
      </c>
      <c r="E20" s="56">
        <v>7.9641813000000003E-7</v>
      </c>
      <c r="F20" s="56">
        <v>6.4771395999999999E-7</v>
      </c>
      <c r="G20" s="56">
        <v>8.1407301E-7</v>
      </c>
      <c r="H20" s="56">
        <v>1.4659973E-6</v>
      </c>
      <c r="I20" s="56">
        <v>2.6105741000000001E-7</v>
      </c>
      <c r="J20" s="56">
        <v>1.9401624E-8</v>
      </c>
      <c r="K20" s="56">
        <v>9.1086349999999999E-4</v>
      </c>
      <c r="L20" s="56">
        <v>1.411506E-5</v>
      </c>
      <c r="M20" s="56">
        <v>1.9702005999999998E-5</v>
      </c>
      <c r="N20" s="56">
        <v>1.1496086E-4</v>
      </c>
      <c r="O20" s="56">
        <v>3.1843840000000002E-4</v>
      </c>
      <c r="P20" s="56">
        <v>1.1769232999999999E-5</v>
      </c>
      <c r="Q20" s="56">
        <v>3.6584143000000002E-6</v>
      </c>
      <c r="R20" s="56">
        <v>9.1997687E-5</v>
      </c>
      <c r="S20" s="56">
        <v>1.0059761E-3</v>
      </c>
      <c r="T20" s="56">
        <v>4.2180146000000002E-3</v>
      </c>
      <c r="U20" s="56">
        <v>2.1393407999999998E-3</v>
      </c>
      <c r="V20" s="56">
        <v>3.3063364000000001E-7</v>
      </c>
      <c r="W20" s="56">
        <v>2.0397349999999999E-4</v>
      </c>
      <c r="X20" s="56">
        <v>1.6643058999999999E-4</v>
      </c>
      <c r="Y20" s="56">
        <v>4.0783521999999999E-4</v>
      </c>
      <c r="Z20" s="56">
        <f t="shared" si="0"/>
        <v>7.1359253436399997E-3</v>
      </c>
    </row>
    <row r="21" spans="1:26" x14ac:dyDescent="0.5">
      <c r="A21">
        <v>2033</v>
      </c>
      <c r="B21" s="56">
        <v>3.8654675999999998E-4</v>
      </c>
      <c r="C21" s="56">
        <v>1.5572170000000001E-10</v>
      </c>
      <c r="D21" s="56">
        <v>1.1262238000000001E-4</v>
      </c>
      <c r="E21" s="56">
        <v>7.9641813000000003E-7</v>
      </c>
      <c r="F21" s="56">
        <v>6.4771395999999999E-7</v>
      </c>
      <c r="G21" s="56">
        <v>8.1407301E-7</v>
      </c>
      <c r="H21" s="56">
        <v>1.4659973E-6</v>
      </c>
      <c r="I21" s="56">
        <v>2.6105741000000001E-7</v>
      </c>
      <c r="J21" s="56">
        <v>1.9401624E-8</v>
      </c>
      <c r="K21" s="56">
        <v>9.1086349999999999E-4</v>
      </c>
      <c r="L21" s="56">
        <v>1.411506E-5</v>
      </c>
      <c r="M21" s="56">
        <v>1.9702005999999998E-5</v>
      </c>
      <c r="N21" s="56">
        <v>1.1496086E-4</v>
      </c>
      <c r="O21" s="56">
        <v>3.1843840000000002E-4</v>
      </c>
      <c r="P21" s="56">
        <v>1.1769232999999999E-5</v>
      </c>
      <c r="Q21" s="56">
        <v>3.6584143000000002E-6</v>
      </c>
      <c r="R21" s="56">
        <v>9.1997687E-5</v>
      </c>
      <c r="S21" s="56">
        <v>1.0059761E-3</v>
      </c>
      <c r="T21" s="56">
        <v>4.2180146000000002E-3</v>
      </c>
      <c r="U21" s="56">
        <v>2.1393407999999998E-3</v>
      </c>
      <c r="V21" s="56">
        <v>3.3063364000000001E-7</v>
      </c>
      <c r="W21" s="56">
        <v>2.0397349999999999E-4</v>
      </c>
      <c r="X21" s="56">
        <v>1.6643058999999999E-4</v>
      </c>
      <c r="Y21" s="56">
        <v>4.0783521999999999E-4</v>
      </c>
      <c r="Z21" s="56">
        <f t="shared" si="0"/>
        <v>7.1359253436399997E-3</v>
      </c>
    </row>
    <row r="22" spans="1:26" x14ac:dyDescent="0.5">
      <c r="A22">
        <v>2034</v>
      </c>
      <c r="B22" s="56">
        <v>3.8654675999999998E-4</v>
      </c>
      <c r="C22" s="56">
        <v>1.5572170000000001E-10</v>
      </c>
      <c r="D22" s="56">
        <v>1.1262238000000001E-4</v>
      </c>
      <c r="E22" s="56">
        <v>7.9641813000000003E-7</v>
      </c>
      <c r="F22" s="56">
        <v>6.4771395999999999E-7</v>
      </c>
      <c r="G22" s="56">
        <v>8.1407301E-7</v>
      </c>
      <c r="H22" s="56">
        <v>1.4659973E-6</v>
      </c>
      <c r="I22" s="56">
        <v>2.6105741000000001E-7</v>
      </c>
      <c r="J22" s="56">
        <v>1.9401624E-8</v>
      </c>
      <c r="K22" s="56">
        <v>9.1086349999999999E-4</v>
      </c>
      <c r="L22" s="56">
        <v>1.411506E-5</v>
      </c>
      <c r="M22" s="56">
        <v>1.9702005999999998E-5</v>
      </c>
      <c r="N22" s="56">
        <v>1.1496086E-4</v>
      </c>
      <c r="O22" s="56">
        <v>3.1843840000000002E-4</v>
      </c>
      <c r="P22" s="56">
        <v>1.1769232999999999E-5</v>
      </c>
      <c r="Q22" s="56">
        <v>3.6584143000000002E-6</v>
      </c>
      <c r="R22" s="56">
        <v>9.1997687E-5</v>
      </c>
      <c r="S22" s="56">
        <v>1.0059761E-3</v>
      </c>
      <c r="T22" s="56">
        <v>4.2180146000000002E-3</v>
      </c>
      <c r="U22" s="56">
        <v>2.1393407999999998E-3</v>
      </c>
      <c r="V22" s="56">
        <v>3.3063364000000001E-7</v>
      </c>
      <c r="W22" s="56">
        <v>2.0397349999999999E-4</v>
      </c>
      <c r="X22" s="56">
        <v>1.6643058999999999E-4</v>
      </c>
      <c r="Y22" s="56">
        <v>4.0783521999999999E-4</v>
      </c>
      <c r="Z22" s="56">
        <f t="shared" si="0"/>
        <v>7.1359253436399997E-3</v>
      </c>
    </row>
    <row r="23" spans="1:26" x14ac:dyDescent="0.5">
      <c r="A23">
        <v>2035</v>
      </c>
      <c r="B23" s="56">
        <v>3.8654675999999998E-4</v>
      </c>
      <c r="C23" s="56">
        <v>1.5572170000000001E-10</v>
      </c>
      <c r="D23" s="56">
        <v>1.1262238000000001E-4</v>
      </c>
      <c r="E23" s="56">
        <v>7.9641813000000003E-7</v>
      </c>
      <c r="F23" s="56">
        <v>6.4771395999999999E-7</v>
      </c>
      <c r="G23" s="56">
        <v>8.1407301E-7</v>
      </c>
      <c r="H23" s="56">
        <v>1.4659973E-6</v>
      </c>
      <c r="I23" s="56">
        <v>2.6105741000000001E-7</v>
      </c>
      <c r="J23" s="56">
        <v>1.9401624E-8</v>
      </c>
      <c r="K23" s="56">
        <v>9.1086349999999999E-4</v>
      </c>
      <c r="L23" s="56">
        <v>1.411506E-5</v>
      </c>
      <c r="M23" s="56">
        <v>1.9702005999999998E-5</v>
      </c>
      <c r="N23" s="56">
        <v>1.1496086E-4</v>
      </c>
      <c r="O23" s="56">
        <v>3.1843840000000002E-4</v>
      </c>
      <c r="P23" s="56">
        <v>1.1769232999999999E-5</v>
      </c>
      <c r="Q23" s="56">
        <v>3.6584143000000002E-6</v>
      </c>
      <c r="R23" s="56">
        <v>9.1997687E-5</v>
      </c>
      <c r="S23" s="56">
        <v>1.0059761E-3</v>
      </c>
      <c r="T23" s="56">
        <v>4.2180146000000002E-3</v>
      </c>
      <c r="U23" s="56">
        <v>2.1393407999999998E-3</v>
      </c>
      <c r="V23" s="56">
        <v>3.3063364000000001E-7</v>
      </c>
      <c r="W23" s="56">
        <v>2.0397349999999999E-4</v>
      </c>
      <c r="X23" s="56">
        <v>1.6643058999999999E-4</v>
      </c>
      <c r="Y23" s="56">
        <v>4.0783521999999999E-4</v>
      </c>
      <c r="Z23" s="56">
        <f t="shared" si="0"/>
        <v>7.1359253436399997E-3</v>
      </c>
    </row>
    <row r="24" spans="1:26" x14ac:dyDescent="0.5">
      <c r="A24">
        <v>2036</v>
      </c>
      <c r="B24" s="56">
        <v>3.8654675999999998E-4</v>
      </c>
      <c r="C24" s="56">
        <v>1.5572170000000001E-10</v>
      </c>
      <c r="D24" s="56">
        <v>1.1262238000000001E-4</v>
      </c>
      <c r="E24" s="56">
        <v>7.9641813000000003E-7</v>
      </c>
      <c r="F24" s="56">
        <v>6.4771395999999999E-7</v>
      </c>
      <c r="G24" s="56">
        <v>8.1407301E-7</v>
      </c>
      <c r="H24" s="56">
        <v>1.4659973E-6</v>
      </c>
      <c r="I24" s="56">
        <v>2.6105741000000001E-7</v>
      </c>
      <c r="J24" s="56">
        <v>1.9401624E-8</v>
      </c>
      <c r="K24" s="56">
        <v>9.1086349999999999E-4</v>
      </c>
      <c r="L24" s="56">
        <v>1.411506E-5</v>
      </c>
      <c r="M24" s="56">
        <v>1.9702005999999998E-5</v>
      </c>
      <c r="N24" s="56">
        <v>1.1496086E-4</v>
      </c>
      <c r="O24" s="56">
        <v>3.1843840000000002E-4</v>
      </c>
      <c r="P24" s="56">
        <v>1.1769232999999999E-5</v>
      </c>
      <c r="Q24" s="56">
        <v>3.6584143000000002E-6</v>
      </c>
      <c r="R24" s="56">
        <v>9.1997687E-5</v>
      </c>
      <c r="S24" s="56">
        <v>1.0059761E-3</v>
      </c>
      <c r="T24" s="56">
        <v>4.2180146000000002E-3</v>
      </c>
      <c r="U24" s="56">
        <v>2.1393407999999998E-3</v>
      </c>
      <c r="V24" s="56">
        <v>3.3063364000000001E-7</v>
      </c>
      <c r="W24" s="56">
        <v>2.0397349999999999E-4</v>
      </c>
      <c r="X24" s="56">
        <v>1.6643058999999999E-4</v>
      </c>
      <c r="Y24" s="56">
        <v>4.0783521999999999E-4</v>
      </c>
      <c r="Z24" s="56">
        <f t="shared" si="0"/>
        <v>7.1359253436399997E-3</v>
      </c>
    </row>
    <row r="25" spans="1:26" x14ac:dyDescent="0.5">
      <c r="A25">
        <v>2037</v>
      </c>
      <c r="B25" s="56">
        <v>3.8654675999999998E-4</v>
      </c>
      <c r="C25" s="56">
        <v>1.5572170000000001E-10</v>
      </c>
      <c r="D25" s="56">
        <v>1.1262238000000001E-4</v>
      </c>
      <c r="E25" s="56">
        <v>7.9641813000000003E-7</v>
      </c>
      <c r="F25" s="56">
        <v>6.4771395999999999E-7</v>
      </c>
      <c r="G25" s="56">
        <v>8.1407301E-7</v>
      </c>
      <c r="H25" s="56">
        <v>1.4659973E-6</v>
      </c>
      <c r="I25" s="56">
        <v>2.6105741000000001E-7</v>
      </c>
      <c r="J25" s="56">
        <v>1.9401624E-8</v>
      </c>
      <c r="K25" s="56">
        <v>9.1086349999999999E-4</v>
      </c>
      <c r="L25" s="56">
        <v>1.411506E-5</v>
      </c>
      <c r="M25" s="56">
        <v>1.9702005999999998E-5</v>
      </c>
      <c r="N25" s="56">
        <v>1.1496086E-4</v>
      </c>
      <c r="O25" s="56">
        <v>3.1843840000000002E-4</v>
      </c>
      <c r="P25" s="56">
        <v>1.1769232999999999E-5</v>
      </c>
      <c r="Q25" s="56">
        <v>3.6584143000000002E-6</v>
      </c>
      <c r="R25" s="56">
        <v>9.1997687E-5</v>
      </c>
      <c r="S25" s="56">
        <v>1.0059761E-3</v>
      </c>
      <c r="T25" s="56">
        <v>4.2180146000000002E-3</v>
      </c>
      <c r="U25" s="56">
        <v>2.1393407999999998E-3</v>
      </c>
      <c r="V25" s="56">
        <v>3.3063364000000001E-7</v>
      </c>
      <c r="W25" s="56">
        <v>2.0397349999999999E-4</v>
      </c>
      <c r="X25" s="56">
        <v>1.6643058999999999E-4</v>
      </c>
      <c r="Y25" s="56">
        <v>4.0783521999999999E-4</v>
      </c>
      <c r="Z25" s="56">
        <f t="shared" si="0"/>
        <v>7.1359253436399997E-3</v>
      </c>
    </row>
    <row r="26" spans="1:26" x14ac:dyDescent="0.5">
      <c r="A26">
        <v>2038</v>
      </c>
      <c r="B26" s="56">
        <v>3.8654675999999998E-4</v>
      </c>
      <c r="C26" s="56">
        <v>1.5572170000000001E-10</v>
      </c>
      <c r="D26" s="56">
        <v>1.1262238000000001E-4</v>
      </c>
      <c r="E26" s="56">
        <v>7.9641813000000003E-7</v>
      </c>
      <c r="F26" s="56">
        <v>6.4771395999999999E-7</v>
      </c>
      <c r="G26" s="56">
        <v>8.1407301E-7</v>
      </c>
      <c r="H26" s="56">
        <v>1.4659973E-6</v>
      </c>
      <c r="I26" s="56">
        <v>2.6105741000000001E-7</v>
      </c>
      <c r="J26" s="56">
        <v>1.9401624E-8</v>
      </c>
      <c r="K26" s="56">
        <v>9.1086349999999999E-4</v>
      </c>
      <c r="L26" s="56">
        <v>1.411506E-5</v>
      </c>
      <c r="M26" s="56">
        <v>1.9702005999999998E-5</v>
      </c>
      <c r="N26" s="56">
        <v>1.1496086E-4</v>
      </c>
      <c r="O26" s="56">
        <v>3.1843840000000002E-4</v>
      </c>
      <c r="P26" s="56">
        <v>1.1769232999999999E-5</v>
      </c>
      <c r="Q26" s="56">
        <v>3.6584143000000002E-6</v>
      </c>
      <c r="R26" s="56">
        <v>9.1997687E-5</v>
      </c>
      <c r="S26" s="56">
        <v>1.0059761E-3</v>
      </c>
      <c r="T26" s="56">
        <v>4.2180146000000002E-3</v>
      </c>
      <c r="U26" s="56">
        <v>2.1393407999999998E-3</v>
      </c>
      <c r="V26" s="56">
        <v>3.3063364000000001E-7</v>
      </c>
      <c r="W26" s="56">
        <v>2.0397349999999999E-4</v>
      </c>
      <c r="X26" s="56">
        <v>1.6643058999999999E-4</v>
      </c>
      <c r="Y26" s="56">
        <v>4.0783521999999999E-4</v>
      </c>
      <c r="Z26" s="56">
        <f t="shared" si="0"/>
        <v>7.1359253436399997E-3</v>
      </c>
    </row>
    <row r="27" spans="1:26" x14ac:dyDescent="0.5">
      <c r="A27">
        <v>2039</v>
      </c>
      <c r="B27" s="56">
        <v>3.8654675999999998E-4</v>
      </c>
      <c r="C27" s="56">
        <v>1.5572170000000001E-10</v>
      </c>
      <c r="D27" s="56">
        <v>1.1262238000000001E-4</v>
      </c>
      <c r="E27" s="56">
        <v>7.9641813000000003E-7</v>
      </c>
      <c r="F27" s="56">
        <v>6.4771395999999999E-7</v>
      </c>
      <c r="G27" s="56">
        <v>8.1407301E-7</v>
      </c>
      <c r="H27" s="56">
        <v>1.4659973E-6</v>
      </c>
      <c r="I27" s="56">
        <v>2.6105741000000001E-7</v>
      </c>
      <c r="J27" s="56">
        <v>1.9401624E-8</v>
      </c>
      <c r="K27" s="56">
        <v>9.1086349999999999E-4</v>
      </c>
      <c r="L27" s="56">
        <v>1.411506E-5</v>
      </c>
      <c r="M27" s="56">
        <v>1.9702005999999998E-5</v>
      </c>
      <c r="N27" s="56">
        <v>1.1496086E-4</v>
      </c>
      <c r="O27" s="56">
        <v>3.1843840000000002E-4</v>
      </c>
      <c r="P27" s="56">
        <v>1.1769232999999999E-5</v>
      </c>
      <c r="Q27" s="56">
        <v>3.6584143000000002E-6</v>
      </c>
      <c r="R27" s="56">
        <v>9.1997687E-5</v>
      </c>
      <c r="S27" s="56">
        <v>1.0059761E-3</v>
      </c>
      <c r="T27" s="56">
        <v>4.2180146000000002E-3</v>
      </c>
      <c r="U27" s="56">
        <v>2.1393407999999998E-3</v>
      </c>
      <c r="V27" s="56">
        <v>3.3063364000000001E-7</v>
      </c>
      <c r="W27" s="56">
        <v>2.0397349999999999E-4</v>
      </c>
      <c r="X27" s="56">
        <v>1.6643058999999999E-4</v>
      </c>
      <c r="Y27" s="56">
        <v>4.0783521999999999E-4</v>
      </c>
      <c r="Z27" s="56">
        <f t="shared" si="0"/>
        <v>7.1359253436399997E-3</v>
      </c>
    </row>
    <row r="28" spans="1:26" x14ac:dyDescent="0.5">
      <c r="A28">
        <v>2040</v>
      </c>
      <c r="B28" s="56">
        <v>3.8654675999999998E-4</v>
      </c>
      <c r="C28" s="56">
        <v>1.5572170000000001E-10</v>
      </c>
      <c r="D28" s="56">
        <v>1.1262238000000001E-4</v>
      </c>
      <c r="E28" s="56">
        <v>7.9641813000000003E-7</v>
      </c>
      <c r="F28" s="56">
        <v>6.4771395999999999E-7</v>
      </c>
      <c r="G28" s="56">
        <v>8.1407301E-7</v>
      </c>
      <c r="H28" s="56">
        <v>1.4659973E-6</v>
      </c>
      <c r="I28" s="56">
        <v>2.6105741000000001E-7</v>
      </c>
      <c r="J28" s="56">
        <v>1.9401624E-8</v>
      </c>
      <c r="K28" s="56">
        <v>9.1086349999999999E-4</v>
      </c>
      <c r="L28" s="56">
        <v>1.411506E-5</v>
      </c>
      <c r="M28" s="56">
        <v>1.9702005999999998E-5</v>
      </c>
      <c r="N28" s="56">
        <v>1.1496086E-4</v>
      </c>
      <c r="O28" s="56">
        <v>3.1843840000000002E-4</v>
      </c>
      <c r="P28" s="56">
        <v>1.1769232999999999E-5</v>
      </c>
      <c r="Q28" s="56">
        <v>3.6584143000000002E-6</v>
      </c>
      <c r="R28" s="56">
        <v>9.1997687E-5</v>
      </c>
      <c r="S28" s="56">
        <v>1.0059761E-3</v>
      </c>
      <c r="T28" s="56">
        <v>4.2180146000000002E-3</v>
      </c>
      <c r="U28" s="56">
        <v>2.1393407999999998E-3</v>
      </c>
      <c r="V28" s="56">
        <v>3.3063364000000001E-7</v>
      </c>
      <c r="W28" s="56">
        <v>2.0397349999999999E-4</v>
      </c>
      <c r="X28" s="56">
        <v>1.6643058999999999E-4</v>
      </c>
      <c r="Y28" s="56">
        <v>4.0783521999999999E-4</v>
      </c>
      <c r="Z28" s="56">
        <f t="shared" si="0"/>
        <v>7.1359253436399997E-3</v>
      </c>
    </row>
    <row r="29" spans="1:26" x14ac:dyDescent="0.5">
      <c r="A29">
        <v>2041</v>
      </c>
      <c r="B29" s="56">
        <v>3.8654675999999998E-4</v>
      </c>
      <c r="C29" s="56">
        <v>1.5572170000000001E-10</v>
      </c>
      <c r="D29" s="56">
        <v>1.1262238000000001E-4</v>
      </c>
      <c r="E29" s="56">
        <v>7.9641813000000003E-7</v>
      </c>
      <c r="F29" s="56">
        <v>6.4771395999999999E-7</v>
      </c>
      <c r="G29" s="56">
        <v>8.1407301E-7</v>
      </c>
      <c r="H29" s="56">
        <v>1.4659973E-6</v>
      </c>
      <c r="I29" s="56">
        <v>2.6105741000000001E-7</v>
      </c>
      <c r="J29" s="56">
        <v>1.9401624E-8</v>
      </c>
      <c r="K29" s="56">
        <v>9.1086349999999999E-4</v>
      </c>
      <c r="L29" s="56">
        <v>1.411506E-5</v>
      </c>
      <c r="M29" s="56">
        <v>1.9702005999999998E-5</v>
      </c>
      <c r="N29" s="56">
        <v>1.1496086E-4</v>
      </c>
      <c r="O29" s="56">
        <v>3.1843840000000002E-4</v>
      </c>
      <c r="P29" s="56">
        <v>1.1769232999999999E-5</v>
      </c>
      <c r="Q29" s="56">
        <v>3.6584143000000002E-6</v>
      </c>
      <c r="R29" s="56">
        <v>9.1997687E-5</v>
      </c>
      <c r="S29" s="56">
        <v>1.0059761E-3</v>
      </c>
      <c r="T29" s="56">
        <v>4.2180146000000002E-3</v>
      </c>
      <c r="U29" s="56">
        <v>2.1393407999999998E-3</v>
      </c>
      <c r="V29" s="56">
        <v>3.3063364000000001E-7</v>
      </c>
      <c r="W29" s="56">
        <v>2.0397349999999999E-4</v>
      </c>
      <c r="X29" s="56">
        <v>1.6643058999999999E-4</v>
      </c>
      <c r="Y29" s="56">
        <v>4.0783521999999999E-4</v>
      </c>
      <c r="Z29" s="56">
        <f t="shared" si="0"/>
        <v>7.1359253436399997E-3</v>
      </c>
    </row>
    <row r="30" spans="1:26" x14ac:dyDescent="0.5">
      <c r="A30">
        <v>2042</v>
      </c>
      <c r="B30" s="56">
        <v>3.8654675999999998E-4</v>
      </c>
      <c r="C30" s="56">
        <v>1.5572170000000001E-10</v>
      </c>
      <c r="D30" s="56">
        <v>1.1262238000000001E-4</v>
      </c>
      <c r="E30" s="56">
        <v>7.9641813000000003E-7</v>
      </c>
      <c r="F30" s="56">
        <v>6.4771395999999999E-7</v>
      </c>
      <c r="G30" s="56">
        <v>8.1407301E-7</v>
      </c>
      <c r="H30" s="56">
        <v>1.4659973E-6</v>
      </c>
      <c r="I30" s="56">
        <v>2.6105741000000001E-7</v>
      </c>
      <c r="J30" s="56">
        <v>1.9401624E-8</v>
      </c>
      <c r="K30" s="56">
        <v>9.1086349999999999E-4</v>
      </c>
      <c r="L30" s="56">
        <v>1.411506E-5</v>
      </c>
      <c r="M30" s="56">
        <v>1.9702005999999998E-5</v>
      </c>
      <c r="N30" s="56">
        <v>1.1496086E-4</v>
      </c>
      <c r="O30" s="56">
        <v>3.1843840000000002E-4</v>
      </c>
      <c r="P30" s="56">
        <v>1.1769232999999999E-5</v>
      </c>
      <c r="Q30" s="56">
        <v>3.6584143000000002E-6</v>
      </c>
      <c r="R30" s="56">
        <v>9.1997687E-5</v>
      </c>
      <c r="S30" s="56">
        <v>1.0059761E-3</v>
      </c>
      <c r="T30" s="56">
        <v>4.2180146000000002E-3</v>
      </c>
      <c r="U30" s="56">
        <v>2.1393407999999998E-3</v>
      </c>
      <c r="V30" s="56">
        <v>3.3063364000000001E-7</v>
      </c>
      <c r="W30" s="56">
        <v>2.0397349999999999E-4</v>
      </c>
      <c r="X30" s="56">
        <v>1.6643058999999999E-4</v>
      </c>
      <c r="Y30" s="56">
        <v>4.0783521999999999E-4</v>
      </c>
      <c r="Z30" s="56">
        <f t="shared" si="0"/>
        <v>7.1359253436399997E-3</v>
      </c>
    </row>
    <row r="31" spans="1:26" x14ac:dyDescent="0.5">
      <c r="A31">
        <v>2043</v>
      </c>
      <c r="B31" s="56">
        <v>3.8654675999999998E-4</v>
      </c>
      <c r="C31" s="56">
        <v>1.5572170000000001E-10</v>
      </c>
      <c r="D31" s="56">
        <v>1.1262238000000001E-4</v>
      </c>
      <c r="E31" s="56">
        <v>7.9641813000000003E-7</v>
      </c>
      <c r="F31" s="56">
        <v>6.4771395999999999E-7</v>
      </c>
      <c r="G31" s="56">
        <v>8.1407301E-7</v>
      </c>
      <c r="H31" s="56">
        <v>1.4659973E-6</v>
      </c>
      <c r="I31" s="56">
        <v>2.6105741000000001E-7</v>
      </c>
      <c r="J31" s="56">
        <v>1.9401624E-8</v>
      </c>
      <c r="K31" s="56">
        <v>9.1086349999999999E-4</v>
      </c>
      <c r="L31" s="56">
        <v>1.411506E-5</v>
      </c>
      <c r="M31" s="56">
        <v>1.9702005999999998E-5</v>
      </c>
      <c r="N31" s="56">
        <v>1.1496086E-4</v>
      </c>
      <c r="O31" s="56">
        <v>3.1843840000000002E-4</v>
      </c>
      <c r="P31" s="56">
        <v>1.1769232999999999E-5</v>
      </c>
      <c r="Q31" s="56">
        <v>3.6584143000000002E-6</v>
      </c>
      <c r="R31" s="56">
        <v>9.1997687E-5</v>
      </c>
      <c r="S31" s="56">
        <v>1.0059761E-3</v>
      </c>
      <c r="T31" s="56">
        <v>4.2180146000000002E-3</v>
      </c>
      <c r="U31" s="56">
        <v>2.1393407999999998E-3</v>
      </c>
      <c r="V31" s="56">
        <v>3.3063364000000001E-7</v>
      </c>
      <c r="W31" s="56">
        <v>2.0397349999999999E-4</v>
      </c>
      <c r="X31" s="56">
        <v>1.6643058999999999E-4</v>
      </c>
      <c r="Y31" s="56">
        <v>4.0783521999999999E-4</v>
      </c>
      <c r="Z31" s="56">
        <f t="shared" si="0"/>
        <v>7.1359253436399997E-3</v>
      </c>
    </row>
    <row r="32" spans="1:26" x14ac:dyDescent="0.5">
      <c r="A32">
        <v>2044</v>
      </c>
      <c r="B32" s="56">
        <v>3.8654675999999998E-4</v>
      </c>
      <c r="C32" s="56">
        <v>1.5572170000000001E-10</v>
      </c>
      <c r="D32" s="56">
        <v>1.1262238000000001E-4</v>
      </c>
      <c r="E32" s="56">
        <v>7.9641813000000003E-7</v>
      </c>
      <c r="F32" s="56">
        <v>6.4771395999999999E-7</v>
      </c>
      <c r="G32" s="56">
        <v>8.1407301E-7</v>
      </c>
      <c r="H32" s="56">
        <v>1.4659973E-6</v>
      </c>
      <c r="I32" s="56">
        <v>2.6105741000000001E-7</v>
      </c>
      <c r="J32" s="56">
        <v>1.9401624E-8</v>
      </c>
      <c r="K32" s="56">
        <v>9.1086349999999999E-4</v>
      </c>
      <c r="L32" s="56">
        <v>1.411506E-5</v>
      </c>
      <c r="M32" s="56">
        <v>1.9702005999999998E-5</v>
      </c>
      <c r="N32" s="56">
        <v>1.1496086E-4</v>
      </c>
      <c r="O32" s="56">
        <v>3.1843840000000002E-4</v>
      </c>
      <c r="P32" s="56">
        <v>1.1769232999999999E-5</v>
      </c>
      <c r="Q32" s="56">
        <v>3.6584143000000002E-6</v>
      </c>
      <c r="R32" s="56">
        <v>9.1997687E-5</v>
      </c>
      <c r="S32" s="56">
        <v>1.0059761E-3</v>
      </c>
      <c r="T32" s="56">
        <v>4.2180146000000002E-3</v>
      </c>
      <c r="U32" s="56">
        <v>2.1393407999999998E-3</v>
      </c>
      <c r="V32" s="56">
        <v>3.3063364000000001E-7</v>
      </c>
      <c r="W32" s="56">
        <v>2.0397349999999999E-4</v>
      </c>
      <c r="X32" s="56">
        <v>1.6643058999999999E-4</v>
      </c>
      <c r="Y32" s="56">
        <v>4.0783521999999999E-4</v>
      </c>
      <c r="Z32" s="56">
        <f t="shared" si="0"/>
        <v>7.1359253436399997E-3</v>
      </c>
    </row>
    <row r="33" spans="1:26" x14ac:dyDescent="0.5">
      <c r="A33">
        <v>2045</v>
      </c>
      <c r="B33" s="56">
        <v>3.8654675999999998E-4</v>
      </c>
      <c r="C33" s="56">
        <v>1.5572170000000001E-10</v>
      </c>
      <c r="D33" s="56">
        <v>1.1262238000000001E-4</v>
      </c>
      <c r="E33" s="56">
        <v>7.9641813000000003E-7</v>
      </c>
      <c r="F33" s="56">
        <v>6.4771395999999999E-7</v>
      </c>
      <c r="G33" s="56">
        <v>8.1407301E-7</v>
      </c>
      <c r="H33" s="56">
        <v>1.4659973E-6</v>
      </c>
      <c r="I33" s="56">
        <v>2.6105741000000001E-7</v>
      </c>
      <c r="J33" s="56">
        <v>1.9401624E-8</v>
      </c>
      <c r="K33" s="56">
        <v>9.1086349999999999E-4</v>
      </c>
      <c r="L33" s="56">
        <v>1.411506E-5</v>
      </c>
      <c r="M33" s="56">
        <v>1.9702005999999998E-5</v>
      </c>
      <c r="N33" s="56">
        <v>1.1496086E-4</v>
      </c>
      <c r="O33" s="56">
        <v>3.1843840000000002E-4</v>
      </c>
      <c r="P33" s="56">
        <v>1.1769232999999999E-5</v>
      </c>
      <c r="Q33" s="56">
        <v>3.6584143000000002E-6</v>
      </c>
      <c r="R33" s="56">
        <v>9.1997687E-5</v>
      </c>
      <c r="S33" s="56">
        <v>1.0059761E-3</v>
      </c>
      <c r="T33" s="56">
        <v>4.2180146000000002E-3</v>
      </c>
      <c r="U33" s="56">
        <v>2.1393407999999998E-3</v>
      </c>
      <c r="V33" s="56">
        <v>3.3063364000000001E-7</v>
      </c>
      <c r="W33" s="56">
        <v>2.0397349999999999E-4</v>
      </c>
      <c r="X33" s="56">
        <v>1.6643058999999999E-4</v>
      </c>
      <c r="Y33" s="56">
        <v>4.0783521999999999E-4</v>
      </c>
      <c r="Z33" s="56">
        <f t="shared" si="0"/>
        <v>7.1359253436399997E-3</v>
      </c>
    </row>
    <row r="34" spans="1:26" x14ac:dyDescent="0.5">
      <c r="A34">
        <v>2046</v>
      </c>
      <c r="B34" s="56">
        <v>3.8654675999999998E-4</v>
      </c>
      <c r="C34" s="56">
        <v>1.5572170000000001E-10</v>
      </c>
      <c r="D34" s="56">
        <v>1.1262238000000001E-4</v>
      </c>
      <c r="E34" s="56">
        <v>7.9641813000000003E-7</v>
      </c>
      <c r="F34" s="56">
        <v>6.4771395999999999E-7</v>
      </c>
      <c r="G34" s="56">
        <v>8.1407301E-7</v>
      </c>
      <c r="H34" s="56">
        <v>1.4659973E-6</v>
      </c>
      <c r="I34" s="56">
        <v>2.6105741000000001E-7</v>
      </c>
      <c r="J34" s="56">
        <v>1.9401624E-8</v>
      </c>
      <c r="K34" s="56">
        <v>9.1086349999999999E-4</v>
      </c>
      <c r="L34" s="56">
        <v>1.411506E-5</v>
      </c>
      <c r="M34" s="56">
        <v>1.9702005999999998E-5</v>
      </c>
      <c r="N34" s="56">
        <v>1.1496086E-4</v>
      </c>
      <c r="O34" s="56">
        <v>3.1843840000000002E-4</v>
      </c>
      <c r="P34" s="56">
        <v>1.1769232999999999E-5</v>
      </c>
      <c r="Q34" s="56">
        <v>3.6584143000000002E-6</v>
      </c>
      <c r="R34" s="56">
        <v>9.1997687E-5</v>
      </c>
      <c r="S34" s="56">
        <v>1.0059761E-3</v>
      </c>
      <c r="T34" s="56">
        <v>4.2180146000000002E-3</v>
      </c>
      <c r="U34" s="56">
        <v>2.1393407999999998E-3</v>
      </c>
      <c r="V34" s="56">
        <v>3.3063364000000001E-7</v>
      </c>
      <c r="W34" s="56">
        <v>2.0397349999999999E-4</v>
      </c>
      <c r="X34" s="56">
        <v>1.6643058999999999E-4</v>
      </c>
      <c r="Y34" s="56">
        <v>4.0783521999999999E-4</v>
      </c>
      <c r="Z34" s="56">
        <f t="shared" si="0"/>
        <v>7.1359253436399997E-3</v>
      </c>
    </row>
    <row r="35" spans="1:26" x14ac:dyDescent="0.5">
      <c r="A35">
        <v>2047</v>
      </c>
      <c r="B35" s="56">
        <v>3.8654675999999998E-4</v>
      </c>
      <c r="C35" s="56">
        <v>1.5572170000000001E-10</v>
      </c>
      <c r="D35" s="56">
        <v>1.1262238000000001E-4</v>
      </c>
      <c r="E35" s="56">
        <v>7.9641813000000003E-7</v>
      </c>
      <c r="F35" s="56">
        <v>6.4771395999999999E-7</v>
      </c>
      <c r="G35" s="56">
        <v>8.1407301E-7</v>
      </c>
      <c r="H35" s="56">
        <v>1.4659973E-6</v>
      </c>
      <c r="I35" s="56">
        <v>2.6105741000000001E-7</v>
      </c>
      <c r="J35" s="56">
        <v>1.9401624E-8</v>
      </c>
      <c r="K35" s="56">
        <v>9.1086349999999999E-4</v>
      </c>
      <c r="L35" s="56">
        <v>1.411506E-5</v>
      </c>
      <c r="M35" s="56">
        <v>1.9702005999999998E-5</v>
      </c>
      <c r="N35" s="56">
        <v>1.1496086E-4</v>
      </c>
      <c r="O35" s="56">
        <v>3.1843840000000002E-4</v>
      </c>
      <c r="P35" s="56">
        <v>1.1769232999999999E-5</v>
      </c>
      <c r="Q35" s="56">
        <v>3.6584143000000002E-6</v>
      </c>
      <c r="R35" s="56">
        <v>9.1997687E-5</v>
      </c>
      <c r="S35" s="56">
        <v>1.0059761E-3</v>
      </c>
      <c r="T35" s="56">
        <v>4.2180146000000002E-3</v>
      </c>
      <c r="U35" s="56">
        <v>2.1393407999999998E-3</v>
      </c>
      <c r="V35" s="56">
        <v>3.3063364000000001E-7</v>
      </c>
      <c r="W35" s="56">
        <v>2.0397349999999999E-4</v>
      </c>
      <c r="X35" s="56">
        <v>1.6643058999999999E-4</v>
      </c>
      <c r="Y35" s="56">
        <v>4.0783521999999999E-4</v>
      </c>
      <c r="Z35" s="56">
        <f t="shared" si="0"/>
        <v>7.1359253436399997E-3</v>
      </c>
    </row>
    <row r="36" spans="1:26" x14ac:dyDescent="0.5">
      <c r="A36">
        <v>2048</v>
      </c>
      <c r="B36" s="56">
        <v>3.8654675999999998E-4</v>
      </c>
      <c r="C36" s="56">
        <v>1.5572170000000001E-10</v>
      </c>
      <c r="D36" s="56">
        <v>1.1262238000000001E-4</v>
      </c>
      <c r="E36" s="56">
        <v>7.9641813000000003E-7</v>
      </c>
      <c r="F36" s="56">
        <v>6.4771395999999999E-7</v>
      </c>
      <c r="G36" s="56">
        <v>8.1407301E-7</v>
      </c>
      <c r="H36" s="56">
        <v>1.4659973E-6</v>
      </c>
      <c r="I36" s="56">
        <v>2.6105741000000001E-7</v>
      </c>
      <c r="J36" s="56">
        <v>1.9401624E-8</v>
      </c>
      <c r="K36" s="56">
        <v>9.1086349999999999E-4</v>
      </c>
      <c r="L36" s="56">
        <v>1.411506E-5</v>
      </c>
      <c r="M36" s="56">
        <v>1.9702005999999998E-5</v>
      </c>
      <c r="N36" s="56">
        <v>1.1496086E-4</v>
      </c>
      <c r="O36" s="56">
        <v>3.1843840000000002E-4</v>
      </c>
      <c r="P36" s="56">
        <v>1.1769232999999999E-5</v>
      </c>
      <c r="Q36" s="56">
        <v>3.6584143000000002E-6</v>
      </c>
      <c r="R36" s="56">
        <v>9.1997687E-5</v>
      </c>
      <c r="S36" s="56">
        <v>1.0059761E-3</v>
      </c>
      <c r="T36" s="56">
        <v>4.2180146000000002E-3</v>
      </c>
      <c r="U36" s="56">
        <v>2.1393407999999998E-3</v>
      </c>
      <c r="V36" s="56">
        <v>3.3063364000000001E-7</v>
      </c>
      <c r="W36" s="56">
        <v>2.0397349999999999E-4</v>
      </c>
      <c r="X36" s="56">
        <v>1.6643058999999999E-4</v>
      </c>
      <c r="Y36" s="56">
        <v>4.0783521999999999E-4</v>
      </c>
      <c r="Z36" s="56">
        <f t="shared" si="0"/>
        <v>7.1359253436399997E-3</v>
      </c>
    </row>
    <row r="37" spans="1:26" x14ac:dyDescent="0.5">
      <c r="A37">
        <v>2049</v>
      </c>
      <c r="B37" s="56">
        <v>3.8654675999999998E-4</v>
      </c>
      <c r="C37" s="56">
        <v>1.5572170000000001E-10</v>
      </c>
      <c r="D37" s="56">
        <v>1.1262238000000001E-4</v>
      </c>
      <c r="E37" s="56">
        <v>7.9641813000000003E-7</v>
      </c>
      <c r="F37" s="56">
        <v>6.4771395999999999E-7</v>
      </c>
      <c r="G37" s="56">
        <v>8.1407301E-7</v>
      </c>
      <c r="H37" s="56">
        <v>1.4659973E-6</v>
      </c>
      <c r="I37" s="56">
        <v>2.6105741000000001E-7</v>
      </c>
      <c r="J37" s="56">
        <v>1.9401624E-8</v>
      </c>
      <c r="K37" s="56">
        <v>9.1086349999999999E-4</v>
      </c>
      <c r="L37" s="56">
        <v>1.411506E-5</v>
      </c>
      <c r="M37" s="56">
        <v>1.9702005999999998E-5</v>
      </c>
      <c r="N37" s="56">
        <v>1.1496086E-4</v>
      </c>
      <c r="O37" s="56">
        <v>3.1843840000000002E-4</v>
      </c>
      <c r="P37" s="56">
        <v>1.1769232999999999E-5</v>
      </c>
      <c r="Q37" s="56">
        <v>3.6584143000000002E-6</v>
      </c>
      <c r="R37" s="56">
        <v>9.1997687E-5</v>
      </c>
      <c r="S37" s="56">
        <v>1.0059761E-3</v>
      </c>
      <c r="T37" s="56">
        <v>4.2180146000000002E-3</v>
      </c>
      <c r="U37" s="56">
        <v>2.1393407999999998E-3</v>
      </c>
      <c r="V37" s="56">
        <v>3.3063364000000001E-7</v>
      </c>
      <c r="W37" s="56">
        <v>2.0397349999999999E-4</v>
      </c>
      <c r="X37" s="56">
        <v>1.6643058999999999E-4</v>
      </c>
      <c r="Y37" s="56">
        <v>4.0783521999999999E-4</v>
      </c>
      <c r="Z37" s="56">
        <f t="shared" si="0"/>
        <v>7.1359253436399997E-3</v>
      </c>
    </row>
    <row r="38" spans="1:26" x14ac:dyDescent="0.5">
      <c r="A38">
        <v>2050</v>
      </c>
      <c r="B38" s="56">
        <v>3.8654675999999998E-4</v>
      </c>
      <c r="C38" s="56">
        <v>1.5572170000000001E-10</v>
      </c>
      <c r="D38" s="56">
        <v>1.1262238000000001E-4</v>
      </c>
      <c r="E38" s="56">
        <v>7.9641813000000003E-7</v>
      </c>
      <c r="F38" s="56">
        <v>6.4771395999999999E-7</v>
      </c>
      <c r="G38" s="56">
        <v>8.1407301E-7</v>
      </c>
      <c r="H38" s="56">
        <v>1.4659973E-6</v>
      </c>
      <c r="I38" s="56">
        <v>2.6105741000000001E-7</v>
      </c>
      <c r="J38" s="56">
        <v>1.9401624E-8</v>
      </c>
      <c r="K38" s="56">
        <v>9.1086349999999999E-4</v>
      </c>
      <c r="L38" s="56">
        <v>1.411506E-5</v>
      </c>
      <c r="M38" s="56">
        <v>1.9702005999999998E-5</v>
      </c>
      <c r="N38" s="56">
        <v>1.1496086E-4</v>
      </c>
      <c r="O38" s="56">
        <v>3.1843840000000002E-4</v>
      </c>
      <c r="P38" s="56">
        <v>1.1769232999999999E-5</v>
      </c>
      <c r="Q38" s="56">
        <v>3.6584143000000002E-6</v>
      </c>
      <c r="R38" s="56">
        <v>9.1997687E-5</v>
      </c>
      <c r="S38" s="56">
        <v>1.0059761E-3</v>
      </c>
      <c r="T38" s="56">
        <v>4.2180146000000002E-3</v>
      </c>
      <c r="U38" s="56">
        <v>2.1393407999999998E-3</v>
      </c>
      <c r="V38" s="56">
        <v>3.3063364000000001E-7</v>
      </c>
      <c r="W38" s="56">
        <v>2.0397349999999999E-4</v>
      </c>
      <c r="X38" s="56">
        <v>1.6643058999999999E-4</v>
      </c>
      <c r="Y38" s="56">
        <v>4.0783521999999999E-4</v>
      </c>
      <c r="Z38" s="56">
        <f t="shared" si="0"/>
        <v>7.1359253436399997E-3</v>
      </c>
    </row>
    <row r="39" spans="1:26" x14ac:dyDescent="0.5">
      <c r="A39">
        <v>2051</v>
      </c>
      <c r="B39" s="56">
        <v>3.8654675999999998E-4</v>
      </c>
      <c r="C39" s="56">
        <v>1.5572170000000001E-10</v>
      </c>
      <c r="D39" s="56">
        <v>1.1262238000000001E-4</v>
      </c>
      <c r="E39" s="56">
        <v>7.9641813000000003E-7</v>
      </c>
      <c r="F39" s="56">
        <v>6.4771395999999999E-7</v>
      </c>
      <c r="G39" s="56">
        <v>8.1407301E-7</v>
      </c>
      <c r="H39" s="56">
        <v>1.4659973E-6</v>
      </c>
      <c r="I39" s="56">
        <v>2.6105741000000001E-7</v>
      </c>
      <c r="J39" s="56">
        <v>1.9401624E-8</v>
      </c>
      <c r="K39" s="56">
        <v>9.1086349999999999E-4</v>
      </c>
      <c r="L39" s="56">
        <v>1.411506E-5</v>
      </c>
      <c r="M39" s="56">
        <v>1.9702005999999998E-5</v>
      </c>
      <c r="N39" s="56">
        <v>1.1496086E-4</v>
      </c>
      <c r="O39" s="56">
        <v>3.1843840000000002E-4</v>
      </c>
      <c r="P39" s="56">
        <v>1.1769232999999999E-5</v>
      </c>
      <c r="Q39" s="56">
        <v>3.6584143000000002E-6</v>
      </c>
      <c r="R39" s="56">
        <v>9.1997687E-5</v>
      </c>
      <c r="S39" s="56">
        <v>1.0059761E-3</v>
      </c>
      <c r="T39" s="56">
        <v>4.2180146000000002E-3</v>
      </c>
      <c r="U39" s="56">
        <v>2.1393407999999998E-3</v>
      </c>
      <c r="V39" s="56">
        <v>3.3063364000000001E-7</v>
      </c>
      <c r="W39" s="56">
        <v>2.0397349999999999E-4</v>
      </c>
      <c r="X39" s="56">
        <v>1.6643058999999999E-4</v>
      </c>
      <c r="Y39" s="56">
        <v>4.0783521999999999E-4</v>
      </c>
      <c r="Z39" s="56">
        <f t="shared" si="0"/>
        <v>7.1359253436399997E-3</v>
      </c>
    </row>
    <row r="40" spans="1:26" x14ac:dyDescent="0.5">
      <c r="B40" s="2"/>
    </row>
    <row r="46" spans="1:26" x14ac:dyDescent="0.5">
      <c r="B46" s="2"/>
    </row>
    <row r="47" spans="1:26" x14ac:dyDescent="0.5">
      <c r="B47" s="2"/>
    </row>
    <row r="48" spans="1:26" x14ac:dyDescent="0.5">
      <c r="B48" s="2"/>
    </row>
    <row r="49" spans="2:2" x14ac:dyDescent="0.5">
      <c r="B49" s="2"/>
    </row>
    <row r="50" spans="2:2" x14ac:dyDescent="0.5">
      <c r="B50" s="2"/>
    </row>
    <row r="51" spans="2:2" x14ac:dyDescent="0.5">
      <c r="B51" s="2"/>
    </row>
    <row r="52" spans="2:2" x14ac:dyDescent="0.5">
      <c r="B52" s="2"/>
    </row>
    <row r="53" spans="2:2" x14ac:dyDescent="0.5">
      <c r="B53" s="2"/>
    </row>
    <row r="54" spans="2:2" x14ac:dyDescent="0.5">
      <c r="B54" s="2"/>
    </row>
    <row r="55" spans="2:2" x14ac:dyDescent="0.5">
      <c r="B55" s="2"/>
    </row>
    <row r="56" spans="2:2" x14ac:dyDescent="0.5">
      <c r="B56" s="2"/>
    </row>
    <row r="57" spans="2:2" x14ac:dyDescent="0.5">
      <c r="B57" s="2"/>
    </row>
    <row r="58" spans="2:2" x14ac:dyDescent="0.5">
      <c r="B58" s="2"/>
    </row>
    <row r="59" spans="2:2" x14ac:dyDescent="0.5">
      <c r="B59" s="2"/>
    </row>
    <row r="60" spans="2:2" x14ac:dyDescent="0.5">
      <c r="B60" s="2"/>
    </row>
    <row r="61" spans="2:2" x14ac:dyDescent="0.5">
      <c r="B61" s="2"/>
    </row>
    <row r="62" spans="2:2" x14ac:dyDescent="0.5">
      <c r="B62" s="2"/>
    </row>
    <row r="63" spans="2:2" x14ac:dyDescent="0.5">
      <c r="B63" s="2"/>
    </row>
    <row r="64" spans="2:2" x14ac:dyDescent="0.5">
      <c r="B64" s="2"/>
    </row>
    <row r="65" spans="2:2" x14ac:dyDescent="0.5">
      <c r="B65" s="2"/>
    </row>
    <row r="66" spans="2:2" x14ac:dyDescent="0.5">
      <c r="B66" s="2"/>
    </row>
    <row r="67" spans="2:2" x14ac:dyDescent="0.5">
      <c r="B67" s="2"/>
    </row>
    <row r="68" spans="2:2" x14ac:dyDescent="0.5">
      <c r="B68" s="2"/>
    </row>
    <row r="69" spans="2:2" x14ac:dyDescent="0.5">
      <c r="B69" s="2"/>
    </row>
    <row r="70" spans="2:2" x14ac:dyDescent="0.5">
      <c r="B70" s="2"/>
    </row>
    <row r="71" spans="2:2" x14ac:dyDescent="0.5">
      <c r="B71" s="2"/>
    </row>
    <row r="72" spans="2:2" x14ac:dyDescent="0.5">
      <c r="B72" s="2"/>
    </row>
    <row r="73" spans="2:2" x14ac:dyDescent="0.5">
      <c r="B73" s="2"/>
    </row>
    <row r="74" spans="2:2" x14ac:dyDescent="0.5">
      <c r="B74" s="2"/>
    </row>
    <row r="75" spans="2:2" x14ac:dyDescent="0.5">
      <c r="B75" s="2"/>
    </row>
    <row r="76" spans="2:2" x14ac:dyDescent="0.5">
      <c r="B76" s="2"/>
    </row>
    <row r="77" spans="2:2" x14ac:dyDescent="0.5">
      <c r="B77" s="2"/>
    </row>
    <row r="78" spans="2:2" x14ac:dyDescent="0.5">
      <c r="B78" s="2"/>
    </row>
    <row r="79" spans="2:2" x14ac:dyDescent="0.5">
      <c r="B79" s="2"/>
    </row>
    <row r="80" spans="2:2" x14ac:dyDescent="0.5">
      <c r="B80" s="2"/>
    </row>
    <row r="81" spans="2:2" x14ac:dyDescent="0.5">
      <c r="B81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C65E0-AEEB-4D92-A45E-A8DFA3D44E2A}">
  <dimension ref="A1:Z81"/>
  <sheetViews>
    <sheetView zoomScale="70" zoomScaleNormal="70" workbookViewId="0">
      <selection activeCell="D8" sqref="D8"/>
    </sheetView>
  </sheetViews>
  <sheetFormatPr baseColWidth="10" defaultRowHeight="15.75" x14ac:dyDescent="0.5"/>
  <cols>
    <col min="2" max="2" width="13.5" customWidth="1"/>
    <col min="3" max="26" width="12.375" bestFit="1" customWidth="1"/>
  </cols>
  <sheetData>
    <row r="1" spans="1:26" ht="35.25" customHeight="1" x14ac:dyDescent="0.65">
      <c r="A1" s="4" t="s">
        <v>0</v>
      </c>
      <c r="B1" s="5"/>
      <c r="C1" s="5" t="s">
        <v>84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15" customFormat="1" ht="35.25" customHeight="1" x14ac:dyDescent="0.65">
      <c r="A2" s="57"/>
      <c r="B2" s="42" t="s">
        <v>114</v>
      </c>
      <c r="C2" s="42" t="s">
        <v>59</v>
      </c>
      <c r="D2" s="42" t="s">
        <v>60</v>
      </c>
      <c r="E2" s="42" t="s">
        <v>78</v>
      </c>
      <c r="F2" s="42" t="s">
        <v>61</v>
      </c>
      <c r="G2" s="42" t="s">
        <v>79</v>
      </c>
      <c r="H2" s="42" t="s">
        <v>62</v>
      </c>
      <c r="I2" s="42" t="s">
        <v>63</v>
      </c>
      <c r="J2" s="42" t="s">
        <v>80</v>
      </c>
      <c r="K2" s="42" t="s">
        <v>64</v>
      </c>
      <c r="L2" s="42" t="s">
        <v>63</v>
      </c>
      <c r="M2" s="42" t="s">
        <v>81</v>
      </c>
      <c r="N2" s="42" t="s">
        <v>65</v>
      </c>
      <c r="O2" s="42" t="s">
        <v>66</v>
      </c>
      <c r="P2" s="42" t="s">
        <v>67</v>
      </c>
      <c r="Q2" s="42" t="s">
        <v>68</v>
      </c>
      <c r="R2" s="42" t="s">
        <v>69</v>
      </c>
      <c r="S2" s="42" t="s">
        <v>70</v>
      </c>
      <c r="T2" s="42" t="s">
        <v>71</v>
      </c>
      <c r="U2" s="42" t="s">
        <v>72</v>
      </c>
      <c r="V2" s="42" t="s">
        <v>73</v>
      </c>
      <c r="W2" s="42" t="s">
        <v>74</v>
      </c>
      <c r="X2" s="42" t="s">
        <v>75</v>
      </c>
      <c r="Y2" s="42" t="s">
        <v>76</v>
      </c>
      <c r="Z2" s="42" t="s">
        <v>77</v>
      </c>
    </row>
    <row r="3" spans="1:26" s="42" customFormat="1" x14ac:dyDescent="0.5">
      <c r="A3" s="42">
        <v>2015</v>
      </c>
      <c r="B3" s="41">
        <v>0.65387587726175989</v>
      </c>
      <c r="C3">
        <v>3.9589351896860757E-7</v>
      </c>
      <c r="D3">
        <v>0.1046934564958376</v>
      </c>
      <c r="E3">
        <v>5.5104475831480688E-4</v>
      </c>
      <c r="F3">
        <v>3.4066397245411241E-4</v>
      </c>
      <c r="G3">
        <v>5.5857218087898965E-4</v>
      </c>
      <c r="H3">
        <v>1.1905725665061716E-3</v>
      </c>
      <c r="I3">
        <v>8.2837096715266214E-4</v>
      </c>
      <c r="J3">
        <v>5.7976284179537909E-5</v>
      </c>
      <c r="K3" s="44">
        <v>0.85442838375080021</v>
      </c>
      <c r="L3">
        <v>4.8831950856040612E-2</v>
      </c>
      <c r="M3">
        <v>6.3256547523807008E-2</v>
      </c>
      <c r="N3" s="45">
        <v>4.4247591231368066E-2</v>
      </c>
      <c r="O3">
        <v>0.74965990349867673</v>
      </c>
      <c r="P3">
        <v>8.154769980068536E-3</v>
      </c>
      <c r="Q3" s="46">
        <v>7.3328954428946249E-4</v>
      </c>
      <c r="R3">
        <v>0.16595196714180149</v>
      </c>
      <c r="S3" s="47">
        <v>2.4727642720142168E-3</v>
      </c>
      <c r="T3">
        <v>7.5888875630789494</v>
      </c>
      <c r="U3">
        <v>1.9465292328845507</v>
      </c>
      <c r="V3">
        <v>2.2992781924482107E-3</v>
      </c>
      <c r="W3">
        <v>8.2309834642190646E-2</v>
      </c>
      <c r="X3">
        <v>1.0538698613951849</v>
      </c>
      <c r="Y3">
        <v>5.4419482685704089E-2</v>
      </c>
      <c r="Z3" s="48">
        <v>10.728315252879026</v>
      </c>
    </row>
    <row r="4" spans="1:26" s="42" customFormat="1" x14ac:dyDescent="0.5">
      <c r="A4" s="42">
        <v>2016</v>
      </c>
      <c r="B4" s="41">
        <v>0.65387587726175989</v>
      </c>
      <c r="C4">
        <v>3.9589351896860757E-7</v>
      </c>
      <c r="D4">
        <v>0.1046934564958376</v>
      </c>
      <c r="E4">
        <v>5.5104475831480688E-4</v>
      </c>
      <c r="F4">
        <v>3.4066397245411241E-4</v>
      </c>
      <c r="G4">
        <v>5.5857218087898965E-4</v>
      </c>
      <c r="H4">
        <v>1.1905725665061716E-3</v>
      </c>
      <c r="I4">
        <v>8.2837096715266214E-4</v>
      </c>
      <c r="J4">
        <v>5.7976284179537909E-5</v>
      </c>
      <c r="K4" s="44">
        <v>0.85442838375080021</v>
      </c>
      <c r="L4">
        <v>4.8831950856040612E-2</v>
      </c>
      <c r="M4">
        <v>6.3256547523807008E-2</v>
      </c>
      <c r="N4" s="45">
        <v>4.4247591231368066E-2</v>
      </c>
      <c r="O4">
        <v>0.74965990349867673</v>
      </c>
      <c r="P4">
        <v>8.154769980068536E-3</v>
      </c>
      <c r="Q4" s="46">
        <v>7.3328954428946249E-4</v>
      </c>
      <c r="R4">
        <v>0.16595196714180149</v>
      </c>
      <c r="S4" s="47">
        <v>2.4727642720142168E-3</v>
      </c>
      <c r="T4">
        <v>7.5888875630789494</v>
      </c>
      <c r="U4">
        <v>1.9465292328845507</v>
      </c>
      <c r="V4">
        <v>2.2992781924482107E-3</v>
      </c>
      <c r="W4">
        <v>8.2309834642190646E-2</v>
      </c>
      <c r="X4">
        <v>1.0538698613951849</v>
      </c>
      <c r="Y4">
        <v>5.4419482685704089E-2</v>
      </c>
      <c r="Z4" s="48">
        <v>10.728315252879026</v>
      </c>
    </row>
    <row r="5" spans="1:26" s="42" customFormat="1" x14ac:dyDescent="0.5">
      <c r="A5" s="42">
        <v>2017</v>
      </c>
      <c r="B5" s="41">
        <v>0.65387587726175989</v>
      </c>
      <c r="C5" s="43">
        <v>3.9589351896860757E-7</v>
      </c>
      <c r="D5" s="43">
        <v>0.1046934564958376</v>
      </c>
      <c r="E5" s="43">
        <v>5.5104475831480688E-4</v>
      </c>
      <c r="F5" s="43">
        <v>3.4066397245411241E-4</v>
      </c>
      <c r="G5" s="43">
        <v>5.5857218087898965E-4</v>
      </c>
      <c r="H5" s="43">
        <v>1.1905725665061716E-3</v>
      </c>
      <c r="I5" s="43">
        <v>8.2837096715266214E-4</v>
      </c>
      <c r="J5" s="43">
        <v>5.7976284179537909E-5</v>
      </c>
      <c r="K5" s="44">
        <v>0.85442838375080021</v>
      </c>
      <c r="L5" s="43">
        <v>4.8831950856040612E-2</v>
      </c>
      <c r="M5" s="43">
        <v>6.3256547523807008E-2</v>
      </c>
      <c r="N5" s="45">
        <v>4.4247591231368066E-2</v>
      </c>
      <c r="O5" s="43">
        <v>0.74965990349867673</v>
      </c>
      <c r="P5" s="43">
        <v>8.154769980068536E-3</v>
      </c>
      <c r="Q5" s="46">
        <v>7.3328954428946249E-4</v>
      </c>
      <c r="R5" s="43">
        <v>0.16595196714180149</v>
      </c>
      <c r="S5" s="47">
        <v>2.4727642720142168E-3</v>
      </c>
      <c r="T5" s="43">
        <v>7.5888875630789494</v>
      </c>
      <c r="U5" s="43">
        <v>1.9465292328845507</v>
      </c>
      <c r="V5" s="43">
        <v>2.2992781924482107E-3</v>
      </c>
      <c r="W5" s="43">
        <v>8.2309834642190646E-2</v>
      </c>
      <c r="X5" s="43">
        <v>1.0538698613951849</v>
      </c>
      <c r="Y5" s="43">
        <v>5.4419482685704089E-2</v>
      </c>
      <c r="Z5" s="48">
        <v>10.728315252879026</v>
      </c>
    </row>
    <row r="6" spans="1:26" s="42" customFormat="1" x14ac:dyDescent="0.5">
      <c r="A6" s="42">
        <v>2018</v>
      </c>
      <c r="B6" s="41">
        <v>0.65480597228087511</v>
      </c>
      <c r="C6" s="42">
        <v>3.9760450809568276E-7</v>
      </c>
      <c r="D6" s="42">
        <v>9.9895775558394462E-2</v>
      </c>
      <c r="E6" s="42">
        <v>5.4723371514221763E-4</v>
      </c>
      <c r="F6" s="42">
        <v>3.4622958460043033E-4</v>
      </c>
      <c r="G6" s="42">
        <v>5.5435684875324855E-4</v>
      </c>
      <c r="H6" s="42">
        <v>1.215953445870553E-3</v>
      </c>
      <c r="I6" s="42">
        <v>8.4767870589721463E-4</v>
      </c>
      <c r="J6" s="42">
        <v>5.9389387626322719E-5</v>
      </c>
      <c r="K6" s="44">
        <v>0.88219411414421822</v>
      </c>
      <c r="L6" s="42">
        <v>4.9555854549515325E-2</v>
      </c>
      <c r="M6" s="42">
        <v>6.4221847098217016E-2</v>
      </c>
      <c r="N6" s="45">
        <v>4.521358749963568E-2</v>
      </c>
      <c r="O6" s="42">
        <v>0.76752248636282561</v>
      </c>
      <c r="P6" s="42">
        <v>8.4104051843709605E-3</v>
      </c>
      <c r="Q6" s="46">
        <v>7.4249326054087142E-4</v>
      </c>
      <c r="R6" s="42">
        <v>0.16371263635176733</v>
      </c>
      <c r="S6" s="47">
        <v>2.4887461295509728E-3</v>
      </c>
      <c r="T6" s="42">
        <v>7.4886208996807406</v>
      </c>
      <c r="U6" s="42">
        <v>1.8572040664218321</v>
      </c>
      <c r="V6" s="42">
        <v>2.4186123712596763E-3</v>
      </c>
      <c r="W6" s="42">
        <v>8.221351580564551E-2</v>
      </c>
      <c r="X6" s="42">
        <v>1.1128017119727491</v>
      </c>
      <c r="Y6" s="42">
        <v>5.4922169303981867E-2</v>
      </c>
      <c r="Z6" s="48">
        <v>10.598180975556208</v>
      </c>
    </row>
    <row r="7" spans="1:26" s="42" customFormat="1" x14ac:dyDescent="0.5">
      <c r="A7" s="42">
        <v>2019</v>
      </c>
      <c r="B7" s="41">
        <v>0.65573606729999023</v>
      </c>
      <c r="C7" s="42">
        <v>3.9931549722275799E-7</v>
      </c>
      <c r="D7" s="42">
        <v>9.5098094620951326E-2</v>
      </c>
      <c r="E7" s="42">
        <v>5.4342267196962849E-4</v>
      </c>
      <c r="F7" s="42">
        <v>3.5179519674674825E-4</v>
      </c>
      <c r="G7" s="42">
        <v>5.5014151662750757E-4</v>
      </c>
      <c r="H7" s="42">
        <v>1.2413343252349347E-3</v>
      </c>
      <c r="I7" s="42">
        <v>8.6698644464176724E-4</v>
      </c>
      <c r="J7" s="42">
        <v>6.080249107310753E-5</v>
      </c>
      <c r="K7" s="44">
        <v>0.90995984453763623</v>
      </c>
      <c r="L7" s="42">
        <v>5.0279758242990046E-2</v>
      </c>
      <c r="M7" s="42">
        <v>6.5187146672627025E-2</v>
      </c>
      <c r="N7" s="45">
        <v>4.61795837679033E-2</v>
      </c>
      <c r="O7" s="42">
        <v>0.78538506922697437</v>
      </c>
      <c r="P7" s="42">
        <v>8.6660403886733833E-3</v>
      </c>
      <c r="Q7" s="46">
        <v>7.5169697679228046E-4</v>
      </c>
      <c r="R7" s="42">
        <v>0.16147330556173317</v>
      </c>
      <c r="S7" s="47">
        <v>2.5047279870877288E-3</v>
      </c>
      <c r="T7" s="42">
        <v>7.388354236282531</v>
      </c>
      <c r="U7" s="42">
        <v>1.7678788999591133</v>
      </c>
      <c r="V7" s="42">
        <v>2.5379465500711415E-3</v>
      </c>
      <c r="W7" s="42">
        <v>8.2117196969100359E-2</v>
      </c>
      <c r="X7" s="42">
        <v>1.1717335625503134</v>
      </c>
      <c r="Y7" s="42">
        <v>5.5424855922259653E-2</v>
      </c>
      <c r="Z7" s="48">
        <v>10.468046698233389</v>
      </c>
    </row>
    <row r="8" spans="1:26" s="42" customFormat="1" x14ac:dyDescent="0.5">
      <c r="A8" s="42">
        <v>2020</v>
      </c>
      <c r="B8" s="41">
        <v>0.65666616231910546</v>
      </c>
      <c r="C8" s="43">
        <v>4.0102648634983318E-7</v>
      </c>
      <c r="D8" s="43">
        <v>9.0300413683508191E-2</v>
      </c>
      <c r="E8" s="43">
        <v>5.3961162879703924E-4</v>
      </c>
      <c r="F8" s="43">
        <v>3.5736080889306617E-4</v>
      </c>
      <c r="G8" s="43">
        <v>5.4592618450176648E-4</v>
      </c>
      <c r="H8" s="43">
        <v>1.2667152045993161E-3</v>
      </c>
      <c r="I8" s="43">
        <v>8.8629418338631973E-4</v>
      </c>
      <c r="J8" s="43">
        <v>6.2215594519892341E-5</v>
      </c>
      <c r="K8" s="44">
        <v>0.93772557493105424</v>
      </c>
      <c r="L8" s="43">
        <v>5.1003661936464759E-2</v>
      </c>
      <c r="M8" s="43">
        <v>6.6152446247037033E-2</v>
      </c>
      <c r="N8" s="45">
        <v>4.7145580036170913E-2</v>
      </c>
      <c r="O8" s="43">
        <v>0.80324765209112325</v>
      </c>
      <c r="P8" s="43">
        <v>8.9216755929758078E-3</v>
      </c>
      <c r="Q8" s="46">
        <v>7.609006930436894E-4</v>
      </c>
      <c r="R8" s="43">
        <v>0.15923397477169901</v>
      </c>
      <c r="S8" s="47">
        <v>2.5207098446244848E-3</v>
      </c>
      <c r="T8" s="43">
        <v>7.2880875728843222</v>
      </c>
      <c r="U8" s="43">
        <v>1.6785537334963947</v>
      </c>
      <c r="V8" s="43">
        <v>2.6572807288826072E-3</v>
      </c>
      <c r="W8" s="43">
        <v>8.2020878132555222E-2</v>
      </c>
      <c r="X8" s="43">
        <v>1.2306654131278776</v>
      </c>
      <c r="Y8" s="43">
        <v>5.5927542540537431E-2</v>
      </c>
      <c r="Z8" s="48">
        <v>10.33791242091057</v>
      </c>
    </row>
    <row r="9" spans="1:26" s="42" customFormat="1" x14ac:dyDescent="0.5">
      <c r="A9" s="42">
        <v>2021</v>
      </c>
      <c r="B9" s="41">
        <v>0.66112940751627591</v>
      </c>
      <c r="C9" s="42">
        <v>4.0495310895886711E-7</v>
      </c>
      <c r="D9" s="42">
        <v>7.5693188740562634E-2</v>
      </c>
      <c r="E9" s="42">
        <v>5.4505360800987908E-4</v>
      </c>
      <c r="F9" s="42">
        <v>3.5993996083841126E-4</v>
      </c>
      <c r="G9" s="42">
        <v>5.5156010429184272E-4</v>
      </c>
      <c r="H9" s="42">
        <v>1.2797049307573629E-3</v>
      </c>
      <c r="I9" s="42">
        <v>8.8460077094782222E-4</v>
      </c>
      <c r="J9" s="42">
        <v>6.1986666437586837E-5</v>
      </c>
      <c r="K9" s="44">
        <v>0.94222027226557648</v>
      </c>
      <c r="L9" s="42">
        <v>5.1076188135945583E-2</v>
      </c>
      <c r="M9" s="42">
        <v>6.6246721071310286E-2</v>
      </c>
      <c r="N9" s="45">
        <v>4.7138563331885375E-2</v>
      </c>
      <c r="O9" s="42">
        <v>0.80359776209297451</v>
      </c>
      <c r="P9" s="42">
        <v>9.0385203594093091E-3</v>
      </c>
      <c r="Q9" s="46">
        <v>7.5744349048165042E-4</v>
      </c>
      <c r="R9" s="42">
        <v>0.16085394459597083</v>
      </c>
      <c r="S9" s="47">
        <v>2.4651241705599867E-3</v>
      </c>
      <c r="T9" s="42">
        <v>7.3624489012106009</v>
      </c>
      <c r="U9" s="42">
        <v>1.4080955594313624</v>
      </c>
      <c r="V9" s="42">
        <v>2.7033201855863232E-3</v>
      </c>
      <c r="W9" s="42">
        <v>8.2994097255084359E-2</v>
      </c>
      <c r="X9" s="42">
        <v>1.2828327567566611</v>
      </c>
      <c r="Y9" s="42">
        <v>5.6442952775511181E-2</v>
      </c>
      <c r="Z9" s="48">
        <v>10.195517587614807</v>
      </c>
    </row>
    <row r="10" spans="1:26" s="42" customFormat="1" x14ac:dyDescent="0.5">
      <c r="A10" s="42">
        <v>2022</v>
      </c>
      <c r="B10" s="41">
        <v>0.66559265271344636</v>
      </c>
      <c r="C10" s="42">
        <v>4.0887973156790104E-7</v>
      </c>
      <c r="D10" s="42">
        <v>6.1085963797617077E-2</v>
      </c>
      <c r="E10" s="42">
        <v>5.5049558722271893E-4</v>
      </c>
      <c r="F10" s="42">
        <v>3.625191127837564E-4</v>
      </c>
      <c r="G10" s="42">
        <v>5.5719402408191908E-4</v>
      </c>
      <c r="H10" s="42">
        <v>1.2926946569154097E-3</v>
      </c>
      <c r="I10" s="42">
        <v>8.8290735850932471E-4</v>
      </c>
      <c r="J10" s="42">
        <v>6.1757738355281333E-5</v>
      </c>
      <c r="K10" s="44">
        <v>0.94671496960009871</v>
      </c>
      <c r="L10" s="42">
        <v>5.1148714335426407E-2</v>
      </c>
      <c r="M10" s="42">
        <v>6.6340995895583538E-2</v>
      </c>
      <c r="N10" s="45">
        <v>4.713154662759983E-2</v>
      </c>
      <c r="O10" s="42">
        <v>0.80394787209482577</v>
      </c>
      <c r="P10" s="42">
        <v>9.1553651258428105E-3</v>
      </c>
      <c r="Q10" s="46">
        <v>7.5398628791961144E-4</v>
      </c>
      <c r="R10" s="42">
        <v>0.16247391442024262</v>
      </c>
      <c r="S10" s="47">
        <v>2.409538496495489E-3</v>
      </c>
      <c r="T10" s="42">
        <v>7.4368102295368788</v>
      </c>
      <c r="U10" s="42">
        <v>1.1376373853663302</v>
      </c>
      <c r="V10" s="42">
        <v>2.7493596422900391E-3</v>
      </c>
      <c r="W10" s="42">
        <v>8.3967316377613496E-2</v>
      </c>
      <c r="X10" s="42">
        <v>1.3350001003854446</v>
      </c>
      <c r="Y10" s="42">
        <v>5.6958363010484923E-2</v>
      </c>
      <c r="Z10" s="48">
        <v>10.053122754319043</v>
      </c>
    </row>
    <row r="11" spans="1:26" s="42" customFormat="1" x14ac:dyDescent="0.5">
      <c r="A11" s="42">
        <v>2023</v>
      </c>
      <c r="B11" s="41">
        <v>0.6700558979106167</v>
      </c>
      <c r="C11" s="42">
        <v>4.1280635417693503E-7</v>
      </c>
      <c r="D11" s="42">
        <v>4.647873885467152E-2</v>
      </c>
      <c r="E11" s="42">
        <v>5.5593756643555867E-4</v>
      </c>
      <c r="F11" s="42">
        <v>3.6509826472910149E-4</v>
      </c>
      <c r="G11" s="42">
        <v>5.6282794387199533E-4</v>
      </c>
      <c r="H11" s="42">
        <v>1.3056843830734567E-3</v>
      </c>
      <c r="I11" s="42">
        <v>8.812139460708272E-4</v>
      </c>
      <c r="J11" s="42">
        <v>6.1528810272975815E-5</v>
      </c>
      <c r="K11" s="44">
        <v>0.95120966693462083</v>
      </c>
      <c r="L11" s="42">
        <v>5.1221240534907231E-2</v>
      </c>
      <c r="M11" s="42">
        <v>6.643527071985679E-2</v>
      </c>
      <c r="N11" s="45">
        <v>4.7124529923314291E-2</v>
      </c>
      <c r="O11" s="42">
        <v>0.80429798209667702</v>
      </c>
      <c r="P11" s="42">
        <v>9.2722098922763136E-3</v>
      </c>
      <c r="Q11" s="46">
        <v>7.5052908535757257E-4</v>
      </c>
      <c r="R11" s="42">
        <v>0.16409388424451443</v>
      </c>
      <c r="S11" s="47">
        <v>2.3539528224309908E-3</v>
      </c>
      <c r="T11" s="42">
        <v>7.5111715578631575</v>
      </c>
      <c r="U11" s="42">
        <v>0.86717921130129794</v>
      </c>
      <c r="V11" s="42">
        <v>2.7953990989937551E-3</v>
      </c>
      <c r="W11" s="42">
        <v>8.4940535500142633E-2</v>
      </c>
      <c r="X11" s="42">
        <v>1.3871674440142283</v>
      </c>
      <c r="Y11" s="42">
        <v>5.7473773245458673E-2</v>
      </c>
      <c r="Z11" s="48">
        <v>9.9107279210232804</v>
      </c>
    </row>
    <row r="12" spans="1:26" s="42" customFormat="1" x14ac:dyDescent="0.5">
      <c r="A12" s="42">
        <v>2024</v>
      </c>
      <c r="B12" s="41">
        <v>0.67451914310778716</v>
      </c>
      <c r="C12" s="42">
        <v>4.1673297678596896E-7</v>
      </c>
      <c r="D12" s="42">
        <v>3.1871513911725963E-2</v>
      </c>
      <c r="E12" s="42">
        <v>5.6137954564839851E-4</v>
      </c>
      <c r="F12" s="42">
        <v>3.6767741667444664E-4</v>
      </c>
      <c r="G12" s="42">
        <v>5.6846186366207169E-4</v>
      </c>
      <c r="H12" s="42">
        <v>1.3186741092315035E-3</v>
      </c>
      <c r="I12" s="42">
        <v>8.7952053363232969E-4</v>
      </c>
      <c r="J12" s="42">
        <v>6.1299882190670311E-5</v>
      </c>
      <c r="K12" s="44">
        <v>0.95570436426914307</v>
      </c>
      <c r="L12" s="42">
        <v>5.1293766734388055E-2</v>
      </c>
      <c r="M12" s="42">
        <v>6.6529545544130042E-2</v>
      </c>
      <c r="N12" s="45">
        <v>4.7117513219028746E-2</v>
      </c>
      <c r="O12" s="42">
        <v>0.80464809209852828</v>
      </c>
      <c r="P12" s="42">
        <v>9.389054658709815E-3</v>
      </c>
      <c r="Q12" s="46">
        <v>7.4707188279553359E-4</v>
      </c>
      <c r="R12" s="42">
        <v>0.16571385406878622</v>
      </c>
      <c r="S12" s="47">
        <v>2.2983671483664931E-3</v>
      </c>
      <c r="T12" s="42">
        <v>7.5855328861894353</v>
      </c>
      <c r="U12" s="42">
        <v>0.59672103723626568</v>
      </c>
      <c r="V12" s="42">
        <v>2.8414385556974711E-3</v>
      </c>
      <c r="W12" s="42">
        <v>8.591375462267177E-2</v>
      </c>
      <c r="X12" s="42">
        <v>1.4393347876430118</v>
      </c>
      <c r="Y12" s="42">
        <v>5.7989183480432416E-2</v>
      </c>
      <c r="Z12" s="48">
        <v>9.7683330877275143</v>
      </c>
    </row>
    <row r="13" spans="1:26" s="42" customFormat="1" x14ac:dyDescent="0.5">
      <c r="A13" s="42">
        <v>2025</v>
      </c>
      <c r="B13" s="41">
        <v>0.67898238830495761</v>
      </c>
      <c r="C13" s="43">
        <v>4.2065959939500289E-7</v>
      </c>
      <c r="D13" s="43">
        <v>1.7264288968780406E-2</v>
      </c>
      <c r="E13" s="43">
        <v>5.6682152486123836E-4</v>
      </c>
      <c r="F13" s="43">
        <v>3.7025656861979173E-4</v>
      </c>
      <c r="G13" s="43">
        <v>5.7409578345214794E-4</v>
      </c>
      <c r="H13" s="43">
        <v>1.3316638353895504E-3</v>
      </c>
      <c r="I13" s="43">
        <v>8.7782712119383217E-4</v>
      </c>
      <c r="J13" s="43">
        <v>6.1070954108364807E-5</v>
      </c>
      <c r="K13" s="44">
        <v>0.9601990616036653</v>
      </c>
      <c r="L13" s="43">
        <v>5.1366292933868879E-2</v>
      </c>
      <c r="M13" s="43">
        <v>6.6623820368403294E-2</v>
      </c>
      <c r="N13" s="45">
        <v>4.7110496514743208E-2</v>
      </c>
      <c r="O13" s="43">
        <v>0.80499820210037953</v>
      </c>
      <c r="P13" s="43">
        <v>9.5058994251433163E-3</v>
      </c>
      <c r="Q13" s="46">
        <v>7.4361468023349461E-4</v>
      </c>
      <c r="R13" s="43">
        <v>0.16733382389305804</v>
      </c>
      <c r="S13" s="47">
        <v>2.2427814743019949E-3</v>
      </c>
      <c r="T13" s="43">
        <v>7.6598942145157141</v>
      </c>
      <c r="U13" s="43">
        <v>0.32626286317123354</v>
      </c>
      <c r="V13" s="43">
        <v>2.887478012401187E-3</v>
      </c>
      <c r="W13" s="43">
        <v>8.6886973745200907E-2</v>
      </c>
      <c r="X13" s="43">
        <v>1.4915021312717953</v>
      </c>
      <c r="Y13" s="43">
        <v>5.8504593715406165E-2</v>
      </c>
      <c r="Z13" s="48">
        <v>9.6259382544317535</v>
      </c>
    </row>
    <row r="14" spans="1:26" s="42" customFormat="1" x14ac:dyDescent="0.5">
      <c r="A14" s="42">
        <v>2026</v>
      </c>
      <c r="B14" s="41">
        <v>0.67485736588028566</v>
      </c>
      <c r="C14" s="42">
        <v>4.1774506884131838E-7</v>
      </c>
      <c r="D14" s="42">
        <v>1.6592440415204825E-2</v>
      </c>
      <c r="E14" s="42">
        <v>5.6385382936310153E-4</v>
      </c>
      <c r="F14" s="42">
        <v>3.6819211605046068E-4</v>
      </c>
      <c r="G14" s="42">
        <v>5.7114825235033892E-4</v>
      </c>
      <c r="H14" s="42">
        <v>1.3213177956086248E-3</v>
      </c>
      <c r="I14" s="42">
        <v>8.6651861621215068E-4</v>
      </c>
      <c r="J14" s="42">
        <v>6.029836950196582E-5</v>
      </c>
      <c r="K14" s="44">
        <v>0.96654631594484797</v>
      </c>
      <c r="L14" s="42">
        <v>5.1155043117065216E-2</v>
      </c>
      <c r="M14" s="42">
        <v>6.6330628978619077E-2</v>
      </c>
      <c r="N14" s="45">
        <v>4.6634522538442601E-2</v>
      </c>
      <c r="O14" s="42">
        <v>0.79788268083620717</v>
      </c>
      <c r="P14" s="42">
        <v>9.4647207866931059E-3</v>
      </c>
      <c r="Q14" s="46">
        <v>7.4634186713527274E-4</v>
      </c>
      <c r="R14" s="42">
        <v>0.16643306532449167</v>
      </c>
      <c r="S14" s="47">
        <v>2.2313507127621852E-3</v>
      </c>
      <c r="T14" s="42">
        <v>7.6196938805433048</v>
      </c>
      <c r="U14" s="42">
        <v>0.31381409826459888</v>
      </c>
      <c r="V14" s="42">
        <v>2.8512714423124226E-3</v>
      </c>
      <c r="W14" s="42">
        <v>8.6286140171032991E-2</v>
      </c>
      <c r="X14" s="42">
        <v>1.5071665427944534</v>
      </c>
      <c r="Y14" s="42">
        <v>5.8595007937660246E-2</v>
      </c>
      <c r="Z14" s="48">
        <v>9.5884069411533623</v>
      </c>
    </row>
    <row r="15" spans="1:26" s="42" customFormat="1" x14ac:dyDescent="0.5">
      <c r="A15" s="42">
        <v>2027</v>
      </c>
      <c r="B15" s="41">
        <v>0.67073234345561383</v>
      </c>
      <c r="C15" s="42">
        <v>4.1483053828763382E-7</v>
      </c>
      <c r="D15" s="42">
        <v>1.5920591861629245E-2</v>
      </c>
      <c r="E15" s="42">
        <v>5.6088613386496471E-4</v>
      </c>
      <c r="F15" s="42">
        <v>3.6612766348112963E-4</v>
      </c>
      <c r="G15" s="42">
        <v>5.6820072124853002E-4</v>
      </c>
      <c r="H15" s="42">
        <v>1.3109717558276992E-3</v>
      </c>
      <c r="I15" s="42">
        <v>8.5521011123046919E-4</v>
      </c>
      <c r="J15" s="42">
        <v>5.9525784895566832E-5</v>
      </c>
      <c r="K15" s="44">
        <v>0.97289357028603074</v>
      </c>
      <c r="L15" s="42">
        <v>5.094379330026156E-2</v>
      </c>
      <c r="M15" s="42">
        <v>6.603743758883486E-2</v>
      </c>
      <c r="N15" s="45">
        <v>4.6158548562142E-2</v>
      </c>
      <c r="O15" s="42">
        <v>0.79076715957203469</v>
      </c>
      <c r="P15" s="42">
        <v>9.4235421482428954E-3</v>
      </c>
      <c r="Q15" s="46">
        <v>7.4906905403705087E-4</v>
      </c>
      <c r="R15" s="42">
        <v>0.16553230675592531</v>
      </c>
      <c r="S15" s="47">
        <v>2.2199199512223755E-3</v>
      </c>
      <c r="T15" s="42">
        <v>7.5794935465708964</v>
      </c>
      <c r="U15" s="42">
        <v>0.30136533335796417</v>
      </c>
      <c r="V15" s="42">
        <v>2.8150648722236583E-3</v>
      </c>
      <c r="W15" s="42">
        <v>8.5685306596865088E-2</v>
      </c>
      <c r="X15" s="42">
        <v>1.5228309543171117</v>
      </c>
      <c r="Y15" s="42">
        <v>5.8685422159914326E-2</v>
      </c>
      <c r="Z15" s="48">
        <v>9.5508756278749765</v>
      </c>
    </row>
    <row r="16" spans="1:26" s="42" customFormat="1" x14ac:dyDescent="0.5">
      <c r="A16" s="42">
        <v>2028</v>
      </c>
      <c r="B16" s="41">
        <v>0.66660732103094189</v>
      </c>
      <c r="C16" s="42">
        <v>4.119160077339493E-7</v>
      </c>
      <c r="D16" s="42">
        <v>1.5248743308053665E-2</v>
      </c>
      <c r="E16" s="42">
        <v>5.5791843836682788E-4</v>
      </c>
      <c r="F16" s="42">
        <v>3.6406321091179858E-4</v>
      </c>
      <c r="G16" s="42">
        <v>5.65253190146721E-4</v>
      </c>
      <c r="H16" s="42">
        <v>1.3006257160467737E-3</v>
      </c>
      <c r="I16" s="42">
        <v>8.4390160624878781E-4</v>
      </c>
      <c r="J16" s="42">
        <v>5.8753200289167851E-5</v>
      </c>
      <c r="K16" s="44">
        <v>0.9792408246272134</v>
      </c>
      <c r="L16" s="42">
        <v>5.0732543483457897E-2</v>
      </c>
      <c r="M16" s="42">
        <v>6.5744246199050629E-2</v>
      </c>
      <c r="N16" s="45">
        <v>4.5682574585841393E-2</v>
      </c>
      <c r="O16" s="42">
        <v>0.78365163830786233</v>
      </c>
      <c r="P16" s="42">
        <v>9.3823635097926832E-3</v>
      </c>
      <c r="Q16" s="46">
        <v>7.5179624093882911E-4</v>
      </c>
      <c r="R16" s="42">
        <v>0.16463154818735892</v>
      </c>
      <c r="S16" s="47">
        <v>2.2084891896825662E-3</v>
      </c>
      <c r="T16" s="42">
        <v>7.5392932125984871</v>
      </c>
      <c r="U16" s="42">
        <v>0.28891656845132951</v>
      </c>
      <c r="V16" s="42">
        <v>2.7788583021348943E-3</v>
      </c>
      <c r="W16" s="42">
        <v>8.5084473022697171E-2</v>
      </c>
      <c r="X16" s="42">
        <v>1.5384953658397698</v>
      </c>
      <c r="Y16" s="42">
        <v>5.8775836382168406E-2</v>
      </c>
      <c r="Z16" s="48">
        <v>9.513344314596587</v>
      </c>
    </row>
    <row r="17" spans="1:26" s="42" customFormat="1" x14ac:dyDescent="0.5">
      <c r="A17" s="42">
        <v>2029</v>
      </c>
      <c r="B17" s="41">
        <v>0.66248229860627006</v>
      </c>
      <c r="C17" s="42">
        <v>4.0900147718026474E-7</v>
      </c>
      <c r="D17" s="42">
        <v>1.4576894754478086E-2</v>
      </c>
      <c r="E17" s="42">
        <v>5.5495074286869106E-4</v>
      </c>
      <c r="F17" s="42">
        <v>3.6199875834246753E-4</v>
      </c>
      <c r="G17" s="42">
        <v>5.623056590449121E-4</v>
      </c>
      <c r="H17" s="42">
        <v>1.2902796762658481E-3</v>
      </c>
      <c r="I17" s="42">
        <v>8.3259310126710632E-4</v>
      </c>
      <c r="J17" s="42">
        <v>5.7980615682768864E-5</v>
      </c>
      <c r="K17" s="44">
        <v>0.98558807896839618</v>
      </c>
      <c r="L17" s="42">
        <v>5.0521293666654241E-2</v>
      </c>
      <c r="M17" s="42">
        <v>6.5451054809266412E-2</v>
      </c>
      <c r="N17" s="45">
        <v>4.5206600609540792E-2</v>
      </c>
      <c r="O17" s="42">
        <v>0.77653611704368986</v>
      </c>
      <c r="P17" s="42">
        <v>9.3411848713424728E-3</v>
      </c>
      <c r="Q17" s="46">
        <v>7.5452342784060723E-4</v>
      </c>
      <c r="R17" s="42">
        <v>0.16373078961879256</v>
      </c>
      <c r="S17" s="47">
        <v>2.1970584281427565E-3</v>
      </c>
      <c r="T17" s="42">
        <v>7.4990928786260787</v>
      </c>
      <c r="U17" s="42">
        <v>0.2764678035446948</v>
      </c>
      <c r="V17" s="42">
        <v>2.7426517320461299E-3</v>
      </c>
      <c r="W17" s="42">
        <v>8.4483639448529269E-2</v>
      </c>
      <c r="X17" s="42">
        <v>1.5541597773624281</v>
      </c>
      <c r="Y17" s="42">
        <v>5.8866250604422486E-2</v>
      </c>
      <c r="Z17" s="48">
        <v>9.4758130013181994</v>
      </c>
    </row>
    <row r="18" spans="1:26" s="42" customFormat="1" x14ac:dyDescent="0.5">
      <c r="A18" s="42">
        <v>2030</v>
      </c>
      <c r="B18" s="41">
        <v>0.65835727618159812</v>
      </c>
      <c r="C18" s="43">
        <v>4.0608694662658023E-7</v>
      </c>
      <c r="D18" s="43">
        <v>1.3905046200902505E-2</v>
      </c>
      <c r="E18" s="43">
        <v>5.5198304737055423E-4</v>
      </c>
      <c r="F18" s="43">
        <v>3.5993430577313648E-4</v>
      </c>
      <c r="G18" s="43">
        <v>5.5935812794310309E-4</v>
      </c>
      <c r="H18" s="43">
        <v>1.2799336364849225E-3</v>
      </c>
      <c r="I18" s="43">
        <v>8.2128459628542482E-4</v>
      </c>
      <c r="J18" s="43">
        <v>5.7208031076369876E-5</v>
      </c>
      <c r="K18" s="44">
        <v>0.99193533330957884</v>
      </c>
      <c r="L18" s="43">
        <v>5.0310043849850578E-2</v>
      </c>
      <c r="M18" s="43">
        <v>6.5157863419482195E-2</v>
      </c>
      <c r="N18" s="45">
        <v>4.4730626633240185E-2</v>
      </c>
      <c r="O18" s="43">
        <v>0.76942059577951749</v>
      </c>
      <c r="P18" s="43">
        <v>9.3000062328922623E-3</v>
      </c>
      <c r="Q18" s="46">
        <v>7.5725061474238536E-4</v>
      </c>
      <c r="R18" s="43">
        <v>0.1628300310502262</v>
      </c>
      <c r="S18" s="47">
        <v>2.1856276666029468E-3</v>
      </c>
      <c r="T18" s="43">
        <v>7.4588925446536694</v>
      </c>
      <c r="U18" s="43">
        <v>0.26401903863806014</v>
      </c>
      <c r="V18" s="43">
        <v>2.7064451619573655E-3</v>
      </c>
      <c r="W18" s="43">
        <v>8.3882805874361352E-2</v>
      </c>
      <c r="X18" s="43">
        <v>1.5698241888850861</v>
      </c>
      <c r="Y18" s="43">
        <v>5.8956664826676566E-2</v>
      </c>
      <c r="Z18" s="48">
        <v>9.4382816880398099</v>
      </c>
    </row>
    <row r="19" spans="1:26" s="42" customFormat="1" x14ac:dyDescent="0.5">
      <c r="A19" s="42">
        <v>2031</v>
      </c>
      <c r="B19" s="41">
        <v>0.64983475984164729</v>
      </c>
      <c r="C19" s="42">
        <v>4.0476982207939026E-7</v>
      </c>
      <c r="D19" s="42">
        <v>1.3895912317255449E-2</v>
      </c>
      <c r="E19" s="42">
        <v>5.4964142686004397E-4</v>
      </c>
      <c r="F19" s="42">
        <v>3.5762229878646897E-4</v>
      </c>
      <c r="G19" s="42">
        <v>5.5720763017093344E-4</v>
      </c>
      <c r="H19" s="42">
        <v>1.2741454216021553E-3</v>
      </c>
      <c r="I19" s="42">
        <v>8.0763619334780481E-4</v>
      </c>
      <c r="J19" s="42">
        <v>5.6385436335705424E-5</v>
      </c>
      <c r="K19" s="44">
        <v>0.99412527233969739</v>
      </c>
      <c r="L19" s="42">
        <v>5.0015571301062059E-2</v>
      </c>
      <c r="M19" s="42">
        <v>6.4755024525925589E-2</v>
      </c>
      <c r="N19" s="45">
        <v>4.4096465785744186E-2</v>
      </c>
      <c r="O19" s="42">
        <v>0.76007323629831047</v>
      </c>
      <c r="P19" s="42">
        <v>9.2659833160083464E-3</v>
      </c>
      <c r="Q19" s="46">
        <v>7.6063743839641551E-4</v>
      </c>
      <c r="R19" s="42">
        <v>0.16161559097369793</v>
      </c>
      <c r="S19" s="47">
        <v>2.1740177685688742E-3</v>
      </c>
      <c r="T19" s="42">
        <v>7.4014271105332048</v>
      </c>
      <c r="U19" s="42">
        <v>0.26383869525738524</v>
      </c>
      <c r="V19" s="42">
        <v>2.7170146761533076E-3</v>
      </c>
      <c r="W19" s="42">
        <v>8.3346704233547356E-2</v>
      </c>
      <c r="X19" s="42">
        <v>1.5867407189769231</v>
      </c>
      <c r="Y19" s="42">
        <v>5.9017453142987314E-2</v>
      </c>
      <c r="Z19" s="48">
        <v>9.3970876968202006</v>
      </c>
    </row>
    <row r="20" spans="1:26" s="42" customFormat="1" x14ac:dyDescent="0.5">
      <c r="A20" s="42">
        <v>2032</v>
      </c>
      <c r="B20" s="41">
        <v>0.64131224350169636</v>
      </c>
      <c r="C20" s="42">
        <v>4.034526975322003E-7</v>
      </c>
      <c r="D20" s="42">
        <v>1.3886778433608393E-2</v>
      </c>
      <c r="E20" s="42">
        <v>5.4729980634953359E-4</v>
      </c>
      <c r="F20" s="42">
        <v>3.5531029179980146E-4</v>
      </c>
      <c r="G20" s="42">
        <v>5.550571323987638E-4</v>
      </c>
      <c r="H20" s="42">
        <v>1.268357206719388E-3</v>
      </c>
      <c r="I20" s="42">
        <v>7.9398779041018491E-4</v>
      </c>
      <c r="J20" s="42">
        <v>5.5562841595040965E-5</v>
      </c>
      <c r="K20" s="44">
        <v>0.99631521136981593</v>
      </c>
      <c r="L20" s="42">
        <v>4.972109875227354E-2</v>
      </c>
      <c r="M20" s="42">
        <v>6.4352185632368983E-2</v>
      </c>
      <c r="N20" s="45">
        <v>4.3462304938248195E-2</v>
      </c>
      <c r="O20" s="42">
        <v>0.75072587681710345</v>
      </c>
      <c r="P20" s="42">
        <v>9.2319603991244288E-3</v>
      </c>
      <c r="Q20" s="46">
        <v>7.6402426205044566E-4</v>
      </c>
      <c r="R20" s="42">
        <v>0.16040115089716964</v>
      </c>
      <c r="S20" s="47">
        <v>2.1624078705348017E-3</v>
      </c>
      <c r="T20" s="42">
        <v>7.3439616764127411</v>
      </c>
      <c r="U20" s="42">
        <v>0.26365835187671033</v>
      </c>
      <c r="V20" s="42">
        <v>2.7275841903492502E-3</v>
      </c>
      <c r="W20" s="42">
        <v>8.2810602592733359E-2</v>
      </c>
      <c r="X20" s="42">
        <v>1.6036572490687599</v>
      </c>
      <c r="Y20" s="42">
        <v>5.9078241459298055E-2</v>
      </c>
      <c r="Z20" s="48">
        <v>9.3558937056005931</v>
      </c>
    </row>
    <row r="21" spans="1:26" s="42" customFormat="1" x14ac:dyDescent="0.5">
      <c r="A21" s="42">
        <v>2033</v>
      </c>
      <c r="B21" s="41">
        <v>0.63278972716174553</v>
      </c>
      <c r="C21" s="42">
        <v>4.0213557298501038E-7</v>
      </c>
      <c r="D21" s="42">
        <v>1.3877644549961335E-2</v>
      </c>
      <c r="E21" s="42">
        <v>5.4495818583902332E-4</v>
      </c>
      <c r="F21" s="42">
        <v>3.5299828481313394E-4</v>
      </c>
      <c r="G21" s="42">
        <v>5.5290663462659415E-4</v>
      </c>
      <c r="H21" s="42">
        <v>1.2625689918366208E-3</v>
      </c>
      <c r="I21" s="42">
        <v>7.80339387472565E-4</v>
      </c>
      <c r="J21" s="42">
        <v>5.4740246854376513E-5</v>
      </c>
      <c r="K21" s="44">
        <v>0.99850515039993459</v>
      </c>
      <c r="L21" s="42">
        <v>4.9426626203485022E-2</v>
      </c>
      <c r="M21" s="42">
        <v>6.394934673881239E-2</v>
      </c>
      <c r="N21" s="45">
        <v>4.2828144090752196E-2</v>
      </c>
      <c r="O21" s="42">
        <v>0.74137851733589644</v>
      </c>
      <c r="P21" s="42">
        <v>9.1979374822405112E-3</v>
      </c>
      <c r="Q21" s="46">
        <v>7.674110857044757E-4</v>
      </c>
      <c r="R21" s="42">
        <v>0.15918671082064137</v>
      </c>
      <c r="S21" s="47">
        <v>2.1507979725007291E-3</v>
      </c>
      <c r="T21" s="42">
        <v>7.2864962422922765</v>
      </c>
      <c r="U21" s="42">
        <v>0.26347800849603537</v>
      </c>
      <c r="V21" s="42">
        <v>2.7381537045451923E-3</v>
      </c>
      <c r="W21" s="42">
        <v>8.2274500951919377E-2</v>
      </c>
      <c r="X21" s="42">
        <v>1.6205737791605968</v>
      </c>
      <c r="Y21" s="42">
        <v>5.9139029775608802E-2</v>
      </c>
      <c r="Z21" s="48">
        <v>9.314699714380982</v>
      </c>
    </row>
    <row r="22" spans="1:26" s="42" customFormat="1" x14ac:dyDescent="0.5">
      <c r="A22" s="42">
        <v>2034</v>
      </c>
      <c r="B22" s="41">
        <v>0.62426721082179459</v>
      </c>
      <c r="C22" s="42">
        <v>4.0081844843782042E-7</v>
      </c>
      <c r="D22" s="42">
        <v>1.3868510666314279E-2</v>
      </c>
      <c r="E22" s="42">
        <v>5.4261656532851306E-4</v>
      </c>
      <c r="F22" s="42">
        <v>3.5068627782646643E-4</v>
      </c>
      <c r="G22" s="42">
        <v>5.507561368544245E-4</v>
      </c>
      <c r="H22" s="42">
        <v>1.2567807769538536E-3</v>
      </c>
      <c r="I22" s="42">
        <v>7.6669098453494499E-4</v>
      </c>
      <c r="J22" s="42">
        <v>5.3917652113712062E-5</v>
      </c>
      <c r="K22" s="44">
        <v>1.000695089430053</v>
      </c>
      <c r="L22" s="42">
        <v>4.9132153654696503E-2</v>
      </c>
      <c r="M22" s="42">
        <v>6.3546507845255784E-2</v>
      </c>
      <c r="N22" s="45">
        <v>4.2193983243256204E-2</v>
      </c>
      <c r="O22" s="42">
        <v>0.73203115785468942</v>
      </c>
      <c r="P22" s="42">
        <v>9.1639145653565953E-3</v>
      </c>
      <c r="Q22" s="46">
        <v>7.7079790935850585E-4</v>
      </c>
      <c r="R22" s="42">
        <v>0.15797227074411307</v>
      </c>
      <c r="S22" s="47">
        <v>2.1391880744666566E-3</v>
      </c>
      <c r="T22" s="42">
        <v>7.229030808171812</v>
      </c>
      <c r="U22" s="42">
        <v>0.26329766511536046</v>
      </c>
      <c r="V22" s="42">
        <v>2.7487232187411344E-3</v>
      </c>
      <c r="W22" s="42">
        <v>8.1738399311105381E-2</v>
      </c>
      <c r="X22" s="42">
        <v>1.6374903092524338</v>
      </c>
      <c r="Y22" s="42">
        <v>5.919981809191955E-2</v>
      </c>
      <c r="Z22" s="48">
        <v>9.2735057231613727</v>
      </c>
    </row>
    <row r="23" spans="1:26" s="42" customFormat="1" x14ac:dyDescent="0.5">
      <c r="A23" s="42">
        <v>2035</v>
      </c>
      <c r="B23" s="41">
        <v>0.61574469448184377</v>
      </c>
      <c r="C23" s="42">
        <v>3.9950132389063045E-7</v>
      </c>
      <c r="D23" s="42">
        <v>1.3859376782667222E-2</v>
      </c>
      <c r="E23" s="42">
        <v>5.4027494481800279E-4</v>
      </c>
      <c r="F23" s="42">
        <v>3.4837427083979887E-4</v>
      </c>
      <c r="G23" s="42">
        <v>5.4860563908225486E-4</v>
      </c>
      <c r="H23" s="42">
        <v>1.2509925620710865E-3</v>
      </c>
      <c r="I23" s="42">
        <v>7.5304258159732498E-4</v>
      </c>
      <c r="J23" s="42">
        <v>5.3095057373047603E-5</v>
      </c>
      <c r="K23" s="44">
        <v>1.0028850284601716</v>
      </c>
      <c r="L23" s="42">
        <v>4.8837681105907985E-2</v>
      </c>
      <c r="M23" s="42">
        <v>6.3143668951699178E-2</v>
      </c>
      <c r="N23" s="45">
        <v>4.1559822395760206E-2</v>
      </c>
      <c r="O23" s="42">
        <v>0.7226837983734824</v>
      </c>
      <c r="P23" s="42">
        <v>9.1298916484726794E-3</v>
      </c>
      <c r="Q23" s="46">
        <v>7.74184733012536E-4</v>
      </c>
      <c r="R23" s="42">
        <v>0.15675783066758481</v>
      </c>
      <c r="S23" s="47">
        <v>2.1275781764325844E-3</v>
      </c>
      <c r="T23" s="42">
        <v>7.1715653740513474</v>
      </c>
      <c r="U23" s="42">
        <v>0.26311732173468555</v>
      </c>
      <c r="V23" s="42">
        <v>2.7592927329370765E-3</v>
      </c>
      <c r="W23" s="42">
        <v>8.1202297670291385E-2</v>
      </c>
      <c r="X23" s="42">
        <v>1.6544068393442708</v>
      </c>
      <c r="Y23" s="42">
        <v>5.926060640823029E-2</v>
      </c>
      <c r="Z23" s="48">
        <v>9.2323117319417616</v>
      </c>
    </row>
    <row r="24" spans="1:26" s="42" customFormat="1" x14ac:dyDescent="0.5">
      <c r="A24" s="42">
        <v>2036</v>
      </c>
      <c r="B24" s="41">
        <v>0.60722217814189294</v>
      </c>
      <c r="C24" s="42">
        <v>3.9818419934344049E-7</v>
      </c>
      <c r="D24" s="42">
        <v>1.3850242899020166E-2</v>
      </c>
      <c r="E24" s="42">
        <v>5.3793332430749242E-4</v>
      </c>
      <c r="F24" s="42">
        <v>3.4606226385313135E-4</v>
      </c>
      <c r="G24" s="42">
        <v>5.4645514131008521E-4</v>
      </c>
      <c r="H24" s="42">
        <v>1.2452043471883193E-3</v>
      </c>
      <c r="I24" s="42">
        <v>7.3939417865970507E-4</v>
      </c>
      <c r="J24" s="42">
        <v>5.2272462632383151E-5</v>
      </c>
      <c r="K24" s="44">
        <v>1.0050749674902903</v>
      </c>
      <c r="L24" s="42">
        <v>4.8543208557119466E-2</v>
      </c>
      <c r="M24" s="42">
        <v>6.2740830058142572E-2</v>
      </c>
      <c r="N24" s="45">
        <v>4.0925661548264207E-2</v>
      </c>
      <c r="O24" s="42">
        <v>0.71333643889227549</v>
      </c>
      <c r="P24" s="42">
        <v>9.0958687315887618E-3</v>
      </c>
      <c r="Q24" s="46">
        <v>7.7757155666656615E-4</v>
      </c>
      <c r="R24" s="42">
        <v>0.15554339059105654</v>
      </c>
      <c r="S24" s="47">
        <v>2.1159682783985119E-3</v>
      </c>
      <c r="T24" s="42">
        <v>7.1140999399308837</v>
      </c>
      <c r="U24" s="42">
        <v>0.26293697835401064</v>
      </c>
      <c r="V24" s="42">
        <v>2.769862247133019E-3</v>
      </c>
      <c r="W24" s="42">
        <v>8.0666196029477388E-2</v>
      </c>
      <c r="X24" s="42">
        <v>1.6713233694361076</v>
      </c>
      <c r="Y24" s="42">
        <v>5.9321394724541038E-2</v>
      </c>
      <c r="Z24" s="48">
        <v>9.191117740722154</v>
      </c>
    </row>
    <row r="25" spans="1:26" s="42" customFormat="1" x14ac:dyDescent="0.5">
      <c r="A25" s="42">
        <v>2037</v>
      </c>
      <c r="B25" s="41">
        <v>0.59869966180194201</v>
      </c>
      <c r="C25" s="42">
        <v>3.9686707479625052E-7</v>
      </c>
      <c r="D25" s="42">
        <v>1.384110901537311E-2</v>
      </c>
      <c r="E25" s="42">
        <v>5.3559170379698215E-4</v>
      </c>
      <c r="F25" s="42">
        <v>3.4375025686646384E-4</v>
      </c>
      <c r="G25" s="42">
        <v>5.4430464353791557E-4</v>
      </c>
      <c r="H25" s="42">
        <v>1.2394161323055521E-3</v>
      </c>
      <c r="I25" s="42">
        <v>7.2574577572208517E-4</v>
      </c>
      <c r="J25" s="42">
        <v>5.1449867891718699E-5</v>
      </c>
      <c r="K25" s="44">
        <v>1.0072649065204089</v>
      </c>
      <c r="L25" s="42">
        <v>4.8248736008330947E-2</v>
      </c>
      <c r="M25" s="42">
        <v>6.2337991164585972E-2</v>
      </c>
      <c r="N25" s="45">
        <v>4.0291500700768215E-2</v>
      </c>
      <c r="O25" s="42">
        <v>0.70398907941106847</v>
      </c>
      <c r="P25" s="42">
        <v>9.0618458147048442E-3</v>
      </c>
      <c r="Q25" s="46">
        <v>7.809583803205963E-4</v>
      </c>
      <c r="R25" s="42">
        <v>0.15432895051452825</v>
      </c>
      <c r="S25" s="47">
        <v>2.1043583803644393E-3</v>
      </c>
      <c r="T25" s="42">
        <v>7.0566345058104192</v>
      </c>
      <c r="U25" s="42">
        <v>0.26275663497333573</v>
      </c>
      <c r="V25" s="42">
        <v>2.7804317613289611E-3</v>
      </c>
      <c r="W25" s="42">
        <v>8.0130094388663392E-2</v>
      </c>
      <c r="X25" s="42">
        <v>1.6882398995279444</v>
      </c>
      <c r="Y25" s="42">
        <v>5.9382183040851785E-2</v>
      </c>
      <c r="Z25" s="48">
        <v>9.1499237495025429</v>
      </c>
    </row>
    <row r="26" spans="1:26" s="42" customFormat="1" x14ac:dyDescent="0.5">
      <c r="A26" s="42">
        <v>2038</v>
      </c>
      <c r="B26" s="41">
        <v>0.59017714546199118</v>
      </c>
      <c r="C26" s="42">
        <v>3.9554995024906061E-7</v>
      </c>
      <c r="D26" s="42">
        <v>1.3831975131726052E-2</v>
      </c>
      <c r="E26" s="42">
        <v>5.3325008328647188E-4</v>
      </c>
      <c r="F26" s="42">
        <v>3.4143824987979633E-4</v>
      </c>
      <c r="G26" s="42">
        <v>5.4215414576574592E-4</v>
      </c>
      <c r="H26" s="42">
        <v>1.2336279174227848E-3</v>
      </c>
      <c r="I26" s="42">
        <v>7.1209737278446516E-4</v>
      </c>
      <c r="J26" s="42">
        <v>5.0627273151054247E-5</v>
      </c>
      <c r="K26" s="44">
        <v>1.0094548455505274</v>
      </c>
      <c r="L26" s="42">
        <v>4.7954263459542429E-2</v>
      </c>
      <c r="M26" s="42">
        <v>6.1935152271029366E-2</v>
      </c>
      <c r="N26" s="45">
        <v>3.9657339853272217E-2</v>
      </c>
      <c r="O26" s="42">
        <v>0.69464171992986146</v>
      </c>
      <c r="P26" s="42">
        <v>9.0278228978209283E-3</v>
      </c>
      <c r="Q26" s="46">
        <v>7.8434520397462635E-4</v>
      </c>
      <c r="R26" s="42">
        <v>0.15311451043799998</v>
      </c>
      <c r="S26" s="47">
        <v>2.0927484823303668E-3</v>
      </c>
      <c r="T26" s="42">
        <v>6.9991690716899546</v>
      </c>
      <c r="U26" s="42">
        <v>0.26257629159266077</v>
      </c>
      <c r="V26" s="42">
        <v>2.7910012755249032E-3</v>
      </c>
      <c r="W26" s="42">
        <v>7.959399274784941E-2</v>
      </c>
      <c r="X26" s="42">
        <v>1.7051564296197814</v>
      </c>
      <c r="Y26" s="42">
        <v>5.9442971357162533E-2</v>
      </c>
      <c r="Z26" s="48">
        <v>9.1087297582829336</v>
      </c>
    </row>
    <row r="27" spans="1:26" s="42" customFormat="1" x14ac:dyDescent="0.5">
      <c r="A27" s="42">
        <v>2039</v>
      </c>
      <c r="B27" s="41">
        <v>0.58165462912204025</v>
      </c>
      <c r="C27" s="42">
        <v>3.9423282570187065E-7</v>
      </c>
      <c r="D27" s="42">
        <v>1.3822841248078995E-2</v>
      </c>
      <c r="E27" s="42">
        <v>5.3090846277596151E-4</v>
      </c>
      <c r="F27" s="42">
        <v>3.3912624289312882E-4</v>
      </c>
      <c r="G27" s="42">
        <v>5.4000364799357628E-4</v>
      </c>
      <c r="H27" s="42">
        <v>1.2278397025400176E-3</v>
      </c>
      <c r="I27" s="42">
        <v>6.9844896984684515E-4</v>
      </c>
      <c r="J27" s="42">
        <v>4.9804678410389788E-5</v>
      </c>
      <c r="K27" s="44">
        <v>1.011644784580646</v>
      </c>
      <c r="L27" s="42">
        <v>4.765979091075391E-2</v>
      </c>
      <c r="M27" s="42">
        <v>6.1532313377472767E-2</v>
      </c>
      <c r="N27" s="45">
        <v>3.9023179005776225E-2</v>
      </c>
      <c r="O27" s="42">
        <v>0.68529436044865444</v>
      </c>
      <c r="P27" s="42">
        <v>8.9937999809370124E-3</v>
      </c>
      <c r="Q27" s="46">
        <v>7.877320276286565E-4</v>
      </c>
      <c r="R27" s="42">
        <v>0.15190007036147168</v>
      </c>
      <c r="S27" s="47">
        <v>2.0811385842962942E-3</v>
      </c>
      <c r="T27" s="42">
        <v>6.9417036375694909</v>
      </c>
      <c r="U27" s="42">
        <v>0.26239594821198586</v>
      </c>
      <c r="V27" s="42">
        <v>2.8015707897208458E-3</v>
      </c>
      <c r="W27" s="42">
        <v>7.9057891107035413E-2</v>
      </c>
      <c r="X27" s="42">
        <v>1.7220729597116184</v>
      </c>
      <c r="Y27" s="42">
        <v>5.9503759673473273E-2</v>
      </c>
      <c r="Z27" s="48">
        <v>9.0675357670633243</v>
      </c>
    </row>
    <row r="28" spans="1:26" s="42" customFormat="1" x14ac:dyDescent="0.5">
      <c r="A28" s="42">
        <v>2040</v>
      </c>
      <c r="B28" s="41">
        <v>0.57313211278208942</v>
      </c>
      <c r="C28" s="43">
        <v>3.9291570115468068E-7</v>
      </c>
      <c r="D28" s="43">
        <v>1.3813707364431939E-2</v>
      </c>
      <c r="E28" s="43">
        <v>5.2856684226545124E-4</v>
      </c>
      <c r="F28" s="43">
        <v>3.3681423590646131E-4</v>
      </c>
      <c r="G28" s="43">
        <v>5.3785315022140663E-4</v>
      </c>
      <c r="H28" s="43">
        <v>1.2220514876572503E-3</v>
      </c>
      <c r="I28" s="43">
        <v>6.8480056690922524E-4</v>
      </c>
      <c r="J28" s="43">
        <v>4.8982083669725336E-5</v>
      </c>
      <c r="K28" s="44">
        <v>1.0138347236107645</v>
      </c>
      <c r="L28" s="43">
        <v>4.7365318361965392E-2</v>
      </c>
      <c r="M28" s="43">
        <v>6.112947448391616E-2</v>
      </c>
      <c r="N28" s="45">
        <v>3.8389018158280226E-2</v>
      </c>
      <c r="O28" s="43">
        <v>0.67594700096744742</v>
      </c>
      <c r="P28" s="43">
        <v>8.9597770640530948E-3</v>
      </c>
      <c r="Q28" s="46">
        <v>7.9111885128268665E-4</v>
      </c>
      <c r="R28" s="43">
        <v>0.15068563028494342</v>
      </c>
      <c r="S28" s="47">
        <v>2.0695286862622217E-3</v>
      </c>
      <c r="T28" s="43">
        <v>6.8842382034490264</v>
      </c>
      <c r="U28" s="43">
        <v>0.26221560483131096</v>
      </c>
      <c r="V28" s="43">
        <v>2.8121403039167879E-3</v>
      </c>
      <c r="W28" s="43">
        <v>7.8521789466221417E-2</v>
      </c>
      <c r="X28" s="43">
        <v>1.7389894898034552</v>
      </c>
      <c r="Y28" s="43">
        <v>5.9564547989784021E-2</v>
      </c>
      <c r="Z28" s="48">
        <v>9.0263417758437132</v>
      </c>
    </row>
    <row r="29" spans="1:26" s="42" customFormat="1" x14ac:dyDescent="0.5">
      <c r="A29" s="42">
        <v>2041</v>
      </c>
      <c r="B29" s="41">
        <v>0.55764302804608323</v>
      </c>
      <c r="C29" s="42">
        <v>3.8884068371721194E-7</v>
      </c>
      <c r="D29" s="42">
        <v>1.3747725683498385E-2</v>
      </c>
      <c r="E29" s="42">
        <v>5.1895574808711361E-4</v>
      </c>
      <c r="F29" s="42">
        <v>3.315369318880542E-4</v>
      </c>
      <c r="G29" s="42">
        <v>5.2829650262270847E-4</v>
      </c>
      <c r="H29" s="42">
        <v>1.2052096082477649E-3</v>
      </c>
      <c r="I29" s="42">
        <v>6.4651147514010294E-4</v>
      </c>
      <c r="J29" s="42">
        <v>4.6636725274715237E-5</v>
      </c>
      <c r="K29" s="44">
        <v>1.0147489711838036</v>
      </c>
      <c r="L29" s="42">
        <v>4.6525994850513945E-2</v>
      </c>
      <c r="M29" s="42">
        <v>5.9971411969508906E-2</v>
      </c>
      <c r="N29" s="45">
        <v>3.6743313985036392E-2</v>
      </c>
      <c r="O29" s="42">
        <v>0.65070473523537686</v>
      </c>
      <c r="P29" s="42">
        <v>8.9272325259649038E-3</v>
      </c>
      <c r="Q29" s="46">
        <v>7.965916587010242E-4</v>
      </c>
      <c r="R29" s="42">
        <v>0.14735861299033667</v>
      </c>
      <c r="S29" s="47">
        <v>2.038829734145015E-3</v>
      </c>
      <c r="T29" s="42">
        <v>6.7343086782668813</v>
      </c>
      <c r="U29" s="42">
        <v>0.26102354472119604</v>
      </c>
      <c r="V29" s="42">
        <v>2.8047588928441836E-3</v>
      </c>
      <c r="W29" s="42">
        <v>7.8223329767423133E-2</v>
      </c>
      <c r="X29" s="42">
        <v>1.7907769925594355</v>
      </c>
      <c r="Y29" s="42">
        <v>5.9467413065960199E-2</v>
      </c>
      <c r="Z29" s="48">
        <v>8.9266047172737402</v>
      </c>
    </row>
    <row r="30" spans="1:26" s="42" customFormat="1" x14ac:dyDescent="0.5">
      <c r="A30" s="42">
        <v>2042</v>
      </c>
      <c r="B30" s="41">
        <v>0.54215394331007694</v>
      </c>
      <c r="C30" s="42">
        <v>3.8476566627974319E-7</v>
      </c>
      <c r="D30" s="42">
        <v>1.3681744002564831E-2</v>
      </c>
      <c r="E30" s="42">
        <v>5.0934465390877598E-4</v>
      </c>
      <c r="F30" s="42">
        <v>3.2625962786964703E-4</v>
      </c>
      <c r="G30" s="42">
        <v>5.187398550240103E-4</v>
      </c>
      <c r="H30" s="42">
        <v>1.1883677288382797E-3</v>
      </c>
      <c r="I30" s="42">
        <v>6.0822238337098053E-4</v>
      </c>
      <c r="J30" s="42">
        <v>4.4291366879705137E-5</v>
      </c>
      <c r="K30" s="44">
        <v>1.0156632187568426</v>
      </c>
      <c r="L30" s="42">
        <v>4.5686671339062498E-2</v>
      </c>
      <c r="M30" s="42">
        <v>5.8813349455101645E-2</v>
      </c>
      <c r="N30" s="45">
        <v>3.5097609811792559E-2</v>
      </c>
      <c r="O30" s="42">
        <v>0.62546246950330642</v>
      </c>
      <c r="P30" s="42">
        <v>8.8946879878767111E-3</v>
      </c>
      <c r="Q30" s="46">
        <v>8.0206446611936165E-4</v>
      </c>
      <c r="R30" s="42">
        <v>0.14403159569572993</v>
      </c>
      <c r="S30" s="47">
        <v>2.0081307820278083E-3</v>
      </c>
      <c r="T30" s="42">
        <v>6.5843791530847353</v>
      </c>
      <c r="U30" s="42">
        <v>0.25983148461108108</v>
      </c>
      <c r="V30" s="42">
        <v>2.7973774817715794E-3</v>
      </c>
      <c r="W30" s="42">
        <v>7.7924870068624849E-2</v>
      </c>
      <c r="X30" s="42">
        <v>1.8425644953154157</v>
      </c>
      <c r="Y30" s="42">
        <v>5.9370278142136378E-2</v>
      </c>
      <c r="Z30" s="48">
        <v>8.8268676587037653</v>
      </c>
    </row>
    <row r="31" spans="1:26" s="42" customFormat="1" x14ac:dyDescent="0.5">
      <c r="A31" s="42">
        <v>2043</v>
      </c>
      <c r="B31" s="41">
        <v>0.52666485857407075</v>
      </c>
      <c r="C31" s="42">
        <v>3.8069064884227445E-7</v>
      </c>
      <c r="D31" s="42">
        <v>1.3615762321631277E-2</v>
      </c>
      <c r="E31" s="42">
        <v>4.9973355973043847E-4</v>
      </c>
      <c r="F31" s="42">
        <v>3.2098232385123992E-4</v>
      </c>
      <c r="G31" s="42">
        <v>5.0918320742531214E-4</v>
      </c>
      <c r="H31" s="42">
        <v>1.1715258494287943E-3</v>
      </c>
      <c r="I31" s="42">
        <v>5.6993329160185823E-4</v>
      </c>
      <c r="J31" s="42">
        <v>4.1946008484695044E-5</v>
      </c>
      <c r="K31" s="44">
        <v>1.0165774663298817</v>
      </c>
      <c r="L31" s="42">
        <v>4.4847347827611045E-2</v>
      </c>
      <c r="M31" s="42">
        <v>5.765528694069439E-2</v>
      </c>
      <c r="N31" s="45">
        <v>3.3451905638548725E-2</v>
      </c>
      <c r="O31" s="42">
        <v>0.60022020377123586</v>
      </c>
      <c r="P31" s="42">
        <v>8.8621434497885201E-3</v>
      </c>
      <c r="Q31" s="46">
        <v>8.0753727353769921E-4</v>
      </c>
      <c r="R31" s="42">
        <v>0.14070457840112316</v>
      </c>
      <c r="S31" s="47">
        <v>1.9774318299106016E-3</v>
      </c>
      <c r="T31" s="42">
        <v>6.4344496279025902</v>
      </c>
      <c r="U31" s="42">
        <v>0.25863942450096616</v>
      </c>
      <c r="V31" s="42">
        <v>2.7899960706989752E-3</v>
      </c>
      <c r="W31" s="42">
        <v>7.7626410369826565E-2</v>
      </c>
      <c r="X31" s="42">
        <v>1.8943519980713961</v>
      </c>
      <c r="Y31" s="42">
        <v>5.9273143218312549E-2</v>
      </c>
      <c r="Z31" s="48">
        <v>8.7271306001337905</v>
      </c>
    </row>
    <row r="32" spans="1:26" s="42" customFormat="1" x14ac:dyDescent="0.5">
      <c r="A32" s="42">
        <v>2044</v>
      </c>
      <c r="B32" s="41">
        <v>0.51117577383806456</v>
      </c>
      <c r="C32" s="42">
        <v>3.766156314048057E-7</v>
      </c>
      <c r="D32" s="42">
        <v>1.3549780640697723E-2</v>
      </c>
      <c r="E32" s="42">
        <v>4.9012246555210084E-4</v>
      </c>
      <c r="F32" s="42">
        <v>3.1570501983283275E-4</v>
      </c>
      <c r="G32" s="42">
        <v>4.9962655982661397E-4</v>
      </c>
      <c r="H32" s="42">
        <v>1.1546839700193089E-3</v>
      </c>
      <c r="I32" s="42">
        <v>5.3164419983273582E-4</v>
      </c>
      <c r="J32" s="42">
        <v>3.9600650089684945E-5</v>
      </c>
      <c r="K32" s="44">
        <v>1.0174917139029207</v>
      </c>
      <c r="L32" s="42">
        <v>4.4008024316159598E-2</v>
      </c>
      <c r="M32" s="42">
        <v>5.6497224426287129E-2</v>
      </c>
      <c r="N32" s="45">
        <v>3.1806201465304891E-2</v>
      </c>
      <c r="O32" s="42">
        <v>0.5749779380391653</v>
      </c>
      <c r="P32" s="42">
        <v>8.8295989117003291E-3</v>
      </c>
      <c r="Q32" s="46">
        <v>8.1301008095603666E-4</v>
      </c>
      <c r="R32" s="42">
        <v>0.13737756110651642</v>
      </c>
      <c r="S32" s="47">
        <v>1.9467328777933947E-3</v>
      </c>
      <c r="T32" s="42">
        <v>6.2845201027204443</v>
      </c>
      <c r="U32" s="42">
        <v>0.25744736439085125</v>
      </c>
      <c r="V32" s="42">
        <v>2.782614659626371E-3</v>
      </c>
      <c r="W32" s="42">
        <v>7.7327950671028281E-2</v>
      </c>
      <c r="X32" s="42">
        <v>1.9461395008273763</v>
      </c>
      <c r="Y32" s="42">
        <v>5.9176008294488727E-2</v>
      </c>
      <c r="Z32" s="48">
        <v>8.6273935415638157</v>
      </c>
    </row>
    <row r="33" spans="1:26" s="42" customFormat="1" x14ac:dyDescent="0.5">
      <c r="A33" s="42">
        <v>2045</v>
      </c>
      <c r="B33" s="41">
        <v>0.49568668910205832</v>
      </c>
      <c r="C33" s="42">
        <v>3.7254061396733701E-7</v>
      </c>
      <c r="D33" s="42">
        <v>1.3483798959764169E-2</v>
      </c>
      <c r="E33" s="42">
        <v>4.8051137137376321E-4</v>
      </c>
      <c r="F33" s="42">
        <v>3.1042771581442564E-4</v>
      </c>
      <c r="G33" s="42">
        <v>4.9006991222791591E-4</v>
      </c>
      <c r="H33" s="42">
        <v>1.1378420906098235E-3</v>
      </c>
      <c r="I33" s="42">
        <v>4.9335510806361351E-4</v>
      </c>
      <c r="J33" s="42">
        <v>3.7255291694674845E-5</v>
      </c>
      <c r="K33" s="44">
        <v>1.0184059614759597</v>
      </c>
      <c r="L33" s="42">
        <v>4.3168700804708152E-2</v>
      </c>
      <c r="M33" s="42">
        <v>5.5339161911879875E-2</v>
      </c>
      <c r="N33" s="45">
        <v>3.0160497292061057E-2</v>
      </c>
      <c r="O33" s="42">
        <v>0.54973567230709475</v>
      </c>
      <c r="P33" s="42">
        <v>8.7970543736121364E-3</v>
      </c>
      <c r="Q33" s="46">
        <v>8.1848288837437421E-4</v>
      </c>
      <c r="R33" s="42">
        <v>0.13405054381190967</v>
      </c>
      <c r="S33" s="47">
        <v>1.916033925676188E-3</v>
      </c>
      <c r="T33" s="42">
        <v>6.1345905775382992</v>
      </c>
      <c r="U33" s="42">
        <v>0.25625530428073628</v>
      </c>
      <c r="V33" s="42">
        <v>2.7752332485537663E-3</v>
      </c>
      <c r="W33" s="42">
        <v>7.7029490972229997E-2</v>
      </c>
      <c r="X33" s="42">
        <v>1.9979270035833565</v>
      </c>
      <c r="Y33" s="42">
        <v>5.9078873370664906E-2</v>
      </c>
      <c r="Z33" s="48">
        <v>8.527656482993839</v>
      </c>
    </row>
    <row r="34" spans="1:26" s="42" customFormat="1" x14ac:dyDescent="0.5">
      <c r="A34" s="42">
        <v>2046</v>
      </c>
      <c r="B34" s="41">
        <v>0.48019760436605208</v>
      </c>
      <c r="C34" s="42">
        <v>3.6846559652986827E-7</v>
      </c>
      <c r="D34" s="42">
        <v>1.3417817278830617E-2</v>
      </c>
      <c r="E34" s="42">
        <v>4.7090027719542558E-4</v>
      </c>
      <c r="F34" s="42">
        <v>3.0515041179601853E-4</v>
      </c>
      <c r="G34" s="42">
        <v>4.8051326462921769E-4</v>
      </c>
      <c r="H34" s="42">
        <v>1.1210002112003383E-3</v>
      </c>
      <c r="I34" s="42">
        <v>4.5506601629449116E-4</v>
      </c>
      <c r="J34" s="42">
        <v>3.4909933299664745E-5</v>
      </c>
      <c r="K34" s="44">
        <v>1.019320209048999</v>
      </c>
      <c r="L34" s="42">
        <v>4.2329377293256705E-2</v>
      </c>
      <c r="M34" s="42">
        <v>5.4181099397472621E-2</v>
      </c>
      <c r="N34" s="45">
        <v>2.8514793118817224E-2</v>
      </c>
      <c r="O34" s="42">
        <v>0.52449340657502419</v>
      </c>
      <c r="P34" s="42">
        <v>8.7645098355239454E-3</v>
      </c>
      <c r="Q34" s="46">
        <v>8.2395569579271177E-4</v>
      </c>
      <c r="R34" s="42">
        <v>0.1307235265173029</v>
      </c>
      <c r="S34" s="47">
        <v>1.8853349735589813E-3</v>
      </c>
      <c r="T34" s="42">
        <v>5.9846610523561541</v>
      </c>
      <c r="U34" s="42">
        <v>0.25506324417062137</v>
      </c>
      <c r="V34" s="42">
        <v>2.7678518374811621E-3</v>
      </c>
      <c r="W34" s="42">
        <v>7.6731031273431713E-2</v>
      </c>
      <c r="X34" s="42">
        <v>2.0497145063393369</v>
      </c>
      <c r="Y34" s="42">
        <v>5.8981738446841084E-2</v>
      </c>
      <c r="Z34" s="48">
        <v>8.427919424423866</v>
      </c>
    </row>
    <row r="35" spans="1:26" s="42" customFormat="1" x14ac:dyDescent="0.5">
      <c r="A35" s="42">
        <v>2047</v>
      </c>
      <c r="B35" s="41">
        <v>0.46470851963004589</v>
      </c>
      <c r="C35" s="42">
        <v>3.6439057909239952E-7</v>
      </c>
      <c r="D35" s="42">
        <v>1.3351835597897063E-2</v>
      </c>
      <c r="E35" s="42">
        <v>4.6128918301708801E-4</v>
      </c>
      <c r="F35" s="42">
        <v>2.9987310777761136E-4</v>
      </c>
      <c r="G35" s="42">
        <v>4.7095661703051958E-4</v>
      </c>
      <c r="H35" s="42">
        <v>1.1041583317908529E-3</v>
      </c>
      <c r="I35" s="42">
        <v>4.1677692452536885E-4</v>
      </c>
      <c r="J35" s="42">
        <v>3.2564574904654653E-5</v>
      </c>
      <c r="K35" s="44">
        <v>1.020234456622038</v>
      </c>
      <c r="L35" s="42">
        <v>4.1490053781805258E-2</v>
      </c>
      <c r="M35" s="42">
        <v>5.302303688306536E-2</v>
      </c>
      <c r="N35" s="45">
        <v>2.686908894557339E-2</v>
      </c>
      <c r="O35" s="42">
        <v>0.49925114084295374</v>
      </c>
      <c r="P35" s="42">
        <v>8.7319652974357544E-3</v>
      </c>
      <c r="Q35" s="46">
        <v>8.2942850321104922E-4</v>
      </c>
      <c r="R35" s="42">
        <v>0.12739650922269616</v>
      </c>
      <c r="S35" s="47">
        <v>1.8546360214417746E-3</v>
      </c>
      <c r="T35" s="42">
        <v>5.8347315271740081</v>
      </c>
      <c r="U35" s="42">
        <v>0.25387118406050646</v>
      </c>
      <c r="V35" s="42">
        <v>2.7604704264085579E-3</v>
      </c>
      <c r="W35" s="42">
        <v>7.6432571574633429E-2</v>
      </c>
      <c r="X35" s="42">
        <v>2.1015020090953169</v>
      </c>
      <c r="Y35" s="42">
        <v>5.8884603523017262E-2</v>
      </c>
      <c r="Z35" s="48">
        <v>8.3281823658538912</v>
      </c>
    </row>
    <row r="36" spans="1:26" s="42" customFormat="1" x14ac:dyDescent="0.5">
      <c r="A36" s="42">
        <v>2048</v>
      </c>
      <c r="B36" s="41">
        <v>0.44921943489403965</v>
      </c>
      <c r="C36" s="42">
        <v>3.6031556165493078E-7</v>
      </c>
      <c r="D36" s="42">
        <v>1.3285853916963509E-2</v>
      </c>
      <c r="E36" s="42">
        <v>4.5167808883875038E-4</v>
      </c>
      <c r="F36" s="42">
        <v>2.9459580375920425E-4</v>
      </c>
      <c r="G36" s="42">
        <v>4.6139996943182142E-4</v>
      </c>
      <c r="H36" s="42">
        <v>1.0873164523813675E-3</v>
      </c>
      <c r="I36" s="42">
        <v>3.784878327562465E-4</v>
      </c>
      <c r="J36" s="42">
        <v>3.021921650964455E-5</v>
      </c>
      <c r="K36" s="44">
        <v>1.0211487041950771</v>
      </c>
      <c r="L36" s="42">
        <v>4.0650730270353805E-2</v>
      </c>
      <c r="M36" s="42">
        <v>5.1864974368658105E-2</v>
      </c>
      <c r="N36" s="45">
        <v>2.5223384772329556E-2</v>
      </c>
      <c r="O36" s="42">
        <v>0.47400887511088319</v>
      </c>
      <c r="P36" s="42">
        <v>8.6994207593475634E-3</v>
      </c>
      <c r="Q36" s="46">
        <v>8.3490131062938678E-4</v>
      </c>
      <c r="R36" s="42">
        <v>0.12406949192808941</v>
      </c>
      <c r="S36" s="47">
        <v>1.8239370693245677E-3</v>
      </c>
      <c r="T36" s="42">
        <v>5.684802001991863</v>
      </c>
      <c r="U36" s="42">
        <v>0.25267912395039155</v>
      </c>
      <c r="V36" s="42">
        <v>2.7530890153359537E-3</v>
      </c>
      <c r="W36" s="42">
        <v>7.6134111875835145E-2</v>
      </c>
      <c r="X36" s="42">
        <v>2.1532895118512974</v>
      </c>
      <c r="Y36" s="42">
        <v>5.8787468599193433E-2</v>
      </c>
      <c r="Z36" s="48">
        <v>8.2284453072839181</v>
      </c>
    </row>
    <row r="37" spans="1:26" s="42" customFormat="1" x14ac:dyDescent="0.5">
      <c r="A37" s="42">
        <v>2049</v>
      </c>
      <c r="B37" s="41">
        <v>0.43373035015803346</v>
      </c>
      <c r="C37" s="42">
        <v>3.5624054421746203E-7</v>
      </c>
      <c r="D37" s="42">
        <v>1.3219872236029955E-2</v>
      </c>
      <c r="E37" s="42">
        <v>4.4206699466041281E-4</v>
      </c>
      <c r="F37" s="42">
        <v>2.8931849974079708E-4</v>
      </c>
      <c r="G37" s="42">
        <v>4.5184332183312325E-4</v>
      </c>
      <c r="H37" s="42">
        <v>1.0704745729718823E-3</v>
      </c>
      <c r="I37" s="42">
        <v>3.4019874098712409E-4</v>
      </c>
      <c r="J37" s="42">
        <v>2.787385811463445E-5</v>
      </c>
      <c r="K37" s="44">
        <v>1.0220629517681161</v>
      </c>
      <c r="L37" s="42">
        <v>3.9811406758902358E-2</v>
      </c>
      <c r="M37" s="42">
        <v>5.0706911854250844E-2</v>
      </c>
      <c r="N37" s="45">
        <v>2.3577680599085722E-2</v>
      </c>
      <c r="O37" s="42">
        <v>0.44876660937881269</v>
      </c>
      <c r="P37" s="42">
        <v>8.6668762212593706E-3</v>
      </c>
      <c r="Q37" s="46">
        <v>8.4037411804772423E-4</v>
      </c>
      <c r="R37" s="42">
        <v>0.12074247463348267</v>
      </c>
      <c r="S37" s="47">
        <v>1.793238117207361E-3</v>
      </c>
      <c r="T37" s="42">
        <v>5.5348724768097171</v>
      </c>
      <c r="U37" s="42">
        <v>0.25148706384027658</v>
      </c>
      <c r="V37" s="42">
        <v>2.7457076042633494E-3</v>
      </c>
      <c r="W37" s="42">
        <v>7.5835652177036861E-2</v>
      </c>
      <c r="X37" s="42">
        <v>2.2050770146072773</v>
      </c>
      <c r="Y37" s="42">
        <v>5.8690333675369612E-2</v>
      </c>
      <c r="Z37" s="48">
        <v>8.1287082487139397</v>
      </c>
    </row>
    <row r="38" spans="1:26" s="42" customFormat="1" x14ac:dyDescent="0.5">
      <c r="A38" s="42">
        <v>2050</v>
      </c>
      <c r="B38" s="41">
        <v>0.41824126542202722</v>
      </c>
      <c r="C38" s="43">
        <v>3.5216552677999329E-7</v>
      </c>
      <c r="D38" s="43">
        <v>1.3153890555096401E-2</v>
      </c>
      <c r="E38" s="43">
        <v>4.3245590048207518E-4</v>
      </c>
      <c r="F38" s="43">
        <v>2.8404119572238997E-4</v>
      </c>
      <c r="G38" s="43">
        <v>4.4228667423442509E-4</v>
      </c>
      <c r="H38" s="43">
        <v>1.0536326935623968E-3</v>
      </c>
      <c r="I38" s="43">
        <v>3.0190964921800179E-4</v>
      </c>
      <c r="J38" s="43">
        <v>2.5528499719624354E-5</v>
      </c>
      <c r="K38" s="44">
        <v>1.0229771993411552</v>
      </c>
      <c r="L38" s="43">
        <v>3.8972083247450912E-2</v>
      </c>
      <c r="M38" s="43">
        <v>4.954884933984359E-2</v>
      </c>
      <c r="N38" s="45">
        <v>2.1931976425841888E-2</v>
      </c>
      <c r="O38" s="43">
        <v>0.42352434364674213</v>
      </c>
      <c r="P38" s="43">
        <v>8.6343316831711796E-3</v>
      </c>
      <c r="Q38" s="46">
        <v>8.4584692546606178E-4</v>
      </c>
      <c r="R38" s="43">
        <v>0.11741545733887591</v>
      </c>
      <c r="S38" s="47">
        <v>1.7625391650901543E-3</v>
      </c>
      <c r="T38" s="43">
        <v>5.384942951627572</v>
      </c>
      <c r="U38" s="43">
        <v>0.25029500373016167</v>
      </c>
      <c r="V38" s="43">
        <v>2.7383261931907452E-3</v>
      </c>
      <c r="W38" s="43">
        <v>7.5537192478238577E-2</v>
      </c>
      <c r="X38" s="43">
        <v>2.2568645173632578</v>
      </c>
      <c r="Y38" s="43">
        <v>5.859319875154579E-2</v>
      </c>
      <c r="Z38" s="48">
        <v>8.0289711901439649</v>
      </c>
    </row>
    <row r="39" spans="1:26" s="42" customFormat="1" x14ac:dyDescent="0.5">
      <c r="A39" s="42">
        <v>2051</v>
      </c>
      <c r="B39" s="41">
        <v>0.41824126542202722</v>
      </c>
      <c r="C39" s="15">
        <v>3.5216552677999329E-7</v>
      </c>
      <c r="D39" s="15">
        <v>1.3153890555096401E-2</v>
      </c>
      <c r="E39" s="15">
        <v>4.3245590048207518E-4</v>
      </c>
      <c r="F39" s="15">
        <v>2.8404119572238997E-4</v>
      </c>
      <c r="G39" s="15">
        <v>4.4228667423442509E-4</v>
      </c>
      <c r="H39" s="15">
        <v>1.0536326935623968E-3</v>
      </c>
      <c r="I39" s="15">
        <v>3.0190964921800179E-4</v>
      </c>
      <c r="J39" s="15">
        <v>2.5528499719624354E-5</v>
      </c>
      <c r="K39" s="44">
        <v>1.0229771993411552</v>
      </c>
      <c r="L39" s="15">
        <v>3.8972083247450912E-2</v>
      </c>
      <c r="M39" s="15">
        <v>4.954884933984359E-2</v>
      </c>
      <c r="N39" s="45">
        <v>2.1931976425841888E-2</v>
      </c>
      <c r="O39" s="15">
        <v>0.42352434364674213</v>
      </c>
      <c r="P39" s="15">
        <v>8.6343316831711796E-3</v>
      </c>
      <c r="Q39" s="46">
        <v>8.4584692546606178E-4</v>
      </c>
      <c r="R39" s="15">
        <v>0.11741545733887591</v>
      </c>
      <c r="S39" s="47">
        <v>1.7625391650901543E-3</v>
      </c>
      <c r="T39" s="15">
        <v>5.384942951627572</v>
      </c>
      <c r="U39" s="15">
        <v>0.25029500373016167</v>
      </c>
      <c r="V39" s="15">
        <v>2.7383261931907452E-3</v>
      </c>
      <c r="W39" s="15">
        <v>7.5537192478238577E-2</v>
      </c>
      <c r="X39" s="15">
        <v>2.2568645173632578</v>
      </c>
      <c r="Y39" s="15">
        <v>5.859319875154579E-2</v>
      </c>
      <c r="Z39" s="48">
        <v>8.0289711901439649</v>
      </c>
    </row>
    <row r="40" spans="1:26" x14ac:dyDescent="0.5">
      <c r="A40" s="15">
        <v>2052</v>
      </c>
      <c r="B40" s="41">
        <v>0.41824126542202722</v>
      </c>
      <c r="C40" s="15">
        <v>3.5216552677999329E-7</v>
      </c>
      <c r="D40" s="15">
        <v>1.3153890555096401E-2</v>
      </c>
      <c r="E40" s="15">
        <v>4.3245590048207518E-4</v>
      </c>
      <c r="F40" s="15">
        <v>2.8404119572238997E-4</v>
      </c>
      <c r="G40" s="15">
        <v>4.4228667423442509E-4</v>
      </c>
      <c r="H40" s="15">
        <v>1.0536326935623968E-3</v>
      </c>
      <c r="I40" s="15">
        <v>3.0190964921800179E-4</v>
      </c>
      <c r="J40" s="15">
        <v>2.5528499719624354E-5</v>
      </c>
      <c r="K40" s="44">
        <v>1.0229771993411552</v>
      </c>
      <c r="L40" s="15">
        <v>3.8972083247450912E-2</v>
      </c>
      <c r="M40" s="15">
        <v>4.954884933984359E-2</v>
      </c>
      <c r="N40" s="45">
        <v>2.1931976425841888E-2</v>
      </c>
      <c r="O40" s="15">
        <v>0.42352434364674213</v>
      </c>
      <c r="P40" s="15">
        <v>8.6343316831711796E-3</v>
      </c>
      <c r="Q40" s="46">
        <v>8.4584692546606178E-4</v>
      </c>
      <c r="R40" s="15">
        <v>0.11741545733887591</v>
      </c>
      <c r="S40" s="47">
        <v>1.7625391650901543E-3</v>
      </c>
      <c r="T40" s="15">
        <v>5.384942951627572</v>
      </c>
      <c r="U40" s="15">
        <v>0.25029500373016167</v>
      </c>
      <c r="V40" s="15">
        <v>2.7383261931907452E-3</v>
      </c>
      <c r="W40" s="15">
        <v>7.5537192478238577E-2</v>
      </c>
      <c r="X40" s="15">
        <v>2.2568645173632578</v>
      </c>
      <c r="Y40" s="15">
        <v>5.859319875154579E-2</v>
      </c>
      <c r="Z40" s="48">
        <v>8.0289711901439649</v>
      </c>
    </row>
    <row r="46" spans="1:26" x14ac:dyDescent="0.5">
      <c r="B46" s="2"/>
    </row>
    <row r="47" spans="1:26" x14ac:dyDescent="0.5">
      <c r="B47" s="2"/>
    </row>
    <row r="48" spans="1:26" x14ac:dyDescent="0.5">
      <c r="B48" s="2"/>
    </row>
    <row r="49" spans="2:2" x14ac:dyDescent="0.5">
      <c r="B49" s="2"/>
    </row>
    <row r="50" spans="2:2" x14ac:dyDescent="0.5">
      <c r="B50" s="2"/>
    </row>
    <row r="51" spans="2:2" x14ac:dyDescent="0.5">
      <c r="B51" s="2"/>
    </row>
    <row r="52" spans="2:2" x14ac:dyDescent="0.5">
      <c r="B52" s="2"/>
    </row>
    <row r="53" spans="2:2" x14ac:dyDescent="0.5">
      <c r="B53" s="2"/>
    </row>
    <row r="54" spans="2:2" x14ac:dyDescent="0.5">
      <c r="B54" s="2"/>
    </row>
    <row r="55" spans="2:2" x14ac:dyDescent="0.5">
      <c r="B55" s="2"/>
    </row>
    <row r="56" spans="2:2" x14ac:dyDescent="0.5">
      <c r="B56" s="2"/>
    </row>
    <row r="57" spans="2:2" x14ac:dyDescent="0.5">
      <c r="B57" s="2"/>
    </row>
    <row r="58" spans="2:2" x14ac:dyDescent="0.5">
      <c r="B58" s="2"/>
    </row>
    <row r="59" spans="2:2" x14ac:dyDescent="0.5">
      <c r="B59" s="2"/>
    </row>
    <row r="60" spans="2:2" x14ac:dyDescent="0.5">
      <c r="B60" s="2"/>
    </row>
    <row r="61" spans="2:2" x14ac:dyDescent="0.5">
      <c r="B61" s="2"/>
    </row>
    <row r="62" spans="2:2" x14ac:dyDescent="0.5">
      <c r="B62" s="2"/>
    </row>
    <row r="63" spans="2:2" x14ac:dyDescent="0.5">
      <c r="B63" s="2"/>
    </row>
    <row r="64" spans="2:2" x14ac:dyDescent="0.5">
      <c r="B64" s="2"/>
    </row>
    <row r="65" spans="2:2" x14ac:dyDescent="0.5">
      <c r="B65" s="2"/>
    </row>
    <row r="66" spans="2:2" x14ac:dyDescent="0.5">
      <c r="B66" s="2"/>
    </row>
    <row r="67" spans="2:2" x14ac:dyDescent="0.5">
      <c r="B67" s="2"/>
    </row>
    <row r="68" spans="2:2" x14ac:dyDescent="0.5">
      <c r="B68" s="2"/>
    </row>
    <row r="69" spans="2:2" x14ac:dyDescent="0.5">
      <c r="B69" s="2"/>
    </row>
    <row r="70" spans="2:2" x14ac:dyDescent="0.5">
      <c r="B70" s="2"/>
    </row>
    <row r="71" spans="2:2" x14ac:dyDescent="0.5">
      <c r="B71" s="2"/>
    </row>
    <row r="72" spans="2:2" x14ac:dyDescent="0.5">
      <c r="B72" s="2"/>
    </row>
    <row r="73" spans="2:2" x14ac:dyDescent="0.5">
      <c r="B73" s="2"/>
    </row>
    <row r="74" spans="2:2" x14ac:dyDescent="0.5">
      <c r="B74" s="2"/>
    </row>
    <row r="75" spans="2:2" x14ac:dyDescent="0.5">
      <c r="B75" s="2"/>
    </row>
    <row r="76" spans="2:2" x14ac:dyDescent="0.5">
      <c r="B76" s="2"/>
    </row>
    <row r="77" spans="2:2" x14ac:dyDescent="0.5">
      <c r="B77" s="2"/>
    </row>
    <row r="78" spans="2:2" x14ac:dyDescent="0.5">
      <c r="B78" s="2"/>
    </row>
    <row r="79" spans="2:2" x14ac:dyDescent="0.5">
      <c r="B79" s="2"/>
    </row>
    <row r="80" spans="2:2" x14ac:dyDescent="0.5">
      <c r="B80" s="2"/>
    </row>
    <row r="81" spans="2:2" x14ac:dyDescent="0.5">
      <c r="B81" s="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6941-99EF-44B8-A20A-F7A5D7C47552}">
  <dimension ref="A1:L37"/>
  <sheetViews>
    <sheetView workbookViewId="0">
      <selection activeCell="D21" sqref="D21"/>
    </sheetView>
  </sheetViews>
  <sheetFormatPr baseColWidth="10" defaultRowHeight="15.75" x14ac:dyDescent="0.5"/>
  <cols>
    <col min="1" max="2" width="20.375" customWidth="1"/>
    <col min="3" max="8" width="12.375" bestFit="1" customWidth="1"/>
    <col min="9" max="12" width="13.375" bestFit="1" customWidth="1"/>
  </cols>
  <sheetData>
    <row r="1" spans="1:12" ht="21" x14ac:dyDescent="0.65">
      <c r="A1" s="52" t="s">
        <v>57</v>
      </c>
      <c r="B1" s="52"/>
      <c r="C1" s="6" t="s">
        <v>22</v>
      </c>
      <c r="D1" s="6" t="s">
        <v>23</v>
      </c>
      <c r="E1" s="6" t="s">
        <v>24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</row>
    <row r="2" spans="1:12" x14ac:dyDescent="0.5">
      <c r="A2" t="s">
        <v>93</v>
      </c>
      <c r="B2" t="s">
        <v>94</v>
      </c>
      <c r="C2" s="50">
        <v>36.885964912280706</v>
      </c>
      <c r="D2" s="50">
        <v>36.885964912280706</v>
      </c>
      <c r="E2" s="50">
        <v>36.885964912280706</v>
      </c>
      <c r="F2" s="53">
        <v>43.5</v>
      </c>
      <c r="G2" s="53">
        <v>43.5</v>
      </c>
      <c r="H2" s="53">
        <v>43.5</v>
      </c>
      <c r="I2" s="53">
        <v>51.3</v>
      </c>
      <c r="J2" s="53">
        <v>51.3</v>
      </c>
      <c r="K2" s="50">
        <v>75</v>
      </c>
      <c r="L2" s="50">
        <v>75</v>
      </c>
    </row>
    <row r="3" spans="1:12" x14ac:dyDescent="0.5">
      <c r="A3" t="s">
        <v>95</v>
      </c>
      <c r="B3" t="s">
        <v>96</v>
      </c>
      <c r="C3" s="13">
        <v>0.55000000000000004</v>
      </c>
      <c r="D3" s="13">
        <v>0.62</v>
      </c>
      <c r="E3" s="13">
        <v>0.7</v>
      </c>
      <c r="F3" s="54">
        <v>0.79545454545454541</v>
      </c>
      <c r="G3" s="54">
        <v>0.9</v>
      </c>
      <c r="H3" s="54">
        <v>1.0181818181818181</v>
      </c>
      <c r="I3" s="54">
        <v>1.1727272727272726</v>
      </c>
      <c r="J3" s="54">
        <v>1.3318181818181818</v>
      </c>
      <c r="K3" s="13">
        <v>1.5045454545454546</v>
      </c>
      <c r="L3" s="13">
        <v>1.6772727272727272</v>
      </c>
    </row>
    <row r="4" spans="1:12" x14ac:dyDescent="0.5">
      <c r="C4" s="13"/>
      <c r="D4" s="13"/>
      <c r="E4" s="13"/>
      <c r="F4" s="54"/>
      <c r="G4" s="54"/>
      <c r="H4" s="51"/>
      <c r="I4" s="51"/>
      <c r="J4" s="51"/>
      <c r="K4" s="51"/>
      <c r="L4" s="51"/>
    </row>
    <row r="5" spans="1:12" s="31" customFormat="1" x14ac:dyDescent="0.5">
      <c r="A5" s="31" t="s">
        <v>93</v>
      </c>
      <c r="B5" s="31" t="s">
        <v>97</v>
      </c>
      <c r="C5" s="69">
        <f>C2*220</f>
        <v>8114.9122807017557</v>
      </c>
      <c r="D5" s="69">
        <f t="shared" ref="D5:L5" si="0">D2*220</f>
        <v>8114.9122807017557</v>
      </c>
      <c r="E5" s="69">
        <f t="shared" si="0"/>
        <v>8114.9122807017557</v>
      </c>
      <c r="F5" s="69">
        <f t="shared" si="0"/>
        <v>9570</v>
      </c>
      <c r="G5" s="69">
        <f t="shared" si="0"/>
        <v>9570</v>
      </c>
      <c r="H5" s="69">
        <f t="shared" si="0"/>
        <v>9570</v>
      </c>
      <c r="I5" s="69">
        <f t="shared" si="0"/>
        <v>11286</v>
      </c>
      <c r="J5" s="69">
        <f t="shared" si="0"/>
        <v>11286</v>
      </c>
      <c r="K5" s="69">
        <f t="shared" si="0"/>
        <v>16500</v>
      </c>
      <c r="L5" s="69">
        <f t="shared" si="0"/>
        <v>16500</v>
      </c>
    </row>
    <row r="6" spans="1:12" s="31" customFormat="1" x14ac:dyDescent="0.5">
      <c r="A6" s="31" t="s">
        <v>95</v>
      </c>
      <c r="B6" s="31" t="s">
        <v>98</v>
      </c>
      <c r="C6" s="69">
        <f>C3*220</f>
        <v>121.00000000000001</v>
      </c>
      <c r="D6" s="69">
        <f t="shared" ref="D6:L6" si="1">D3*220</f>
        <v>136.4</v>
      </c>
      <c r="E6" s="69">
        <f t="shared" si="1"/>
        <v>154</v>
      </c>
      <c r="F6" s="69">
        <f t="shared" si="1"/>
        <v>175</v>
      </c>
      <c r="G6" s="69">
        <f t="shared" si="1"/>
        <v>198</v>
      </c>
      <c r="H6" s="69">
        <f t="shared" si="1"/>
        <v>223.99999999999997</v>
      </c>
      <c r="I6" s="69">
        <f t="shared" si="1"/>
        <v>258</v>
      </c>
      <c r="J6" s="69">
        <f t="shared" si="1"/>
        <v>293</v>
      </c>
      <c r="K6" s="69">
        <f t="shared" si="1"/>
        <v>331</v>
      </c>
      <c r="L6" s="69">
        <f t="shared" si="1"/>
        <v>369</v>
      </c>
    </row>
    <row r="7" spans="1:12" x14ac:dyDescent="0.5">
      <c r="H7" s="16"/>
      <c r="I7" s="15"/>
      <c r="J7" s="15"/>
      <c r="K7" s="15"/>
      <c r="L7" s="15"/>
    </row>
    <row r="8" spans="1:12" x14ac:dyDescent="0.5">
      <c r="A8" t="s">
        <v>125</v>
      </c>
      <c r="B8" t="s">
        <v>112</v>
      </c>
      <c r="C8" s="13">
        <v>1</v>
      </c>
      <c r="D8" s="13">
        <v>1</v>
      </c>
      <c r="E8" s="13">
        <v>1</v>
      </c>
      <c r="F8" s="13">
        <v>1</v>
      </c>
      <c r="G8" s="13">
        <v>1</v>
      </c>
      <c r="H8" s="13">
        <v>1</v>
      </c>
      <c r="I8" s="13">
        <v>1</v>
      </c>
      <c r="J8" s="13">
        <v>1</v>
      </c>
      <c r="K8" s="13">
        <v>1</v>
      </c>
      <c r="L8" s="13">
        <v>1</v>
      </c>
    </row>
    <row r="9" spans="1:12" x14ac:dyDescent="0.5">
      <c r="A9" t="s">
        <v>126</v>
      </c>
      <c r="B9" t="s">
        <v>112</v>
      </c>
      <c r="C9" s="13">
        <v>1</v>
      </c>
      <c r="D9" s="13">
        <v>1</v>
      </c>
      <c r="E9" s="13">
        <v>1</v>
      </c>
      <c r="F9" s="13">
        <v>1</v>
      </c>
      <c r="G9" s="13">
        <v>1</v>
      </c>
      <c r="H9" s="13">
        <v>1</v>
      </c>
      <c r="I9" s="13">
        <v>1</v>
      </c>
      <c r="J9" s="13">
        <v>1</v>
      </c>
      <c r="K9" s="13">
        <v>1</v>
      </c>
      <c r="L9" s="13">
        <v>1</v>
      </c>
    </row>
    <row r="10" spans="1:12" x14ac:dyDescent="0.5"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5">
      <c r="C11" s="2"/>
      <c r="H11" s="15"/>
      <c r="I11" s="15"/>
      <c r="J11" s="15"/>
      <c r="K11" s="15"/>
      <c r="L11" s="15"/>
    </row>
    <row r="12" spans="1:12" x14ac:dyDescent="0.5">
      <c r="C12" s="2"/>
      <c r="H12" s="15"/>
      <c r="I12" s="15"/>
      <c r="J12" s="15"/>
      <c r="K12" s="15"/>
      <c r="L12" s="15"/>
    </row>
    <row r="13" spans="1:12" x14ac:dyDescent="0.5">
      <c r="C13" s="2"/>
    </row>
    <row r="14" spans="1:12" x14ac:dyDescent="0.5">
      <c r="C14" s="2"/>
    </row>
    <row r="15" spans="1:12" x14ac:dyDescent="0.5">
      <c r="C15" s="2"/>
    </row>
    <row r="16" spans="1:12" x14ac:dyDescent="0.5">
      <c r="C16" s="2"/>
    </row>
    <row r="17" spans="3:3" x14ac:dyDescent="0.5">
      <c r="C17" s="2"/>
    </row>
    <row r="18" spans="3:3" x14ac:dyDescent="0.5">
      <c r="C18" s="2"/>
    </row>
    <row r="19" spans="3:3" x14ac:dyDescent="0.5">
      <c r="C19" s="2"/>
    </row>
    <row r="20" spans="3:3" x14ac:dyDescent="0.5">
      <c r="C20" s="2"/>
    </row>
    <row r="21" spans="3:3" x14ac:dyDescent="0.5">
      <c r="C21" s="2"/>
    </row>
    <row r="22" spans="3:3" x14ac:dyDescent="0.5">
      <c r="C22" s="2"/>
    </row>
    <row r="23" spans="3:3" x14ac:dyDescent="0.5">
      <c r="C23" s="2"/>
    </row>
    <row r="24" spans="3:3" x14ac:dyDescent="0.5">
      <c r="C24" s="2"/>
    </row>
    <row r="25" spans="3:3" x14ac:dyDescent="0.5">
      <c r="C25" s="2"/>
    </row>
    <row r="26" spans="3:3" x14ac:dyDescent="0.5">
      <c r="C26" s="2"/>
    </row>
    <row r="27" spans="3:3" x14ac:dyDescent="0.5">
      <c r="C27" s="2"/>
    </row>
    <row r="28" spans="3:3" x14ac:dyDescent="0.5">
      <c r="C28" s="2"/>
    </row>
    <row r="29" spans="3:3" x14ac:dyDescent="0.5">
      <c r="C29" s="2"/>
    </row>
    <row r="30" spans="3:3" x14ac:dyDescent="0.5">
      <c r="C30" s="2"/>
    </row>
    <row r="31" spans="3:3" x14ac:dyDescent="0.5">
      <c r="C31" s="2"/>
    </row>
    <row r="32" spans="3:3" x14ac:dyDescent="0.5">
      <c r="C32" s="2"/>
    </row>
    <row r="33" spans="3:3" x14ac:dyDescent="0.5">
      <c r="C33" s="2"/>
    </row>
    <row r="34" spans="3:3" x14ac:dyDescent="0.5">
      <c r="C34" s="2"/>
    </row>
    <row r="35" spans="3:3" x14ac:dyDescent="0.5">
      <c r="C35" s="2"/>
    </row>
    <row r="36" spans="3:3" x14ac:dyDescent="0.5">
      <c r="C36" s="2"/>
    </row>
    <row r="37" spans="3:3" x14ac:dyDescent="0.5">
      <c r="C37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Definitions</vt:lpstr>
      <vt:lpstr>Parameters</vt:lpstr>
      <vt:lpstr>InitialStock</vt:lpstr>
      <vt:lpstr>Reuse</vt:lpstr>
      <vt:lpstr>Demand</vt:lpstr>
      <vt:lpstr>DefLCA</vt:lpstr>
      <vt:lpstr>ImpactsWater</vt:lpstr>
      <vt:lpstr>ImpactsElectricity</vt:lpstr>
      <vt:lpstr>DemandWE</vt:lpstr>
      <vt:lpstr>ImpactsProcesses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Sandra Boldoczki</cp:lastModifiedBy>
  <dcterms:created xsi:type="dcterms:W3CDTF">2019-06-19T14:57:16Z</dcterms:created>
  <dcterms:modified xsi:type="dcterms:W3CDTF">2020-11-11T17:24:55Z</dcterms:modified>
</cp:coreProperties>
</file>