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dacity-Nanodegree\Safety_Project\CarND-Functional-Safety-Project\Submission\Source\"/>
    </mc:Choice>
  </mc:AlternateContent>
  <bookViews>
    <workbookView xWindow="0" yWindow="0" windowWidth="17256" windowHeight="5784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externalReferences>
    <externalReference r:id="rId7"/>
  </externalReference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F39" i="1" l="1"/>
  <c r="C39" i="1"/>
  <c r="D39" i="1" s="1"/>
  <c r="E39" i="1" s="1"/>
  <c r="F37" i="1"/>
  <c r="F22" i="1"/>
  <c r="E22" i="1"/>
  <c r="D22" i="1"/>
  <c r="C22" i="1"/>
  <c r="S15" i="1"/>
  <c r="Q15" i="1"/>
  <c r="O15" i="1"/>
  <c r="L15" i="1"/>
  <c r="J15" i="1"/>
  <c r="G15" i="1"/>
  <c r="E15" i="1"/>
  <c r="D15" i="1"/>
  <c r="C15" i="1"/>
  <c r="B15" i="1"/>
  <c r="S14" i="1"/>
  <c r="Q14" i="1"/>
  <c r="O14" i="1"/>
  <c r="L14" i="1"/>
  <c r="J14" i="1"/>
  <c r="G14" i="1"/>
  <c r="E14" i="1"/>
  <c r="D14" i="1"/>
  <c r="C14" i="1"/>
  <c r="B14" i="1"/>
  <c r="S13" i="1"/>
  <c r="Q13" i="1"/>
  <c r="O13" i="1"/>
  <c r="C13" i="1"/>
  <c r="B13" i="1"/>
  <c r="S12" i="1"/>
  <c r="Q12" i="1"/>
  <c r="O12" i="1"/>
  <c r="C12" i="1"/>
  <c r="B12" i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A38" i="4"/>
  <c r="D38" i="4" s="1"/>
  <c r="A37" i="4"/>
  <c r="D37" i="4" s="1"/>
  <c r="D36" i="4"/>
  <c r="A36" i="4"/>
  <c r="A35" i="4"/>
  <c r="D35" i="4" s="1"/>
  <c r="A34" i="4"/>
  <c r="D34" i="4" s="1"/>
  <c r="A33" i="4"/>
  <c r="D33" i="4" s="1"/>
  <c r="D32" i="4"/>
  <c r="A32" i="4"/>
  <c r="A31" i="4"/>
  <c r="D31" i="4" s="1"/>
  <c r="A30" i="4"/>
  <c r="D30" i="4" s="1"/>
  <c r="A29" i="4"/>
  <c r="D29" i="4" s="1"/>
  <c r="D28" i="4"/>
  <c r="A28" i="4"/>
  <c r="A23" i="4"/>
  <c r="D23" i="4" s="1"/>
  <c r="A22" i="4"/>
  <c r="D22" i="4" s="1"/>
  <c r="A21" i="4"/>
  <c r="D21" i="4" s="1"/>
  <c r="D20" i="4"/>
  <c r="A20" i="4"/>
  <c r="A19" i="4"/>
  <c r="D19" i="4" s="1"/>
  <c r="A18" i="4"/>
  <c r="D18" i="4" s="1"/>
  <c r="A17" i="4"/>
  <c r="D17" i="4" s="1"/>
  <c r="D16" i="4"/>
  <c r="A16" i="4"/>
  <c r="A15" i="4"/>
  <c r="D15" i="4" s="1"/>
  <c r="A14" i="4"/>
  <c r="D14" i="4" s="1"/>
  <c r="A13" i="4"/>
  <c r="D13" i="4" s="1"/>
  <c r="D12" i="4"/>
  <c r="A12" i="4"/>
  <c r="A11" i="4"/>
  <c r="D11" i="4" s="1"/>
  <c r="A10" i="4"/>
  <c r="D10" i="4" s="1"/>
  <c r="A9" i="4"/>
  <c r="D9" i="4" s="1"/>
  <c r="D8" i="4"/>
  <c r="A8" i="4"/>
  <c r="A7" i="4"/>
  <c r="D7" i="4" s="1"/>
  <c r="A6" i="4"/>
  <c r="D6" i="4" s="1"/>
  <c r="A5" i="4"/>
  <c r="D5" i="4" s="1"/>
  <c r="D4" i="4"/>
  <c r="A4" i="4"/>
  <c r="A59" i="3"/>
  <c r="D59" i="3" s="1"/>
  <c r="A58" i="3"/>
  <c r="D58" i="3" s="1"/>
  <c r="A57" i="3"/>
  <c r="D57" i="3" s="1"/>
  <c r="D56" i="3"/>
  <c r="A56" i="3"/>
  <c r="A55" i="3"/>
  <c r="D55" i="3" s="1"/>
  <c r="A54" i="3"/>
  <c r="D54" i="3" s="1"/>
  <c r="A53" i="3"/>
  <c r="D53" i="3" s="1"/>
  <c r="D52" i="3"/>
  <c r="A52" i="3"/>
  <c r="A51" i="3"/>
  <c r="D51" i="3" s="1"/>
  <c r="A46" i="3"/>
  <c r="D46" i="3" s="1"/>
  <c r="A45" i="3"/>
  <c r="D45" i="3" s="1"/>
  <c r="D44" i="3"/>
  <c r="A44" i="3"/>
  <c r="A39" i="3"/>
  <c r="D39" i="3" s="1"/>
  <c r="A38" i="3"/>
  <c r="D38" i="3" s="1"/>
  <c r="A37" i="3"/>
  <c r="D37" i="3" s="1"/>
  <c r="D36" i="3"/>
  <c r="A36" i="3"/>
  <c r="A35" i="3"/>
  <c r="D35" i="3" s="1"/>
  <c r="A34" i="3"/>
  <c r="D34" i="3" s="1"/>
  <c r="A33" i="3"/>
  <c r="D33" i="3" s="1"/>
  <c r="D28" i="3"/>
  <c r="A28" i="3"/>
  <c r="A27" i="3"/>
  <c r="D27" i="3" s="1"/>
  <c r="A26" i="3"/>
  <c r="D26" i="3" s="1"/>
  <c r="A25" i="3"/>
  <c r="D25" i="3" s="1"/>
  <c r="D24" i="3"/>
  <c r="A24" i="3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<sst xmlns="http://schemas.openxmlformats.org/spreadsheetml/2006/main" count="674" uniqueCount="300">
  <si>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</si>
  <si>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</si>
  <si>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</si>
  <si>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</si>
  <si>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</si>
  <si>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</si>
  <si>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</si>
  <si>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</si>
  <si>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</si>
  <si>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</si>
  <si>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</si>
  <si>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</si>
  <si>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</si>
  <si>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</si>
  <si>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</si>
  <si>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</si>
  <si>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</si>
  <si>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</si>
  <si>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</si>
  <si>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</si>
  <si>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</si>
  <si>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</si>
  <si>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</si>
  <si>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</si>
  <si>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</si>
  <si>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</si>
  <si>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</si>
  <si>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</si>
  <si>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</si>
  <si>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</si>
  <si>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</si>
  <si>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</si>
  <si>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</si>
  <si>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</si>
  <si>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</si>
  <si>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</si>
  <si>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</si>
  <si>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</si>
  <si>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</si>
  <si>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</si>
  <si>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</si>
  <si>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</si>
  <si>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</si>
  <si>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</si>
  <si>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</si>
  <si>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</si>
  <si>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</si>
  <si>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</si>
  <si>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</si>
  <si>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</si>
  <si>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</si>
  <si>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</si>
  <si>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</si>
  <si>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</si>
  <si>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</si>
  <si>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</si>
  <si>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</si>
  <si>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</si>
  <si>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</si>
  <si>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</si>
  <si>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</si>
  <si>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</si>
  <si>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</si>
  <si>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</si>
  <si>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</si>
  <si>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</si>
  <si>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</si>
  <si>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</si>
  <si>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</si>
  <si>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</si>
  <si>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</si>
  <si>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</si>
  <si>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</si>
  <si>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</si>
  <si>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</si>
  <si>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</si>
  <si>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</si>
  <si>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</si>
  <si>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</si>
  <si>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</si>
  <si>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</si>
  <si>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</si>
  <si>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</si>
  <si>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</si>
  <si>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</si>
  <si>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</si>
  <si>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</si>
  <si>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</si>
  <si>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</si>
  <si>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</si>
  <si>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</si>
  <si>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</si>
  <si>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</si>
  <si>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</si>
  <si>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</si>
  <si>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</si>
  <si>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</si>
  <si>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</si>
  <si>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</si>
  <si>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</si>
  <si>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</si>
  <si>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</si>
  <si>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</si>
  <si>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</si>
  <si>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</si>
  <si>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</si>
  <si>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</si>
  <si>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</si>
  <si>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</si>
  <si>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</si>
  <si>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</si>
  <si>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</si>
  <si>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</si>
  <si>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</si>
  <si>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</si>
  <si>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</si>
  <si>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</si>
  <si>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</si>
  <si>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</si>
  <si>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</si>
  <si>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</si>
  <si>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</si>
  <si>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</si>
  <si>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</si>
  <si>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</si>
  <si>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</si>
  <si>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</si>
  <si>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</si>
  <si>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</si>
  <si>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</si>
  <si>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</si>
  <si>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</si>
  <si>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</si>
  <si>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</si>
  <si>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</si>
  <si>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</si>
  <si>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</si>
  <si>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</si>
  <si>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</si>
  <si>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</si>
  <si>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</si>
  <si>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</si>
  <si>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</si>
  <si>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</si>
  <si>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</si>
  <si>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</si>
  <si>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</si>
  <si>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</si>
  <si>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</si>
  <si>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</si>
  <si>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</si>
  <si>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</si>
  <si>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</si>
  <si>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</si>
  <si>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</si>
  <si>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</si>
  <si>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</si>
  <si>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</si>
  <si>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</si>
  <si>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</si>
  <si>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</si>
  <si>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</si>
  <si>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</si>
  <si>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</si>
  <si>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</si>
  <si>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</si>
  <si>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</si>
  <si>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</si>
  <si>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</si>
  <si>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</si>
  <si>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</si>
  <si>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</si>
  <si>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</si>
  <si>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</si>
  <si>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</si>
  <si>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</si>
  <si>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</si>
  <si>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</si>
  <si>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</si>
  <si>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</si>
  <si>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</si>
  <si>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</si>
  <si>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</si>
  <si>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</si>
  <si>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</si>
  <si>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</si>
  <si>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</si>
  <si>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</si>
  <si>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</si>
  <si>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</si>
  <si>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</si>
  <si>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</si>
  <si>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</si>
  <si>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</si>
  <si>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</si>
  <si>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</si>
  <si>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</si>
  <si>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</si>
  <si>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</si>
  <si>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</si>
  <si>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</si>
  <si>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</si>
  <si>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</si>
  <si>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</si>
  <si>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</si>
  <si>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</si>
  <si>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</si>
  <si>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</si>
  <si>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</si>
  <si>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</si>
  <si>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</si>
  <si>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</si>
  <si>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</si>
  <si>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</si>
  <si>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</si>
  <si>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</si>
  <si>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</si>
  <si>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</si>
  <si>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</si>
  <si>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</si>
  <si>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</si>
  <si>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</si>
  <si>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</si>
  <si>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</si>
  <si>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</si>
  <si>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</si>
  <si>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</si>
  <si>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</si>
  <si>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</si>
  <si>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</si>
  <si>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</si>
  <si>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</si>
  <si>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</si>
  <si>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</si>
  <si>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</si>
  <si>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</si>
  <si>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</si>
  <si>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</si>
  <si>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</si>
  <si>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</si>
  <si>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</si>
  <si>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</si>
  <si>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</si>
  <si>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</si>
  <si>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</si>
  <si>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</si>
  <si>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</si>
  <si>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</si>
  <si>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</si>
  <si>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</si>
  <si>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</si>
  <si>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Highway during rain (slippery conditions) with high speed and correctly used system</t>
  </si>
  <si>
    <t>DV04 Actor effect is too much</t>
  </si>
  <si>
    <t>The LDW function applies an oscillating torque with very high torque (above limit).</t>
  </si>
  <si>
    <t>EV00 - Collision with other vehicle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</si>
  <si>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</si>
  <si>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</si>
  <si>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 xml:space="preserve">Driving On slippary Highway (because of rain) is very frequant in winter (or everyday in tropical weather) </t>
  </si>
  <si>
    <t>Highway Speed limits are relativly high, and crashing on high speed is life-theatening</t>
  </si>
  <si>
    <t>less than 90% of all drivers were able to avoid harm in that setuation</t>
  </si>
  <si>
    <t>ASIL C</t>
  </si>
  <si>
    <t>The oscillating torque from the Lane Departure Warning (LDW) function shall be limited.</t>
  </si>
  <si>
    <t>IU02 - Incorrectly used</t>
  </si>
  <si>
    <t>Normal driving on country roads during normal conditions with high speed, the driver is misusing the lane keeping assistance function (as an autonomous function)</t>
  </si>
  <si>
    <t>DV03 Function always activated</t>
  </si>
  <si>
    <t>the lane keeping assistance function is always activate</t>
  </si>
  <si>
    <t xml:space="preserve"> lane keeping assistance was always on and had no time limit, driver hands may NOT be on the wheel at high speeds, a vehicle accident would not be controllable.</t>
  </si>
  <si>
    <t>The lane keeping assistance function was NOT meant for fully autonomous driving.</t>
  </si>
  <si>
    <t>(on Highway with Highspeed + Misuse system) combination probably does not happen often</t>
  </si>
  <si>
    <t>Crash on high speed is fatal</t>
  </si>
  <si>
    <t>ASIL B</t>
  </si>
  <si>
    <t>The lane keeping assistance function shall be time limited and the additional steering torque shall end after a given time interval so that the driver cannot misuse the system for autonomous driving.</t>
  </si>
  <si>
    <t>Normal driving on City Road coverd with snow (slippery conditions) with low speed and correctly used system</t>
  </si>
  <si>
    <t>The LDW function applies false oscillating torque frequantly.</t>
  </si>
  <si>
    <t>lanes are not clear on icey road, which fires false LDWs</t>
  </si>
  <si>
    <t>the LDW function applies wrong oscillating torque to steering wheel</t>
  </si>
  <si>
    <t>once in a year or less.</t>
  </si>
  <si>
    <t>on high speed, car crash is fataly harmful</t>
  </si>
  <si>
    <t>less than 90% of drivers can control slippary car on icey road</t>
  </si>
  <si>
    <t>ASIL A</t>
  </si>
  <si>
    <t>The oscillating torque from the Lane Departure Warning (LDW) function shall stop when driver is trying to control the car in bad weather conditions.</t>
  </si>
  <si>
    <t>Normal driving on Any roads during Any conditions with high Braking, the driver correctly using the lane keeping assistance function.</t>
  </si>
  <si>
    <t>the lane keeping assistance function is NOT required in such situation</t>
  </si>
  <si>
    <t xml:space="preserve"> lane keeping assistance tries to apply steering torque while Hard break, a vehicle accident would not be controllable.</t>
  </si>
  <si>
    <t>The lane keeping assistance function is NOT required while Hard Breaking is performed</t>
  </si>
  <si>
    <t>once a month or more, situation is frequant in chaotic cities and socities</t>
  </si>
  <si>
    <t>on Hard break, and sudden steering may flip the car, or cause a crash on low speed</t>
  </si>
  <si>
    <t>90 % or more of all drivers or other traffic participants are usually able to avoid harm, we don't see cars flipping more often</t>
  </si>
  <si>
    <t>The lane keeping assistance function shall be terminated when driver put his foot on the breaks.</t>
  </si>
  <si>
    <t>OS04 - Highway</t>
  </si>
  <si>
    <t>OS03 - Country Road</t>
  </si>
  <si>
    <t>OS02 - City Road</t>
  </si>
  <si>
    <t>OS01 - Any Road</t>
  </si>
  <si>
    <t>EN07 - Snow (slippery road)</t>
  </si>
  <si>
    <t>EN09 - N/A</t>
  </si>
  <si>
    <t>SD06 - High braking</t>
  </si>
  <si>
    <t>DV11 - Actor effect is wrong</t>
  </si>
  <si>
    <t>DV02 - Function unexpectedly activated</t>
  </si>
  <si>
    <t>EV03 - Car spins out of control</t>
  </si>
  <si>
    <t>E3 - Medium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</si>
</sst>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center"/>
    </xf>
    <xf numFmtId="0" fontId="3" fillId="0" borderId="5" xfId="0" applyFont="1" applyBorder="1"/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vertical="top" wrapText="1"/>
    </xf>
    <xf numFmtId="0" fontId="3" fillId="0" borderId="13" xfId="0" applyFont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2" fillId="4" borderId="4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vertical="center" textRotation="90"/>
    </xf>
    <xf numFmtId="0" fontId="2" fillId="4" borderId="4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dacity-Nanodegree/Safety_Project/help2/CarND-Term3-Project3-Functional-Safety-Project/SourceDocs/02_HazardAnalysisAndRiskAssessment_Template_hel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zard Analysis and Risk Assess"/>
      <sheetName val="Examples"/>
      <sheetName val="Situational Analysis Guidewords"/>
      <sheetName val="Hazard Analysis Guidewords"/>
      <sheetName val="Severity, Exposure, Controllabi"/>
      <sheetName val="ASIL Table"/>
    </sheetNames>
    <sheetDataSet>
      <sheetData sheetId="0"/>
      <sheetData sheetId="1"/>
      <sheetData sheetId="2">
        <row r="7">
          <cell r="D7" t="str">
            <v>OM03 - Normal driving</v>
          </cell>
        </row>
        <row r="18">
          <cell r="D18" t="str">
            <v>OS01 - Any Road</v>
          </cell>
        </row>
        <row r="19">
          <cell r="D19" t="str">
            <v>OS02 - City Road</v>
          </cell>
        </row>
        <row r="20">
          <cell r="D20" t="str">
            <v>OS03 - Country Road</v>
          </cell>
        </row>
        <row r="21">
          <cell r="D21" t="str">
            <v>OS04 - Highway</v>
          </cell>
        </row>
        <row r="34">
          <cell r="D34" t="str">
            <v>SD02 - High speed</v>
          </cell>
        </row>
        <row r="38">
          <cell r="D38" t="str">
            <v>SD06 - High braking</v>
          </cell>
        </row>
        <row r="44">
          <cell r="D44" t="str">
            <v>IU01 - Correctly used</v>
          </cell>
        </row>
        <row r="57">
          <cell r="D57" t="str">
            <v>EN07 - Snow (slippery road)</v>
          </cell>
        </row>
        <row r="59">
          <cell r="D59" t="str">
            <v>EN09 - N/A</v>
          </cell>
        </row>
      </sheetData>
      <sheetData sheetId="3">
        <row r="5">
          <cell r="D5" t="str">
            <v>DV02 - Function unexpectedly activated</v>
          </cell>
        </row>
        <row r="14">
          <cell r="D14" t="str">
            <v>DV11 - Actor effect is wrong</v>
          </cell>
        </row>
        <row r="38">
          <cell r="D38" t="str">
            <v>EV03 - Car spins out of control</v>
          </cell>
        </row>
      </sheetData>
      <sheetData sheetId="4">
        <row r="4">
          <cell r="E4" t="str">
            <v>E1 - Very low probability</v>
          </cell>
        </row>
        <row r="5">
          <cell r="E5" t="str">
            <v>E2 - Low probability</v>
          </cell>
        </row>
        <row r="6">
          <cell r="E6" t="str">
            <v>E3 - Medium probability</v>
          </cell>
        </row>
        <row r="14">
          <cell r="E14" t="str">
            <v>S2 - Severe and life-threatening injuries</v>
          </cell>
        </row>
        <row r="15">
          <cell r="E15" t="str">
            <v>S3 - Life-threatening or fatal injuries</v>
          </cell>
        </row>
        <row r="22">
          <cell r="E22" t="str">
            <v>C2 - Normally controllable</v>
          </cell>
        </row>
        <row r="23">
          <cell r="E23" t="str">
            <v>C3 - Difficult to control or uncontrollable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abSelected="1" topLeftCell="A34" workbookViewId="0">
      <selection activeCell="B41" sqref="A41:XFD41"/>
    </sheetView>
  </sheetViews>
  <sheetFormatPr defaultColWidth="14.44140625" defaultRowHeight="15.75" customHeight="1" x14ac:dyDescent="0.25"/>
  <cols>
    <col min="1" max="1" width="8.109375" style="80" customWidth="1"/>
    <col min="2" max="2" width="18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13.33203125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1"/>
      <c r="B1" s="8" t="s">
        <v>2</v>
      </c>
      <c r="C1" s="21"/>
      <c r="D1" s="21"/>
      <c r="E1" s="21"/>
      <c r="F1" s="21"/>
      <c r="G1" s="21"/>
      <c r="H1" s="2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74"/>
      <c r="X1" s="74"/>
      <c r="Y1" s="74"/>
      <c r="Z1" s="74"/>
      <c r="AA1" s="74"/>
      <c r="AB1" s="74"/>
    </row>
    <row r="2" spans="1:28" ht="13.2" x14ac:dyDescent="0.25">
      <c r="A2" s="21"/>
      <c r="B2" s="16" t="s">
        <v>10</v>
      </c>
      <c r="C2" s="21"/>
      <c r="D2" s="21"/>
      <c r="E2" s="21"/>
      <c r="F2" s="21"/>
      <c r="G2" s="21"/>
      <c r="H2" s="2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74"/>
      <c r="X2" s="74"/>
      <c r="Y2" s="74"/>
      <c r="Z2" s="74"/>
      <c r="AA2" s="74"/>
      <c r="AB2" s="74"/>
    </row>
    <row r="3" spans="1:28" ht="13.2" x14ac:dyDescent="0.25">
      <c r="A3" s="21"/>
      <c r="B3" s="17" t="s">
        <v>17</v>
      </c>
      <c r="C3" s="21"/>
      <c r="D3" s="21"/>
      <c r="E3" s="21"/>
      <c r="F3" s="21"/>
      <c r="G3" s="21"/>
      <c r="H3" s="2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74"/>
      <c r="X3" s="74"/>
      <c r="Y3" s="74"/>
      <c r="Z3" s="74"/>
      <c r="AA3" s="74"/>
      <c r="AB3" s="74"/>
    </row>
    <row r="4" spans="1:28" ht="13.2" x14ac:dyDescent="0.25">
      <c r="A4" s="21"/>
      <c r="B4" s="17" t="s">
        <v>23</v>
      </c>
      <c r="C4" s="21"/>
      <c r="D4" s="21"/>
      <c r="E4" s="21"/>
      <c r="F4" s="21"/>
      <c r="G4" s="21"/>
      <c r="H4" s="2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74"/>
      <c r="X4" s="74"/>
      <c r="Y4" s="74"/>
      <c r="Z4" s="74"/>
      <c r="AA4" s="74"/>
      <c r="AB4" s="74"/>
    </row>
    <row r="5" spans="1:28" ht="13.2" x14ac:dyDescent="0.25">
      <c r="A5" s="21"/>
      <c r="B5" s="16" t="s">
        <v>26</v>
      </c>
      <c r="C5" s="21"/>
      <c r="D5" s="21"/>
      <c r="E5" s="21"/>
      <c r="F5" s="21"/>
      <c r="G5" s="21"/>
      <c r="H5" s="2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74"/>
      <c r="X5" s="74"/>
      <c r="Y5" s="74"/>
      <c r="Z5" s="74"/>
      <c r="AA5" s="74"/>
      <c r="AB5" s="74"/>
    </row>
    <row r="6" spans="1:28" ht="13.2" x14ac:dyDescent="0.25">
      <c r="A6" s="21"/>
      <c r="B6" s="16" t="s">
        <v>30</v>
      </c>
      <c r="C6" s="21"/>
      <c r="D6" s="21"/>
      <c r="E6" s="21"/>
      <c r="F6" s="21"/>
      <c r="G6" s="21"/>
      <c r="H6" s="2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74"/>
      <c r="X6" s="74"/>
      <c r="Y6" s="74"/>
      <c r="Z6" s="74"/>
      <c r="AA6" s="74"/>
      <c r="AB6" s="74"/>
    </row>
    <row r="7" spans="1:28" ht="13.2" x14ac:dyDescent="0.25">
      <c r="A7" s="21"/>
      <c r="B7" s="21"/>
      <c r="C7" s="21"/>
      <c r="D7" s="21"/>
      <c r="E7" s="21"/>
      <c r="F7" s="21"/>
      <c r="G7" s="21"/>
      <c r="H7" s="2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74"/>
      <c r="X7" s="74"/>
      <c r="Y7" s="74"/>
      <c r="Z7" s="74"/>
      <c r="AA7" s="74"/>
      <c r="AB7" s="74"/>
    </row>
    <row r="8" spans="1:28" ht="13.2" x14ac:dyDescent="0.25">
      <c r="A8" s="21"/>
      <c r="B8" s="21"/>
      <c r="C8" s="21"/>
      <c r="D8" s="21"/>
      <c r="E8" s="21"/>
      <c r="F8" s="21"/>
      <c r="G8" s="21"/>
      <c r="H8" s="2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74"/>
      <c r="X8" s="74"/>
      <c r="Y8" s="74"/>
      <c r="Z8" s="74"/>
      <c r="AA8" s="74"/>
      <c r="AB8" s="74"/>
    </row>
    <row r="9" spans="1:28" ht="13.8" thickBot="1" x14ac:dyDescent="0.3">
      <c r="A9" s="21"/>
      <c r="B9" s="21"/>
      <c r="C9" s="21"/>
      <c r="D9" s="21"/>
      <c r="E9" s="21"/>
      <c r="F9" s="21"/>
      <c r="G9" s="21"/>
      <c r="H9" s="2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74"/>
      <c r="X9" s="74"/>
      <c r="Y9" s="74"/>
      <c r="Z9" s="74"/>
      <c r="AA9" s="74"/>
      <c r="AB9" s="74"/>
    </row>
    <row r="10" spans="1:28" ht="27.6" thickTop="1" thickBot="1" x14ac:dyDescent="0.3">
      <c r="A10" s="15" t="s">
        <v>11</v>
      </c>
      <c r="B10" s="62" t="s">
        <v>14</v>
      </c>
      <c r="C10" s="75"/>
      <c r="D10" s="75"/>
      <c r="E10" s="75"/>
      <c r="F10" s="75"/>
      <c r="G10" s="75"/>
      <c r="H10" s="75"/>
      <c r="I10" s="63" t="s">
        <v>27</v>
      </c>
      <c r="J10" s="75"/>
      <c r="K10" s="75"/>
      <c r="L10" s="75"/>
      <c r="M10" s="75"/>
      <c r="N10" s="75"/>
      <c r="O10" s="63" t="s">
        <v>33</v>
      </c>
      <c r="P10" s="75"/>
      <c r="Q10" s="75"/>
      <c r="R10" s="75"/>
      <c r="S10" s="75"/>
      <c r="T10" s="75"/>
      <c r="U10" s="60" t="s">
        <v>34</v>
      </c>
      <c r="V10" s="75"/>
      <c r="W10" s="74"/>
      <c r="X10" s="74"/>
      <c r="Y10" s="74"/>
      <c r="Z10" s="74"/>
      <c r="AA10" s="74"/>
      <c r="AB10" s="74"/>
    </row>
    <row r="11" spans="1:28" ht="27" thickTop="1" x14ac:dyDescent="0.25">
      <c r="A11" s="19"/>
      <c r="B11" s="20" t="s">
        <v>1</v>
      </c>
      <c r="C11" s="20" t="s">
        <v>35</v>
      </c>
      <c r="D11" s="20" t="s">
        <v>37</v>
      </c>
      <c r="E11" s="20" t="s">
        <v>58</v>
      </c>
      <c r="F11" s="20" t="s">
        <v>39</v>
      </c>
      <c r="G11" s="20" t="s">
        <v>40</v>
      </c>
      <c r="H11" s="20" t="s">
        <v>41</v>
      </c>
      <c r="I11" s="20" t="s">
        <v>42</v>
      </c>
      <c r="J11" s="20" t="s">
        <v>43</v>
      </c>
      <c r="K11" s="20" t="s">
        <v>44</v>
      </c>
      <c r="L11" s="20" t="s">
        <v>45</v>
      </c>
      <c r="M11" s="20" t="s">
        <v>46</v>
      </c>
      <c r="N11" s="20" t="s">
        <v>47</v>
      </c>
      <c r="O11" s="20" t="s">
        <v>48</v>
      </c>
      <c r="P11" s="20" t="s">
        <v>50</v>
      </c>
      <c r="Q11" s="20" t="s">
        <v>52</v>
      </c>
      <c r="R11" s="20" t="s">
        <v>53</v>
      </c>
      <c r="S11" s="20" t="s">
        <v>54</v>
      </c>
      <c r="T11" s="20" t="s">
        <v>55</v>
      </c>
      <c r="U11" s="20" t="s">
        <v>56</v>
      </c>
      <c r="V11" s="19" t="s">
        <v>57</v>
      </c>
      <c r="W11" s="21"/>
      <c r="X11" s="21"/>
      <c r="Y11" s="21"/>
      <c r="Z11" s="21"/>
      <c r="AA11" s="21"/>
      <c r="AB11" s="21"/>
    </row>
    <row r="12" spans="1:28" s="76" customFormat="1" ht="92.4" x14ac:dyDescent="0.25">
      <c r="A12" s="23" t="s">
        <v>59</v>
      </c>
      <c r="B12" s="24" t="str">
        <f>'[1]Situational Analysis Guidewords'!D7</f>
        <v>OM03 - Normal driving</v>
      </c>
      <c r="C12" s="25" t="str">
        <f>'[1]Situational Analysis Guidewords'!D21</f>
        <v>OS04 - Highway</v>
      </c>
      <c r="D12" s="24" t="s">
        <v>106</v>
      </c>
      <c r="E12" s="24" t="s">
        <v>163</v>
      </c>
      <c r="F12" s="25"/>
      <c r="G12" s="25" t="s">
        <v>108</v>
      </c>
      <c r="H12" s="25" t="s">
        <v>251</v>
      </c>
      <c r="I12" s="25" t="s">
        <v>86</v>
      </c>
      <c r="J12" s="25" t="s">
        <v>252</v>
      </c>
      <c r="K12" s="76" t="s">
        <v>253</v>
      </c>
      <c r="L12" s="25" t="s">
        <v>254</v>
      </c>
      <c r="M12" s="77" t="s">
        <v>255</v>
      </c>
      <c r="N12" s="77" t="s">
        <v>256</v>
      </c>
      <c r="O12" s="25" t="str">
        <f>'[1]Severity, Exposure, Controllabi'!E6</f>
        <v>E3 - Medium probability</v>
      </c>
      <c r="P12" s="25" t="s">
        <v>257</v>
      </c>
      <c r="Q12" s="25" t="str">
        <f>'[1]Severity, Exposure, Controllabi'!E15</f>
        <v>S3 - Life-threatening or fatal injuries</v>
      </c>
      <c r="R12" s="25" t="s">
        <v>258</v>
      </c>
      <c r="S12" s="25" t="str">
        <f>'[1]Severity, Exposure, Controllabi'!E23</f>
        <v>C3 - Difficult to control or uncontrollable</v>
      </c>
      <c r="T12" s="25" t="s">
        <v>259</v>
      </c>
      <c r="U12" s="24" t="s">
        <v>260</v>
      </c>
      <c r="V12" s="76" t="s">
        <v>261</v>
      </c>
      <c r="W12" s="29"/>
      <c r="X12" s="29"/>
      <c r="Y12" s="29"/>
      <c r="Z12" s="29"/>
      <c r="AA12" s="29"/>
      <c r="AB12" s="29"/>
    </row>
    <row r="13" spans="1:28" s="76" customFormat="1" ht="79.2" x14ac:dyDescent="0.25">
      <c r="A13" s="23" t="s">
        <v>91</v>
      </c>
      <c r="B13" s="24" t="str">
        <f>'[1]Situational Analysis Guidewords'!D7</f>
        <v>OM03 - Normal driving</v>
      </c>
      <c r="C13" s="24" t="str">
        <f>'[1]Situational Analysis Guidewords'!D20</f>
        <v>OS03 - Country Road</v>
      </c>
      <c r="D13" s="24" t="s">
        <v>106</v>
      </c>
      <c r="E13" s="24" t="s">
        <v>163</v>
      </c>
      <c r="F13" s="25"/>
      <c r="G13" s="25" t="s">
        <v>262</v>
      </c>
      <c r="H13" s="76" t="s">
        <v>263</v>
      </c>
      <c r="I13" s="25" t="s">
        <v>92</v>
      </c>
      <c r="J13" s="25" t="s">
        <v>264</v>
      </c>
      <c r="K13" s="76" t="s">
        <v>265</v>
      </c>
      <c r="L13" s="25" t="s">
        <v>254</v>
      </c>
      <c r="M13" s="25" t="s">
        <v>266</v>
      </c>
      <c r="N13" s="25" t="s">
        <v>267</v>
      </c>
      <c r="O13" s="25" t="str">
        <f>'[1]Severity, Exposure, Controllabi'!E5</f>
        <v>E2 - Low probability</v>
      </c>
      <c r="P13" s="76" t="s">
        <v>268</v>
      </c>
      <c r="Q13" s="25" t="str">
        <f>'[1]Severity, Exposure, Controllabi'!E15</f>
        <v>S3 - Life-threatening or fatal injuries</v>
      </c>
      <c r="R13" s="25" t="s">
        <v>269</v>
      </c>
      <c r="S13" s="25" t="str">
        <f>'[1]Severity, Exposure, Controllabi'!E23</f>
        <v>C3 - Difficult to control or uncontrollable</v>
      </c>
      <c r="T13" s="25" t="s">
        <v>259</v>
      </c>
      <c r="U13" s="24" t="s">
        <v>270</v>
      </c>
      <c r="V13" s="27" t="s">
        <v>271</v>
      </c>
      <c r="W13" s="29"/>
      <c r="X13" s="29"/>
      <c r="Y13" s="29"/>
      <c r="Z13" s="29"/>
      <c r="AA13" s="29"/>
      <c r="AB13" s="29"/>
    </row>
    <row r="14" spans="1:28" s="76" customFormat="1" ht="92.4" x14ac:dyDescent="0.25">
      <c r="A14" s="23" t="s">
        <v>93</v>
      </c>
      <c r="B14" s="24" t="str">
        <f>'[1]Situational Analysis Guidewords'!D7</f>
        <v>OM03 - Normal driving</v>
      </c>
      <c r="C14" s="24" t="str">
        <f>'[1]Situational Analysis Guidewords'!D19</f>
        <v>OS02 - City Road</v>
      </c>
      <c r="D14" s="24" t="str">
        <f>'[1]Situational Analysis Guidewords'!D57</f>
        <v>EN07 - Snow (slippery road)</v>
      </c>
      <c r="E14" s="24" t="str">
        <f>'[1]Situational Analysis Guidewords'!D34</f>
        <v>SD02 - High speed</v>
      </c>
      <c r="F14" s="24"/>
      <c r="G14" s="24" t="str">
        <f>'[1]Situational Analysis Guidewords'!D44</f>
        <v>IU01 - Correctly used</v>
      </c>
      <c r="H14" s="25" t="s">
        <v>272</v>
      </c>
      <c r="I14" s="25" t="s">
        <v>86</v>
      </c>
      <c r="J14" s="24" t="str">
        <f>'[1]Hazard Analysis Guidewords'!D14</f>
        <v>DV11 - Actor effect is wrong</v>
      </c>
      <c r="K14" s="76" t="s">
        <v>273</v>
      </c>
      <c r="L14" s="24" t="str">
        <f>'[1]Hazard Analysis Guidewords'!D38</f>
        <v>EV03 - Car spins out of control</v>
      </c>
      <c r="M14" s="24" t="s">
        <v>274</v>
      </c>
      <c r="N14" s="24" t="s">
        <v>275</v>
      </c>
      <c r="O14" s="24" t="str">
        <f>'[1]Severity, Exposure, Controllabi'!E4</f>
        <v>E1 - Very low probability</v>
      </c>
      <c r="P14" s="24" t="s">
        <v>276</v>
      </c>
      <c r="Q14" s="24" t="str">
        <f>'[1]Severity, Exposure, Controllabi'!E15</f>
        <v>S3 - Life-threatening or fatal injuries</v>
      </c>
      <c r="R14" s="24" t="s">
        <v>277</v>
      </c>
      <c r="S14" s="24" t="str">
        <f>'[1]Severity, Exposure, Controllabi'!E23</f>
        <v>C3 - Difficult to control or uncontrollable</v>
      </c>
      <c r="T14" s="24" t="s">
        <v>278</v>
      </c>
      <c r="U14" s="24" t="s">
        <v>279</v>
      </c>
      <c r="V14" s="76" t="s">
        <v>280</v>
      </c>
      <c r="W14" s="78"/>
      <c r="X14" s="78"/>
      <c r="Y14" s="78"/>
      <c r="Z14" s="78"/>
      <c r="AA14" s="78"/>
      <c r="AB14" s="78"/>
    </row>
    <row r="15" spans="1:28" s="76" customFormat="1" ht="79.2" x14ac:dyDescent="0.25">
      <c r="A15" s="23" t="s">
        <v>94</v>
      </c>
      <c r="B15" s="24" t="str">
        <f>'[1]Situational Analysis Guidewords'!D7</f>
        <v>OM03 - Normal driving</v>
      </c>
      <c r="C15" s="24" t="str">
        <f>'[1]Situational Analysis Guidewords'!D18</f>
        <v>OS01 - Any Road</v>
      </c>
      <c r="D15" s="24" t="str">
        <f>'[1]Situational Analysis Guidewords'!D59</f>
        <v>EN09 - N/A</v>
      </c>
      <c r="E15" s="24" t="str">
        <f>'[1]Situational Analysis Guidewords'!D38</f>
        <v>SD06 - High braking</v>
      </c>
      <c r="F15" s="24"/>
      <c r="G15" s="24" t="str">
        <f>'[1]Situational Analysis Guidewords'!D44</f>
        <v>IU01 - Correctly used</v>
      </c>
      <c r="H15" s="76" t="s">
        <v>281</v>
      </c>
      <c r="I15" s="25" t="s">
        <v>92</v>
      </c>
      <c r="J15" s="24" t="str">
        <f>'[1]Hazard Analysis Guidewords'!D5</f>
        <v>DV02 - Function unexpectedly activated</v>
      </c>
      <c r="K15" s="76" t="s">
        <v>282</v>
      </c>
      <c r="L15" s="24" t="str">
        <f>'[1]Hazard Analysis Guidewords'!D38</f>
        <v>EV03 - Car spins out of control</v>
      </c>
      <c r="M15" s="24" t="s">
        <v>283</v>
      </c>
      <c r="N15" s="25" t="s">
        <v>284</v>
      </c>
      <c r="O15" s="24" t="str">
        <f>'[1]Severity, Exposure, Controllabi'!E6</f>
        <v>E3 - Medium probability</v>
      </c>
      <c r="P15" s="24" t="s">
        <v>285</v>
      </c>
      <c r="Q15" s="24" t="str">
        <f>'[1]Severity, Exposure, Controllabi'!E14</f>
        <v>S2 - Severe and life-threatening injuries</v>
      </c>
      <c r="R15" s="24" t="s">
        <v>286</v>
      </c>
      <c r="S15" s="24" t="str">
        <f>'[1]Severity, Exposure, Controllabi'!E22</f>
        <v>C2 - Normally controllable</v>
      </c>
      <c r="T15" s="79" t="s">
        <v>287</v>
      </c>
      <c r="U15" s="24" t="s">
        <v>279</v>
      </c>
      <c r="V15" s="27" t="s">
        <v>288</v>
      </c>
      <c r="W15" s="78"/>
      <c r="X15" s="78"/>
      <c r="Y15" s="78"/>
      <c r="Z15" s="78"/>
      <c r="AA15" s="78"/>
      <c r="AB15" s="78"/>
    </row>
    <row r="20" spans="1:6" ht="15.75" customHeight="1" thickBot="1" x14ac:dyDescent="0.3"/>
    <row r="21" spans="1:6" ht="27.6" thickTop="1" thickBot="1" x14ac:dyDescent="0.3">
      <c r="A21" s="15" t="s">
        <v>11</v>
      </c>
      <c r="B21" s="19"/>
      <c r="C21" s="24" t="s">
        <v>59</v>
      </c>
      <c r="D21" s="24" t="s">
        <v>91</v>
      </c>
      <c r="E21" s="24" t="s">
        <v>93</v>
      </c>
      <c r="F21" s="24" t="s">
        <v>94</v>
      </c>
    </row>
    <row r="22" spans="1:6" ht="27.6" thickTop="1" thickBot="1" x14ac:dyDescent="0.3">
      <c r="A22" s="81" t="s">
        <v>14</v>
      </c>
      <c r="B22" s="20" t="s">
        <v>1</v>
      </c>
      <c r="C22" s="24" t="str">
        <f>'[1]Situational Analysis Guidewords'!D7</f>
        <v>OM03 - Normal driving</v>
      </c>
      <c r="D22" s="24" t="str">
        <f>'[1]Situational Analysis Guidewords'!D7</f>
        <v>OM03 - Normal driving</v>
      </c>
      <c r="E22" s="24" t="str">
        <f>'[1]Situational Analysis Guidewords'!D7</f>
        <v>OM03 - Normal driving</v>
      </c>
      <c r="F22" s="24" t="str">
        <f>'[1]Situational Analysis Guidewords'!D7</f>
        <v>OM03 - Normal driving</v>
      </c>
    </row>
    <row r="23" spans="1:6" ht="27.6" thickTop="1" thickBot="1" x14ac:dyDescent="0.3">
      <c r="A23" s="82"/>
      <c r="B23" s="20" t="s">
        <v>35</v>
      </c>
      <c r="C23" s="25" t="s">
        <v>289</v>
      </c>
      <c r="D23" s="24" t="s">
        <v>290</v>
      </c>
      <c r="E23" s="24" t="s">
        <v>291</v>
      </c>
      <c r="F23" s="24" t="s">
        <v>292</v>
      </c>
    </row>
    <row r="24" spans="1:6" ht="27.6" thickTop="1" thickBot="1" x14ac:dyDescent="0.3">
      <c r="A24" s="82"/>
      <c r="B24" s="20" t="s">
        <v>37</v>
      </c>
      <c r="C24" s="24" t="s">
        <v>106</v>
      </c>
      <c r="D24" s="24" t="s">
        <v>106</v>
      </c>
      <c r="E24" s="24" t="s">
        <v>293</v>
      </c>
      <c r="F24" s="24" t="s">
        <v>294</v>
      </c>
    </row>
    <row r="25" spans="1:6" ht="14.4" thickTop="1" thickBot="1" x14ac:dyDescent="0.3">
      <c r="A25" s="82"/>
      <c r="B25" s="20" t="s">
        <v>58</v>
      </c>
      <c r="C25" s="24" t="s">
        <v>163</v>
      </c>
      <c r="D25" s="24" t="s">
        <v>163</v>
      </c>
      <c r="E25" s="24" t="s">
        <v>163</v>
      </c>
      <c r="F25" s="24" t="s">
        <v>295</v>
      </c>
    </row>
    <row r="26" spans="1:6" ht="27.6" thickTop="1" thickBot="1" x14ac:dyDescent="0.3">
      <c r="A26" s="82"/>
      <c r="B26" s="20" t="s">
        <v>39</v>
      </c>
      <c r="C26" s="25"/>
      <c r="D26" s="25"/>
      <c r="E26" s="24"/>
      <c r="F26" s="24"/>
    </row>
    <row r="27" spans="1:6" ht="27.6" thickTop="1" thickBot="1" x14ac:dyDescent="0.3">
      <c r="A27" s="82"/>
      <c r="B27" s="20" t="s">
        <v>40</v>
      </c>
      <c r="C27" s="25" t="s">
        <v>108</v>
      </c>
      <c r="D27" s="25" t="s">
        <v>262</v>
      </c>
      <c r="E27" s="24" t="s">
        <v>108</v>
      </c>
      <c r="F27" s="24" t="s">
        <v>108</v>
      </c>
    </row>
    <row r="28" spans="1:6" ht="120" thickTop="1" thickBot="1" x14ac:dyDescent="0.3">
      <c r="A28" s="82"/>
      <c r="B28" s="20" t="s">
        <v>41</v>
      </c>
      <c r="C28" s="25" t="s">
        <v>251</v>
      </c>
      <c r="D28" s="76" t="s">
        <v>263</v>
      </c>
      <c r="E28" s="25" t="s">
        <v>272</v>
      </c>
      <c r="F28" s="76" t="s">
        <v>281</v>
      </c>
    </row>
    <row r="29" spans="1:6" ht="93.6" thickTop="1" thickBot="1" x14ac:dyDescent="0.3">
      <c r="A29" s="83" t="s">
        <v>27</v>
      </c>
      <c r="B29" s="20" t="s">
        <v>42</v>
      </c>
      <c r="C29" s="25" t="s">
        <v>86</v>
      </c>
      <c r="D29" s="25" t="s">
        <v>92</v>
      </c>
      <c r="E29" s="25" t="s">
        <v>86</v>
      </c>
      <c r="F29" s="25" t="s">
        <v>92</v>
      </c>
    </row>
    <row r="30" spans="1:6" ht="40.799999999999997" thickTop="1" thickBot="1" x14ac:dyDescent="0.3">
      <c r="A30" s="82"/>
      <c r="B30" s="20" t="s">
        <v>43</v>
      </c>
      <c r="C30" s="25" t="s">
        <v>252</v>
      </c>
      <c r="D30" s="25" t="s">
        <v>264</v>
      </c>
      <c r="E30" s="24" t="s">
        <v>296</v>
      </c>
      <c r="F30" s="24" t="s">
        <v>297</v>
      </c>
    </row>
    <row r="31" spans="1:6" ht="54" thickTop="1" thickBot="1" x14ac:dyDescent="0.3">
      <c r="A31" s="82"/>
      <c r="B31" s="20" t="s">
        <v>44</v>
      </c>
      <c r="C31" s="76" t="s">
        <v>253</v>
      </c>
      <c r="D31" s="76" t="s">
        <v>265</v>
      </c>
      <c r="E31" s="76" t="s">
        <v>273</v>
      </c>
      <c r="F31" s="76" t="s">
        <v>282</v>
      </c>
    </row>
    <row r="32" spans="1:6" ht="27.6" thickTop="1" thickBot="1" x14ac:dyDescent="0.3">
      <c r="A32" s="82"/>
      <c r="B32" s="20" t="s">
        <v>45</v>
      </c>
      <c r="C32" s="25" t="s">
        <v>254</v>
      </c>
      <c r="D32" s="25" t="s">
        <v>254</v>
      </c>
      <c r="E32" s="24" t="s">
        <v>298</v>
      </c>
      <c r="F32" s="24" t="s">
        <v>298</v>
      </c>
    </row>
    <row r="33" spans="1:6" ht="120" thickTop="1" thickBot="1" x14ac:dyDescent="0.3">
      <c r="A33" s="82"/>
      <c r="B33" s="20" t="s">
        <v>46</v>
      </c>
      <c r="C33" s="76" t="s">
        <v>255</v>
      </c>
      <c r="D33" s="25" t="s">
        <v>266</v>
      </c>
      <c r="E33" s="24" t="s">
        <v>274</v>
      </c>
      <c r="F33" s="24" t="s">
        <v>283</v>
      </c>
    </row>
    <row r="34" spans="1:6" ht="67.2" thickTop="1" thickBot="1" x14ac:dyDescent="0.3">
      <c r="A34" s="82"/>
      <c r="B34" s="20" t="s">
        <v>47</v>
      </c>
      <c r="C34" s="76" t="s">
        <v>256</v>
      </c>
      <c r="D34" s="25" t="s">
        <v>267</v>
      </c>
      <c r="E34" s="24" t="s">
        <v>275</v>
      </c>
      <c r="F34" s="25" t="s">
        <v>284</v>
      </c>
    </row>
    <row r="35" spans="1:6" ht="27.6" thickTop="1" thickBot="1" x14ac:dyDescent="0.3">
      <c r="A35" s="83" t="s">
        <v>33</v>
      </c>
      <c r="B35" s="20" t="s">
        <v>48</v>
      </c>
      <c r="C35" s="25" t="s">
        <v>299</v>
      </c>
      <c r="D35" s="25" t="s">
        <v>130</v>
      </c>
      <c r="E35" s="24" t="s">
        <v>119</v>
      </c>
      <c r="F35" s="24" t="s">
        <v>299</v>
      </c>
    </row>
    <row r="36" spans="1:6" ht="67.2" thickTop="1" thickBot="1" x14ac:dyDescent="0.3">
      <c r="A36" s="82"/>
      <c r="B36" s="20" t="s">
        <v>50</v>
      </c>
      <c r="C36" s="25" t="s">
        <v>257</v>
      </c>
      <c r="D36" s="76" t="s">
        <v>268</v>
      </c>
      <c r="E36" s="24" t="s">
        <v>276</v>
      </c>
      <c r="F36" s="24" t="s">
        <v>285</v>
      </c>
    </row>
    <row r="37" spans="1:6" ht="27.6" thickTop="1" thickBot="1" x14ac:dyDescent="0.3">
      <c r="A37" s="82"/>
      <c r="B37" s="20" t="s">
        <v>52</v>
      </c>
      <c r="C37" s="25" t="s">
        <v>132</v>
      </c>
      <c r="D37" s="25" t="s">
        <v>132</v>
      </c>
      <c r="E37" s="24" t="s">
        <v>132</v>
      </c>
      <c r="F37" s="24" t="str">
        <f>'[1]Severity, Exposure, Controllabi'!E14</f>
        <v>S2 - Severe and life-threatening injuries</v>
      </c>
    </row>
    <row r="38" spans="1:6" ht="67.2" thickTop="1" thickBot="1" x14ac:dyDescent="0.3">
      <c r="A38" s="82"/>
      <c r="B38" s="20" t="s">
        <v>53</v>
      </c>
      <c r="C38" s="25" t="s">
        <v>258</v>
      </c>
      <c r="D38" s="25" t="s">
        <v>269</v>
      </c>
      <c r="E38" s="24" t="s">
        <v>277</v>
      </c>
      <c r="F38" s="24" t="s">
        <v>286</v>
      </c>
    </row>
    <row r="39" spans="1:6" ht="40.799999999999997" thickTop="1" thickBot="1" x14ac:dyDescent="0.3">
      <c r="A39" s="82"/>
      <c r="B39" s="20" t="s">
        <v>54</v>
      </c>
      <c r="C39" s="25" t="str">
        <f>'[1]Severity, Exposure, Controllabi'!E23</f>
        <v>C3 - Difficult to control or uncontrollable</v>
      </c>
      <c r="D39" s="25" t="str">
        <f>C39</f>
        <v>C3 - Difficult to control or uncontrollable</v>
      </c>
      <c r="E39" s="24" t="str">
        <f>D39</f>
        <v>C3 - Difficult to control or uncontrollable</v>
      </c>
      <c r="F39" s="24" t="str">
        <f>'[1]Severity, Exposure, Controllabi'!E22</f>
        <v>C2 - Normally controllable</v>
      </c>
    </row>
    <row r="40" spans="1:6" ht="93.6" thickTop="1" thickBot="1" x14ac:dyDescent="0.3">
      <c r="A40" s="82"/>
      <c r="B40" s="20" t="s">
        <v>55</v>
      </c>
      <c r="C40" s="25" t="s">
        <v>259</v>
      </c>
      <c r="D40" s="25" t="s">
        <v>259</v>
      </c>
      <c r="E40" s="24" t="s">
        <v>278</v>
      </c>
      <c r="F40" s="79" t="s">
        <v>287</v>
      </c>
    </row>
    <row r="41" spans="1:6" ht="27.6" thickTop="1" thickBot="1" x14ac:dyDescent="0.3">
      <c r="A41" s="84" t="s">
        <v>34</v>
      </c>
      <c r="B41" s="20" t="s">
        <v>56</v>
      </c>
      <c r="C41" s="24" t="s">
        <v>260</v>
      </c>
      <c r="D41" s="24" t="s">
        <v>270</v>
      </c>
      <c r="E41" s="24" t="s">
        <v>279</v>
      </c>
      <c r="F41" s="24" t="s">
        <v>279</v>
      </c>
    </row>
    <row r="42" spans="1:6" ht="146.4" thickTop="1" thickBot="1" x14ac:dyDescent="0.3">
      <c r="A42" s="82"/>
      <c r="B42" s="19" t="s">
        <v>57</v>
      </c>
      <c r="C42" s="76" t="s">
        <v>261</v>
      </c>
      <c r="D42" s="27" t="s">
        <v>271</v>
      </c>
      <c r="E42" s="76" t="s">
        <v>280</v>
      </c>
      <c r="F42" s="27" t="s">
        <v>288</v>
      </c>
    </row>
    <row r="43" spans="1:6" ht="15.75" customHeight="1" thickTop="1" x14ac:dyDescent="0.25"/>
  </sheetData>
  <mergeCells count="8">
    <mergeCell ref="A29:A34"/>
    <mergeCell ref="A35:A40"/>
    <mergeCell ref="A41:A42"/>
    <mergeCell ref="U10:V10"/>
    <mergeCell ref="B10:H10"/>
    <mergeCell ref="I10:N10"/>
    <mergeCell ref="O10:T10"/>
    <mergeCell ref="A22: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3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2"/>
      <c r="C3" s="2"/>
      <c r="D3" s="2"/>
      <c r="E3" s="2"/>
      <c r="F3" s="2"/>
      <c r="G3" s="2"/>
      <c r="H3" s="2"/>
      <c r="I3" s="1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.2" x14ac:dyDescent="0.25">
      <c r="B4" s="15" t="s">
        <v>11</v>
      </c>
      <c r="C4" s="62" t="s">
        <v>14</v>
      </c>
      <c r="D4" s="61"/>
      <c r="E4" s="61"/>
      <c r="F4" s="61"/>
      <c r="G4" s="61"/>
      <c r="H4" s="61"/>
      <c r="I4" s="64"/>
      <c r="J4" s="63" t="s">
        <v>27</v>
      </c>
      <c r="K4" s="61"/>
      <c r="L4" s="61"/>
      <c r="M4" s="61"/>
      <c r="N4" s="61"/>
      <c r="O4" s="64"/>
      <c r="P4" s="63" t="s">
        <v>33</v>
      </c>
      <c r="Q4" s="61"/>
      <c r="R4" s="61"/>
      <c r="S4" s="61"/>
      <c r="T4" s="61"/>
      <c r="U4" s="64"/>
      <c r="V4" s="60" t="s">
        <v>34</v>
      </c>
      <c r="W4" s="64"/>
    </row>
    <row r="5" spans="1:29" ht="26.4" x14ac:dyDescent="0.25">
      <c r="B5" s="19"/>
      <c r="C5" s="20" t="s">
        <v>1</v>
      </c>
      <c r="D5" s="20" t="s">
        <v>35</v>
      </c>
      <c r="E5" s="20" t="s">
        <v>37</v>
      </c>
      <c r="F5" s="20" t="s">
        <v>38</v>
      </c>
      <c r="G5" s="20" t="s">
        <v>39</v>
      </c>
      <c r="H5" s="20" t="s">
        <v>40</v>
      </c>
      <c r="I5" s="20" t="s">
        <v>41</v>
      </c>
      <c r="J5" s="20" t="s">
        <v>42</v>
      </c>
      <c r="K5" s="20" t="s">
        <v>43</v>
      </c>
      <c r="L5" s="20" t="s">
        <v>44</v>
      </c>
      <c r="M5" s="20" t="s">
        <v>45</v>
      </c>
      <c r="N5" s="20" t="s">
        <v>46</v>
      </c>
      <c r="O5" s="20" t="s">
        <v>47</v>
      </c>
      <c r="P5" s="20" t="s">
        <v>48</v>
      </c>
      <c r="Q5" s="20" t="s">
        <v>50</v>
      </c>
      <c r="R5" s="20" t="s">
        <v>52</v>
      </c>
      <c r="S5" s="20" t="s">
        <v>53</v>
      </c>
      <c r="T5" s="20" t="s">
        <v>54</v>
      </c>
      <c r="U5" s="20" t="s">
        <v>55</v>
      </c>
      <c r="V5" s="20" t="s">
        <v>56</v>
      </c>
      <c r="W5" s="19" t="s">
        <v>57</v>
      </c>
      <c r="X5" s="21"/>
      <c r="Y5" s="21"/>
      <c r="Z5" s="21"/>
      <c r="AA5" s="21"/>
      <c r="AB5" s="21"/>
      <c r="AC5" s="21"/>
    </row>
    <row r="6" spans="1:29" ht="12.75" customHeight="1" x14ac:dyDescent="0.25">
      <c r="A6" s="22"/>
      <c r="B6" s="23" t="s">
        <v>59</v>
      </c>
      <c r="C6" s="23" t="s">
        <v>61</v>
      </c>
      <c r="D6" s="23" t="s">
        <v>60</v>
      </c>
      <c r="E6" s="23" t="s">
        <v>62</v>
      </c>
      <c r="F6" s="23" t="s">
        <v>63</v>
      </c>
      <c r="G6" s="23" t="s">
        <v>64</v>
      </c>
      <c r="H6" s="23" t="s">
        <v>65</v>
      </c>
      <c r="I6" s="23" t="s">
        <v>67</v>
      </c>
      <c r="J6" s="23" t="s">
        <v>68</v>
      </c>
      <c r="K6" s="23" t="s">
        <v>69</v>
      </c>
      <c r="L6" s="23" t="s">
        <v>70</v>
      </c>
      <c r="M6" s="23" t="s">
        <v>71</v>
      </c>
      <c r="N6" s="23" t="s">
        <v>72</v>
      </c>
      <c r="O6" s="23" t="s">
        <v>73</v>
      </c>
      <c r="P6" s="23" t="s">
        <v>74</v>
      </c>
      <c r="Q6" s="23" t="s">
        <v>75</v>
      </c>
      <c r="R6" s="23" t="s">
        <v>76</v>
      </c>
      <c r="S6" s="23" t="s">
        <v>77</v>
      </c>
      <c r="T6" s="23" t="s">
        <v>79</v>
      </c>
      <c r="U6" s="23" t="s">
        <v>80</v>
      </c>
      <c r="V6" s="23" t="s">
        <v>81</v>
      </c>
      <c r="W6" s="26" t="s">
        <v>82</v>
      </c>
      <c r="X6" s="28"/>
      <c r="Y6" s="28"/>
      <c r="Z6" s="28"/>
      <c r="AA6" s="22"/>
      <c r="AB6" s="22"/>
      <c r="AC6" s="22"/>
    </row>
    <row r="7" spans="1:29" ht="12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5">
      <c r="A10" s="2"/>
      <c r="B10" s="5" t="s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.2" x14ac:dyDescent="0.25">
      <c r="B12" s="15" t="s">
        <v>11</v>
      </c>
      <c r="C12" s="62" t="s">
        <v>98</v>
      </c>
      <c r="D12" s="61"/>
      <c r="E12" s="61"/>
      <c r="F12" s="61"/>
      <c r="G12" s="61"/>
      <c r="H12" s="61"/>
      <c r="I12" s="61"/>
      <c r="J12" s="63" t="s">
        <v>27</v>
      </c>
      <c r="K12" s="61"/>
      <c r="L12" s="61"/>
      <c r="M12" s="61"/>
      <c r="N12" s="61"/>
      <c r="O12" s="61"/>
      <c r="P12" s="63" t="s">
        <v>33</v>
      </c>
      <c r="Q12" s="61"/>
      <c r="R12" s="61"/>
      <c r="S12" s="61"/>
      <c r="T12" s="61"/>
      <c r="U12" s="61"/>
      <c r="V12" s="60" t="s">
        <v>34</v>
      </c>
      <c r="W12" s="61"/>
      <c r="X12" s="12"/>
      <c r="Y12" s="12"/>
      <c r="Z12" s="12"/>
      <c r="AA12" s="12"/>
      <c r="AB12" s="12"/>
      <c r="AC12" s="12"/>
    </row>
    <row r="13" spans="1:29" ht="26.4" x14ac:dyDescent="0.25">
      <c r="B13" s="19"/>
      <c r="C13" s="20" t="s">
        <v>1</v>
      </c>
      <c r="D13" s="20" t="s">
        <v>35</v>
      </c>
      <c r="E13" s="20" t="s">
        <v>37</v>
      </c>
      <c r="F13" s="20" t="s">
        <v>38</v>
      </c>
      <c r="G13" s="20" t="s">
        <v>39</v>
      </c>
      <c r="H13" s="20" t="s">
        <v>40</v>
      </c>
      <c r="I13" s="20" t="s">
        <v>41</v>
      </c>
      <c r="J13" s="20" t="s">
        <v>42</v>
      </c>
      <c r="K13" s="20" t="s">
        <v>43</v>
      </c>
      <c r="L13" s="20" t="s">
        <v>44</v>
      </c>
      <c r="M13" s="20" t="s">
        <v>45</v>
      </c>
      <c r="N13" s="20" t="s">
        <v>46</v>
      </c>
      <c r="O13" s="20" t="s">
        <v>47</v>
      </c>
      <c r="P13" s="20" t="s">
        <v>48</v>
      </c>
      <c r="Q13" s="20" t="s">
        <v>50</v>
      </c>
      <c r="R13" s="20" t="s">
        <v>52</v>
      </c>
      <c r="S13" s="20" t="s">
        <v>53</v>
      </c>
      <c r="T13" s="20" t="s">
        <v>54</v>
      </c>
      <c r="U13" s="20" t="s">
        <v>55</v>
      </c>
      <c r="V13" s="20" t="s">
        <v>56</v>
      </c>
      <c r="W13" s="19" t="s">
        <v>57</v>
      </c>
      <c r="X13" s="21"/>
      <c r="Y13" s="21"/>
      <c r="Z13" s="21"/>
      <c r="AA13" s="21"/>
      <c r="AB13" s="21"/>
      <c r="AC13" s="21"/>
    </row>
    <row r="14" spans="1:29" ht="12.75" customHeight="1" x14ac:dyDescent="0.25">
      <c r="B14" s="23" t="s">
        <v>59</v>
      </c>
      <c r="C14" s="23" t="s">
        <v>104</v>
      </c>
      <c r="D14" s="23" t="s">
        <v>105</v>
      </c>
      <c r="E14" s="23" t="s">
        <v>106</v>
      </c>
      <c r="F14" s="23" t="s">
        <v>107</v>
      </c>
      <c r="G14" s="23" t="s">
        <v>64</v>
      </c>
      <c r="H14" s="23" t="s">
        <v>108</v>
      </c>
      <c r="I14" s="23" t="s">
        <v>109</v>
      </c>
      <c r="J14" s="23" t="s">
        <v>68</v>
      </c>
      <c r="K14" s="23" t="s">
        <v>110</v>
      </c>
      <c r="L14" s="23" t="s">
        <v>70</v>
      </c>
      <c r="M14" s="23" t="s">
        <v>112</v>
      </c>
      <c r="N14" s="23" t="s">
        <v>72</v>
      </c>
      <c r="O14" s="23" t="s">
        <v>73</v>
      </c>
      <c r="P14" s="23" t="s">
        <v>74</v>
      </c>
      <c r="Q14" s="23" t="s">
        <v>75</v>
      </c>
      <c r="R14" s="23" t="s">
        <v>76</v>
      </c>
      <c r="S14" s="23" t="s">
        <v>77</v>
      </c>
      <c r="T14" s="23" t="s">
        <v>79</v>
      </c>
      <c r="U14" s="23" t="s">
        <v>80</v>
      </c>
      <c r="V14" s="23" t="s">
        <v>81</v>
      </c>
      <c r="W14" s="26" t="s">
        <v>113</v>
      </c>
      <c r="X14" s="28"/>
      <c r="Y14" s="28"/>
      <c r="Z14" s="28"/>
      <c r="AA14" s="22"/>
      <c r="AB14" s="22"/>
      <c r="AC14" s="22"/>
    </row>
    <row r="15" spans="1:29" ht="12.75" customHeight="1" x14ac:dyDescent="0.25">
      <c r="B15" s="23" t="s">
        <v>91</v>
      </c>
      <c r="C15" s="23" t="s">
        <v>104</v>
      </c>
      <c r="D15" s="23" t="s">
        <v>105</v>
      </c>
      <c r="E15" s="23" t="s">
        <v>114</v>
      </c>
      <c r="F15" s="23" t="s">
        <v>107</v>
      </c>
      <c r="G15" s="23" t="s">
        <v>115</v>
      </c>
      <c r="H15" s="23" t="s">
        <v>108</v>
      </c>
      <c r="I15" s="23" t="s">
        <v>116</v>
      </c>
      <c r="J15" s="23" t="s">
        <v>68</v>
      </c>
      <c r="K15" s="23" t="s">
        <v>110</v>
      </c>
      <c r="L15" s="23" t="s">
        <v>70</v>
      </c>
      <c r="M15" s="23" t="s">
        <v>112</v>
      </c>
      <c r="N15" s="23" t="s">
        <v>72</v>
      </c>
      <c r="O15" s="23" t="s">
        <v>73</v>
      </c>
      <c r="P15" s="23" t="s">
        <v>119</v>
      </c>
      <c r="Q15" s="23" t="s">
        <v>120</v>
      </c>
      <c r="R15" s="23" t="s">
        <v>76</v>
      </c>
      <c r="S15" s="23" t="s">
        <v>77</v>
      </c>
      <c r="T15" s="23" t="s">
        <v>121</v>
      </c>
      <c r="U15" s="23" t="s">
        <v>122</v>
      </c>
      <c r="V15" s="23" t="s">
        <v>81</v>
      </c>
      <c r="W15" s="26" t="s">
        <v>113</v>
      </c>
      <c r="X15" s="28"/>
      <c r="Y15" s="28"/>
      <c r="Z15" s="28"/>
      <c r="AA15" s="22"/>
      <c r="AB15" s="22"/>
      <c r="AC15" s="22"/>
    </row>
    <row r="16" spans="1:29" ht="12.75" customHeight="1" x14ac:dyDescent="0.25">
      <c r="B16" s="23" t="s">
        <v>93</v>
      </c>
      <c r="C16" s="23" t="s">
        <v>104</v>
      </c>
      <c r="D16" s="23" t="s">
        <v>123</v>
      </c>
      <c r="E16" s="23" t="s">
        <v>114</v>
      </c>
      <c r="F16" s="23" t="s">
        <v>124</v>
      </c>
      <c r="G16" s="23" t="s">
        <v>125</v>
      </c>
      <c r="H16" s="23" t="s">
        <v>108</v>
      </c>
      <c r="I16" s="23" t="s">
        <v>127</v>
      </c>
      <c r="J16" s="23" t="s">
        <v>68</v>
      </c>
      <c r="K16" s="23" t="s">
        <v>110</v>
      </c>
      <c r="L16" s="23" t="s">
        <v>70</v>
      </c>
      <c r="M16" s="23" t="s">
        <v>112</v>
      </c>
      <c r="N16" s="23" t="s">
        <v>129</v>
      </c>
      <c r="O16" s="23" t="s">
        <v>73</v>
      </c>
      <c r="P16" s="23" t="s">
        <v>130</v>
      </c>
      <c r="Q16" s="23" t="s">
        <v>131</v>
      </c>
      <c r="R16" s="23" t="s">
        <v>132</v>
      </c>
      <c r="S16" s="23" t="s">
        <v>133</v>
      </c>
      <c r="T16" s="23" t="s">
        <v>134</v>
      </c>
      <c r="U16" s="23" t="s">
        <v>159</v>
      </c>
      <c r="V16" s="23" t="s">
        <v>160</v>
      </c>
      <c r="W16" s="26" t="s">
        <v>113</v>
      </c>
      <c r="X16" s="28"/>
      <c r="Y16" s="28"/>
      <c r="Z16" s="28"/>
      <c r="AA16" s="22"/>
      <c r="AB16" s="22"/>
      <c r="AC16" s="22"/>
    </row>
    <row r="17" spans="1:29" ht="12.75" customHeight="1" x14ac:dyDescent="0.25">
      <c r="B17" s="23" t="s">
        <v>94</v>
      </c>
      <c r="C17" s="23" t="s">
        <v>104</v>
      </c>
      <c r="D17" s="23" t="s">
        <v>162</v>
      </c>
      <c r="E17" s="23" t="s">
        <v>106</v>
      </c>
      <c r="F17" s="23" t="s">
        <v>163</v>
      </c>
      <c r="G17" s="23" t="s">
        <v>164</v>
      </c>
      <c r="H17" s="23" t="s">
        <v>108</v>
      </c>
      <c r="I17" s="23" t="s">
        <v>165</v>
      </c>
      <c r="J17" s="23" t="s">
        <v>68</v>
      </c>
      <c r="K17" s="23" t="s">
        <v>110</v>
      </c>
      <c r="L17" s="23" t="s">
        <v>70</v>
      </c>
      <c r="M17" s="23" t="s">
        <v>167</v>
      </c>
      <c r="N17" s="23" t="s">
        <v>168</v>
      </c>
      <c r="O17" s="23" t="s">
        <v>73</v>
      </c>
      <c r="P17" s="23" t="s">
        <v>74</v>
      </c>
      <c r="Q17" s="23" t="s">
        <v>169</v>
      </c>
      <c r="R17" s="23" t="s">
        <v>132</v>
      </c>
      <c r="S17" s="23" t="s">
        <v>170</v>
      </c>
      <c r="T17" s="23" t="s">
        <v>121</v>
      </c>
      <c r="U17" s="23" t="s">
        <v>171</v>
      </c>
      <c r="V17" s="23" t="s">
        <v>172</v>
      </c>
      <c r="W17" s="26" t="s">
        <v>113</v>
      </c>
      <c r="X17" s="28"/>
      <c r="Y17" s="28"/>
      <c r="Z17" s="28"/>
      <c r="AA17" s="22"/>
      <c r="AB17" s="22"/>
      <c r="AC17" s="22"/>
    </row>
    <row r="18" spans="1:29" ht="12.75" customHeight="1" x14ac:dyDescent="0.25">
      <c r="B18" s="23" t="s">
        <v>174</v>
      </c>
      <c r="C18" s="23" t="s">
        <v>104</v>
      </c>
      <c r="D18" s="23" t="s">
        <v>162</v>
      </c>
      <c r="E18" s="23" t="s">
        <v>114</v>
      </c>
      <c r="F18" s="23" t="s">
        <v>175</v>
      </c>
      <c r="G18" s="23" t="s">
        <v>115</v>
      </c>
      <c r="H18" s="23" t="s">
        <v>108</v>
      </c>
      <c r="I18" s="23" t="s">
        <v>177</v>
      </c>
      <c r="J18" s="23" t="s">
        <v>68</v>
      </c>
      <c r="K18" s="23" t="s">
        <v>110</v>
      </c>
      <c r="L18" s="23" t="s">
        <v>70</v>
      </c>
      <c r="M18" s="23" t="s">
        <v>112</v>
      </c>
      <c r="N18" s="23" t="s">
        <v>129</v>
      </c>
      <c r="O18" s="23" t="s">
        <v>73</v>
      </c>
      <c r="P18" s="23" t="s">
        <v>130</v>
      </c>
      <c r="Q18" s="23" t="s">
        <v>179</v>
      </c>
      <c r="R18" s="23" t="s">
        <v>132</v>
      </c>
      <c r="S18" s="23" t="s">
        <v>170</v>
      </c>
      <c r="T18" s="23" t="s">
        <v>181</v>
      </c>
      <c r="U18" s="23" t="s">
        <v>171</v>
      </c>
      <c r="V18" s="23" t="s">
        <v>172</v>
      </c>
      <c r="W18" s="26" t="s">
        <v>113</v>
      </c>
      <c r="X18" s="28"/>
      <c r="Y18" s="28"/>
      <c r="Z18" s="28"/>
      <c r="AA18" s="22"/>
      <c r="AB18" s="22"/>
      <c r="AC18" s="22"/>
    </row>
    <row r="19" spans="1:29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6" t="s">
        <v>4</v>
      </c>
      <c r="B4" s="7" t="s">
        <v>5</v>
      </c>
      <c r="C4" s="7" t="s">
        <v>6</v>
      </c>
      <c r="D4" s="7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9" t="str">
        <f t="shared" ref="A5:A13" si="0">"OM" &amp; TEXT(ROW()-ROW($A$4), "00")</f>
        <v>OM01</v>
      </c>
      <c r="B5" s="11" t="s">
        <v>8</v>
      </c>
      <c r="C5" s="11" t="s">
        <v>9</v>
      </c>
      <c r="D5" s="14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9" t="str">
        <f t="shared" si="0"/>
        <v>OM02</v>
      </c>
      <c r="B6" s="11" t="s">
        <v>12</v>
      </c>
      <c r="C6" s="11" t="s">
        <v>13</v>
      </c>
      <c r="D6" s="14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9" t="str">
        <f t="shared" si="0"/>
        <v>OM03</v>
      </c>
      <c r="B7" s="11" t="s">
        <v>15</v>
      </c>
      <c r="C7" s="11" t="s">
        <v>16</v>
      </c>
      <c r="D7" s="14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9" t="str">
        <f t="shared" si="0"/>
        <v>OM04</v>
      </c>
      <c r="B8" s="11" t="s">
        <v>18</v>
      </c>
      <c r="C8" s="11" t="s">
        <v>16</v>
      </c>
      <c r="D8" s="14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9" t="str">
        <f t="shared" si="0"/>
        <v>OM05</v>
      </c>
      <c r="B9" s="11" t="s">
        <v>19</v>
      </c>
      <c r="C9" s="11" t="s">
        <v>20</v>
      </c>
      <c r="D9" s="14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9" t="str">
        <f t="shared" si="0"/>
        <v>OM06</v>
      </c>
      <c r="B10" s="11" t="s">
        <v>21</v>
      </c>
      <c r="C10" s="11" t="s">
        <v>22</v>
      </c>
      <c r="D10" s="14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9" t="str">
        <f t="shared" si="0"/>
        <v>OM07</v>
      </c>
      <c r="B11" s="11" t="s">
        <v>24</v>
      </c>
      <c r="C11" s="11" t="s">
        <v>25</v>
      </c>
      <c r="D11" s="14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9" t="str">
        <f t="shared" si="0"/>
        <v>OM08</v>
      </c>
      <c r="B12" s="11" t="s">
        <v>28</v>
      </c>
      <c r="C12" s="11" t="s">
        <v>29</v>
      </c>
      <c r="D12" s="14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9" t="str">
        <f t="shared" si="0"/>
        <v>OM09</v>
      </c>
      <c r="B13" s="11" t="s">
        <v>31</v>
      </c>
      <c r="C13" s="11" t="s">
        <v>32</v>
      </c>
      <c r="D13" s="14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18"/>
      <c r="B14" s="18"/>
      <c r="C14" s="18"/>
      <c r="D14" s="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6" t="s">
        <v>4</v>
      </c>
      <c r="B17" s="7" t="s">
        <v>36</v>
      </c>
      <c r="C17" s="7" t="s">
        <v>6</v>
      </c>
      <c r="D17" s="7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9" t="str">
        <f t="shared" ref="A18:A28" si="2">"OS" &amp; TEXT(ROW()-ROW($A$17), "00")</f>
        <v>OS01</v>
      </c>
      <c r="B18" s="11" t="s">
        <v>49</v>
      </c>
      <c r="C18" s="11" t="s">
        <v>51</v>
      </c>
      <c r="D18" s="14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9" t="str">
        <f t="shared" si="2"/>
        <v>OS02</v>
      </c>
      <c r="B19" s="11" t="s">
        <v>60</v>
      </c>
      <c r="C19" s="11" t="s">
        <v>51</v>
      </c>
      <c r="D19" s="14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9" t="str">
        <f t="shared" si="2"/>
        <v>OS03</v>
      </c>
      <c r="B20" s="11" t="s">
        <v>66</v>
      </c>
      <c r="C20" s="11" t="s">
        <v>51</v>
      </c>
      <c r="D20" s="14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9" t="str">
        <f t="shared" si="2"/>
        <v>OS04</v>
      </c>
      <c r="B21" s="11" t="s">
        <v>78</v>
      </c>
      <c r="C21" s="11" t="s">
        <v>51</v>
      </c>
      <c r="D21" s="14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9" t="str">
        <f t="shared" si="2"/>
        <v>OS05</v>
      </c>
      <c r="B22" s="11" t="s">
        <v>83</v>
      </c>
      <c r="C22" s="11" t="s">
        <v>51</v>
      </c>
      <c r="D22" s="14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9" t="str">
        <f t="shared" si="2"/>
        <v>OS06</v>
      </c>
      <c r="B23" s="11" t="s">
        <v>84</v>
      </c>
      <c r="C23" s="11" t="s">
        <v>51</v>
      </c>
      <c r="D23" s="14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9" t="str">
        <f t="shared" si="2"/>
        <v>OS07</v>
      </c>
      <c r="B24" s="11" t="s">
        <v>85</v>
      </c>
      <c r="C24" s="11" t="s">
        <v>87</v>
      </c>
      <c r="D24" s="14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9" t="str">
        <f t="shared" si="2"/>
        <v>OS08</v>
      </c>
      <c r="B25" s="11" t="s">
        <v>88</v>
      </c>
      <c r="C25" s="11" t="s">
        <v>87</v>
      </c>
      <c r="D25" s="14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9" t="str">
        <f t="shared" si="2"/>
        <v>OS09</v>
      </c>
      <c r="B26" s="11" t="s">
        <v>89</v>
      </c>
      <c r="C26" s="11" t="s">
        <v>87</v>
      </c>
      <c r="D26" s="14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9" t="str">
        <f t="shared" si="2"/>
        <v>OS10</v>
      </c>
      <c r="B27" s="11" t="s">
        <v>90</v>
      </c>
      <c r="C27" s="11" t="s">
        <v>87</v>
      </c>
      <c r="D27" s="14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9" t="str">
        <f t="shared" si="2"/>
        <v>OS11</v>
      </c>
      <c r="B28" s="11" t="s">
        <v>31</v>
      </c>
      <c r="C28" s="11" t="s">
        <v>32</v>
      </c>
      <c r="D28" s="14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18"/>
      <c r="B29" s="18"/>
      <c r="C29" s="18"/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4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6" t="s">
        <v>4</v>
      </c>
      <c r="B32" s="7" t="s">
        <v>36</v>
      </c>
      <c r="C32" s="7" t="s">
        <v>6</v>
      </c>
      <c r="D32" s="7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9" t="str">
        <f t="shared" ref="A33:A39" si="4">"SD" &amp; TEXT(ROW()-ROW($A$32), "00")</f>
        <v>SD01</v>
      </c>
      <c r="B33" s="11" t="s">
        <v>96</v>
      </c>
      <c r="C33" s="11" t="s">
        <v>97</v>
      </c>
      <c r="D33" s="14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9" t="str">
        <f t="shared" si="4"/>
        <v>SD02</v>
      </c>
      <c r="B34" s="11" t="s">
        <v>99</v>
      </c>
      <c r="C34" s="11" t="s">
        <v>97</v>
      </c>
      <c r="D34" s="14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9" t="str">
        <f t="shared" si="4"/>
        <v>SD03</v>
      </c>
      <c r="B35" s="11" t="s">
        <v>100</v>
      </c>
      <c r="C35" s="11" t="s">
        <v>97</v>
      </c>
      <c r="D35" s="14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9" t="str">
        <f t="shared" si="4"/>
        <v>SD04</v>
      </c>
      <c r="B36" s="11" t="s">
        <v>101</v>
      </c>
      <c r="C36" s="11" t="s">
        <v>97</v>
      </c>
      <c r="D36" s="14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9" t="str">
        <f t="shared" si="4"/>
        <v>SD05</v>
      </c>
      <c r="B37" s="11" t="s">
        <v>102</v>
      </c>
      <c r="C37" s="11" t="s">
        <v>97</v>
      </c>
      <c r="D37" s="14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9" t="str">
        <f t="shared" si="4"/>
        <v>SD06</v>
      </c>
      <c r="B38" s="11" t="s">
        <v>103</v>
      </c>
      <c r="C38" s="11" t="s">
        <v>97</v>
      </c>
      <c r="D38" s="14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9" t="str">
        <f t="shared" si="4"/>
        <v>SD07</v>
      </c>
      <c r="B39" s="11" t="s">
        <v>31</v>
      </c>
      <c r="C39" s="11" t="s">
        <v>32</v>
      </c>
      <c r="D39" s="14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18"/>
      <c r="B40" s="18"/>
      <c r="C40" s="18"/>
      <c r="D40" s="1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4" t="s">
        <v>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6" t="s">
        <v>4</v>
      </c>
      <c r="B43" s="7" t="s">
        <v>5</v>
      </c>
      <c r="C43" s="7" t="s">
        <v>6</v>
      </c>
      <c r="D43" s="7" t="s">
        <v>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9" t="str">
        <f t="shared" ref="A44:A46" si="6">"IU" &amp; TEXT(ROW()-ROW($A$43), "00")</f>
        <v>IU01</v>
      </c>
      <c r="B44" s="11" t="s">
        <v>117</v>
      </c>
      <c r="C44" s="11" t="s">
        <v>118</v>
      </c>
      <c r="D44" s="14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9" t="str">
        <f t="shared" si="6"/>
        <v>IU02</v>
      </c>
      <c r="B45" s="11" t="s">
        <v>126</v>
      </c>
      <c r="C45" s="11" t="s">
        <v>128</v>
      </c>
      <c r="D45" s="14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9" t="str">
        <f t="shared" si="6"/>
        <v>IU03</v>
      </c>
      <c r="B46" s="11" t="s">
        <v>31</v>
      </c>
      <c r="C46" s="11" t="s">
        <v>32</v>
      </c>
      <c r="D46" s="14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18"/>
      <c r="B47" s="18"/>
      <c r="C47" s="18"/>
      <c r="D47" s="1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4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6" t="s">
        <v>4</v>
      </c>
      <c r="B50" s="7" t="s">
        <v>36</v>
      </c>
      <c r="C50" s="7" t="s">
        <v>6</v>
      </c>
      <c r="D50" s="7" t="s">
        <v>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9" t="str">
        <f t="shared" ref="A51:A59" si="8">"EN" &amp; TEXT(ROW()-ROW($A$50), "00")</f>
        <v>EN01</v>
      </c>
      <c r="B51" s="11" t="s">
        <v>137</v>
      </c>
      <c r="C51" s="11" t="s">
        <v>138</v>
      </c>
      <c r="D51" s="14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9" t="str">
        <f t="shared" si="8"/>
        <v>EN02</v>
      </c>
      <c r="B52" s="11" t="s">
        <v>141</v>
      </c>
      <c r="C52" s="11" t="s">
        <v>138</v>
      </c>
      <c r="D52" s="14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9" t="str">
        <f t="shared" si="8"/>
        <v>EN03</v>
      </c>
      <c r="B53" s="11" t="s">
        <v>144</v>
      </c>
      <c r="C53" s="11" t="s">
        <v>138</v>
      </c>
      <c r="D53" s="14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9" t="str">
        <f t="shared" si="8"/>
        <v>EN04</v>
      </c>
      <c r="B54" s="11" t="s">
        <v>148</v>
      </c>
      <c r="C54" s="11" t="s">
        <v>138</v>
      </c>
      <c r="D54" s="14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9" t="str">
        <f t="shared" si="8"/>
        <v>EN05</v>
      </c>
      <c r="B55" s="11" t="s">
        <v>150</v>
      </c>
      <c r="C55" s="11" t="s">
        <v>138</v>
      </c>
      <c r="D55" s="14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9" t="str">
        <f t="shared" si="8"/>
        <v>EN06</v>
      </c>
      <c r="B56" s="11" t="s">
        <v>153</v>
      </c>
      <c r="C56" s="11" t="s">
        <v>87</v>
      </c>
      <c r="D56" s="14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9" t="str">
        <f t="shared" si="8"/>
        <v>EN07</v>
      </c>
      <c r="B57" s="11" t="s">
        <v>155</v>
      </c>
      <c r="C57" s="11" t="s">
        <v>87</v>
      </c>
      <c r="D57" s="14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9" t="str">
        <f t="shared" si="8"/>
        <v>EN08</v>
      </c>
      <c r="B58" s="11" t="s">
        <v>158</v>
      </c>
      <c r="C58" s="11" t="s">
        <v>87</v>
      </c>
      <c r="D58" s="14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9" t="str">
        <f t="shared" si="8"/>
        <v>EN09</v>
      </c>
      <c r="B59" s="11" t="s">
        <v>31</v>
      </c>
      <c r="C59" s="11" t="s">
        <v>32</v>
      </c>
      <c r="D59" s="14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18"/>
      <c r="B60" s="18"/>
      <c r="C60" s="18"/>
      <c r="D60" s="1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5">
      <c r="A2" s="4" t="s">
        <v>43</v>
      </c>
      <c r="B2" s="2"/>
      <c r="C2" s="2"/>
      <c r="D2" s="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5">
      <c r="A3" s="6" t="s">
        <v>4</v>
      </c>
      <c r="B3" s="7" t="s">
        <v>135</v>
      </c>
      <c r="C3" s="7" t="s">
        <v>6</v>
      </c>
      <c r="D3" s="7" t="s">
        <v>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5">
      <c r="A4" s="9" t="str">
        <f t="shared" ref="A4:A23" si="0">"DV" &amp; TEXT(ROW()-ROW($A$3), "00")</f>
        <v>DV01</v>
      </c>
      <c r="B4" s="11" t="s">
        <v>69</v>
      </c>
      <c r="C4" s="11" t="s">
        <v>136</v>
      </c>
      <c r="D4" s="14" t="str">
        <f t="shared" ref="D4:D23" si="1">$A4 &amp; " - " &amp; $B4</f>
        <v>DV01 - Function not activated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5">
      <c r="A5" s="9" t="str">
        <f t="shared" si="0"/>
        <v>DV02</v>
      </c>
      <c r="B5" s="11" t="s">
        <v>139</v>
      </c>
      <c r="C5" s="11" t="s">
        <v>136</v>
      </c>
      <c r="D5" s="14" t="str">
        <f t="shared" si="1"/>
        <v>DV02 - Function unexpectedly activated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5">
      <c r="A6" s="9" t="str">
        <f t="shared" si="0"/>
        <v>DV03</v>
      </c>
      <c r="B6" s="11" t="s">
        <v>140</v>
      </c>
      <c r="C6" s="11" t="s">
        <v>136</v>
      </c>
      <c r="D6" s="14" t="str">
        <f t="shared" si="1"/>
        <v>DV03 - Function always activated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5">
      <c r="A7" s="9" t="str">
        <f t="shared" si="0"/>
        <v>DV04</v>
      </c>
      <c r="B7" s="11" t="s">
        <v>142</v>
      </c>
      <c r="C7" s="11" t="s">
        <v>143</v>
      </c>
      <c r="D7" s="14" t="str">
        <f t="shared" si="1"/>
        <v>DV04 - Actor effect is too much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5">
      <c r="A8" s="9" t="str">
        <f t="shared" si="0"/>
        <v>DV05</v>
      </c>
      <c r="B8" s="11" t="s">
        <v>145</v>
      </c>
      <c r="C8" s="11" t="s">
        <v>143</v>
      </c>
      <c r="D8" s="14" t="str">
        <f t="shared" si="1"/>
        <v>DV05 - Actor effect is too less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5">
      <c r="A9" s="9" t="str">
        <f t="shared" si="0"/>
        <v>DV06</v>
      </c>
      <c r="B9" s="11" t="s">
        <v>146</v>
      </c>
      <c r="C9" s="11" t="s">
        <v>147</v>
      </c>
      <c r="D9" s="14" t="str">
        <f t="shared" si="1"/>
        <v>DV06 - Actor action too early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5">
      <c r="A10" s="9" t="str">
        <f t="shared" si="0"/>
        <v>DV07</v>
      </c>
      <c r="B10" s="11" t="s">
        <v>149</v>
      </c>
      <c r="C10" s="11" t="s">
        <v>147</v>
      </c>
      <c r="D10" s="14" t="str">
        <f t="shared" si="1"/>
        <v>DV07 - Actor action too late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5">
      <c r="A11" s="9" t="str">
        <f t="shared" si="0"/>
        <v>DV08</v>
      </c>
      <c r="B11" s="11" t="s">
        <v>151</v>
      </c>
      <c r="C11" s="11" t="s">
        <v>152</v>
      </c>
      <c r="D11" s="14" t="str">
        <f t="shared" si="1"/>
        <v>DV08 - Actor action before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5">
      <c r="A12" s="9" t="str">
        <f t="shared" si="0"/>
        <v>DV09</v>
      </c>
      <c r="B12" s="11" t="s">
        <v>154</v>
      </c>
      <c r="C12" s="11" t="s">
        <v>152</v>
      </c>
      <c r="D12" s="14" t="str">
        <f t="shared" si="1"/>
        <v>DV09 - Actor action after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5">
      <c r="A13" s="9" t="str">
        <f t="shared" si="0"/>
        <v>DV10</v>
      </c>
      <c r="B13" s="11" t="s">
        <v>156</v>
      </c>
      <c r="C13" s="11" t="s">
        <v>157</v>
      </c>
      <c r="D13" s="14" t="str">
        <f t="shared" si="1"/>
        <v>DV10 - Actor effect is reverse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 x14ac:dyDescent="0.25">
      <c r="A14" s="9" t="str">
        <f t="shared" si="0"/>
        <v>DV11</v>
      </c>
      <c r="B14" s="11" t="s">
        <v>161</v>
      </c>
      <c r="C14" s="11" t="s">
        <v>157</v>
      </c>
      <c r="D14" s="14" t="str">
        <f t="shared" si="1"/>
        <v>DV11 - Actor effect is wrong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.75" customHeight="1" x14ac:dyDescent="0.25">
      <c r="A15" s="9" t="str">
        <f t="shared" si="0"/>
        <v>DV12</v>
      </c>
      <c r="B15" s="11" t="s">
        <v>166</v>
      </c>
      <c r="C15" s="11" t="s">
        <v>143</v>
      </c>
      <c r="D15" s="14" t="str">
        <f t="shared" si="1"/>
        <v>DV12 - Sensor sensitivity is too high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 x14ac:dyDescent="0.25">
      <c r="A16" s="9" t="str">
        <f t="shared" si="0"/>
        <v>DV13</v>
      </c>
      <c r="B16" s="11" t="s">
        <v>173</v>
      </c>
      <c r="C16" s="11" t="s">
        <v>143</v>
      </c>
      <c r="D16" s="14" t="str">
        <f t="shared" si="1"/>
        <v>DV13 - Sensor sensitivity is too low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5.75" customHeight="1" x14ac:dyDescent="0.25">
      <c r="A17" s="9" t="str">
        <f t="shared" si="0"/>
        <v>DV14</v>
      </c>
      <c r="B17" s="11" t="s">
        <v>176</v>
      </c>
      <c r="C17" s="11" t="s">
        <v>147</v>
      </c>
      <c r="D17" s="14" t="str">
        <f t="shared" si="1"/>
        <v>DV14 - Sensor detection too early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3.2" x14ac:dyDescent="0.25">
      <c r="A18" s="9" t="str">
        <f t="shared" si="0"/>
        <v>DV15</v>
      </c>
      <c r="B18" s="11" t="s">
        <v>178</v>
      </c>
      <c r="C18" s="11" t="s">
        <v>147</v>
      </c>
      <c r="D18" s="14" t="str">
        <f t="shared" si="1"/>
        <v>DV15 - Sensor detection too late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3.2" x14ac:dyDescent="0.25">
      <c r="A19" s="9" t="str">
        <f t="shared" si="0"/>
        <v>DV16</v>
      </c>
      <c r="B19" s="11" t="s">
        <v>180</v>
      </c>
      <c r="C19" s="11" t="s">
        <v>152</v>
      </c>
      <c r="D19" s="14" t="str">
        <f t="shared" si="1"/>
        <v>DV16 - Sensor detection before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3.2" x14ac:dyDescent="0.25">
      <c r="A20" s="9" t="str">
        <f t="shared" si="0"/>
        <v>DV17</v>
      </c>
      <c r="B20" s="11" t="s">
        <v>182</v>
      </c>
      <c r="C20" s="11" t="s">
        <v>152</v>
      </c>
      <c r="D20" s="14" t="str">
        <f t="shared" si="1"/>
        <v>DV17 - Sensor detection after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3.2" x14ac:dyDescent="0.25">
      <c r="A21" s="9" t="str">
        <f t="shared" si="0"/>
        <v>DV18</v>
      </c>
      <c r="B21" s="11" t="s">
        <v>183</v>
      </c>
      <c r="C21" s="11" t="s">
        <v>157</v>
      </c>
      <c r="D21" s="14" t="str">
        <f t="shared" si="1"/>
        <v>DV18 - Sensor detection is reverse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3.2" x14ac:dyDescent="0.25">
      <c r="A22" s="9" t="str">
        <f t="shared" si="0"/>
        <v>DV19</v>
      </c>
      <c r="B22" s="11" t="s">
        <v>184</v>
      </c>
      <c r="C22" s="11" t="s">
        <v>157</v>
      </c>
      <c r="D22" s="14" t="str">
        <f t="shared" si="1"/>
        <v>DV19 - Sensor detection is wrong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3.2" x14ac:dyDescent="0.25">
      <c r="A23" s="9" t="str">
        <f t="shared" si="0"/>
        <v>DV20</v>
      </c>
      <c r="B23" s="11" t="s">
        <v>31</v>
      </c>
      <c r="C23" s="11" t="s">
        <v>32</v>
      </c>
      <c r="D23" s="14" t="str">
        <f t="shared" si="1"/>
        <v>DV20 - N/A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3.2" x14ac:dyDescent="0.25">
      <c r="A24" s="18"/>
      <c r="B24" s="18"/>
      <c r="C24" s="18"/>
      <c r="D24" s="18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3.2" x14ac:dyDescent="0.25">
      <c r="A25" s="32"/>
      <c r="B25" s="33"/>
      <c r="C25" s="31"/>
      <c r="D25" s="33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3.2" x14ac:dyDescent="0.25">
      <c r="A26" s="34" t="s">
        <v>185</v>
      </c>
      <c r="B26" s="35"/>
      <c r="C26" s="36"/>
      <c r="D26" s="35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3.2" x14ac:dyDescent="0.25">
      <c r="A27" s="37" t="s">
        <v>4</v>
      </c>
      <c r="B27" s="38" t="s">
        <v>186</v>
      </c>
      <c r="C27" s="39" t="s">
        <v>6</v>
      </c>
      <c r="D27" s="38" t="s">
        <v>7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3.2" x14ac:dyDescent="0.25">
      <c r="A28" s="40" t="str">
        <f t="shared" ref="A28:A41" si="2">"EV" &amp; TEXT(ROW()-ROW($A$35), "00")</f>
        <v>EV-07</v>
      </c>
      <c r="B28" s="41" t="s">
        <v>187</v>
      </c>
      <c r="C28" s="42"/>
      <c r="D28" s="43" t="str">
        <f t="shared" ref="D28:D41" si="3">$A28 &amp; " - " &amp; $B28</f>
        <v>EV-07 - None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3.2" x14ac:dyDescent="0.25">
      <c r="A29" s="44" t="str">
        <f t="shared" si="2"/>
        <v>EV-06</v>
      </c>
      <c r="B29" s="45" t="s">
        <v>188</v>
      </c>
      <c r="C29" s="42"/>
      <c r="D29" s="46" t="str">
        <f t="shared" si="3"/>
        <v>EV-06 - Front collision with oncoming traffic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3.2" x14ac:dyDescent="0.25">
      <c r="A30" s="44" t="str">
        <f t="shared" si="2"/>
        <v>EV-05</v>
      </c>
      <c r="B30" s="45" t="s">
        <v>189</v>
      </c>
      <c r="C30" s="42"/>
      <c r="D30" s="46" t="str">
        <f t="shared" si="3"/>
        <v>EV-05 - Front collision with ahead traffic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3.2" x14ac:dyDescent="0.25">
      <c r="A31" s="40" t="str">
        <f t="shared" si="2"/>
        <v>EV-04</v>
      </c>
      <c r="B31" s="45" t="s">
        <v>71</v>
      </c>
      <c r="C31" s="42"/>
      <c r="D31" s="46" t="str">
        <f t="shared" si="3"/>
        <v>EV-04 - Front collision with obstacle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3.2" x14ac:dyDescent="0.25">
      <c r="A32" s="40" t="str">
        <f t="shared" si="2"/>
        <v>EV-03</v>
      </c>
      <c r="B32" s="41" t="s">
        <v>190</v>
      </c>
      <c r="C32" s="47"/>
      <c r="D32" s="43" t="str">
        <f t="shared" si="3"/>
        <v>EV-03 - Rear collision with trailing traffic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3.2" x14ac:dyDescent="0.25">
      <c r="A33" s="40" t="str">
        <f t="shared" si="2"/>
        <v>EV-02</v>
      </c>
      <c r="B33" s="41" t="s">
        <v>191</v>
      </c>
      <c r="C33" s="42"/>
      <c r="D33" s="43" t="str">
        <f t="shared" si="3"/>
        <v>EV-02 - Side collision with other traffic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3.2" x14ac:dyDescent="0.25">
      <c r="A34" s="40" t="str">
        <f t="shared" si="2"/>
        <v>EV-01</v>
      </c>
      <c r="B34" s="41" t="s">
        <v>192</v>
      </c>
      <c r="C34" s="42"/>
      <c r="D34" s="43" t="str">
        <f t="shared" si="3"/>
        <v>EV-01 - Side collision with obstacle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3.2" x14ac:dyDescent="0.25">
      <c r="A35" s="40" t="str">
        <f t="shared" si="2"/>
        <v>EV00</v>
      </c>
      <c r="B35" s="41" t="s">
        <v>193</v>
      </c>
      <c r="C35" s="42"/>
      <c r="D35" s="43" t="str">
        <f t="shared" si="3"/>
        <v>EV00 - Collision with other vehicle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3.2" x14ac:dyDescent="0.25">
      <c r="A36" s="40" t="str">
        <f t="shared" si="2"/>
        <v>EV01</v>
      </c>
      <c r="B36" s="41" t="s">
        <v>194</v>
      </c>
      <c r="C36" s="42"/>
      <c r="D36" s="43" t="str">
        <f t="shared" si="3"/>
        <v>EV01 - Collision with train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3.2" x14ac:dyDescent="0.25">
      <c r="A37" s="40" t="str">
        <f t="shared" si="2"/>
        <v>EV02</v>
      </c>
      <c r="B37" s="41" t="s">
        <v>195</v>
      </c>
      <c r="C37" s="42"/>
      <c r="D37" s="43" t="str">
        <f t="shared" si="3"/>
        <v>EV02 - Collision with pedestrian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3.2" x14ac:dyDescent="0.25">
      <c r="A38" s="40" t="str">
        <f t="shared" si="2"/>
        <v>EV03</v>
      </c>
      <c r="B38" s="41" t="s">
        <v>196</v>
      </c>
      <c r="C38" s="42"/>
      <c r="D38" s="43" t="str">
        <f t="shared" si="3"/>
        <v>EV03 - Car spins out of control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3.2" x14ac:dyDescent="0.25">
      <c r="A39" s="40" t="str">
        <f t="shared" si="2"/>
        <v>EV04</v>
      </c>
      <c r="B39" s="41" t="s">
        <v>197</v>
      </c>
      <c r="C39" s="42"/>
      <c r="D39" s="43" t="str">
        <f t="shared" si="3"/>
        <v>EV04 - Car comes off the road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3.2" x14ac:dyDescent="0.25">
      <c r="A40" s="40" t="str">
        <f t="shared" si="2"/>
        <v>EV05</v>
      </c>
      <c r="B40" s="41" t="s">
        <v>198</v>
      </c>
      <c r="C40" s="42"/>
      <c r="D40" s="43" t="str">
        <f t="shared" si="3"/>
        <v>EV05 - Car catches file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3.2" x14ac:dyDescent="0.25">
      <c r="A41" s="40" t="str">
        <f t="shared" si="2"/>
        <v>EV06</v>
      </c>
      <c r="B41" s="41" t="s">
        <v>31</v>
      </c>
      <c r="C41" s="42"/>
      <c r="D41" s="43" t="str">
        <f t="shared" si="3"/>
        <v>EV06 - N/A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3.2" x14ac:dyDescent="0.25">
      <c r="A42" s="48"/>
      <c r="B42" s="49"/>
      <c r="C42" s="50"/>
      <c r="D42" s="4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3.2" x14ac:dyDescent="0.25">
      <c r="A43" s="33"/>
      <c r="B43" s="33"/>
      <c r="C43" s="31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3.2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3.2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3.2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3.2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3.2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3.2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3.2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3.2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3.2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3.2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3.2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3.2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3.2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3.2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3.2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3.2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3.2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3.2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3.2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3.2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3.2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3.2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3.2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3.2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3.2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3.2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3.2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3.2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3.2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3.2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3.2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3.2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3.2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3.2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3.2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3.2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3.2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3.2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3.2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3.2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3.2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3.2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3.2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3.2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3.2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3.2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3.2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3.2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3.2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3.2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3.2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3.2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3.2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3.2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3.2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3.2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3.2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3.2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3.2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3.2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3.2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3.2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3.2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3.2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3.2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3.2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3.2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3.2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3.2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3.2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3.2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3.2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3.2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3.2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3.2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3.2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3.2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3.2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3.2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3.2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3.2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3.2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3.2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3.2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3.2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3.2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3.2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3.2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3.2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3.2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3.2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3.2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3.2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3.2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3.2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3.2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3.2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3.2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3.2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3.2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3.2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3.2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3.2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3.2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3.2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3.2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3.2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3.2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3.2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3.2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3.2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3.2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3.2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3.2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3.2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3.2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3.2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3.2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3.2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3.2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3.2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3.2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3.2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3.2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3.2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3.2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3.2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3.2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3.2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3.2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3.2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3.2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3.2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3.2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3.2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3.2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3.2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3.2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3.2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3.2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3.2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3.2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3.2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3.2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3.2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3.2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3.2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3.2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3.2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3.2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3.2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3.2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3.2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3.2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3.2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3.2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3.2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3.2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3.2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3.2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3.2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3.2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3.2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3.2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3.2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3.2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3.2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3.2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3.2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3.2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3.2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3.2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3.2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3.2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3.2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3.2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3.2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3.2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3.2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3.2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3.2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3.2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3.2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3.2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3.2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3.2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3.2" x14ac:dyDescent="0.2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3.2" x14ac:dyDescent="0.2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3.2" x14ac:dyDescent="0.2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3.2" x14ac:dyDescent="0.2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3.2" x14ac:dyDescent="0.2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3.2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3.2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3.2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3.2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3.2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3.2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3.2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3.2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3.2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3.2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3.2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3.2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3.2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3.2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3.2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3.2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3.2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3.2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3.2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3.2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3.2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3.2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3.2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3.2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3.2" x14ac:dyDescent="0.25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3.2" x14ac:dyDescent="0.25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3.2" x14ac:dyDescent="0.25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3.2" x14ac:dyDescent="0.25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3.2" x14ac:dyDescent="0.25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3.2" x14ac:dyDescent="0.25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3.2" x14ac:dyDescent="0.2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3.2" x14ac:dyDescent="0.25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3.2" x14ac:dyDescent="0.25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3.2" x14ac:dyDescent="0.25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3.2" x14ac:dyDescent="0.25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3.2" x14ac:dyDescent="0.25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3.2" x14ac:dyDescent="0.25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3.2" x14ac:dyDescent="0.25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3.2" x14ac:dyDescent="0.25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3.2" x14ac:dyDescent="0.25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3.2" x14ac:dyDescent="0.2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3.2" x14ac:dyDescent="0.2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3.2" x14ac:dyDescent="0.2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3.2" x14ac:dyDescent="0.2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3.2" x14ac:dyDescent="0.2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3.2" x14ac:dyDescent="0.2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3.2" x14ac:dyDescent="0.2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3.2" x14ac:dyDescent="0.2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3.2" x14ac:dyDescent="0.2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3.2" x14ac:dyDescent="0.25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3.2" x14ac:dyDescent="0.2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3.2" x14ac:dyDescent="0.25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3.2" x14ac:dyDescent="0.25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3.2" x14ac:dyDescent="0.25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3.2" x14ac:dyDescent="0.25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3.2" x14ac:dyDescent="0.2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3.2" x14ac:dyDescent="0.25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3.2" x14ac:dyDescent="0.25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3.2" x14ac:dyDescent="0.25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3.2" x14ac:dyDescent="0.25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3.2" x14ac:dyDescent="0.2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3.2" x14ac:dyDescent="0.25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3.2" x14ac:dyDescent="0.25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3.2" x14ac:dyDescent="0.25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3.2" x14ac:dyDescent="0.25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3.2" x14ac:dyDescent="0.25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3.2" x14ac:dyDescent="0.25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3.2" x14ac:dyDescent="0.25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3.2" x14ac:dyDescent="0.25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3.2" x14ac:dyDescent="0.25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3.2" x14ac:dyDescent="0.2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3.2" x14ac:dyDescent="0.25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3.2" x14ac:dyDescent="0.25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3.2" x14ac:dyDescent="0.25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3.2" x14ac:dyDescent="0.25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3.2" x14ac:dyDescent="0.25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3.2" x14ac:dyDescent="0.25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3.2" x14ac:dyDescent="0.25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3.2" x14ac:dyDescent="0.25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3.2" x14ac:dyDescent="0.25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3.2" x14ac:dyDescent="0.2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3.2" x14ac:dyDescent="0.25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3.2" x14ac:dyDescent="0.25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3.2" x14ac:dyDescent="0.25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3.2" x14ac:dyDescent="0.25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3.2" x14ac:dyDescent="0.25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3.2" x14ac:dyDescent="0.25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3.2" x14ac:dyDescent="0.25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3.2" x14ac:dyDescent="0.25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3.2" x14ac:dyDescent="0.25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3.2" x14ac:dyDescent="0.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3.2" x14ac:dyDescent="0.25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3.2" x14ac:dyDescent="0.25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3.2" x14ac:dyDescent="0.25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3.2" x14ac:dyDescent="0.25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3.2" x14ac:dyDescent="0.25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3.2" x14ac:dyDescent="0.25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3.2" x14ac:dyDescent="0.25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3.2" x14ac:dyDescent="0.25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3.2" x14ac:dyDescent="0.25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3.2" x14ac:dyDescent="0.2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3.2" x14ac:dyDescent="0.25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3.2" x14ac:dyDescent="0.25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3.2" x14ac:dyDescent="0.25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3.2" x14ac:dyDescent="0.25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3.2" x14ac:dyDescent="0.25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3.2" x14ac:dyDescent="0.25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3.2" x14ac:dyDescent="0.25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3.2" x14ac:dyDescent="0.25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3.2" x14ac:dyDescent="0.25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3.2" x14ac:dyDescent="0.2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3.2" x14ac:dyDescent="0.25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3.2" x14ac:dyDescent="0.25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3.2" x14ac:dyDescent="0.25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3.2" x14ac:dyDescent="0.25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3.2" x14ac:dyDescent="0.25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3.2" x14ac:dyDescent="0.25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3.2" x14ac:dyDescent="0.25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3.2" x14ac:dyDescent="0.25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3.2" x14ac:dyDescent="0.25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3.2" x14ac:dyDescent="0.2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3.2" x14ac:dyDescent="0.25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3.2" x14ac:dyDescent="0.25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3.2" x14ac:dyDescent="0.25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3.2" x14ac:dyDescent="0.25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3.2" x14ac:dyDescent="0.25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3.2" x14ac:dyDescent="0.25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3.2" x14ac:dyDescent="0.25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3.2" x14ac:dyDescent="0.25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3.2" x14ac:dyDescent="0.25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3.2" x14ac:dyDescent="0.2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3.2" x14ac:dyDescent="0.25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3.2" x14ac:dyDescent="0.25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3.2" x14ac:dyDescent="0.25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3.2" x14ac:dyDescent="0.25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3.2" x14ac:dyDescent="0.25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3.2" x14ac:dyDescent="0.25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3.2" x14ac:dyDescent="0.25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3.2" x14ac:dyDescent="0.25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3.2" x14ac:dyDescent="0.25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3.2" x14ac:dyDescent="0.2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3.2" x14ac:dyDescent="0.25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3.2" x14ac:dyDescent="0.25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3.2" x14ac:dyDescent="0.25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3.2" x14ac:dyDescent="0.25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3.2" x14ac:dyDescent="0.25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3.2" x14ac:dyDescent="0.25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3.2" x14ac:dyDescent="0.25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3.2" x14ac:dyDescent="0.25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3.2" x14ac:dyDescent="0.25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3.2" x14ac:dyDescent="0.2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3.2" x14ac:dyDescent="0.25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3.2" x14ac:dyDescent="0.25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3.2" x14ac:dyDescent="0.25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3.2" x14ac:dyDescent="0.25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3.2" x14ac:dyDescent="0.25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3.2" x14ac:dyDescent="0.25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3.2" x14ac:dyDescent="0.25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3.2" x14ac:dyDescent="0.25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3.2" x14ac:dyDescent="0.25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3.2" x14ac:dyDescent="0.2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3.2" x14ac:dyDescent="0.25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3.2" x14ac:dyDescent="0.25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3.2" x14ac:dyDescent="0.25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3.2" x14ac:dyDescent="0.25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3.2" x14ac:dyDescent="0.25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3.2" x14ac:dyDescent="0.25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3.2" x14ac:dyDescent="0.25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3.2" x14ac:dyDescent="0.25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3.2" x14ac:dyDescent="0.25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3.2" x14ac:dyDescent="0.2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3.2" x14ac:dyDescent="0.25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3.2" x14ac:dyDescent="0.25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3.2" x14ac:dyDescent="0.25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3.2" x14ac:dyDescent="0.25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3.2" x14ac:dyDescent="0.25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3.2" x14ac:dyDescent="0.25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3.2" x14ac:dyDescent="0.25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3.2" x14ac:dyDescent="0.25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3.2" x14ac:dyDescent="0.25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3.2" x14ac:dyDescent="0.2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3.2" x14ac:dyDescent="0.25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3.2" x14ac:dyDescent="0.25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3.2" x14ac:dyDescent="0.25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3.2" x14ac:dyDescent="0.25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3.2" x14ac:dyDescent="0.25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3.2" x14ac:dyDescent="0.25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3.2" x14ac:dyDescent="0.25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3.2" x14ac:dyDescent="0.25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3.2" x14ac:dyDescent="0.25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3.2" x14ac:dyDescent="0.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3.2" x14ac:dyDescent="0.25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3.2" x14ac:dyDescent="0.25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3.2" x14ac:dyDescent="0.25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3.2" x14ac:dyDescent="0.25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3.2" x14ac:dyDescent="0.25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3.2" x14ac:dyDescent="0.25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3.2" x14ac:dyDescent="0.25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3.2" x14ac:dyDescent="0.25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3.2" x14ac:dyDescent="0.25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3.2" x14ac:dyDescent="0.2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3.2" x14ac:dyDescent="0.25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3.2" x14ac:dyDescent="0.25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3.2" x14ac:dyDescent="0.25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3.2" x14ac:dyDescent="0.25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3.2" x14ac:dyDescent="0.25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3.2" x14ac:dyDescent="0.25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3.2" x14ac:dyDescent="0.25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3.2" x14ac:dyDescent="0.25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3.2" x14ac:dyDescent="0.25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3.2" x14ac:dyDescent="0.2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3.2" x14ac:dyDescent="0.25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3.2" x14ac:dyDescent="0.25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3.2" x14ac:dyDescent="0.25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3.2" x14ac:dyDescent="0.25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3.2" x14ac:dyDescent="0.25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3.2" x14ac:dyDescent="0.25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3.2" x14ac:dyDescent="0.25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3.2" x14ac:dyDescent="0.25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3.2" x14ac:dyDescent="0.25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3.2" x14ac:dyDescent="0.2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3.2" x14ac:dyDescent="0.25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3.2" x14ac:dyDescent="0.25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3.2" x14ac:dyDescent="0.25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3.2" x14ac:dyDescent="0.25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3.2" x14ac:dyDescent="0.25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3.2" x14ac:dyDescent="0.25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3.2" x14ac:dyDescent="0.25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3.2" x14ac:dyDescent="0.25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3.2" x14ac:dyDescent="0.25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3.2" x14ac:dyDescent="0.2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3.2" x14ac:dyDescent="0.25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3.2" x14ac:dyDescent="0.25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3.2" x14ac:dyDescent="0.25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3.2" x14ac:dyDescent="0.25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3.2" x14ac:dyDescent="0.25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3.2" x14ac:dyDescent="0.25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3.2" x14ac:dyDescent="0.25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3.2" x14ac:dyDescent="0.25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3.2" x14ac:dyDescent="0.25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3.2" x14ac:dyDescent="0.2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3.2" x14ac:dyDescent="0.25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3.2" x14ac:dyDescent="0.25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3.2" x14ac:dyDescent="0.25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3.2" x14ac:dyDescent="0.25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3.2" x14ac:dyDescent="0.25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3.2" x14ac:dyDescent="0.25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3.2" x14ac:dyDescent="0.25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3.2" x14ac:dyDescent="0.25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3.2" x14ac:dyDescent="0.25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3.2" x14ac:dyDescent="0.2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3.2" x14ac:dyDescent="0.25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3.2" x14ac:dyDescent="0.25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3.2" x14ac:dyDescent="0.25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3.2" x14ac:dyDescent="0.25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3.2" x14ac:dyDescent="0.25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3.2" x14ac:dyDescent="0.25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3.2" x14ac:dyDescent="0.25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3.2" x14ac:dyDescent="0.25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3.2" x14ac:dyDescent="0.25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3.2" x14ac:dyDescent="0.2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3.2" x14ac:dyDescent="0.25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3.2" x14ac:dyDescent="0.25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3.2" x14ac:dyDescent="0.25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3.2" x14ac:dyDescent="0.25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3.2" x14ac:dyDescent="0.25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3.2" x14ac:dyDescent="0.25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3.2" x14ac:dyDescent="0.25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3.2" x14ac:dyDescent="0.25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3.2" x14ac:dyDescent="0.25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3.2" x14ac:dyDescent="0.2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3.2" x14ac:dyDescent="0.25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3.2" x14ac:dyDescent="0.25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3.2" x14ac:dyDescent="0.25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3.2" x14ac:dyDescent="0.25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3.2" x14ac:dyDescent="0.25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3.2" x14ac:dyDescent="0.25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3.2" x14ac:dyDescent="0.25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3.2" x14ac:dyDescent="0.25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3.2" x14ac:dyDescent="0.25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3.2" x14ac:dyDescent="0.2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3.2" x14ac:dyDescent="0.25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3.2" x14ac:dyDescent="0.25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3.2" x14ac:dyDescent="0.25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3.2" x14ac:dyDescent="0.25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3.2" x14ac:dyDescent="0.25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3.2" x14ac:dyDescent="0.25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3.2" x14ac:dyDescent="0.25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3.2" x14ac:dyDescent="0.25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3.2" x14ac:dyDescent="0.25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3.2" x14ac:dyDescent="0.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3.2" x14ac:dyDescent="0.25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3.2" x14ac:dyDescent="0.25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3.2" x14ac:dyDescent="0.25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3.2" x14ac:dyDescent="0.25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3.2" x14ac:dyDescent="0.25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3.2" x14ac:dyDescent="0.25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3.2" x14ac:dyDescent="0.25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3.2" x14ac:dyDescent="0.25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3.2" x14ac:dyDescent="0.25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3.2" x14ac:dyDescent="0.2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3.2" x14ac:dyDescent="0.25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3.2" x14ac:dyDescent="0.25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3.2" x14ac:dyDescent="0.25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3.2" x14ac:dyDescent="0.25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3.2" x14ac:dyDescent="0.25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3.2" x14ac:dyDescent="0.25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3.2" x14ac:dyDescent="0.25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3.2" x14ac:dyDescent="0.25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3.2" x14ac:dyDescent="0.25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3.2" x14ac:dyDescent="0.2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3.2" x14ac:dyDescent="0.25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3.2" x14ac:dyDescent="0.25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3.2" x14ac:dyDescent="0.25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3.2" x14ac:dyDescent="0.25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3.2" x14ac:dyDescent="0.25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3.2" x14ac:dyDescent="0.25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3.2" x14ac:dyDescent="0.25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3.2" x14ac:dyDescent="0.25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3.2" x14ac:dyDescent="0.25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3.2" x14ac:dyDescent="0.2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3.2" x14ac:dyDescent="0.25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3.2" x14ac:dyDescent="0.25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3.2" x14ac:dyDescent="0.25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3.2" x14ac:dyDescent="0.25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3.2" x14ac:dyDescent="0.25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3.2" x14ac:dyDescent="0.25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3.2" x14ac:dyDescent="0.25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3.2" x14ac:dyDescent="0.25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3.2" x14ac:dyDescent="0.25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3.2" x14ac:dyDescent="0.2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3.2" x14ac:dyDescent="0.25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3.2" x14ac:dyDescent="0.25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3.2" x14ac:dyDescent="0.25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3.2" x14ac:dyDescent="0.25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3.2" x14ac:dyDescent="0.25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3.2" x14ac:dyDescent="0.25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3.2" x14ac:dyDescent="0.25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3.2" x14ac:dyDescent="0.25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3.2" x14ac:dyDescent="0.25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3.2" x14ac:dyDescent="0.2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3.2" x14ac:dyDescent="0.25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3.2" x14ac:dyDescent="0.25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3.2" x14ac:dyDescent="0.25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3.2" x14ac:dyDescent="0.25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3.2" x14ac:dyDescent="0.25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3.2" x14ac:dyDescent="0.25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3.2" x14ac:dyDescent="0.25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3.2" x14ac:dyDescent="0.25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3.2" x14ac:dyDescent="0.25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3.2" x14ac:dyDescent="0.2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3.2" x14ac:dyDescent="0.25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3.2" x14ac:dyDescent="0.25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3.2" x14ac:dyDescent="0.25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3.2" x14ac:dyDescent="0.25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3.2" x14ac:dyDescent="0.25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3.2" x14ac:dyDescent="0.25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3.2" x14ac:dyDescent="0.25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3.2" x14ac:dyDescent="0.25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3.2" x14ac:dyDescent="0.25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3.2" x14ac:dyDescent="0.2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3.2" x14ac:dyDescent="0.25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3.2" x14ac:dyDescent="0.25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3.2" x14ac:dyDescent="0.25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3.2" x14ac:dyDescent="0.25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3.2" x14ac:dyDescent="0.25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3.2" x14ac:dyDescent="0.25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3.2" x14ac:dyDescent="0.25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3.2" x14ac:dyDescent="0.25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3.2" x14ac:dyDescent="0.25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3.2" x14ac:dyDescent="0.2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3.2" x14ac:dyDescent="0.25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3.2" x14ac:dyDescent="0.25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3.2" x14ac:dyDescent="0.25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3.2" x14ac:dyDescent="0.25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3.2" x14ac:dyDescent="0.25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3.2" x14ac:dyDescent="0.25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3.2" x14ac:dyDescent="0.25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3.2" x14ac:dyDescent="0.25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3.2" x14ac:dyDescent="0.25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3.2" x14ac:dyDescent="0.2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3.2" x14ac:dyDescent="0.25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3.2" x14ac:dyDescent="0.25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3.2" x14ac:dyDescent="0.25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3.2" x14ac:dyDescent="0.25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3.2" x14ac:dyDescent="0.25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3.2" x14ac:dyDescent="0.25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3.2" x14ac:dyDescent="0.25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3.2" x14ac:dyDescent="0.25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3.2" x14ac:dyDescent="0.25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3.2" x14ac:dyDescent="0.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3.2" x14ac:dyDescent="0.25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3.2" x14ac:dyDescent="0.25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3.2" x14ac:dyDescent="0.25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3.2" x14ac:dyDescent="0.25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3.2" x14ac:dyDescent="0.25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3.2" x14ac:dyDescent="0.25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3.2" x14ac:dyDescent="0.25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3.2" x14ac:dyDescent="0.25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3.2" x14ac:dyDescent="0.25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3.2" x14ac:dyDescent="0.2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3.2" x14ac:dyDescent="0.25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3.2" x14ac:dyDescent="0.25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3.2" x14ac:dyDescent="0.25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3.2" x14ac:dyDescent="0.25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3.2" x14ac:dyDescent="0.25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3.2" x14ac:dyDescent="0.25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3.2" x14ac:dyDescent="0.25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3.2" x14ac:dyDescent="0.25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3.2" x14ac:dyDescent="0.25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3.2" x14ac:dyDescent="0.2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3.2" x14ac:dyDescent="0.25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3.2" x14ac:dyDescent="0.25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3.2" x14ac:dyDescent="0.25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3.2" x14ac:dyDescent="0.25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3.2" x14ac:dyDescent="0.25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3.2" x14ac:dyDescent="0.25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3.2" x14ac:dyDescent="0.25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3.2" x14ac:dyDescent="0.25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3.2" x14ac:dyDescent="0.25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3.2" x14ac:dyDescent="0.2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3.2" x14ac:dyDescent="0.25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3.2" x14ac:dyDescent="0.25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3.2" x14ac:dyDescent="0.25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3.2" x14ac:dyDescent="0.25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3.2" x14ac:dyDescent="0.25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3.2" x14ac:dyDescent="0.25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3.2" x14ac:dyDescent="0.25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3.2" x14ac:dyDescent="0.25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3.2" x14ac:dyDescent="0.25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3.2" x14ac:dyDescent="0.2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3.2" x14ac:dyDescent="0.25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3.2" x14ac:dyDescent="0.25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3.2" x14ac:dyDescent="0.25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3.2" x14ac:dyDescent="0.25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3.2" x14ac:dyDescent="0.25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3.2" x14ac:dyDescent="0.25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3.2" x14ac:dyDescent="0.25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3.2" x14ac:dyDescent="0.25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3.2" x14ac:dyDescent="0.25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3.2" x14ac:dyDescent="0.2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3.2" x14ac:dyDescent="0.25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3.2" x14ac:dyDescent="0.25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3.2" x14ac:dyDescent="0.25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3.2" x14ac:dyDescent="0.25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3.2" x14ac:dyDescent="0.25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3.2" x14ac:dyDescent="0.25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3.2" x14ac:dyDescent="0.25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3.2" x14ac:dyDescent="0.25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3.2" x14ac:dyDescent="0.25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3.2" x14ac:dyDescent="0.2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3.2" x14ac:dyDescent="0.25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3.2" x14ac:dyDescent="0.25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3.2" x14ac:dyDescent="0.25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3.2" x14ac:dyDescent="0.25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3.2" x14ac:dyDescent="0.25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3.2" x14ac:dyDescent="0.25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3.2" x14ac:dyDescent="0.25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3.2" x14ac:dyDescent="0.25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3.2" x14ac:dyDescent="0.25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3.2" x14ac:dyDescent="0.2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3.2" x14ac:dyDescent="0.25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3.2" x14ac:dyDescent="0.25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3.2" x14ac:dyDescent="0.25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3.2" x14ac:dyDescent="0.25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3.2" x14ac:dyDescent="0.25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3.2" x14ac:dyDescent="0.25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3.2" x14ac:dyDescent="0.25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3.2" x14ac:dyDescent="0.25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3.2" x14ac:dyDescent="0.25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3.2" x14ac:dyDescent="0.2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3.2" x14ac:dyDescent="0.25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3.2" x14ac:dyDescent="0.25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3.2" x14ac:dyDescent="0.25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3.2" x14ac:dyDescent="0.25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3.2" x14ac:dyDescent="0.25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3.2" x14ac:dyDescent="0.25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3.2" x14ac:dyDescent="0.25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3.2" x14ac:dyDescent="0.25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3.2" x14ac:dyDescent="0.25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3.2" x14ac:dyDescent="0.2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3.2" x14ac:dyDescent="0.25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3.2" x14ac:dyDescent="0.25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3.2" x14ac:dyDescent="0.25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3.2" x14ac:dyDescent="0.25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3.2" x14ac:dyDescent="0.25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3.2" x14ac:dyDescent="0.25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3.2" x14ac:dyDescent="0.25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3.2" x14ac:dyDescent="0.25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3.2" x14ac:dyDescent="0.25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3.2" x14ac:dyDescent="0.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3.2" x14ac:dyDescent="0.25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3.2" x14ac:dyDescent="0.25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3.2" x14ac:dyDescent="0.25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3.2" x14ac:dyDescent="0.25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3.2" x14ac:dyDescent="0.25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3.2" x14ac:dyDescent="0.25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3.2" x14ac:dyDescent="0.25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3.2" x14ac:dyDescent="0.25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3.2" x14ac:dyDescent="0.25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3.2" x14ac:dyDescent="0.2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3.2" x14ac:dyDescent="0.25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3.2" x14ac:dyDescent="0.25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3.2" x14ac:dyDescent="0.25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3.2" x14ac:dyDescent="0.25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3.2" x14ac:dyDescent="0.25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3.2" x14ac:dyDescent="0.25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3.2" x14ac:dyDescent="0.25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3.2" x14ac:dyDescent="0.25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3.2" x14ac:dyDescent="0.25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3.2" x14ac:dyDescent="0.2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3.2" x14ac:dyDescent="0.25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3.2" x14ac:dyDescent="0.25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3.2" x14ac:dyDescent="0.25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3.2" x14ac:dyDescent="0.25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3.2" x14ac:dyDescent="0.25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3.2" x14ac:dyDescent="0.25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3.2" x14ac:dyDescent="0.25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3.2" x14ac:dyDescent="0.25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3.2" x14ac:dyDescent="0.25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3.2" x14ac:dyDescent="0.2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3.2" x14ac:dyDescent="0.25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3.2" x14ac:dyDescent="0.25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3.2" x14ac:dyDescent="0.25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3.2" x14ac:dyDescent="0.25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3.2" x14ac:dyDescent="0.25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3.2" x14ac:dyDescent="0.25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3.2" x14ac:dyDescent="0.25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3.2" x14ac:dyDescent="0.25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3.2" x14ac:dyDescent="0.25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3.2" x14ac:dyDescent="0.2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3.2" x14ac:dyDescent="0.25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3.2" x14ac:dyDescent="0.25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3.2" x14ac:dyDescent="0.25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3.2" x14ac:dyDescent="0.25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3.2" x14ac:dyDescent="0.25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3.2" x14ac:dyDescent="0.25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3.2" x14ac:dyDescent="0.25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3.2" x14ac:dyDescent="0.25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3.2" x14ac:dyDescent="0.25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3.2" x14ac:dyDescent="0.2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3.2" x14ac:dyDescent="0.25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3.2" x14ac:dyDescent="0.25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3.2" x14ac:dyDescent="0.25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3.2" x14ac:dyDescent="0.25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3.2" x14ac:dyDescent="0.25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3.2" x14ac:dyDescent="0.25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3.2" x14ac:dyDescent="0.25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3.2" x14ac:dyDescent="0.25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3.2" x14ac:dyDescent="0.25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3.2" x14ac:dyDescent="0.2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3.2" x14ac:dyDescent="0.25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3.2" x14ac:dyDescent="0.25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3.2" x14ac:dyDescent="0.25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3.2" x14ac:dyDescent="0.25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3.2" x14ac:dyDescent="0.25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3.2" x14ac:dyDescent="0.25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3.2" x14ac:dyDescent="0.25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3.2" x14ac:dyDescent="0.25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3.2" x14ac:dyDescent="0.25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3.2" x14ac:dyDescent="0.2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3.2" x14ac:dyDescent="0.25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3.2" x14ac:dyDescent="0.25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3.2" x14ac:dyDescent="0.25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3.2" x14ac:dyDescent="0.25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3.2" x14ac:dyDescent="0.25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3.2" x14ac:dyDescent="0.25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3.2" x14ac:dyDescent="0.25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3.2" x14ac:dyDescent="0.25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3.2" x14ac:dyDescent="0.25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3.2" x14ac:dyDescent="0.2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3.2" x14ac:dyDescent="0.25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3.2" x14ac:dyDescent="0.25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3.2" x14ac:dyDescent="0.25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3.2" x14ac:dyDescent="0.25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3.2" x14ac:dyDescent="0.25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3.2" x14ac:dyDescent="0.25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3.2" x14ac:dyDescent="0.25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3.2" x14ac:dyDescent="0.25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3.2" x14ac:dyDescent="0.25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3.2" x14ac:dyDescent="0.2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3.2" x14ac:dyDescent="0.25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3.2" x14ac:dyDescent="0.25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3.2" x14ac:dyDescent="0.25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3.2" x14ac:dyDescent="0.25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3.2" x14ac:dyDescent="0.25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3.2" x14ac:dyDescent="0.25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3.2" x14ac:dyDescent="0.25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3.2" x14ac:dyDescent="0.25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3.2" x14ac:dyDescent="0.25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3.2" x14ac:dyDescent="0.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3.2" x14ac:dyDescent="0.25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3.2" x14ac:dyDescent="0.25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3.2" x14ac:dyDescent="0.25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3.2" x14ac:dyDescent="0.25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3.2" x14ac:dyDescent="0.25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3.2" x14ac:dyDescent="0.25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3.2" x14ac:dyDescent="0.25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3.2" x14ac:dyDescent="0.25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3.2" x14ac:dyDescent="0.25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3.2" x14ac:dyDescent="0.2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3.2" x14ac:dyDescent="0.25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3.2" x14ac:dyDescent="0.25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3.2" x14ac:dyDescent="0.25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3.2" x14ac:dyDescent="0.25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3.2" x14ac:dyDescent="0.25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3.2" x14ac:dyDescent="0.25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3.2" x14ac:dyDescent="0.25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3.2" x14ac:dyDescent="0.25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3.2" x14ac:dyDescent="0.25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3.2" x14ac:dyDescent="0.2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3.2" x14ac:dyDescent="0.25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3.2" x14ac:dyDescent="0.25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3.2" x14ac:dyDescent="0.25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3.2" x14ac:dyDescent="0.25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3.2" x14ac:dyDescent="0.25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3.2" x14ac:dyDescent="0.25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3.2" x14ac:dyDescent="0.25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3.2" x14ac:dyDescent="0.25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3.2" x14ac:dyDescent="0.25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3.2" x14ac:dyDescent="0.2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3.2" x14ac:dyDescent="0.25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3.2" x14ac:dyDescent="0.25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3.2" x14ac:dyDescent="0.25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3.2" x14ac:dyDescent="0.25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3.2" x14ac:dyDescent="0.25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3.2" x14ac:dyDescent="0.25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3.2" x14ac:dyDescent="0.25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3.2" x14ac:dyDescent="0.25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3.2" x14ac:dyDescent="0.25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3.2" x14ac:dyDescent="0.2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3.2" x14ac:dyDescent="0.25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3.2" x14ac:dyDescent="0.25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3.2" x14ac:dyDescent="0.25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3.2" x14ac:dyDescent="0.25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3.2" x14ac:dyDescent="0.25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3.2" x14ac:dyDescent="0.25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3.2" x14ac:dyDescent="0.25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3.2" x14ac:dyDescent="0.25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3.2" x14ac:dyDescent="0.25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3.2" x14ac:dyDescent="0.2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3.2" x14ac:dyDescent="0.25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3.2" x14ac:dyDescent="0.25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3.2" x14ac:dyDescent="0.25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3.2" x14ac:dyDescent="0.25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3.2" x14ac:dyDescent="0.25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3.2" x14ac:dyDescent="0.25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3.2" x14ac:dyDescent="0.25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3.2" x14ac:dyDescent="0.25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3.2" x14ac:dyDescent="0.25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3.2" x14ac:dyDescent="0.2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3.2" x14ac:dyDescent="0.25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3.2" x14ac:dyDescent="0.25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3.2" x14ac:dyDescent="0.25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3.2" x14ac:dyDescent="0.25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3.2" x14ac:dyDescent="0.25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3.2" x14ac:dyDescent="0.25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3.2" x14ac:dyDescent="0.25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3.2" x14ac:dyDescent="0.25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3.2" x14ac:dyDescent="0.25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3.2" x14ac:dyDescent="0.2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3.2" x14ac:dyDescent="0.25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3.2" x14ac:dyDescent="0.25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3.2" x14ac:dyDescent="0.25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3.2" x14ac:dyDescent="0.25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3.2" x14ac:dyDescent="0.25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3.2" x14ac:dyDescent="0.25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3.2" x14ac:dyDescent="0.25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3.2" x14ac:dyDescent="0.25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3.2" x14ac:dyDescent="0.25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3.2" x14ac:dyDescent="0.2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3.2" x14ac:dyDescent="0.25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3.2" x14ac:dyDescent="0.25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3.2" x14ac:dyDescent="0.25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3.2" x14ac:dyDescent="0.25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3.2" x14ac:dyDescent="0.25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3.2" x14ac:dyDescent="0.25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3.2" x14ac:dyDescent="0.25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3.2" x14ac:dyDescent="0.25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3.2" x14ac:dyDescent="0.25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3.2" x14ac:dyDescent="0.2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3.2" x14ac:dyDescent="0.25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3.2" x14ac:dyDescent="0.25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3.2" x14ac:dyDescent="0.25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3.2" x14ac:dyDescent="0.25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3.2" x14ac:dyDescent="0.25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3.2" x14ac:dyDescent="0.25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3.2" x14ac:dyDescent="0.25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3.2" x14ac:dyDescent="0.25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3.2" x14ac:dyDescent="0.25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3.2" x14ac:dyDescent="0.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3.2" x14ac:dyDescent="0.25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3.2" x14ac:dyDescent="0.25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3.2" x14ac:dyDescent="0.25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3.2" x14ac:dyDescent="0.25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3.2" x14ac:dyDescent="0.25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3.2" x14ac:dyDescent="0.25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3.2" x14ac:dyDescent="0.25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3.2" x14ac:dyDescent="0.25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3.2" x14ac:dyDescent="0.25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3.2" x14ac:dyDescent="0.2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3.2" x14ac:dyDescent="0.25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3.2" x14ac:dyDescent="0.25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3.2" x14ac:dyDescent="0.25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3.2" x14ac:dyDescent="0.25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3.2" x14ac:dyDescent="0.25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3.2" x14ac:dyDescent="0.25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3.2" x14ac:dyDescent="0.25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3.2" x14ac:dyDescent="0.25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3.2" x14ac:dyDescent="0.25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3.2" x14ac:dyDescent="0.2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3.2" x14ac:dyDescent="0.25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3.2" x14ac:dyDescent="0.25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3.2" x14ac:dyDescent="0.25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3.2" x14ac:dyDescent="0.25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3.2" x14ac:dyDescent="0.25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3.2" x14ac:dyDescent="0.25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3.2" x14ac:dyDescent="0.25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3.2" x14ac:dyDescent="0.25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3.2" x14ac:dyDescent="0.25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3.2" x14ac:dyDescent="0.2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3.2" x14ac:dyDescent="0.25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3.2" x14ac:dyDescent="0.25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3.2" x14ac:dyDescent="0.25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3.2" x14ac:dyDescent="0.25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3.2" x14ac:dyDescent="0.25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3.2" x14ac:dyDescent="0.25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3.2" x14ac:dyDescent="0.25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3.2" x14ac:dyDescent="0.25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3.2" x14ac:dyDescent="0.25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3.2" x14ac:dyDescent="0.2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3.2" x14ac:dyDescent="0.25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3.2" x14ac:dyDescent="0.25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3.2" x14ac:dyDescent="0.25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3.2" x14ac:dyDescent="0.25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3.2" x14ac:dyDescent="0.25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3.2" x14ac:dyDescent="0.25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3.2" x14ac:dyDescent="0.25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3.2" x14ac:dyDescent="0.25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3.2" x14ac:dyDescent="0.25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3.2" x14ac:dyDescent="0.2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3.2" x14ac:dyDescent="0.25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3.2" x14ac:dyDescent="0.25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3.2" x14ac:dyDescent="0.25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3.2" x14ac:dyDescent="0.25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3.2" x14ac:dyDescent="0.25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3.2" x14ac:dyDescent="0.25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3.2" x14ac:dyDescent="0.25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3.2" x14ac:dyDescent="0.25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3.2" x14ac:dyDescent="0.25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3.2" x14ac:dyDescent="0.2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3.2" x14ac:dyDescent="0.25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3.2" x14ac:dyDescent="0.25"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3.2" x14ac:dyDescent="0.25"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3.2" x14ac:dyDescent="0.25"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3.2" x14ac:dyDescent="0.25"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3.2" x14ac:dyDescent="0.25"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3.2" x14ac:dyDescent="0.25"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5:26" ht="13.2" x14ac:dyDescent="0.25"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5:26" ht="13.2" x14ac:dyDescent="0.25"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5:26" ht="13.2" x14ac:dyDescent="0.25"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5:26" ht="13.2" x14ac:dyDescent="0.25"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5:26" ht="13.2" x14ac:dyDescent="0.25"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5:26" ht="13.2" x14ac:dyDescent="0.25"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5:26" ht="13.2" x14ac:dyDescent="0.25"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5:26" ht="13.2" x14ac:dyDescent="0.25"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5:26" ht="13.2" x14ac:dyDescent="0.25"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5:26" ht="13.2" x14ac:dyDescent="0.25"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5:26" ht="13.2" x14ac:dyDescent="0.25"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4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6" t="s">
        <v>4</v>
      </c>
      <c r="B2" s="7" t="s">
        <v>200</v>
      </c>
      <c r="C2" s="7" t="s">
        <v>201</v>
      </c>
      <c r="D2" s="7" t="s">
        <v>202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51" t="s">
        <v>203</v>
      </c>
      <c r="B3" s="11" t="s">
        <v>204</v>
      </c>
      <c r="C3" s="11"/>
      <c r="D3" s="11"/>
      <c r="E3" s="14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51" t="s">
        <v>205</v>
      </c>
      <c r="B4" s="11" t="s">
        <v>206</v>
      </c>
      <c r="C4" s="11" t="s">
        <v>207</v>
      </c>
      <c r="D4" s="11" t="s">
        <v>208</v>
      </c>
      <c r="E4" s="14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51" t="s">
        <v>209</v>
      </c>
      <c r="B5" s="11" t="s">
        <v>210</v>
      </c>
      <c r="C5" s="11" t="s">
        <v>211</v>
      </c>
      <c r="D5" s="11" t="s">
        <v>212</v>
      </c>
      <c r="E5" s="14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51" t="s">
        <v>213</v>
      </c>
      <c r="B6" s="11" t="s">
        <v>214</v>
      </c>
      <c r="C6" s="11" t="s">
        <v>215</v>
      </c>
      <c r="D6" s="11" t="s">
        <v>216</v>
      </c>
      <c r="E6" s="14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51" t="s">
        <v>217</v>
      </c>
      <c r="B7" s="11" t="s">
        <v>218</v>
      </c>
      <c r="C7" s="11" t="s">
        <v>219</v>
      </c>
      <c r="D7" s="11" t="s">
        <v>220</v>
      </c>
      <c r="E7" s="14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18"/>
      <c r="B8" s="18"/>
      <c r="C8" s="18"/>
      <c r="D8" s="18"/>
      <c r="E8" s="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4" t="s">
        <v>221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6" t="s">
        <v>4</v>
      </c>
      <c r="B11" s="7" t="s">
        <v>200</v>
      </c>
      <c r="C11" s="7" t="s">
        <v>6</v>
      </c>
      <c r="D11" s="7" t="s">
        <v>222</v>
      </c>
      <c r="E11" s="7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51" t="s">
        <v>223</v>
      </c>
      <c r="B12" s="11" t="s">
        <v>224</v>
      </c>
      <c r="C12" s="11" t="s">
        <v>224</v>
      </c>
      <c r="D12" s="11" t="s">
        <v>225</v>
      </c>
      <c r="E12" s="14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51" t="s">
        <v>227</v>
      </c>
      <c r="B13" s="11" t="s">
        <v>228</v>
      </c>
      <c r="C13" s="11" t="s">
        <v>228</v>
      </c>
      <c r="D13" s="11" t="s">
        <v>229</v>
      </c>
      <c r="E13" s="14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51" t="s">
        <v>230</v>
      </c>
      <c r="B14" s="11" t="s">
        <v>231</v>
      </c>
      <c r="C14" s="11" t="s">
        <v>232</v>
      </c>
      <c r="D14" s="11" t="s">
        <v>233</v>
      </c>
      <c r="E14" s="14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51" t="s">
        <v>234</v>
      </c>
      <c r="B15" s="11" t="s">
        <v>235</v>
      </c>
      <c r="C15" s="11" t="s">
        <v>236</v>
      </c>
      <c r="D15" s="11" t="s">
        <v>237</v>
      </c>
      <c r="E15" s="14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18"/>
      <c r="B16" s="18"/>
      <c r="C16" s="18"/>
      <c r="D16" s="18"/>
      <c r="E16" s="1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4" t="s">
        <v>226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6" t="s">
        <v>4</v>
      </c>
      <c r="B19" s="7" t="s">
        <v>200</v>
      </c>
      <c r="C19" s="52" t="s">
        <v>6</v>
      </c>
      <c r="D19" s="53"/>
      <c r="E19" s="7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51" t="s">
        <v>238</v>
      </c>
      <c r="B20" s="11" t="s">
        <v>239</v>
      </c>
      <c r="C20" s="54" t="s">
        <v>239</v>
      </c>
      <c r="D20" s="55"/>
      <c r="E20" s="14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51" t="s">
        <v>240</v>
      </c>
      <c r="B21" s="11" t="s">
        <v>241</v>
      </c>
      <c r="C21" s="54" t="s">
        <v>242</v>
      </c>
      <c r="D21" s="55"/>
      <c r="E21" s="14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51" t="s">
        <v>243</v>
      </c>
      <c r="B22" s="11" t="s">
        <v>244</v>
      </c>
      <c r="C22" s="54" t="s">
        <v>245</v>
      </c>
      <c r="D22" s="55"/>
      <c r="E22" s="14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51" t="s">
        <v>246</v>
      </c>
      <c r="B23" s="11" t="s">
        <v>247</v>
      </c>
      <c r="C23" s="54" t="s">
        <v>248</v>
      </c>
      <c r="D23" s="55"/>
      <c r="E23" s="14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18"/>
      <c r="B24" s="18"/>
      <c r="C24" s="57"/>
      <c r="D24" s="58"/>
      <c r="E24" s="1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25"/>
  <sheetData>
    <row r="2" spans="2:7" ht="15.75" customHeight="1" x14ac:dyDescent="0.25">
      <c r="B2" s="65" t="s">
        <v>226</v>
      </c>
      <c r="C2" s="67" t="s">
        <v>199</v>
      </c>
      <c r="D2" s="69" t="s">
        <v>221</v>
      </c>
      <c r="E2" s="70"/>
      <c r="F2" s="70"/>
      <c r="G2" s="71"/>
    </row>
    <row r="3" spans="2:7" ht="15.75" customHeight="1" x14ac:dyDescent="0.25">
      <c r="B3" s="66"/>
      <c r="C3" s="68"/>
      <c r="D3" s="56" t="s">
        <v>223</v>
      </c>
      <c r="E3" s="56" t="s">
        <v>227</v>
      </c>
      <c r="F3" s="56" t="s">
        <v>230</v>
      </c>
      <c r="G3" s="56" t="s">
        <v>234</v>
      </c>
    </row>
    <row r="4" spans="2:7" ht="15.75" customHeight="1" x14ac:dyDescent="0.25">
      <c r="B4" s="72" t="s">
        <v>240</v>
      </c>
      <c r="C4" s="59" t="s">
        <v>205</v>
      </c>
      <c r="D4" s="59" t="s">
        <v>81</v>
      </c>
      <c r="E4" s="59" t="s">
        <v>81</v>
      </c>
      <c r="F4" s="59" t="s">
        <v>81</v>
      </c>
      <c r="G4" s="59" t="s">
        <v>81</v>
      </c>
    </row>
    <row r="5" spans="2:7" ht="15.75" customHeight="1" x14ac:dyDescent="0.25">
      <c r="B5" s="73"/>
      <c r="C5" s="59" t="s">
        <v>209</v>
      </c>
      <c r="D5" s="59" t="s">
        <v>81</v>
      </c>
      <c r="E5" s="59" t="s">
        <v>81</v>
      </c>
      <c r="F5" s="59" t="s">
        <v>81</v>
      </c>
      <c r="G5" s="59" t="s">
        <v>81</v>
      </c>
    </row>
    <row r="6" spans="2:7" ht="15.75" customHeight="1" x14ac:dyDescent="0.25">
      <c r="B6" s="73"/>
      <c r="C6" s="59" t="s">
        <v>213</v>
      </c>
      <c r="D6" s="59" t="s">
        <v>81</v>
      </c>
      <c r="E6" s="59" t="s">
        <v>81</v>
      </c>
      <c r="F6" s="59" t="s">
        <v>81</v>
      </c>
      <c r="G6" s="59" t="s">
        <v>160</v>
      </c>
    </row>
    <row r="7" spans="2:7" ht="15.75" customHeight="1" x14ac:dyDescent="0.25">
      <c r="B7" s="66"/>
      <c r="C7" s="59" t="s">
        <v>217</v>
      </c>
      <c r="D7" s="59" t="s">
        <v>81</v>
      </c>
      <c r="E7" s="59" t="s">
        <v>81</v>
      </c>
      <c r="F7" s="59" t="s">
        <v>160</v>
      </c>
      <c r="G7" s="59" t="s">
        <v>172</v>
      </c>
    </row>
    <row r="8" spans="2:7" ht="15.75" customHeight="1" x14ac:dyDescent="0.25">
      <c r="B8" s="72" t="s">
        <v>243</v>
      </c>
      <c r="C8" s="59" t="s">
        <v>205</v>
      </c>
      <c r="D8" s="59" t="s">
        <v>81</v>
      </c>
      <c r="E8" s="59" t="s">
        <v>81</v>
      </c>
      <c r="F8" s="59" t="s">
        <v>81</v>
      </c>
      <c r="G8" s="59" t="s">
        <v>81</v>
      </c>
    </row>
    <row r="9" spans="2:7" ht="15.75" customHeight="1" x14ac:dyDescent="0.25">
      <c r="B9" s="73"/>
      <c r="C9" s="59" t="s">
        <v>209</v>
      </c>
      <c r="D9" s="59" t="s">
        <v>81</v>
      </c>
      <c r="E9" s="59" t="s">
        <v>81</v>
      </c>
      <c r="F9" s="59" t="s">
        <v>81</v>
      </c>
      <c r="G9" s="59" t="s">
        <v>160</v>
      </c>
    </row>
    <row r="10" spans="2:7" ht="15.75" customHeight="1" x14ac:dyDescent="0.25">
      <c r="B10" s="73"/>
      <c r="C10" s="59" t="s">
        <v>213</v>
      </c>
      <c r="D10" s="59" t="s">
        <v>81</v>
      </c>
      <c r="E10" s="59" t="s">
        <v>81</v>
      </c>
      <c r="F10" s="59" t="s">
        <v>160</v>
      </c>
      <c r="G10" s="59" t="s">
        <v>172</v>
      </c>
    </row>
    <row r="11" spans="2:7" ht="15.75" customHeight="1" x14ac:dyDescent="0.25">
      <c r="B11" s="66"/>
      <c r="C11" s="59" t="s">
        <v>217</v>
      </c>
      <c r="D11" s="59" t="s">
        <v>81</v>
      </c>
      <c r="E11" s="59" t="s">
        <v>160</v>
      </c>
      <c r="F11" s="59" t="s">
        <v>172</v>
      </c>
      <c r="G11" s="59" t="s">
        <v>249</v>
      </c>
    </row>
    <row r="12" spans="2:7" ht="15.75" customHeight="1" x14ac:dyDescent="0.25">
      <c r="B12" s="72" t="s">
        <v>246</v>
      </c>
      <c r="C12" s="59" t="s">
        <v>205</v>
      </c>
      <c r="D12" s="59" t="s">
        <v>81</v>
      </c>
      <c r="E12" s="59" t="s">
        <v>81</v>
      </c>
      <c r="F12" s="59" t="s">
        <v>81</v>
      </c>
      <c r="G12" s="59" t="s">
        <v>160</v>
      </c>
    </row>
    <row r="13" spans="2:7" ht="15.75" customHeight="1" x14ac:dyDescent="0.25">
      <c r="B13" s="73"/>
      <c r="C13" s="59" t="s">
        <v>209</v>
      </c>
      <c r="D13" s="59" t="s">
        <v>81</v>
      </c>
      <c r="E13" s="59" t="s">
        <v>81</v>
      </c>
      <c r="F13" s="59" t="s">
        <v>160</v>
      </c>
      <c r="G13" s="59" t="s">
        <v>172</v>
      </c>
    </row>
    <row r="14" spans="2:7" ht="15.75" customHeight="1" x14ac:dyDescent="0.25">
      <c r="B14" s="73"/>
      <c r="C14" s="59" t="s">
        <v>213</v>
      </c>
      <c r="D14" s="59" t="s">
        <v>81</v>
      </c>
      <c r="E14" s="59" t="s">
        <v>160</v>
      </c>
      <c r="F14" s="59" t="s">
        <v>172</v>
      </c>
      <c r="G14" s="59" t="s">
        <v>249</v>
      </c>
    </row>
    <row r="15" spans="2:7" ht="15.75" customHeight="1" x14ac:dyDescent="0.25">
      <c r="B15" s="66"/>
      <c r="C15" s="59" t="s">
        <v>217</v>
      </c>
      <c r="D15" s="59" t="s">
        <v>81</v>
      </c>
      <c r="E15" s="59" t="s">
        <v>172</v>
      </c>
      <c r="F15" s="59" t="s">
        <v>249</v>
      </c>
      <c r="G15" s="59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GEORGE</dc:creator>
  <cp:lastModifiedBy>Sandra GEORGE</cp:lastModifiedBy>
  <dcterms:created xsi:type="dcterms:W3CDTF">2018-09-16T09:35:40Z</dcterms:created>
  <dcterms:modified xsi:type="dcterms:W3CDTF">2018-09-16T09:35:40Z</dcterms:modified>
</cp:coreProperties>
</file>