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ocuments\Ironhack\LABMODULE2\"/>
    </mc:Choice>
  </mc:AlternateContent>
  <xr:revisionPtr revIDLastSave="0" documentId="8_{533E2DD5-9D7A-4207-8F93-B22ADF5241E1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Data" sheetId="1" r:id="rId1"/>
    <sheet name="Statistics" sheetId="2" r:id="rId2"/>
    <sheet name="Shart Eritra Bhutan" sheetId="3" r:id="rId3"/>
    <sheet name="PredictionresultBurudi" sheetId="5" r:id="rId4"/>
    <sheet name="prediction" sheetId="4" r:id="rId5"/>
  </sheets>
  <externalReferences>
    <externalReference r:id="rId6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3" i="5"/>
  <c r="C24" i="5"/>
  <c r="C25" i="5"/>
  <c r="C22" i="5"/>
  <c r="C26" i="5"/>
  <c r="B12" i="2" l="1"/>
  <c r="E26" i="5"/>
  <c r="D25" i="5"/>
  <c r="D23" i="5"/>
  <c r="D26" i="5"/>
  <c r="E25" i="5"/>
  <c r="E23" i="5"/>
  <c r="E22" i="5"/>
  <c r="D24" i="5"/>
  <c r="D22" i="5"/>
  <c r="E24" i="5"/>
</calcChain>
</file>

<file path=xl/sharedStrings.xml><?xml version="1.0" encoding="utf-8"?>
<sst xmlns="http://schemas.openxmlformats.org/spreadsheetml/2006/main" count="693" uniqueCount="414">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</sst>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layout>
        <c:manualLayout>
          <c:xMode val="edge"/>
          <c:yMode val="edge"/>
          <c:x val="0.16988188976377952"/>
          <c:y val="0.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'Shart Eritra Bhutan'!$A$2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'Shart Eritra Bhutan'!$B$1:$U$1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'Shart Eritra Bhutan'!$B$2:$U$2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B-493C-8226-A853D56A4196}"/>
            </c:ext>
          </c:extLst>
        </c:ser>
        <c:ser>
          <c:idx val="1"/>
          <c:order val="1"/>
          <c:tx>
            <c:strRef>
              <c:f>'Shart Eritra Bhutan'!$A$3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'Shart Eritra Bhutan'!$B$1:$U$1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'Shart Eritra Bhutan'!$B$3:$U$3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B-493C-8226-A853D56A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353055"/>
        <c:axId val="1126373439"/>
      </c:barChart>
      <c:catAx>
        <c:axId val="112635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6373439"/>
        <c:crosses val="autoZero"/>
        <c:auto val="1"/>
        <c:lblAlgn val="ctr"/>
        <c:lblOffset val="100"/>
        <c:noMultiLvlLbl val="0"/>
      </c:catAx>
      <c:valAx>
        <c:axId val="11263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63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313868375149E-2"/>
          <c:y val="8.6039472338684933E-2"/>
          <c:w val="0.92760013693940435"/>
          <c:h val="0.71102362204724412"/>
        </c:manualLayout>
      </c:layout>
      <c:lineChart>
        <c:grouping val="standard"/>
        <c:varyColors val="0"/>
        <c:ser>
          <c:idx val="0"/>
          <c:order val="0"/>
          <c:tx>
            <c:strRef>
              <c:f>PredictionresultBurudi!$B$1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PredictionresultBurudi!$B$2:$B$26</c:f>
              <c:numCache>
                <c:formatCode>General</c:formatCode>
                <c:ptCount val="25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7-43B0-8A7B-D82DC7265C3F}"/>
            </c:ext>
          </c:extLst>
        </c:ser>
        <c:ser>
          <c:idx val="1"/>
          <c:order val="1"/>
          <c:tx>
            <c:strRef>
              <c:f>PredictionresultBurudi!$C$1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PredictionresultBurudi!$A$2:$A$26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PredictionresultBurudi!$C$2:$C$26</c:f>
              <c:numCache>
                <c:formatCode>General</c:formatCode>
                <c:ptCount val="25"/>
                <c:pt idx="19">
                  <c:v>11.0647974014282</c:v>
                </c:pt>
                <c:pt idx="20">
                  <c:v>11.819384551252552</c:v>
                </c:pt>
                <c:pt idx="21">
                  <c:v>12.630254442448987</c:v>
                </c:pt>
                <c:pt idx="22">
                  <c:v>13.441124333645419</c:v>
                </c:pt>
                <c:pt idx="23">
                  <c:v>14.251994224841853</c:v>
                </c:pt>
                <c:pt idx="24">
                  <c:v>15.062864116038286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7-43B0-8A7B-D82DC7265C3F}"/>
            </c:ext>
          </c:extLst>
        </c:ser>
        <c:ser>
          <c:idx val="2"/>
          <c:order val="2"/>
          <c:tx>
            <c:strRef>
              <c:f>PredictionresultBurudi!$D$1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PredictionresultBurudi!$A$2:$A$26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PredictionresultBurudi!$D$2:$D$26</c:f>
              <c:numCache>
                <c:formatCode>General</c:formatCode>
                <c:ptCount val="25"/>
                <c:pt idx="19" formatCode="0.00">
                  <c:v>11.0647974014282</c:v>
                </c:pt>
                <c:pt idx="20" formatCode="0.00">
                  <c:v>10.528171658600408</c:v>
                </c:pt>
                <c:pt idx="21" formatCode="0.00">
                  <c:v>11.187211527568946</c:v>
                </c:pt>
                <c:pt idx="22" formatCode="0.00">
                  <c:v>11.704692613460036</c:v>
                </c:pt>
                <c:pt idx="23" formatCode="0.00">
                  <c:v>12.090412055760885</c:v>
                </c:pt>
                <c:pt idx="24" formatCode="0.00">
                  <c:v>12.368269552073208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3B0-8A7B-D82DC7265C3F}"/>
            </c:ext>
          </c:extLst>
        </c:ser>
        <c:ser>
          <c:idx val="3"/>
          <c:order val="3"/>
          <c:tx>
            <c:strRef>
              <c:f>PredictionresultBurudi!$E$1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PredictionresultBurudi!$A$2:$A$26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PredictionresultBurudi!$E$2:$E$26</c:f>
              <c:numCache>
                <c:formatCode>General</c:formatCode>
                <c:ptCount val="25"/>
                <c:pt idx="19" formatCode="0.00">
                  <c:v>11.0647974014282</c:v>
                </c:pt>
                <c:pt idx="20" formatCode="0.00">
                  <c:v>13.110597443904696</c:v>
                </c:pt>
                <c:pt idx="21" formatCode="0.00">
                  <c:v>14.073297357329027</c:v>
                </c:pt>
                <c:pt idx="22" formatCode="0.00">
                  <c:v>15.177556053830802</c:v>
                </c:pt>
                <c:pt idx="23" formatCode="0.00">
                  <c:v>16.413576393922824</c:v>
                </c:pt>
                <c:pt idx="24" formatCode="0.00">
                  <c:v>17.757458680003364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7-43B0-8A7B-D82DC726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564847"/>
        <c:axId val="1488569839"/>
      </c:lineChart>
      <c:catAx>
        <c:axId val="1488564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569839"/>
        <c:crosses val="autoZero"/>
        <c:auto val="1"/>
        <c:lblAlgn val="ctr"/>
        <c:lblOffset val="100"/>
        <c:noMultiLvlLbl val="0"/>
      </c:catAx>
      <c:valAx>
        <c:axId val="14885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5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76200</xdr:rowOff>
    </xdr:from>
    <xdr:to>
      <xdr:col>8</xdr:col>
      <xdr:colOff>504825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D399E-F825-494B-A36D-5E1F50A7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171450</xdr:rowOff>
    </xdr:from>
    <xdr:to>
      <xdr:col>10</xdr:col>
      <xdr:colOff>19050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EA6FA-83E4-4B90-8300-9F7AECEC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1437C-29C3-4CE4-A9ED-D4ED48521FB8}" name="Table1" displayName="Table1" ref="A1:E26" totalsRowShown="0">
  <autoFilter ref="A1:E26" xr:uid="{0971437C-29C3-4CE4-A9ED-D4ED48521FB8}"/>
  <tableColumns count="5">
    <tableColumn id="1" xr3:uid="{3FE0CB88-74C4-4C73-9829-4CD0FB0A2E3A}" name="Timeline"/>
    <tableColumn id="2" xr3:uid="{85A4E13C-C1DF-438D-A1A5-8176E2FACC0F}" name="Values"/>
    <tableColumn id="3" xr3:uid="{3AA71D25-94D0-4829-98BA-E9AAD9C0EE17}" name="Forecast">
      <calculatedColumnFormula>_xlfn.FORECAST.ETS(A2,$B$2:$B$21,$A$2:$A$21,1,1)</calculatedColumnFormula>
    </tableColumn>
    <tableColumn id="4" xr3:uid="{43210C69-F110-4004-8929-BB09016EC000}" name="Lower Confidence Bound" dataDxfId="1">
      <calculatedColumnFormula>C2-_xlfn.FORECAST.ETS.CONFINT(A2,$B$2:$B$21,$A$2:$A$21,0.95,1,1)</calculatedColumnFormula>
    </tableColumn>
    <tableColumn id="5" xr3:uid="{0AC6F8EB-2743-4B77-AED6-D0D47577DF67}" name="Upper Confidence Bound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7"/>
  <sheetViews>
    <sheetView topLeftCell="J1" workbookViewId="0">
      <selection sqref="A1:W68"/>
    </sheetView>
  </sheetViews>
  <sheetFormatPr defaultRowHeight="15" x14ac:dyDescent="0.25"/>
  <cols>
    <col min="1" max="1" width="43.7109375" customWidth="1"/>
  </cols>
  <sheetData>
    <row r="1" spans="1:23" x14ac:dyDescent="0.25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25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25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5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25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25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25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25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25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25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25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25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25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25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25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25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25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25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25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25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25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25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25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25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idden="1" x14ac:dyDescent="0.25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25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25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25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25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25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25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25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25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25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25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25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2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2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2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2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2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2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2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2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2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2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2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2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2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2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2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2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2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2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2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2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2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2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2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2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2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2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2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2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2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2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2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2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2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2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2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2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2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2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2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2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2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2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2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2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2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2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2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2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2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2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2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2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2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2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2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2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2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2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2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2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2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2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2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2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2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2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2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2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2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2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2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2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2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2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2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2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2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2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2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2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2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2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2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2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2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2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2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2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2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2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2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2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2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2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2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2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2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2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2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2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2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2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2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2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2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2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2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2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2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2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2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2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2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2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2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2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2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2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2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2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2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2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2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2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2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2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2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2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2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2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2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2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2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2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2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2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2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2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2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2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2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2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2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2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2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2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2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2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2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2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filterColumn colId="0">
      <filters>
        <filter val="Bhutan"/>
        <filter val="Burundi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19" zoomScaleNormal="100" workbookViewId="0">
      <selection activeCell="A38" sqref="A38"/>
    </sheetView>
  </sheetViews>
  <sheetFormatPr defaultRowHeight="15" x14ac:dyDescent="0.25"/>
  <cols>
    <col min="2" max="2" width="14.85546875" customWidth="1"/>
  </cols>
  <sheetData>
    <row r="1" spans="1:21" x14ac:dyDescent="0.25">
      <c r="A1" s="2" t="s">
        <v>397</v>
      </c>
    </row>
    <row r="2" spans="1:21" x14ac:dyDescent="0.25">
      <c r="A2" s="3" t="s">
        <v>398</v>
      </c>
    </row>
    <row r="3" spans="1:21" x14ac:dyDescent="0.25">
      <c r="A3" s="3" t="s">
        <v>399</v>
      </c>
    </row>
    <row r="4" spans="1:21" x14ac:dyDescent="0.25">
      <c r="A4" s="3" t="s">
        <v>400</v>
      </c>
    </row>
    <row r="6" spans="1:21" x14ac:dyDescent="0.25">
      <c r="A6" s="4" t="s">
        <v>401</v>
      </c>
    </row>
    <row r="7" spans="1:21" x14ac:dyDescent="0.25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5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5">
      <c r="A10" t="s">
        <v>403</v>
      </c>
    </row>
    <row r="11" spans="1:21" ht="30" x14ac:dyDescent="0.25">
      <c r="A11" s="5" t="s">
        <v>404</v>
      </c>
      <c r="B11">
        <f>U8</f>
        <v>87.375514185710614</v>
      </c>
    </row>
    <row r="12" spans="1:21" ht="90" x14ac:dyDescent="0.25">
      <c r="A12" s="5" t="s">
        <v>405</v>
      </c>
      <c r="B12">
        <f>COUNTIF(Data!W2:W187, "&gt;"&amp;Statistics!B11)</f>
        <v>145</v>
      </c>
    </row>
    <row r="13" spans="1:21" x14ac:dyDescent="0.25">
      <c r="A13" s="5"/>
    </row>
    <row r="14" spans="1:21" x14ac:dyDescent="0.25">
      <c r="A14" s="5" t="s">
        <v>403</v>
      </c>
    </row>
    <row r="15" spans="1:21" ht="30" x14ac:dyDescent="0.25">
      <c r="A15" s="5" t="s">
        <v>404</v>
      </c>
      <c r="B15">
        <f>B11</f>
        <v>87.375514185710614</v>
      </c>
    </row>
    <row r="16" spans="1:21" ht="90" x14ac:dyDescent="0.25">
      <c r="A16" s="5" t="s">
        <v>406</v>
      </c>
      <c r="B16">
        <f>COUNTIF(Data!W2:W187, "&lt;"&amp;[1]Statistics!B15)</f>
        <v>41</v>
      </c>
      <c r="C16" s="6"/>
    </row>
    <row r="17" spans="1:2" x14ac:dyDescent="0.25">
      <c r="A17" s="5"/>
    </row>
    <row r="18" spans="1:2" x14ac:dyDescent="0.25">
      <c r="A18" s="5" t="s">
        <v>407</v>
      </c>
    </row>
    <row r="19" spans="1:2" x14ac:dyDescent="0.25">
      <c r="A19" s="7" t="s">
        <v>408</v>
      </c>
    </row>
    <row r="21" spans="1:2" x14ac:dyDescent="0.25">
      <c r="A21" t="s">
        <v>384</v>
      </c>
      <c r="B21" t="s">
        <v>177</v>
      </c>
    </row>
    <row r="22" spans="1:2" x14ac:dyDescent="0.25">
      <c r="A22" t="s">
        <v>146</v>
      </c>
      <c r="B22" s="8">
        <v>6.7205352783203098</v>
      </c>
    </row>
    <row r="23" spans="1:2" x14ac:dyDescent="0.25">
      <c r="A23" t="s">
        <v>331</v>
      </c>
      <c r="B23" s="8">
        <v>8.4</v>
      </c>
    </row>
    <row r="24" spans="1:2" x14ac:dyDescent="0.25">
      <c r="A24" t="s">
        <v>250</v>
      </c>
      <c r="B24" s="8">
        <v>11.0647974014282</v>
      </c>
    </row>
    <row r="25" spans="1:2" x14ac:dyDescent="0.25">
      <c r="A25" t="s">
        <v>290</v>
      </c>
      <c r="B25" s="8">
        <v>11.2</v>
      </c>
    </row>
    <row r="26" spans="1:2" x14ac:dyDescent="0.25">
      <c r="A26" t="s">
        <v>103</v>
      </c>
      <c r="B26" s="8">
        <v>14.3</v>
      </c>
    </row>
    <row r="27" spans="1:2" x14ac:dyDescent="0.25">
      <c r="A27" t="s">
        <v>70</v>
      </c>
      <c r="B27" s="8">
        <v>18.379152297973601</v>
      </c>
    </row>
    <row r="28" spans="1:2" x14ac:dyDescent="0.25">
      <c r="A28" t="s">
        <v>100</v>
      </c>
      <c r="B28" s="8">
        <v>18.774724960327099</v>
      </c>
    </row>
    <row r="29" spans="1:2" x14ac:dyDescent="0.25">
      <c r="A29" t="s">
        <v>262</v>
      </c>
      <c r="B29" s="8">
        <v>19.100000000000001</v>
      </c>
    </row>
    <row r="30" spans="1:2" x14ac:dyDescent="0.25">
      <c r="A30" t="s">
        <v>380</v>
      </c>
      <c r="B30" s="8">
        <v>22.7</v>
      </c>
    </row>
    <row r="31" spans="1:2" x14ac:dyDescent="0.25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6DE3-BC42-4B5E-8BD7-D75BA3845CB5}">
  <dimension ref="A1:U3"/>
  <sheetViews>
    <sheetView tabSelected="1" topLeftCell="C1" workbookViewId="0">
      <selection activeCell="J16" sqref="J16"/>
    </sheetView>
  </sheetViews>
  <sheetFormatPr defaultRowHeight="15" x14ac:dyDescent="0.25"/>
  <sheetData>
    <row r="1" spans="1:21" x14ac:dyDescent="0.25">
      <c r="A1" t="s">
        <v>384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</row>
    <row r="2" spans="1:21" x14ac:dyDescent="0.25">
      <c r="A2" t="s">
        <v>250</v>
      </c>
      <c r="B2">
        <v>2.4396891593933101</v>
      </c>
      <c r="C2">
        <v>2.8013172149658199</v>
      </c>
      <c r="D2">
        <v>3.1546571254730198</v>
      </c>
      <c r="E2">
        <v>3.4985325336456299</v>
      </c>
      <c r="F2">
        <v>3.8317673206329301</v>
      </c>
      <c r="G2">
        <v>3.2073170731707301</v>
      </c>
      <c r="H2">
        <v>2.66</v>
      </c>
      <c r="I2">
        <v>4.77516794204712</v>
      </c>
      <c r="J2">
        <v>4.8</v>
      </c>
      <c r="K2">
        <v>5.4097371101379403</v>
      </c>
      <c r="L2">
        <v>5.3</v>
      </c>
      <c r="M2">
        <v>6.1069364547729501</v>
      </c>
      <c r="N2">
        <v>6.5</v>
      </c>
      <c r="O2">
        <v>6.9</v>
      </c>
      <c r="P2">
        <v>7</v>
      </c>
      <c r="Q2">
        <v>8.4030895233154297</v>
      </c>
      <c r="R2">
        <v>9.2517995834350604</v>
      </c>
      <c r="S2">
        <v>9.3000000000000007</v>
      </c>
      <c r="T2">
        <v>10.598614692688001</v>
      </c>
      <c r="U2">
        <v>11.0647974014282</v>
      </c>
    </row>
    <row r="3" spans="1:21" x14ac:dyDescent="0.25">
      <c r="A3" t="s">
        <v>311</v>
      </c>
      <c r="B3">
        <v>31.15</v>
      </c>
      <c r="C3">
        <v>40.091510772705099</v>
      </c>
      <c r="D3">
        <v>44.043014526367202</v>
      </c>
      <c r="E3">
        <v>41.1</v>
      </c>
      <c r="F3">
        <v>51.916454315185497</v>
      </c>
      <c r="G3">
        <v>59.8081116441343</v>
      </c>
      <c r="H3">
        <v>59.746795654296903</v>
      </c>
      <c r="I3">
        <v>71.8</v>
      </c>
      <c r="J3">
        <v>67.565086364746094</v>
      </c>
      <c r="K3">
        <v>71.485244750976605</v>
      </c>
      <c r="L3">
        <v>73.282910874897794</v>
      </c>
      <c r="M3">
        <v>81.687995910644503</v>
      </c>
      <c r="N3">
        <v>91.5</v>
      </c>
      <c r="O3">
        <v>87.371147155761705</v>
      </c>
      <c r="P3">
        <v>91.399482727050795</v>
      </c>
      <c r="Q3">
        <v>95.443893432617202</v>
      </c>
      <c r="R3">
        <v>99.500358581542997</v>
      </c>
      <c r="S3">
        <v>97.7</v>
      </c>
      <c r="T3">
        <v>99.968772888183594</v>
      </c>
      <c r="U3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E418-F47B-44E6-9F51-3C162E6132BE}">
  <dimension ref="A1:E26"/>
  <sheetViews>
    <sheetView topLeftCell="A7" workbookViewId="0">
      <selection activeCell="K8" sqref="K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</row>
    <row r="2" spans="1:5" x14ac:dyDescent="0.25">
      <c r="A2">
        <v>2000</v>
      </c>
      <c r="B2">
        <v>2.4396891593933101</v>
      </c>
    </row>
    <row r="3" spans="1:5" x14ac:dyDescent="0.25">
      <c r="A3">
        <v>2001</v>
      </c>
      <c r="B3">
        <v>2.8013172149658199</v>
      </c>
    </row>
    <row r="4" spans="1:5" x14ac:dyDescent="0.25">
      <c r="A4">
        <v>2002</v>
      </c>
      <c r="B4">
        <v>3.1546571254730198</v>
      </c>
    </row>
    <row r="5" spans="1:5" x14ac:dyDescent="0.25">
      <c r="A5">
        <v>2003</v>
      </c>
      <c r="B5">
        <v>3.4985325336456299</v>
      </c>
    </row>
    <row r="6" spans="1:5" x14ac:dyDescent="0.25">
      <c r="A6">
        <v>2004</v>
      </c>
      <c r="B6">
        <v>3.8317673206329301</v>
      </c>
    </row>
    <row r="7" spans="1:5" x14ac:dyDescent="0.25">
      <c r="A7">
        <v>2005</v>
      </c>
      <c r="B7">
        <v>3.2073170731707301</v>
      </c>
    </row>
    <row r="8" spans="1:5" x14ac:dyDescent="0.25">
      <c r="A8">
        <v>2006</v>
      </c>
      <c r="B8">
        <v>2.66</v>
      </c>
    </row>
    <row r="9" spans="1:5" x14ac:dyDescent="0.25">
      <c r="A9">
        <v>2007</v>
      </c>
      <c r="B9">
        <v>4.77516794204712</v>
      </c>
    </row>
    <row r="10" spans="1:5" x14ac:dyDescent="0.25">
      <c r="A10">
        <v>2008</v>
      </c>
      <c r="B10">
        <v>4.8</v>
      </c>
    </row>
    <row r="11" spans="1:5" x14ac:dyDescent="0.25">
      <c r="A11">
        <v>2009</v>
      </c>
      <c r="B11">
        <v>5.4097371101379403</v>
      </c>
    </row>
    <row r="12" spans="1:5" x14ac:dyDescent="0.25">
      <c r="A12">
        <v>2010</v>
      </c>
      <c r="B12">
        <v>5.3</v>
      </c>
    </row>
    <row r="13" spans="1:5" x14ac:dyDescent="0.25">
      <c r="A13">
        <v>2011</v>
      </c>
      <c r="B13">
        <v>6.1069364547729501</v>
      </c>
    </row>
    <row r="14" spans="1:5" x14ac:dyDescent="0.25">
      <c r="A14">
        <v>2012</v>
      </c>
      <c r="B14">
        <v>6.5</v>
      </c>
    </row>
    <row r="15" spans="1:5" x14ac:dyDescent="0.25">
      <c r="A15">
        <v>2013</v>
      </c>
      <c r="B15">
        <v>6.9</v>
      </c>
    </row>
    <row r="16" spans="1:5" x14ac:dyDescent="0.25">
      <c r="A16">
        <v>2014</v>
      </c>
      <c r="B16">
        <v>7</v>
      </c>
    </row>
    <row r="17" spans="1:5" x14ac:dyDescent="0.25">
      <c r="A17">
        <v>2015</v>
      </c>
      <c r="B17">
        <v>8.4030895233154297</v>
      </c>
    </row>
    <row r="18" spans="1:5" x14ac:dyDescent="0.25">
      <c r="A18">
        <v>2016</v>
      </c>
      <c r="B18">
        <v>9.2517995834350604</v>
      </c>
    </row>
    <row r="19" spans="1:5" x14ac:dyDescent="0.25">
      <c r="A19">
        <v>2017</v>
      </c>
      <c r="B19">
        <v>9.3000000000000007</v>
      </c>
    </row>
    <row r="20" spans="1:5" x14ac:dyDescent="0.25">
      <c r="A20">
        <v>2018</v>
      </c>
      <c r="B20">
        <v>10.598614692688001</v>
      </c>
    </row>
    <row r="21" spans="1:5" x14ac:dyDescent="0.25">
      <c r="A21">
        <v>2019</v>
      </c>
      <c r="B21">
        <v>11.0647974014282</v>
      </c>
      <c r="C21">
        <v>11.0647974014282</v>
      </c>
      <c r="D21" s="8">
        <v>11.0647974014282</v>
      </c>
      <c r="E21" s="8">
        <v>11.0647974014282</v>
      </c>
    </row>
    <row r="22" spans="1:5" x14ac:dyDescent="0.25">
      <c r="A22">
        <v>2020</v>
      </c>
      <c r="C22">
        <f>_xlfn.FORECAST.ETS(A22,$B$2:$B$21,$A$2:$A$21,1,1)</f>
        <v>11.819384551252552</v>
      </c>
      <c r="D22" s="8">
        <f>C22-_xlfn.FORECAST.ETS.CONFINT(A22,$B$2:$B$21,$A$2:$A$21,0.95,1,1)</f>
        <v>10.528171658600408</v>
      </c>
      <c r="E22" s="8">
        <f>C22+_xlfn.FORECAST.ETS.CONFINT(A22,$B$2:$B$21,$A$2:$A$21,0.95,1,1)</f>
        <v>13.110597443904696</v>
      </c>
    </row>
    <row r="23" spans="1:5" x14ac:dyDescent="0.25">
      <c r="A23">
        <v>2021</v>
      </c>
      <c r="C23">
        <f>_xlfn.FORECAST.ETS(A23,$B$2:$B$21,$A$2:$A$21,1,1)</f>
        <v>12.630254442448987</v>
      </c>
      <c r="D23" s="8">
        <f>C23-_xlfn.FORECAST.ETS.CONFINT(A23,$B$2:$B$21,$A$2:$A$21,0.95,1,1)</f>
        <v>11.187211527568946</v>
      </c>
      <c r="E23" s="8">
        <f>C23+_xlfn.FORECAST.ETS.CONFINT(A23,$B$2:$B$21,$A$2:$A$21,0.95,1,1)</f>
        <v>14.073297357329027</v>
      </c>
    </row>
    <row r="24" spans="1:5" x14ac:dyDescent="0.25">
      <c r="A24">
        <v>2022</v>
      </c>
      <c r="C24">
        <f>_xlfn.FORECAST.ETS(A24,$B$2:$B$21,$A$2:$A$21,1,1)</f>
        <v>13.441124333645419</v>
      </c>
      <c r="D24" s="8">
        <f>C24-_xlfn.FORECAST.ETS.CONFINT(A24,$B$2:$B$21,$A$2:$A$21,0.95,1,1)</f>
        <v>11.704692613460036</v>
      </c>
      <c r="E24" s="8">
        <f>C24+_xlfn.FORECAST.ETS.CONFINT(A24,$B$2:$B$21,$A$2:$A$21,0.95,1,1)</f>
        <v>15.177556053830802</v>
      </c>
    </row>
    <row r="25" spans="1:5" x14ac:dyDescent="0.25">
      <c r="A25">
        <v>2023</v>
      </c>
      <c r="C25">
        <f>_xlfn.FORECAST.ETS(A25,$B$2:$B$21,$A$2:$A$21,1,1)</f>
        <v>14.251994224841853</v>
      </c>
      <c r="D25" s="8">
        <f>C25-_xlfn.FORECAST.ETS.CONFINT(A25,$B$2:$B$21,$A$2:$A$21,0.95,1,1)</f>
        <v>12.090412055760885</v>
      </c>
      <c r="E25" s="8">
        <f>C25+_xlfn.FORECAST.ETS.CONFINT(A25,$B$2:$B$21,$A$2:$A$21,0.95,1,1)</f>
        <v>16.413576393922824</v>
      </c>
    </row>
    <row r="26" spans="1:5" x14ac:dyDescent="0.25">
      <c r="A26">
        <v>2024</v>
      </c>
      <c r="C26">
        <f>_xlfn.FORECAST.ETS(A26,$B$2:$B$21,$A$2:$A$21,1,1)</f>
        <v>15.062864116038286</v>
      </c>
      <c r="D26" s="8">
        <f>C26-_xlfn.FORECAST.ETS.CONFINT(A26,$B$2:$B$21,$A$2:$A$21,0.95,1,1)</f>
        <v>12.368269552073208</v>
      </c>
      <c r="E26" s="8">
        <f>C26+_xlfn.FORECAST.ETS.CONFINT(A26,$B$2:$B$21,$A$2:$A$21,0.95,1,1)</f>
        <v>17.757458680003364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4E56-B2F5-4405-B77D-11CEBFB2A24B}">
  <dimension ref="A1:W2"/>
  <sheetViews>
    <sheetView topLeftCell="D1" workbookViewId="0">
      <selection activeCell="D1" sqref="A1:XFD1"/>
    </sheetView>
  </sheetViews>
  <sheetFormatPr defaultRowHeight="15" x14ac:dyDescent="0.25"/>
  <sheetData>
    <row r="1" spans="1:23" x14ac:dyDescent="0.25">
      <c r="A1" t="s">
        <v>384</v>
      </c>
      <c r="B1" s="1" t="s">
        <v>256</v>
      </c>
      <c r="C1" t="s">
        <v>321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x14ac:dyDescent="0.25">
      <c r="A2" t="s">
        <v>250</v>
      </c>
      <c r="B2" s="1" t="s">
        <v>293</v>
      </c>
      <c r="C2" t="s">
        <v>294</v>
      </c>
      <c r="D2">
        <v>2.4396891593933101</v>
      </c>
      <c r="E2">
        <v>2.8013172149658199</v>
      </c>
      <c r="F2">
        <v>3.1546571254730198</v>
      </c>
      <c r="G2">
        <v>3.4985325336456299</v>
      </c>
      <c r="H2">
        <v>3.8317673206329301</v>
      </c>
      <c r="I2">
        <v>3.2073170731707301</v>
      </c>
      <c r="J2">
        <v>2.66</v>
      </c>
      <c r="K2">
        <v>4.77516794204712</v>
      </c>
      <c r="L2">
        <v>4.8</v>
      </c>
      <c r="M2">
        <v>5.4097371101379403</v>
      </c>
      <c r="N2">
        <v>5.3</v>
      </c>
      <c r="O2">
        <v>6.1069364547729501</v>
      </c>
      <c r="P2">
        <v>6.5</v>
      </c>
      <c r="Q2">
        <v>6.9</v>
      </c>
      <c r="R2">
        <v>7</v>
      </c>
      <c r="S2">
        <v>8.4030895233154297</v>
      </c>
      <c r="T2">
        <v>9.2517995834350604</v>
      </c>
      <c r="U2">
        <v>9.3000000000000007</v>
      </c>
      <c r="V2">
        <v>10.598614692688001</v>
      </c>
      <c r="W2">
        <v>11.0647974014282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Statistics</vt:lpstr>
      <vt:lpstr>Shart Eritra Bhutan</vt:lpstr>
      <vt:lpstr>PredictionresultBurudi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2021-11-20T17:19:33Z</dcterms:created>
  <dcterms:modified xsi:type="dcterms:W3CDTF">2022-01-17T14:54:06Z</dcterms:modified>
</cp:coreProperties>
</file>