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rinesoeharjono/Desktop/Données/Plan/"/>
    </mc:Choice>
  </mc:AlternateContent>
  <xr:revisionPtr revIDLastSave="0" documentId="13_ncr:1_{40B5599E-D90A-CA46-8177-877F65AC73E6}" xr6:coauthVersionLast="45" xr6:coauthVersionMax="45" xr10:uidLastSave="{00000000-0000-0000-0000-000000000000}"/>
  <bookViews>
    <workbookView xWindow="0" yWindow="460" windowWidth="26240" windowHeight="16120" xr2:uid="{41884B18-21E2-ED4F-ACC7-C59E0AF675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1" l="1"/>
  <c r="K14" i="1"/>
  <c r="K13" i="1"/>
  <c r="K12" i="1"/>
  <c r="K10" i="1"/>
  <c r="F65" i="1" l="1"/>
  <c r="F25" i="1"/>
  <c r="F31" i="1"/>
  <c r="F17" i="1"/>
  <c r="F18" i="1" l="1"/>
  <c r="F21" i="1"/>
  <c r="F26" i="1"/>
  <c r="F32" i="1"/>
  <c r="F33" i="1"/>
  <c r="F34" i="1"/>
  <c r="F35" i="1"/>
  <c r="F36" i="1"/>
  <c r="F9" i="1"/>
  <c r="F38" i="1"/>
  <c r="F41" i="1"/>
  <c r="F43" i="1"/>
  <c r="F40" i="1"/>
  <c r="F44" i="1"/>
  <c r="F45" i="1"/>
  <c r="F46" i="1"/>
  <c r="F49" i="1"/>
  <c r="F51" i="1"/>
  <c r="F52" i="1"/>
  <c r="F53" i="1"/>
  <c r="F14" i="1"/>
  <c r="F54" i="1"/>
  <c r="F60" i="1"/>
  <c r="F61" i="1"/>
  <c r="F62" i="1"/>
  <c r="F64" i="1"/>
  <c r="F66" i="1"/>
  <c r="F68" i="1"/>
  <c r="F69" i="1"/>
  <c r="F71" i="1"/>
  <c r="F72" i="1"/>
  <c r="F73" i="1"/>
  <c r="F58" i="1"/>
  <c r="F75" i="1"/>
  <c r="F77" i="1"/>
  <c r="F16" i="1"/>
  <c r="F78" i="1"/>
  <c r="F82" i="1"/>
  <c r="F27" i="1"/>
  <c r="F28" i="1"/>
  <c r="F76" i="1"/>
  <c r="F11" i="1"/>
  <c r="K9" i="1"/>
  <c r="F3" i="1"/>
  <c r="F48" i="1"/>
  <c r="F50" i="1"/>
  <c r="F74" i="1"/>
  <c r="F12" i="1"/>
  <c r="F39" i="1"/>
  <c r="F20" i="1"/>
  <c r="F6" i="1"/>
  <c r="F8" i="1"/>
  <c r="F42" i="1"/>
  <c r="F19" i="1"/>
  <c r="F10" i="1"/>
  <c r="F67" i="1"/>
  <c r="F47" i="1"/>
  <c r="F57" i="1"/>
  <c r="F15" i="1"/>
  <c r="F56" i="1"/>
  <c r="F79" i="1"/>
  <c r="F80" i="1"/>
  <c r="F81" i="1"/>
  <c r="F59" i="1"/>
  <c r="F55" i="1"/>
  <c r="F70" i="1"/>
  <c r="F7" i="1"/>
  <c r="F5" i="1"/>
  <c r="F2" i="1"/>
  <c r="F24" i="1"/>
  <c r="F13" i="1"/>
  <c r="F29" i="1"/>
  <c r="F4" i="1"/>
  <c r="F37" i="1"/>
  <c r="F22" i="1"/>
  <c r="F83" i="1"/>
  <c r="F23" i="1"/>
  <c r="F30" i="1"/>
  <c r="F63" i="1"/>
</calcChain>
</file>

<file path=xl/sharedStrings.xml><?xml version="1.0" encoding="utf-8"?>
<sst xmlns="http://schemas.openxmlformats.org/spreadsheetml/2006/main" count="188" uniqueCount="104">
  <si>
    <t>Numéro</t>
  </si>
  <si>
    <t>Municipalité</t>
  </si>
  <si>
    <t>Sur l'île</t>
  </si>
  <si>
    <t>Sur l'île?</t>
  </si>
  <si>
    <t>Type d'habitat</t>
  </si>
  <si>
    <t>Habitats</t>
  </si>
  <si>
    <t>Rurale</t>
  </si>
  <si>
    <t>Urbaine</t>
  </si>
  <si>
    <t>Banlieue</t>
  </si>
  <si>
    <t>Panoramique</t>
  </si>
  <si>
    <t>Beaconsfield</t>
  </si>
  <si>
    <t>Oui</t>
  </si>
  <si>
    <t>Mont Ste-Hilaire</t>
  </si>
  <si>
    <t>Densité (km^-2)</t>
  </si>
  <si>
    <t># Logements</t>
  </si>
  <si>
    <t>Logements/hectare</t>
  </si>
  <si>
    <t>Superficie (km^2)</t>
  </si>
  <si>
    <t>Oka</t>
  </si>
  <si>
    <t>Non</t>
  </si>
  <si>
    <t>Westmount</t>
  </si>
  <si>
    <t>Sainte-Catherine</t>
  </si>
  <si>
    <t>Montréal-Est</t>
  </si>
  <si>
    <t>Laval</t>
  </si>
  <si>
    <t>Blainville</t>
  </si>
  <si>
    <t>Beloeil</t>
  </si>
  <si>
    <t>Dorval</t>
  </si>
  <si>
    <t>Kirkland</t>
  </si>
  <si>
    <t>Longueil</t>
  </si>
  <si>
    <t>Mont-Royal</t>
  </si>
  <si>
    <t>Mirabel</t>
  </si>
  <si>
    <t>Sainte-Anne-de-Bellevue</t>
  </si>
  <si>
    <t>Saint-Lambert</t>
  </si>
  <si>
    <t>Rosemère</t>
  </si>
  <si>
    <t>Richelieu</t>
  </si>
  <si>
    <t>Nombres</t>
  </si>
  <si>
    <t>Hors de l'île</t>
  </si>
  <si>
    <t>Terrebone</t>
  </si>
  <si>
    <t>Varennes</t>
  </si>
  <si>
    <t>Vaudreuil-Dorion</t>
  </si>
  <si>
    <t>Saint-Amable</t>
  </si>
  <si>
    <t>Saint-Mathieu</t>
  </si>
  <si>
    <t>Repentigny</t>
  </si>
  <si>
    <t>Montréal</t>
  </si>
  <si>
    <t>Montréal-Ouest</t>
  </si>
  <si>
    <t>Hampstead</t>
  </si>
  <si>
    <t>Dollard-des-Ormeaux</t>
  </si>
  <si>
    <t>Chambly</t>
  </si>
  <si>
    <t>Brossard</t>
  </si>
  <si>
    <t>Charlemagne</t>
  </si>
  <si>
    <t>Côte-Saint-Luc</t>
  </si>
  <si>
    <t>L'Île-Perrot</t>
  </si>
  <si>
    <t>Boucherville</t>
  </si>
  <si>
    <t>Châteauguay</t>
  </si>
  <si>
    <t>Saint-Eustache</t>
  </si>
  <si>
    <t>Verchères</t>
  </si>
  <si>
    <t>Boisbriand</t>
  </si>
  <si>
    <t>Baie-d'Urfé</t>
  </si>
  <si>
    <t>Beauharnois</t>
  </si>
  <si>
    <t>Bois-des-Filion</t>
  </si>
  <si>
    <t>Candiac</t>
  </si>
  <si>
    <t>Delson</t>
  </si>
  <si>
    <t>Deux-Montagnes</t>
  </si>
  <si>
    <t>Hudson</t>
  </si>
  <si>
    <t>L'Assomption</t>
  </si>
  <si>
    <t>L'Île-Cadieux</t>
  </si>
  <si>
    <t>L'Île-Dorval</t>
  </si>
  <si>
    <t>La Prairie</t>
  </si>
  <si>
    <t>Les Cèdres</t>
  </si>
  <si>
    <t>Lorraine</t>
  </si>
  <si>
    <t>Léry</t>
  </si>
  <si>
    <t>Mascouche</t>
  </si>
  <si>
    <t>McMasterville</t>
  </si>
  <si>
    <t>Mercier</t>
  </si>
  <si>
    <t>Notre-Dame-de-l'Île-Perrot</t>
  </si>
  <si>
    <t>Otterburn Park</t>
  </si>
  <si>
    <t>Pincourt</t>
  </si>
  <si>
    <t>Pointe-Calumet</t>
  </si>
  <si>
    <t>Pointe-Claire</t>
  </si>
  <si>
    <t>Pointe-des-Cascades</t>
  </si>
  <si>
    <t>Saint-Basile-le-Grand</t>
  </si>
  <si>
    <t>Saint-Bruno-de-Montarville</t>
  </si>
  <si>
    <t>Saint-Constant</t>
  </si>
  <si>
    <t>Saint-Isidore</t>
  </si>
  <si>
    <t>Saint-Joseph-du-Lac</t>
  </si>
  <si>
    <t>Saint-Lazare</t>
  </si>
  <si>
    <t>Saint-Mathias-sur-Richelieu</t>
  </si>
  <si>
    <t>Saint-Mathieu-de-Beloeil</t>
  </si>
  <si>
    <t>Saint-Philippe</t>
  </si>
  <si>
    <t>Saint-Sulpice</t>
  </si>
  <si>
    <t>Saine-Anne-des-Plaines</t>
  </si>
  <si>
    <t>Sainte-Julie</t>
  </si>
  <si>
    <t>Sainte-Thérèse</t>
  </si>
  <si>
    <t>Senneville</t>
  </si>
  <si>
    <t>Terrasse-Vaudreuil</t>
  </si>
  <si>
    <t>Vaudreuil-sur-Le-Lac</t>
  </si>
  <si>
    <t>Carignan</t>
  </si>
  <si>
    <t>Sainte-Marthe-sur-le-Lac</t>
  </si>
  <si>
    <t>&lt;1</t>
  </si>
  <si>
    <t>autre?</t>
  </si>
  <si>
    <t>1 à 6</t>
  </si>
  <si>
    <t>&gt;6</t>
  </si>
  <si>
    <t>Contrecoeur</t>
  </si>
  <si>
    <t>Saint-Jean-Baptiste</t>
  </si>
  <si>
    <t>Calixa-Lavallée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</si>
</sst>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" fontId="0" fillId="0" borderId="0" xfId="0" applyNumberForma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5" borderId="0" xfId="0" applyFont="1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B532F-9414-3546-8233-CEEB05985CAC}">
  <dimension ref="A1:M92"/>
  <sheetViews>
    <sheetView tabSelected="1" topLeftCell="B1" zoomScale="92" workbookViewId="0">
      <selection activeCell="K16" sqref="K16"/>
    </sheetView>
  </sheetViews>
  <sheetFormatPr baseColWidth="10" defaultRowHeight="16" x14ac:dyDescent="0.2"/>
  <cols>
    <col min="1" max="1" width="0" hidden="1" customWidth="1"/>
    <col min="2" max="2" width="24" customWidth="1"/>
    <col min="3" max="3" width="3.6640625" hidden="1" customWidth="1"/>
    <col min="4" max="5" width="17" customWidth="1"/>
    <col min="6" max="6" width="18.5" customWidth="1"/>
    <col min="7" max="7" width="14" customWidth="1"/>
    <col min="10" max="10" width="11.83203125" customWidth="1"/>
    <col min="11" max="11" width="12.6640625" customWidth="1"/>
  </cols>
  <sheetData>
    <row r="1" spans="1:13" x14ac:dyDescent="0.2">
      <c r="A1" s="1" t="s">
        <v>0</v>
      </c>
      <c r="B1" s="1" t="s">
        <v>1</v>
      </c>
      <c r="C1" s="1" t="s">
        <v>13</v>
      </c>
      <c r="D1" s="1" t="s">
        <v>14</v>
      </c>
      <c r="E1" s="1" t="s">
        <v>16</v>
      </c>
      <c r="F1" s="1" t="s">
        <v>15</v>
      </c>
      <c r="G1" s="1" t="s">
        <v>4</v>
      </c>
      <c r="H1" s="1" t="s">
        <v>3</v>
      </c>
    </row>
    <row r="2" spans="1:13" x14ac:dyDescent="0.2">
      <c r="A2" s="2">
        <v>1</v>
      </c>
      <c r="B2" s="16" t="s">
        <v>56</v>
      </c>
      <c r="C2" s="4"/>
      <c r="D2" s="4">
        <v>1423</v>
      </c>
      <c r="E2" s="4">
        <v>6.03</v>
      </c>
      <c r="F2" s="5">
        <f t="shared" ref="F2:F33" si="0">D2/(E2*100)</f>
        <v>2.3598673300165838</v>
      </c>
      <c r="G2" s="4">
        <v>2</v>
      </c>
      <c r="H2" s="4" t="s">
        <v>11</v>
      </c>
      <c r="J2" s="22" t="s">
        <v>5</v>
      </c>
      <c r="K2" s="22"/>
    </row>
    <row r="3" spans="1:13" x14ac:dyDescent="0.2">
      <c r="A3" s="2">
        <v>2</v>
      </c>
      <c r="B3" s="16" t="s">
        <v>10</v>
      </c>
      <c r="C3" s="4">
        <v>1771.6</v>
      </c>
      <c r="D3" s="4">
        <v>6811</v>
      </c>
      <c r="E3" s="4">
        <v>11.01</v>
      </c>
      <c r="F3" s="5">
        <f t="shared" si="0"/>
        <v>6.1861943687556771</v>
      </c>
      <c r="G3" s="4">
        <v>3</v>
      </c>
      <c r="H3" s="4" t="s">
        <v>11</v>
      </c>
      <c r="J3" s="13">
        <v>1</v>
      </c>
      <c r="K3" s="13" t="s">
        <v>6</v>
      </c>
      <c r="L3" s="10" t="s">
        <v>97</v>
      </c>
    </row>
    <row r="4" spans="1:13" x14ac:dyDescent="0.2">
      <c r="A4" s="2">
        <v>3</v>
      </c>
      <c r="B4" s="4" t="s">
        <v>49</v>
      </c>
      <c r="C4" s="4"/>
      <c r="D4" s="4">
        <v>14302</v>
      </c>
      <c r="E4" s="4">
        <v>6.95</v>
      </c>
      <c r="F4" s="5">
        <f t="shared" si="0"/>
        <v>20.578417266187049</v>
      </c>
      <c r="G4" s="4">
        <v>3</v>
      </c>
      <c r="H4" s="4" t="s">
        <v>11</v>
      </c>
      <c r="J4" s="13">
        <v>2</v>
      </c>
      <c r="K4" s="13" t="s">
        <v>8</v>
      </c>
      <c r="L4" s="11" t="s">
        <v>99</v>
      </c>
      <c r="M4" s="9"/>
    </row>
    <row r="5" spans="1:13" x14ac:dyDescent="0.2">
      <c r="A5" s="2">
        <v>4</v>
      </c>
      <c r="B5" s="4" t="s">
        <v>45</v>
      </c>
      <c r="C5" s="4"/>
      <c r="D5" s="4">
        <v>17355</v>
      </c>
      <c r="E5" s="4">
        <v>15.1</v>
      </c>
      <c r="F5" s="5">
        <f t="shared" si="0"/>
        <v>11.493377483443709</v>
      </c>
      <c r="G5" s="4">
        <v>3</v>
      </c>
      <c r="H5" s="4" t="s">
        <v>11</v>
      </c>
      <c r="J5" s="13">
        <v>3</v>
      </c>
      <c r="K5" s="13" t="s">
        <v>7</v>
      </c>
      <c r="L5" s="10" t="s">
        <v>100</v>
      </c>
    </row>
    <row r="6" spans="1:13" x14ac:dyDescent="0.2">
      <c r="A6" s="2">
        <v>5</v>
      </c>
      <c r="B6" s="4" t="s">
        <v>25</v>
      </c>
      <c r="C6" s="4"/>
      <c r="D6" s="4">
        <v>8433</v>
      </c>
      <c r="E6" s="4">
        <v>22.88</v>
      </c>
      <c r="F6" s="5">
        <f t="shared" si="0"/>
        <v>3.6857517482517483</v>
      </c>
      <c r="G6" s="4">
        <v>2</v>
      </c>
      <c r="H6" s="4" t="s">
        <v>11</v>
      </c>
      <c r="J6" s="13">
        <v>4</v>
      </c>
      <c r="K6" s="13" t="s">
        <v>9</v>
      </c>
      <c r="L6" s="12" t="s">
        <v>98</v>
      </c>
    </row>
    <row r="7" spans="1:13" x14ac:dyDescent="0.2">
      <c r="A7" s="2">
        <v>6</v>
      </c>
      <c r="B7" s="4" t="s">
        <v>44</v>
      </c>
      <c r="C7" s="4"/>
      <c r="D7" s="4">
        <v>2656</v>
      </c>
      <c r="E7" s="4">
        <v>1.79</v>
      </c>
      <c r="F7" s="5">
        <f t="shared" si="0"/>
        <v>14.837988826815643</v>
      </c>
      <c r="G7" s="4">
        <v>3</v>
      </c>
      <c r="H7" s="4" t="s">
        <v>11</v>
      </c>
    </row>
    <row r="8" spans="1:13" x14ac:dyDescent="0.2">
      <c r="A8" s="2">
        <v>7</v>
      </c>
      <c r="B8" s="4" t="s">
        <v>26</v>
      </c>
      <c r="C8" s="4"/>
      <c r="D8" s="4">
        <v>6921</v>
      </c>
      <c r="E8" s="4">
        <v>9.64</v>
      </c>
      <c r="F8" s="5">
        <f t="shared" si="0"/>
        <v>7.1794605809128633</v>
      </c>
      <c r="G8" s="4">
        <v>3</v>
      </c>
      <c r="H8" s="4" t="s">
        <v>11</v>
      </c>
      <c r="J8" s="23" t="s">
        <v>34</v>
      </c>
      <c r="K8" s="23"/>
    </row>
    <row r="9" spans="1:13" x14ac:dyDescent="0.2">
      <c r="A9" s="2">
        <v>8</v>
      </c>
      <c r="B9" s="4" t="s">
        <v>65</v>
      </c>
      <c r="C9" s="4"/>
      <c r="D9" s="4">
        <v>59</v>
      </c>
      <c r="E9" s="4">
        <v>0.18</v>
      </c>
      <c r="F9" s="5">
        <f t="shared" si="0"/>
        <v>3.2777777777777777</v>
      </c>
      <c r="G9" s="4">
        <v>2</v>
      </c>
      <c r="H9" s="4" t="s">
        <v>11</v>
      </c>
      <c r="J9" s="2" t="s">
        <v>2</v>
      </c>
      <c r="K9" s="2">
        <f>COUNTIF(H2:H41,"Oui")</f>
        <v>16</v>
      </c>
    </row>
    <row r="10" spans="1:13" x14ac:dyDescent="0.2">
      <c r="A10" s="2">
        <v>9</v>
      </c>
      <c r="B10" s="4" t="s">
        <v>28</v>
      </c>
      <c r="C10" s="4"/>
      <c r="D10" s="4">
        <v>7391</v>
      </c>
      <c r="E10" s="4">
        <v>7.66</v>
      </c>
      <c r="F10" s="5">
        <f t="shared" si="0"/>
        <v>9.648825065274151</v>
      </c>
      <c r="G10" s="4">
        <v>3</v>
      </c>
      <c r="H10" s="4" t="s">
        <v>11</v>
      </c>
      <c r="J10" s="2" t="s">
        <v>35</v>
      </c>
      <c r="K10" s="2">
        <f>COUNTIF(H2:H83,"Non")</f>
        <v>66</v>
      </c>
    </row>
    <row r="11" spans="1:13" x14ac:dyDescent="0.2">
      <c r="A11" s="2">
        <v>10</v>
      </c>
      <c r="B11" s="4" t="s">
        <v>42</v>
      </c>
      <c r="C11" s="4"/>
      <c r="D11" s="4">
        <v>813819</v>
      </c>
      <c r="E11" s="4">
        <v>365.13</v>
      </c>
      <c r="F11" s="5">
        <f t="shared" si="0"/>
        <v>22.288472598800428</v>
      </c>
      <c r="G11" s="4">
        <v>3</v>
      </c>
      <c r="H11" s="4" t="s">
        <v>11</v>
      </c>
    </row>
    <row r="12" spans="1:13" x14ac:dyDescent="0.2">
      <c r="A12" s="2">
        <v>11</v>
      </c>
      <c r="B12" s="4" t="s">
        <v>21</v>
      </c>
      <c r="C12" s="4"/>
      <c r="D12" s="4">
        <v>1784</v>
      </c>
      <c r="E12" s="4">
        <v>12.45</v>
      </c>
      <c r="F12" s="5">
        <f t="shared" si="0"/>
        <v>1.4329317269076305</v>
      </c>
      <c r="G12" s="4">
        <v>2</v>
      </c>
      <c r="H12" s="4" t="s">
        <v>11</v>
      </c>
      <c r="J12" s="2" t="s">
        <v>6</v>
      </c>
      <c r="K12" s="2">
        <f>COUNTIF(G2:G83, 1)</f>
        <v>20</v>
      </c>
    </row>
    <row r="13" spans="1:13" x14ac:dyDescent="0.2">
      <c r="A13" s="2">
        <v>12</v>
      </c>
      <c r="B13" s="4" t="s">
        <v>43</v>
      </c>
      <c r="C13" s="4"/>
      <c r="D13" s="4">
        <v>1929</v>
      </c>
      <c r="E13" s="4">
        <v>1.41</v>
      </c>
      <c r="F13" s="5">
        <f t="shared" si="0"/>
        <v>13.680851063829786</v>
      </c>
      <c r="G13" s="4">
        <v>3</v>
      </c>
      <c r="H13" s="4" t="s">
        <v>11</v>
      </c>
      <c r="J13" s="2" t="s">
        <v>8</v>
      </c>
      <c r="K13" s="2">
        <f>COUNTIF(G3:G84, 2)</f>
        <v>35</v>
      </c>
    </row>
    <row r="14" spans="1:13" x14ac:dyDescent="0.2">
      <c r="A14" s="2">
        <v>13</v>
      </c>
      <c r="B14" s="4" t="s">
        <v>77</v>
      </c>
      <c r="C14" s="4"/>
      <c r="D14" s="4">
        <v>12482</v>
      </c>
      <c r="E14" s="4">
        <v>18.88</v>
      </c>
      <c r="F14" s="5">
        <f t="shared" si="0"/>
        <v>6.6112288135593218</v>
      </c>
      <c r="G14" s="4">
        <v>3</v>
      </c>
      <c r="H14" s="4" t="s">
        <v>11</v>
      </c>
      <c r="J14" s="2" t="s">
        <v>7</v>
      </c>
      <c r="K14" s="2">
        <f>COUNTIF(G4:G85, 3)</f>
        <v>25</v>
      </c>
    </row>
    <row r="15" spans="1:13" x14ac:dyDescent="0.2">
      <c r="A15" s="2">
        <v>14</v>
      </c>
      <c r="B15" s="4" t="s">
        <v>30</v>
      </c>
      <c r="C15" s="4"/>
      <c r="D15" s="4">
        <v>2202</v>
      </c>
      <c r="E15" s="4">
        <v>10.57</v>
      </c>
      <c r="F15" s="5">
        <f t="shared" si="0"/>
        <v>2.0832544938505202</v>
      </c>
      <c r="G15" s="4">
        <v>2</v>
      </c>
      <c r="H15" s="4" t="s">
        <v>11</v>
      </c>
      <c r="J15" s="2" t="s">
        <v>9</v>
      </c>
      <c r="K15" s="2">
        <f>COUNTIF(G5:G86, 4)</f>
        <v>0</v>
      </c>
    </row>
    <row r="16" spans="1:13" x14ac:dyDescent="0.2">
      <c r="A16" s="2">
        <v>15</v>
      </c>
      <c r="B16" s="4" t="s">
        <v>92</v>
      </c>
      <c r="C16" s="4"/>
      <c r="D16" s="4">
        <v>374</v>
      </c>
      <c r="E16" s="4">
        <v>7.49</v>
      </c>
      <c r="F16" s="5">
        <f t="shared" si="0"/>
        <v>0.49933244325767689</v>
      </c>
      <c r="G16" s="4">
        <v>1</v>
      </c>
      <c r="H16" s="4" t="s">
        <v>11</v>
      </c>
      <c r="J16" s="3"/>
      <c r="K16" s="3"/>
    </row>
    <row r="17" spans="1:8" x14ac:dyDescent="0.2">
      <c r="A17" s="2">
        <v>16</v>
      </c>
      <c r="B17" s="4" t="s">
        <v>19</v>
      </c>
      <c r="C17" s="4"/>
      <c r="D17" s="4">
        <v>9452</v>
      </c>
      <c r="E17" s="4">
        <v>4.0199999999999996</v>
      </c>
      <c r="F17" s="5">
        <f t="shared" si="0"/>
        <v>23.512437810945276</v>
      </c>
      <c r="G17" s="4">
        <v>3</v>
      </c>
      <c r="H17" s="4" t="s">
        <v>11</v>
      </c>
    </row>
    <row r="18" spans="1:8" x14ac:dyDescent="0.2">
      <c r="A18" s="2">
        <v>17</v>
      </c>
      <c r="B18" s="6" t="s">
        <v>57</v>
      </c>
      <c r="C18" s="6"/>
      <c r="D18" s="6">
        <v>5585</v>
      </c>
      <c r="E18" s="6">
        <v>69.09</v>
      </c>
      <c r="F18" s="7">
        <f t="shared" si="0"/>
        <v>0.80836589955130989</v>
      </c>
      <c r="G18" s="6">
        <v>1</v>
      </c>
      <c r="H18" s="6" t="s">
        <v>18</v>
      </c>
    </row>
    <row r="19" spans="1:8" x14ac:dyDescent="0.2">
      <c r="A19" s="2">
        <v>18</v>
      </c>
      <c r="B19" s="6" t="s">
        <v>24</v>
      </c>
      <c r="C19" s="6"/>
      <c r="D19" s="6">
        <v>8597</v>
      </c>
      <c r="E19" s="6">
        <v>24.09</v>
      </c>
      <c r="F19" s="7">
        <f t="shared" si="0"/>
        <v>3.5687007056870073</v>
      </c>
      <c r="G19" s="6">
        <v>2</v>
      </c>
      <c r="H19" s="6" t="s">
        <v>18</v>
      </c>
    </row>
    <row r="20" spans="1:8" x14ac:dyDescent="0.2">
      <c r="A20" s="2">
        <v>19</v>
      </c>
      <c r="B20" s="6" t="s">
        <v>23</v>
      </c>
      <c r="C20" s="6"/>
      <c r="D20" s="6">
        <v>19272</v>
      </c>
      <c r="E20" s="6">
        <v>55.1</v>
      </c>
      <c r="F20" s="7">
        <f t="shared" si="0"/>
        <v>3.4976406533575317</v>
      </c>
      <c r="G20" s="6">
        <v>2</v>
      </c>
      <c r="H20" s="6" t="s">
        <v>18</v>
      </c>
    </row>
    <row r="21" spans="1:8" x14ac:dyDescent="0.2">
      <c r="A21" s="2">
        <v>20</v>
      </c>
      <c r="B21" s="6" t="s">
        <v>58</v>
      </c>
      <c r="C21" s="6"/>
      <c r="D21" s="6">
        <v>3965</v>
      </c>
      <c r="E21" s="6">
        <v>4.28</v>
      </c>
      <c r="F21" s="7">
        <f t="shared" si="0"/>
        <v>9.2640186915887845</v>
      </c>
      <c r="G21" s="6">
        <v>3</v>
      </c>
      <c r="H21" s="6" t="s">
        <v>18</v>
      </c>
    </row>
    <row r="22" spans="1:8" x14ac:dyDescent="0.2">
      <c r="A22" s="2">
        <v>21</v>
      </c>
      <c r="B22" s="6" t="s">
        <v>55</v>
      </c>
      <c r="C22" s="6"/>
      <c r="D22" s="6">
        <v>10337</v>
      </c>
      <c r="E22" s="6">
        <v>27.75</v>
      </c>
      <c r="F22" s="7">
        <f t="shared" si="0"/>
        <v>3.7250450450450452</v>
      </c>
      <c r="G22" s="6">
        <v>2</v>
      </c>
      <c r="H22" s="6" t="s">
        <v>18</v>
      </c>
    </row>
    <row r="23" spans="1:8" x14ac:dyDescent="0.2">
      <c r="A23" s="2">
        <v>22</v>
      </c>
      <c r="B23" s="6" t="s">
        <v>51</v>
      </c>
      <c r="C23" s="6"/>
      <c r="D23" s="6">
        <v>16521</v>
      </c>
      <c r="E23" s="6">
        <v>70.81</v>
      </c>
      <c r="F23" s="7">
        <f t="shared" si="0"/>
        <v>2.3331450360118628</v>
      </c>
      <c r="G23" s="6">
        <v>2</v>
      </c>
      <c r="H23" s="6" t="s">
        <v>18</v>
      </c>
    </row>
    <row r="24" spans="1:8" x14ac:dyDescent="0.2">
      <c r="A24" s="2">
        <v>23</v>
      </c>
      <c r="B24" s="6" t="s">
        <v>47</v>
      </c>
      <c r="C24" s="6"/>
      <c r="D24" s="6">
        <v>32099</v>
      </c>
      <c r="E24" s="6">
        <v>45.2</v>
      </c>
      <c r="F24" s="7">
        <f t="shared" si="0"/>
        <v>7.1015486725663717</v>
      </c>
      <c r="G24" s="6">
        <v>3</v>
      </c>
      <c r="H24" s="6" t="s">
        <v>18</v>
      </c>
    </row>
    <row r="25" spans="1:8" x14ac:dyDescent="0.2">
      <c r="A25" s="2">
        <v>24</v>
      </c>
      <c r="B25" s="17" t="s">
        <v>103</v>
      </c>
      <c r="C25" s="6"/>
      <c r="D25" s="6">
        <v>221</v>
      </c>
      <c r="E25" s="6">
        <v>32.21</v>
      </c>
      <c r="F25" s="7">
        <f t="shared" si="0"/>
        <v>6.861223222601677E-2</v>
      </c>
      <c r="G25" s="6">
        <v>1</v>
      </c>
      <c r="H25" s="6" t="s">
        <v>18</v>
      </c>
    </row>
    <row r="26" spans="1:8" x14ac:dyDescent="0.2">
      <c r="A26" s="2">
        <v>25</v>
      </c>
      <c r="B26" s="6" t="s">
        <v>59</v>
      </c>
      <c r="C26" s="6"/>
      <c r="D26" s="6">
        <v>7580</v>
      </c>
      <c r="E26" s="6">
        <v>17.59</v>
      </c>
      <c r="F26" s="7">
        <f t="shared" si="0"/>
        <v>4.3092666287663448</v>
      </c>
      <c r="G26" s="6">
        <v>2</v>
      </c>
      <c r="H26" s="6" t="s">
        <v>18</v>
      </c>
    </row>
    <row r="27" spans="1:8" x14ac:dyDescent="0.2">
      <c r="A27" s="2">
        <v>26</v>
      </c>
      <c r="B27" s="6" t="s">
        <v>95</v>
      </c>
      <c r="C27" s="6"/>
      <c r="D27" s="6">
        <v>2898</v>
      </c>
      <c r="E27" s="6">
        <v>62.31</v>
      </c>
      <c r="F27" s="7">
        <f t="shared" si="0"/>
        <v>0.46509388541165142</v>
      </c>
      <c r="G27" s="6">
        <v>1</v>
      </c>
      <c r="H27" s="6" t="s">
        <v>18</v>
      </c>
    </row>
    <row r="28" spans="1:8" x14ac:dyDescent="0.2">
      <c r="A28" s="2">
        <v>27</v>
      </c>
      <c r="B28" s="6" t="s">
        <v>46</v>
      </c>
      <c r="C28" s="6"/>
      <c r="D28" s="6">
        <v>10093</v>
      </c>
      <c r="E28" s="6">
        <v>25.11</v>
      </c>
      <c r="F28" s="7">
        <f t="shared" si="0"/>
        <v>4.019514137793708</v>
      </c>
      <c r="G28" s="6">
        <v>2</v>
      </c>
      <c r="H28" s="6" t="s">
        <v>18</v>
      </c>
    </row>
    <row r="29" spans="1:8" x14ac:dyDescent="0.2">
      <c r="A29" s="2">
        <v>28</v>
      </c>
      <c r="B29" s="6" t="s">
        <v>48</v>
      </c>
      <c r="C29" s="6"/>
      <c r="D29" s="6">
        <v>2863</v>
      </c>
      <c r="E29" s="6">
        <v>2.16</v>
      </c>
      <c r="F29" s="7">
        <f t="shared" si="0"/>
        <v>13.25462962962963</v>
      </c>
      <c r="G29" s="6">
        <v>3</v>
      </c>
      <c r="H29" s="6" t="s">
        <v>18</v>
      </c>
    </row>
    <row r="30" spans="1:8" x14ac:dyDescent="0.2">
      <c r="A30" s="2">
        <v>29</v>
      </c>
      <c r="B30" s="6" t="s">
        <v>52</v>
      </c>
      <c r="C30" s="6"/>
      <c r="D30" s="6">
        <v>18429</v>
      </c>
      <c r="E30" s="6">
        <v>35.89</v>
      </c>
      <c r="F30" s="7">
        <f t="shared" si="0"/>
        <v>5.1348565059905269</v>
      </c>
      <c r="G30" s="6">
        <v>2</v>
      </c>
      <c r="H30" s="8" t="s">
        <v>18</v>
      </c>
    </row>
    <row r="31" spans="1:8" x14ac:dyDescent="0.2">
      <c r="A31" s="2">
        <v>30</v>
      </c>
      <c r="B31" s="17" t="s">
        <v>101</v>
      </c>
      <c r="C31" s="6"/>
      <c r="D31" s="6">
        <v>2882</v>
      </c>
      <c r="E31" s="6">
        <v>4.3099999999999996</v>
      </c>
      <c r="F31" s="7">
        <f t="shared" si="0"/>
        <v>6.6867749419953606</v>
      </c>
      <c r="G31" s="6">
        <v>3</v>
      </c>
      <c r="H31" s="6" t="s">
        <v>18</v>
      </c>
    </row>
    <row r="32" spans="1:8" x14ac:dyDescent="0.2">
      <c r="A32" s="2">
        <v>31</v>
      </c>
      <c r="B32" s="6" t="s">
        <v>60</v>
      </c>
      <c r="C32" s="6"/>
      <c r="D32" s="6">
        <v>2911</v>
      </c>
      <c r="E32" s="6">
        <v>7.59</v>
      </c>
      <c r="F32" s="7">
        <f t="shared" si="0"/>
        <v>3.8353096179183135</v>
      </c>
      <c r="G32" s="6">
        <v>2</v>
      </c>
      <c r="H32" s="6" t="s">
        <v>18</v>
      </c>
    </row>
    <row r="33" spans="1:8" x14ac:dyDescent="0.2">
      <c r="A33" s="2">
        <v>32</v>
      </c>
      <c r="B33" s="6" t="s">
        <v>61</v>
      </c>
      <c r="C33" s="6"/>
      <c r="D33" s="6">
        <v>7116</v>
      </c>
      <c r="E33" s="6">
        <v>6.16</v>
      </c>
      <c r="F33" s="7">
        <f t="shared" si="0"/>
        <v>11.551948051948052</v>
      </c>
      <c r="G33" s="6">
        <v>3</v>
      </c>
      <c r="H33" s="6" t="s">
        <v>18</v>
      </c>
    </row>
    <row r="34" spans="1:8" x14ac:dyDescent="0.2">
      <c r="A34" s="2">
        <v>33</v>
      </c>
      <c r="B34" s="6" t="s">
        <v>62</v>
      </c>
      <c r="C34" s="6"/>
      <c r="D34" s="6">
        <v>2229</v>
      </c>
      <c r="E34" s="6">
        <v>21.9</v>
      </c>
      <c r="F34" s="7">
        <f t="shared" ref="F34:F65" si="1">D34/(E34*100)</f>
        <v>1.0178082191780822</v>
      </c>
      <c r="G34" s="6">
        <v>2</v>
      </c>
      <c r="H34" s="6" t="s">
        <v>18</v>
      </c>
    </row>
    <row r="35" spans="1:8" x14ac:dyDescent="0.2">
      <c r="A35" s="2">
        <v>34</v>
      </c>
      <c r="B35" s="6" t="s">
        <v>63</v>
      </c>
      <c r="C35" s="6"/>
      <c r="D35" s="6">
        <v>8189</v>
      </c>
      <c r="E35" s="6">
        <v>98.9</v>
      </c>
      <c r="F35" s="7">
        <f t="shared" si="1"/>
        <v>0.82800808897876643</v>
      </c>
      <c r="G35" s="6">
        <v>1</v>
      </c>
      <c r="H35" s="6" t="s">
        <v>18</v>
      </c>
    </row>
    <row r="36" spans="1:8" x14ac:dyDescent="0.2">
      <c r="A36" s="2">
        <v>35</v>
      </c>
      <c r="B36" s="6" t="s">
        <v>64</v>
      </c>
      <c r="C36" s="6"/>
      <c r="D36" s="6">
        <v>59</v>
      </c>
      <c r="E36" s="6">
        <v>0.56999999999999995</v>
      </c>
      <c r="F36" s="7">
        <f t="shared" si="1"/>
        <v>1.0350877192982457</v>
      </c>
      <c r="G36" s="6">
        <v>2</v>
      </c>
      <c r="H36" s="6" t="s">
        <v>18</v>
      </c>
    </row>
    <row r="37" spans="1:8" x14ac:dyDescent="0.2">
      <c r="A37" s="2">
        <v>36</v>
      </c>
      <c r="B37" s="6" t="s">
        <v>50</v>
      </c>
      <c r="C37" s="6"/>
      <c r="D37" s="6">
        <v>4701</v>
      </c>
      <c r="E37" s="6">
        <v>5.56</v>
      </c>
      <c r="F37" s="7">
        <f t="shared" si="1"/>
        <v>8.4550359712230208</v>
      </c>
      <c r="G37" s="6">
        <v>3</v>
      </c>
      <c r="H37" s="6" t="s">
        <v>18</v>
      </c>
    </row>
    <row r="38" spans="1:8" x14ac:dyDescent="0.2">
      <c r="A38" s="2">
        <v>37</v>
      </c>
      <c r="B38" s="6" t="s">
        <v>66</v>
      </c>
      <c r="C38" s="6"/>
      <c r="D38" s="6">
        <v>9346</v>
      </c>
      <c r="E38" s="6">
        <v>43.28</v>
      </c>
      <c r="F38" s="7">
        <f t="shared" si="1"/>
        <v>2.1594269870609981</v>
      </c>
      <c r="G38" s="6">
        <v>2</v>
      </c>
      <c r="H38" s="6" t="s">
        <v>18</v>
      </c>
    </row>
    <row r="39" spans="1:8" x14ac:dyDescent="0.2">
      <c r="A39" s="2">
        <v>38</v>
      </c>
      <c r="B39" s="6" t="s">
        <v>22</v>
      </c>
      <c r="C39" s="6"/>
      <c r="D39" s="6">
        <v>159509</v>
      </c>
      <c r="E39" s="6">
        <v>247.09</v>
      </c>
      <c r="F39" s="7">
        <f t="shared" si="1"/>
        <v>6.4555020437897124</v>
      </c>
      <c r="G39" s="6">
        <v>3</v>
      </c>
      <c r="H39" s="6" t="s">
        <v>18</v>
      </c>
    </row>
    <row r="40" spans="1:8" x14ac:dyDescent="0.2">
      <c r="A40" s="2">
        <v>39</v>
      </c>
      <c r="B40" s="6" t="s">
        <v>69</v>
      </c>
      <c r="C40" s="6"/>
      <c r="D40" s="6">
        <v>1037</v>
      </c>
      <c r="E40" s="6">
        <v>10.57</v>
      </c>
      <c r="F40" s="7">
        <f t="shared" si="1"/>
        <v>0.98107852412488172</v>
      </c>
      <c r="G40" s="6">
        <v>2</v>
      </c>
      <c r="H40" s="6" t="s">
        <v>18</v>
      </c>
    </row>
    <row r="41" spans="1:8" x14ac:dyDescent="0.2">
      <c r="A41" s="2">
        <v>40</v>
      </c>
      <c r="B41" s="6" t="s">
        <v>67</v>
      </c>
      <c r="C41" s="6"/>
      <c r="D41" s="6">
        <v>2408</v>
      </c>
      <c r="E41" s="6">
        <v>77.849999999999994</v>
      </c>
      <c r="F41" s="7">
        <f t="shared" si="1"/>
        <v>0.3093127809890816</v>
      </c>
      <c r="G41" s="6">
        <v>1</v>
      </c>
      <c r="H41" s="6" t="s">
        <v>18</v>
      </c>
    </row>
    <row r="42" spans="1:8" x14ac:dyDescent="0.2">
      <c r="B42" s="6" t="s">
        <v>27</v>
      </c>
      <c r="C42" s="6"/>
      <c r="D42" s="6">
        <v>106499</v>
      </c>
      <c r="E42" s="6">
        <v>115.59</v>
      </c>
      <c r="F42" s="7">
        <f t="shared" si="1"/>
        <v>9.2135132796954746</v>
      </c>
      <c r="G42" s="6">
        <v>3</v>
      </c>
      <c r="H42" s="6" t="s">
        <v>18</v>
      </c>
    </row>
    <row r="43" spans="1:8" x14ac:dyDescent="0.2">
      <c r="B43" s="6" t="s">
        <v>68</v>
      </c>
      <c r="C43" s="6"/>
      <c r="D43" s="6">
        <v>3294</v>
      </c>
      <c r="E43" s="6">
        <v>6.04</v>
      </c>
      <c r="F43" s="7">
        <f t="shared" si="1"/>
        <v>5.4536423841059607</v>
      </c>
      <c r="G43" s="6">
        <v>2</v>
      </c>
      <c r="H43" s="6" t="s">
        <v>18</v>
      </c>
    </row>
    <row r="44" spans="1:8" x14ac:dyDescent="0.2">
      <c r="B44" s="6" t="s">
        <v>70</v>
      </c>
      <c r="C44" s="6"/>
      <c r="D44" s="6">
        <v>16290</v>
      </c>
      <c r="E44" s="6">
        <v>106.64</v>
      </c>
      <c r="F44" s="7">
        <f t="shared" si="1"/>
        <v>1.5275693923480871</v>
      </c>
      <c r="G44" s="6">
        <v>2</v>
      </c>
      <c r="H44" s="6" t="s">
        <v>18</v>
      </c>
    </row>
    <row r="45" spans="1:8" x14ac:dyDescent="0.2">
      <c r="B45" s="6" t="s">
        <v>71</v>
      </c>
      <c r="C45" s="6"/>
      <c r="D45" s="6">
        <v>2261</v>
      </c>
      <c r="E45" s="6">
        <v>3.1</v>
      </c>
      <c r="F45" s="7">
        <f t="shared" si="1"/>
        <v>7.2935483870967746</v>
      </c>
      <c r="G45" s="6">
        <v>3</v>
      </c>
      <c r="H45" s="6" t="s">
        <v>18</v>
      </c>
    </row>
    <row r="46" spans="1:8" x14ac:dyDescent="0.2">
      <c r="B46" s="6" t="s">
        <v>72</v>
      </c>
      <c r="C46" s="6"/>
      <c r="D46" s="6">
        <v>4454</v>
      </c>
      <c r="E46" s="6">
        <v>45.95</v>
      </c>
      <c r="F46" s="7">
        <f t="shared" si="1"/>
        <v>0.96931447225244827</v>
      </c>
      <c r="G46" s="6">
        <v>2</v>
      </c>
      <c r="H46" s="6" t="s">
        <v>18</v>
      </c>
    </row>
    <row r="47" spans="1:8" x14ac:dyDescent="0.2">
      <c r="B47" s="6" t="s">
        <v>29</v>
      </c>
      <c r="C47" s="6"/>
      <c r="D47" s="6">
        <v>16374</v>
      </c>
      <c r="E47" s="6">
        <v>485.59</v>
      </c>
      <c r="F47" s="7">
        <f t="shared" si="1"/>
        <v>0.33719804773574413</v>
      </c>
      <c r="G47" s="6">
        <v>1</v>
      </c>
      <c r="H47" s="6" t="s">
        <v>18</v>
      </c>
    </row>
    <row r="48" spans="1:8" x14ac:dyDescent="0.2">
      <c r="B48" s="6" t="s">
        <v>12</v>
      </c>
      <c r="C48" s="6">
        <v>410.9</v>
      </c>
      <c r="D48" s="6">
        <v>7406</v>
      </c>
      <c r="E48" s="6">
        <v>44.29</v>
      </c>
      <c r="F48" s="7">
        <f t="shared" si="1"/>
        <v>1.672160758636261</v>
      </c>
      <c r="G48" s="6">
        <v>2</v>
      </c>
      <c r="H48" s="6" t="s">
        <v>18</v>
      </c>
    </row>
    <row r="49" spans="2:8" x14ac:dyDescent="0.2">
      <c r="B49" s="6" t="s">
        <v>73</v>
      </c>
      <c r="C49" s="6"/>
      <c r="D49" s="6">
        <v>3768</v>
      </c>
      <c r="E49" s="6">
        <v>27.8</v>
      </c>
      <c r="F49" s="7">
        <f t="shared" si="1"/>
        <v>1.3553956834532375</v>
      </c>
      <c r="G49" s="6">
        <v>2</v>
      </c>
      <c r="H49" s="6" t="s">
        <v>18</v>
      </c>
    </row>
    <row r="50" spans="2:8" x14ac:dyDescent="0.2">
      <c r="B50" s="6" t="s">
        <v>17</v>
      </c>
      <c r="C50" s="6"/>
      <c r="D50" s="6">
        <v>1633</v>
      </c>
      <c r="E50" s="6">
        <v>57.3</v>
      </c>
      <c r="F50" s="7">
        <f t="shared" si="1"/>
        <v>0.28499127399650959</v>
      </c>
      <c r="G50" s="6">
        <v>1</v>
      </c>
      <c r="H50" s="6" t="s">
        <v>18</v>
      </c>
    </row>
    <row r="51" spans="2:8" x14ac:dyDescent="0.2">
      <c r="B51" s="6" t="s">
        <v>74</v>
      </c>
      <c r="C51" s="6"/>
      <c r="D51" s="6">
        <v>3256</v>
      </c>
      <c r="E51" s="6">
        <v>5.35</v>
      </c>
      <c r="F51" s="7">
        <f t="shared" si="1"/>
        <v>6.0859813084112151</v>
      </c>
      <c r="G51" s="6">
        <v>3</v>
      </c>
      <c r="H51" s="6" t="s">
        <v>18</v>
      </c>
    </row>
    <row r="52" spans="2:8" x14ac:dyDescent="0.2">
      <c r="B52" s="6" t="s">
        <v>75</v>
      </c>
      <c r="C52" s="6"/>
      <c r="D52" s="6">
        <v>5320</v>
      </c>
      <c r="E52" s="6">
        <v>7.54</v>
      </c>
      <c r="F52" s="7">
        <f t="shared" si="1"/>
        <v>7.0557029177718835</v>
      </c>
      <c r="G52" s="6">
        <v>3</v>
      </c>
      <c r="H52" s="6" t="s">
        <v>18</v>
      </c>
    </row>
    <row r="53" spans="2:8" x14ac:dyDescent="0.2">
      <c r="B53" s="6" t="s">
        <v>76</v>
      </c>
      <c r="C53" s="6"/>
      <c r="D53" s="6">
        <v>2636</v>
      </c>
      <c r="E53" s="6">
        <v>4.63</v>
      </c>
      <c r="F53" s="7">
        <f t="shared" si="1"/>
        <v>5.6933045356371492</v>
      </c>
      <c r="G53" s="6">
        <v>2</v>
      </c>
      <c r="H53" s="6" t="s">
        <v>18</v>
      </c>
    </row>
    <row r="54" spans="2:8" x14ac:dyDescent="0.2">
      <c r="B54" s="6" t="s">
        <v>78</v>
      </c>
      <c r="C54" s="6"/>
      <c r="D54" s="6">
        <v>600</v>
      </c>
      <c r="E54" s="6">
        <v>2.67</v>
      </c>
      <c r="F54" s="7">
        <f t="shared" si="1"/>
        <v>2.2471910112359552</v>
      </c>
      <c r="G54" s="6">
        <v>2</v>
      </c>
      <c r="H54" s="6" t="s">
        <v>18</v>
      </c>
    </row>
    <row r="55" spans="2:8" x14ac:dyDescent="0.2">
      <c r="B55" s="6" t="s">
        <v>41</v>
      </c>
      <c r="C55" s="6"/>
      <c r="D55" s="6">
        <v>33309</v>
      </c>
      <c r="E55" s="6">
        <v>61.79</v>
      </c>
      <c r="F55" s="7">
        <f t="shared" si="1"/>
        <v>5.3906781032529532</v>
      </c>
      <c r="G55" s="6">
        <v>2</v>
      </c>
      <c r="H55" s="6" t="s">
        <v>18</v>
      </c>
    </row>
    <row r="56" spans="2:8" x14ac:dyDescent="0.2">
      <c r="B56" s="6" t="s">
        <v>33</v>
      </c>
      <c r="C56" s="6"/>
      <c r="D56" s="6">
        <v>2268</v>
      </c>
      <c r="E56" s="6">
        <v>31.02</v>
      </c>
      <c r="F56" s="7">
        <f t="shared" si="1"/>
        <v>0.7311411992263056</v>
      </c>
      <c r="G56" s="6">
        <v>1</v>
      </c>
      <c r="H56" s="6" t="s">
        <v>18</v>
      </c>
    </row>
    <row r="57" spans="2:8" x14ac:dyDescent="0.2">
      <c r="B57" s="6" t="s">
        <v>32</v>
      </c>
      <c r="C57" s="6"/>
      <c r="D57" s="6">
        <v>5185</v>
      </c>
      <c r="E57" s="6">
        <v>10.77</v>
      </c>
      <c r="F57" s="7">
        <f t="shared" si="1"/>
        <v>4.8142989786443824</v>
      </c>
      <c r="G57" s="6">
        <v>2</v>
      </c>
      <c r="H57" s="6" t="s">
        <v>18</v>
      </c>
    </row>
    <row r="58" spans="2:8" x14ac:dyDescent="0.2">
      <c r="B58" s="17" t="s">
        <v>89</v>
      </c>
      <c r="C58" s="17"/>
      <c r="D58" s="17">
        <v>5185</v>
      </c>
      <c r="E58" s="17">
        <v>92.81</v>
      </c>
      <c r="F58" s="18">
        <f t="shared" si="1"/>
        <v>0.55866824695614692</v>
      </c>
      <c r="G58" s="17">
        <v>1</v>
      </c>
      <c r="H58" s="17" t="s">
        <v>18</v>
      </c>
    </row>
    <row r="59" spans="2:8" x14ac:dyDescent="0.2">
      <c r="B59" s="6" t="s">
        <v>39</v>
      </c>
      <c r="C59" s="6"/>
      <c r="D59" s="6">
        <v>4122</v>
      </c>
      <c r="E59" s="6">
        <v>36.68</v>
      </c>
      <c r="F59" s="7">
        <f t="shared" si="1"/>
        <v>1.123773173391494</v>
      </c>
      <c r="G59" s="6">
        <v>2</v>
      </c>
      <c r="H59" s="6" t="s">
        <v>18</v>
      </c>
    </row>
    <row r="60" spans="2:8" x14ac:dyDescent="0.2">
      <c r="B60" s="6" t="s">
        <v>79</v>
      </c>
      <c r="C60" s="6"/>
      <c r="D60" s="6">
        <v>6235</v>
      </c>
      <c r="E60" s="6">
        <v>36.1</v>
      </c>
      <c r="F60" s="7">
        <f t="shared" si="1"/>
        <v>1.7271468144044322</v>
      </c>
      <c r="G60" s="6">
        <v>2</v>
      </c>
      <c r="H60" s="6" t="s">
        <v>18</v>
      </c>
    </row>
    <row r="61" spans="2:8" x14ac:dyDescent="0.2">
      <c r="B61" s="6" t="s">
        <v>80</v>
      </c>
      <c r="C61" s="6"/>
      <c r="D61" s="6">
        <v>10166</v>
      </c>
      <c r="E61" s="6">
        <v>43.28</v>
      </c>
      <c r="F61" s="7">
        <f t="shared" si="1"/>
        <v>2.3488909426987061</v>
      </c>
      <c r="G61" s="6">
        <v>2</v>
      </c>
      <c r="H61" s="6" t="s">
        <v>18</v>
      </c>
    </row>
    <row r="62" spans="2:8" x14ac:dyDescent="0.2">
      <c r="B62" s="6" t="s">
        <v>81</v>
      </c>
      <c r="C62" s="6"/>
      <c r="D62" s="6">
        <v>9109</v>
      </c>
      <c r="E62" s="6">
        <v>56.83</v>
      </c>
      <c r="F62" s="7">
        <f t="shared" si="1"/>
        <v>1.6028506070737287</v>
      </c>
      <c r="G62" s="6">
        <v>2</v>
      </c>
      <c r="H62" s="6" t="s">
        <v>18</v>
      </c>
    </row>
    <row r="63" spans="2:8" x14ac:dyDescent="0.2">
      <c r="B63" s="6" t="s">
        <v>53</v>
      </c>
      <c r="C63" s="6"/>
      <c r="D63" s="6">
        <v>18361</v>
      </c>
      <c r="E63" s="6">
        <v>69.61</v>
      </c>
      <c r="F63" s="7">
        <f t="shared" si="1"/>
        <v>2.637695733371642</v>
      </c>
      <c r="G63" s="6">
        <v>2</v>
      </c>
      <c r="H63" s="6" t="s">
        <v>18</v>
      </c>
    </row>
    <row r="64" spans="2:8" x14ac:dyDescent="0.2">
      <c r="B64" s="6" t="s">
        <v>82</v>
      </c>
      <c r="C64" s="6"/>
      <c r="D64" s="6">
        <v>1011</v>
      </c>
      <c r="E64" s="6">
        <v>51.94</v>
      </c>
      <c r="F64" s="7">
        <f t="shared" si="1"/>
        <v>0.19464767038891029</v>
      </c>
      <c r="G64" s="6">
        <v>1</v>
      </c>
      <c r="H64" s="6" t="s">
        <v>18</v>
      </c>
    </row>
    <row r="65" spans="2:8" x14ac:dyDescent="0.2">
      <c r="B65" s="17" t="s">
        <v>102</v>
      </c>
      <c r="C65" s="6"/>
      <c r="D65" s="6">
        <v>1365</v>
      </c>
      <c r="E65" s="6">
        <v>72.41</v>
      </c>
      <c r="F65" s="7">
        <f t="shared" si="1"/>
        <v>0.18850987432675045</v>
      </c>
      <c r="G65" s="6">
        <v>1</v>
      </c>
      <c r="H65" s="6" t="s">
        <v>18</v>
      </c>
    </row>
    <row r="66" spans="2:8" x14ac:dyDescent="0.2">
      <c r="B66" s="6" t="s">
        <v>83</v>
      </c>
      <c r="C66" s="6"/>
      <c r="D66" s="6">
        <v>2325</v>
      </c>
      <c r="E66" s="6">
        <v>41.38</v>
      </c>
      <c r="F66" s="7">
        <f t="shared" ref="F66:F97" si="2">D66/(E66*100)</f>
        <v>0.5618656355727405</v>
      </c>
      <c r="G66" s="6">
        <v>1</v>
      </c>
      <c r="H66" s="6" t="s">
        <v>18</v>
      </c>
    </row>
    <row r="67" spans="2:8" x14ac:dyDescent="0.2">
      <c r="B67" s="6" t="s">
        <v>31</v>
      </c>
      <c r="C67" s="6"/>
      <c r="D67" s="6">
        <v>10419</v>
      </c>
      <c r="E67" s="6">
        <v>7.55</v>
      </c>
      <c r="F67" s="7">
        <f t="shared" si="2"/>
        <v>13.8</v>
      </c>
      <c r="G67" s="6">
        <v>3</v>
      </c>
      <c r="H67" s="6" t="s">
        <v>18</v>
      </c>
    </row>
    <row r="68" spans="2:8" x14ac:dyDescent="0.2">
      <c r="B68" s="6" t="s">
        <v>84</v>
      </c>
      <c r="C68" s="6"/>
      <c r="D68" s="6">
        <v>6546</v>
      </c>
      <c r="E68" s="6">
        <v>66.62</v>
      </c>
      <c r="F68" s="7">
        <f t="shared" si="2"/>
        <v>0.98258781146802765</v>
      </c>
      <c r="G68" s="6">
        <v>2</v>
      </c>
      <c r="H68" s="6" t="s">
        <v>18</v>
      </c>
    </row>
    <row r="69" spans="2:8" x14ac:dyDescent="0.2">
      <c r="B69" s="6" t="s">
        <v>85</v>
      </c>
      <c r="C69" s="6"/>
      <c r="D69" s="6">
        <v>1911</v>
      </c>
      <c r="E69" s="6">
        <v>47.2</v>
      </c>
      <c r="F69" s="7">
        <f t="shared" si="2"/>
        <v>0.40487288135593219</v>
      </c>
      <c r="G69" s="6">
        <v>1</v>
      </c>
      <c r="H69" s="6" t="s">
        <v>18</v>
      </c>
    </row>
    <row r="70" spans="2:8" x14ac:dyDescent="0.2">
      <c r="B70" s="6" t="s">
        <v>40</v>
      </c>
      <c r="C70" s="6"/>
      <c r="D70" s="6">
        <v>783</v>
      </c>
      <c r="E70" s="6">
        <v>31.59</v>
      </c>
      <c r="F70" s="7">
        <f t="shared" si="2"/>
        <v>0.24786324786324787</v>
      </c>
      <c r="G70" s="6">
        <v>1</v>
      </c>
      <c r="H70" s="6" t="s">
        <v>18</v>
      </c>
    </row>
    <row r="71" spans="2:8" x14ac:dyDescent="0.2">
      <c r="B71" s="6" t="s">
        <v>86</v>
      </c>
      <c r="C71" s="6"/>
      <c r="D71" s="6">
        <v>913</v>
      </c>
      <c r="E71" s="6">
        <v>39.85</v>
      </c>
      <c r="F71" s="7">
        <f t="shared" si="2"/>
        <v>0.22910915934755333</v>
      </c>
      <c r="G71" s="6">
        <v>1</v>
      </c>
      <c r="H71" s="6" t="s">
        <v>18</v>
      </c>
    </row>
    <row r="72" spans="2:8" x14ac:dyDescent="0.2">
      <c r="B72" s="6" t="s">
        <v>87</v>
      </c>
      <c r="C72" s="6"/>
      <c r="D72" s="6">
        <v>2129</v>
      </c>
      <c r="E72" s="6">
        <v>62.07</v>
      </c>
      <c r="F72" s="7">
        <f t="shared" si="2"/>
        <v>0.34299983889157404</v>
      </c>
      <c r="G72" s="6">
        <v>1</v>
      </c>
      <c r="H72" s="6" t="s">
        <v>18</v>
      </c>
    </row>
    <row r="73" spans="2:8" x14ac:dyDescent="0.2">
      <c r="B73" s="6" t="s">
        <v>88</v>
      </c>
      <c r="C73" s="6"/>
      <c r="D73" s="6">
        <v>1375</v>
      </c>
      <c r="E73" s="6">
        <v>36.380000000000003</v>
      </c>
      <c r="F73" s="7">
        <f t="shared" si="2"/>
        <v>0.3779549202858713</v>
      </c>
      <c r="G73" s="6">
        <v>1</v>
      </c>
      <c r="H73" s="6" t="s">
        <v>18</v>
      </c>
    </row>
    <row r="74" spans="2:8" x14ac:dyDescent="0.2">
      <c r="B74" s="14" t="s">
        <v>20</v>
      </c>
      <c r="C74" s="14"/>
      <c r="D74" s="14">
        <v>6559</v>
      </c>
      <c r="E74" s="14">
        <v>9.5</v>
      </c>
      <c r="F74" s="15">
        <f t="shared" si="2"/>
        <v>6.9042105263157891</v>
      </c>
      <c r="G74" s="14">
        <v>3</v>
      </c>
      <c r="H74" s="14" t="s">
        <v>18</v>
      </c>
    </row>
    <row r="75" spans="2:8" x14ac:dyDescent="0.2">
      <c r="B75" s="6" t="s">
        <v>90</v>
      </c>
      <c r="C75" s="6"/>
      <c r="D75" s="6">
        <v>10914</v>
      </c>
      <c r="E75" s="6">
        <v>49.53</v>
      </c>
      <c r="F75" s="7">
        <f t="shared" si="2"/>
        <v>2.20351302241066</v>
      </c>
      <c r="G75" s="6">
        <v>2</v>
      </c>
      <c r="H75" s="6" t="s">
        <v>18</v>
      </c>
    </row>
    <row r="76" spans="2:8" x14ac:dyDescent="0.2">
      <c r="B76" s="6" t="s">
        <v>96</v>
      </c>
      <c r="C76" s="6"/>
      <c r="D76" s="6">
        <v>6167</v>
      </c>
      <c r="E76" s="6">
        <v>9.31</v>
      </c>
      <c r="F76" s="7">
        <f t="shared" si="2"/>
        <v>6.6240601503759402</v>
      </c>
      <c r="G76" s="6">
        <v>3</v>
      </c>
      <c r="H76" s="6" t="s">
        <v>18</v>
      </c>
    </row>
    <row r="77" spans="2:8" x14ac:dyDescent="0.2">
      <c r="B77" s="6" t="s">
        <v>91</v>
      </c>
      <c r="C77" s="6"/>
      <c r="D77" s="6">
        <v>12713</v>
      </c>
      <c r="E77" s="6">
        <v>9.58</v>
      </c>
      <c r="F77" s="7">
        <f t="shared" si="2"/>
        <v>13.27035490605428</v>
      </c>
      <c r="G77" s="6">
        <v>3</v>
      </c>
      <c r="H77" s="6" t="s">
        <v>18</v>
      </c>
    </row>
    <row r="78" spans="2:8" x14ac:dyDescent="0.2">
      <c r="B78" s="6" t="s">
        <v>93</v>
      </c>
      <c r="C78" s="6"/>
      <c r="D78" s="6">
        <v>829</v>
      </c>
      <c r="E78" s="6">
        <v>1.04</v>
      </c>
      <c r="F78" s="7">
        <f t="shared" si="2"/>
        <v>7.9711538461538458</v>
      </c>
      <c r="G78" s="6">
        <v>3</v>
      </c>
      <c r="H78" s="6" t="s">
        <v>18</v>
      </c>
    </row>
    <row r="79" spans="2:8" x14ac:dyDescent="0.2">
      <c r="B79" s="6" t="s">
        <v>36</v>
      </c>
      <c r="C79" s="6"/>
      <c r="D79" s="6">
        <v>40282</v>
      </c>
      <c r="E79" s="6">
        <v>154.74</v>
      </c>
      <c r="F79" s="7">
        <f t="shared" si="2"/>
        <v>2.6032053767610184</v>
      </c>
      <c r="G79" s="6">
        <v>2</v>
      </c>
      <c r="H79" s="6" t="s">
        <v>18</v>
      </c>
    </row>
    <row r="80" spans="2:8" x14ac:dyDescent="0.2">
      <c r="B80" s="6" t="s">
        <v>37</v>
      </c>
      <c r="C80" s="6"/>
      <c r="D80" s="6">
        <v>8001</v>
      </c>
      <c r="E80" s="6">
        <v>92.53</v>
      </c>
      <c r="F80" s="7">
        <f t="shared" si="2"/>
        <v>0.86469253215173458</v>
      </c>
      <c r="G80" s="6">
        <v>1</v>
      </c>
      <c r="H80" s="6" t="s">
        <v>18</v>
      </c>
    </row>
    <row r="81" spans="2:8" x14ac:dyDescent="0.2">
      <c r="B81" s="6" t="s">
        <v>38</v>
      </c>
      <c r="C81" s="6"/>
      <c r="D81" s="6">
        <v>13292</v>
      </c>
      <c r="E81" s="6">
        <v>72.52</v>
      </c>
      <c r="F81" s="7">
        <f t="shared" si="2"/>
        <v>1.8328736900165472</v>
      </c>
      <c r="G81" s="6">
        <v>2</v>
      </c>
      <c r="H81" s="6" t="s">
        <v>18</v>
      </c>
    </row>
    <row r="82" spans="2:8" x14ac:dyDescent="0.2">
      <c r="B82" s="6" t="s">
        <v>94</v>
      </c>
      <c r="C82" s="6"/>
      <c r="D82" s="6">
        <v>479</v>
      </c>
      <c r="E82" s="6">
        <v>1.37</v>
      </c>
      <c r="F82" s="7">
        <f t="shared" si="2"/>
        <v>3.4963503649635035</v>
      </c>
      <c r="G82" s="6">
        <v>2</v>
      </c>
      <c r="H82" s="6" t="s">
        <v>18</v>
      </c>
    </row>
    <row r="83" spans="2:8" x14ac:dyDescent="0.2">
      <c r="B83" s="6" t="s">
        <v>54</v>
      </c>
      <c r="C83" s="6"/>
      <c r="D83" s="6">
        <v>2406</v>
      </c>
      <c r="E83" s="6">
        <v>73.27</v>
      </c>
      <c r="F83" s="7">
        <f t="shared" si="2"/>
        <v>0.32837450525453798</v>
      </c>
      <c r="G83" s="6">
        <v>1</v>
      </c>
      <c r="H83" s="6" t="s">
        <v>18</v>
      </c>
    </row>
    <row r="84" spans="2:8" x14ac:dyDescent="0.2">
      <c r="B84" s="19"/>
      <c r="C84" s="20"/>
      <c r="D84" s="20"/>
      <c r="E84" s="20"/>
      <c r="F84" s="21"/>
      <c r="G84" s="20"/>
      <c r="H84" s="20"/>
    </row>
    <row r="85" spans="2:8" x14ac:dyDescent="0.2">
      <c r="B85" s="19"/>
      <c r="C85" s="20"/>
      <c r="D85" s="20"/>
      <c r="E85" s="20"/>
      <c r="F85" s="21"/>
      <c r="G85" s="20"/>
      <c r="H85" s="20"/>
    </row>
    <row r="86" spans="2:8" x14ac:dyDescent="0.2">
      <c r="B86" s="19"/>
      <c r="C86" s="20"/>
      <c r="D86" s="20"/>
      <c r="E86" s="20"/>
      <c r="F86" s="21"/>
      <c r="G86" s="20"/>
      <c r="H86" s="20"/>
    </row>
    <row r="87" spans="2:8" x14ac:dyDescent="0.2">
      <c r="B87" s="19"/>
      <c r="C87" s="20"/>
      <c r="D87" s="20"/>
      <c r="E87" s="20"/>
      <c r="F87" s="21"/>
      <c r="G87" s="20"/>
      <c r="H87" s="20"/>
    </row>
    <row r="88" spans="2:8" x14ac:dyDescent="0.2">
      <c r="B88" s="19"/>
      <c r="C88" s="20"/>
      <c r="D88" s="20"/>
      <c r="E88" s="20"/>
      <c r="F88" s="21"/>
      <c r="G88" s="20"/>
      <c r="H88" s="20"/>
    </row>
    <row r="89" spans="2:8" x14ac:dyDescent="0.2">
      <c r="B89" s="19"/>
      <c r="C89" s="20"/>
      <c r="D89" s="20"/>
      <c r="E89" s="20"/>
      <c r="F89" s="21"/>
      <c r="G89" s="20"/>
      <c r="H89" s="20"/>
    </row>
    <row r="90" spans="2:8" x14ac:dyDescent="0.2">
      <c r="B90" s="19"/>
      <c r="C90" s="20"/>
      <c r="D90" s="20"/>
      <c r="E90" s="20"/>
      <c r="F90" s="21"/>
      <c r="G90" s="20"/>
      <c r="H90" s="20"/>
    </row>
    <row r="91" spans="2:8" x14ac:dyDescent="0.2">
      <c r="B91" s="19"/>
      <c r="C91" s="20"/>
      <c r="D91" s="20"/>
      <c r="E91" s="20"/>
      <c r="F91" s="21"/>
      <c r="G91" s="20"/>
      <c r="H91" s="20"/>
    </row>
    <row r="92" spans="2:8" x14ac:dyDescent="0.2">
      <c r="B92" s="19"/>
      <c r="C92" s="20"/>
      <c r="D92" s="20"/>
      <c r="E92" s="20"/>
      <c r="F92" s="21"/>
      <c r="G92" s="20"/>
      <c r="H92" s="20"/>
    </row>
  </sheetData>
  <sortState xmlns:xlrd2="http://schemas.microsoft.com/office/spreadsheetml/2017/richdata2" ref="B2:H83">
    <sortCondition descending="1" ref="H2:H83"/>
    <sortCondition ref="B2:B83"/>
  </sortState>
  <mergeCells count="2">
    <mergeCell ref="J2:K2"/>
    <mergeCell ref="J8:K8"/>
  </mergeCells>
  <dataValidations count="2">
    <dataValidation type="list" allowBlank="1" showInputMessage="1" showErrorMessage="1" sqref="G2:G41" xr:uid="{B63DBFBD-34F4-1340-BAB0-CE50EE0D9D83}">
      <formula1>$J$3:$J$6</formula1>
    </dataValidation>
    <dataValidation type="list" allowBlank="1" showInputMessage="1" showErrorMessage="1" sqref="H31:H40 H2:H29" xr:uid="{8EBA03DF-9334-E14B-B126-FC803C503BD6}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Sandrine Soeharjono</dc:creator>
  <cp:lastModifiedBy>Sandrine Soeharjono</cp:lastModifiedBy>
  <dcterms:created xsi:type="dcterms:W3CDTF">2019-01-29T20:31:25Z</dcterms:created>
  <dcterms:modified xsi:type="dcterms:W3CDTF">2020-07-14T03:50:58Z</dcterms:modified>
</cp:coreProperties>
</file>