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Muhammad Rama\Downloads\"/>
    </mc:Choice>
  </mc:AlternateContent>
  <xr:revisionPtr revIDLastSave="0" documentId="13_ncr:1_{BF309AFD-D1AA-4BB0-A66A-4F90D3A563E7}" xr6:coauthVersionLast="47" xr6:coauthVersionMax="47" xr10:uidLastSave="{00000000-0000-0000-0000-000000000000}"/>
  <bookViews>
    <workbookView xWindow="-120" yWindow="-120" windowWidth="29040" windowHeight="15990" tabRatio="140" xr2:uid="{00000000-000D-0000-FFFF-FFFF00000000}"/>
  </bookViews>
  <sheets>
    <sheet name="GanttChart" sheetId="1" r:id="rId1"/>
  </sheets>
  <definedNames>
    <definedName name="prevWBS" localSheetId="0">GanttChart!$A1048576</definedName>
    <definedName name="_xlnm.Print_Area" localSheetId="0">GanttChart!$A$1:$BL$28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F28" i="1" l="1"/>
  <c r="F26" i="1"/>
  <c r="F22" i="1"/>
  <c r="F19" i="1"/>
  <c r="F15" i="1"/>
  <c r="F14" i="1"/>
  <c r="F13" i="1"/>
  <c r="F10" i="1"/>
  <c r="F11" i="1"/>
  <c r="F12" i="1"/>
  <c r="F16" i="1"/>
  <c r="F17" i="1"/>
  <c r="F18" i="1"/>
  <c r="F20" i="1"/>
  <c r="F21" i="1"/>
  <c r="F23" i="1"/>
  <c r="F24" i="1"/>
  <c r="F25" i="1"/>
  <c r="F27" i="1"/>
  <c r="F9" i="1"/>
  <c r="A8" i="1"/>
  <c r="A9" i="1" s="1"/>
  <c r="A10" i="1" s="1"/>
  <c r="A11" i="1" s="1"/>
  <c r="A12" i="1" s="1"/>
  <c r="A13" i="1" s="1"/>
  <c r="A16" i="1" s="1"/>
  <c r="I6" i="1"/>
  <c r="I7" i="1" s="1"/>
  <c r="A17" i="1" l="1"/>
  <c r="A18" i="1" s="1"/>
  <c r="A19" i="1" s="1"/>
  <c r="A20" i="1" s="1"/>
  <c r="A21" i="1" s="1"/>
  <c r="A22" i="1" s="1"/>
  <c r="A23" i="1" s="1"/>
  <c r="A24" i="1" s="1"/>
  <c r="A25" i="1" s="1"/>
  <c r="A26" i="1" s="1"/>
  <c r="A27" i="1" s="1"/>
  <c r="A28" i="1" s="1"/>
  <c r="J6" i="1"/>
  <c r="I4" i="1"/>
  <c r="I5" i="1"/>
  <c r="K6" i="1" l="1"/>
  <c r="J7" i="1"/>
  <c r="L6" i="1" l="1"/>
  <c r="K7" i="1"/>
  <c r="M6" i="1" l="1"/>
  <c r="L7" i="1"/>
  <c r="N6" i="1" l="1"/>
  <c r="M7" i="1"/>
  <c r="O6" i="1" l="1"/>
  <c r="N7" i="1"/>
  <c r="O7" i="1" l="1"/>
  <c r="P6" i="1"/>
  <c r="Q6" i="1" l="1"/>
  <c r="P7" i="1"/>
  <c r="P5" i="1"/>
  <c r="P4" i="1"/>
  <c r="Q7" i="1" l="1"/>
  <c r="R6" i="1"/>
  <c r="S6" i="1" l="1"/>
  <c r="R7" i="1"/>
  <c r="T6" i="1" l="1"/>
  <c r="S7" i="1"/>
  <c r="U6" i="1" l="1"/>
  <c r="T7" i="1"/>
  <c r="V6" i="1" l="1"/>
  <c r="U7" i="1"/>
  <c r="W6" i="1" l="1"/>
  <c r="V7" i="1"/>
  <c r="W7" i="1" l="1"/>
  <c r="X6" i="1"/>
  <c r="W5" i="1"/>
  <c r="W4" i="1"/>
  <c r="Y6" i="1" l="1"/>
  <c r="X7" i="1"/>
  <c r="Y7" i="1" l="1"/>
  <c r="Z6" i="1"/>
  <c r="AA6" i="1" l="1"/>
  <c r="Z7" i="1"/>
  <c r="AB6" i="1" l="1"/>
  <c r="AA7" i="1"/>
  <c r="AC6" i="1" l="1"/>
  <c r="AB7" i="1"/>
  <c r="AD6" i="1" l="1"/>
  <c r="AC7" i="1"/>
  <c r="AE6" i="1" l="1"/>
  <c r="AD7" i="1"/>
  <c r="AD5" i="1"/>
  <c r="AD4" i="1"/>
  <c r="AE7" i="1" l="1"/>
  <c r="AF6" i="1"/>
  <c r="AF7" i="1" l="1"/>
  <c r="AG6" i="1"/>
  <c r="AG7" i="1" l="1"/>
  <c r="AH6" i="1"/>
  <c r="AI6" i="1" l="1"/>
  <c r="AH7" i="1"/>
  <c r="AJ6" i="1" l="1"/>
  <c r="AI7" i="1"/>
  <c r="AK6" i="1" l="1"/>
  <c r="AJ7" i="1"/>
  <c r="AL6" i="1" l="1"/>
  <c r="AK7" i="1"/>
  <c r="AK5" i="1"/>
  <c r="AK4" i="1"/>
  <c r="AM6" i="1" l="1"/>
  <c r="AL7" i="1"/>
  <c r="AN6" i="1" l="1"/>
  <c r="AM7" i="1"/>
  <c r="AO6" i="1" l="1"/>
  <c r="AN7" i="1"/>
  <c r="AO7" i="1" l="1"/>
  <c r="AP6" i="1"/>
  <c r="AQ6" i="1" l="1"/>
  <c r="AP7" i="1"/>
  <c r="AR6" i="1" l="1"/>
  <c r="AQ7" i="1"/>
  <c r="AR5" i="1" l="1"/>
  <c r="AR4" i="1"/>
  <c r="AS6" i="1"/>
  <c r="AR7" i="1"/>
  <c r="AT6" i="1" l="1"/>
  <c r="AS7" i="1"/>
  <c r="AU6" i="1" l="1"/>
  <c r="AT7" i="1"/>
  <c r="AU7" i="1" l="1"/>
  <c r="AV6" i="1"/>
  <c r="AV7" i="1" l="1"/>
  <c r="AW6" i="1"/>
  <c r="AW7" i="1" l="1"/>
  <c r="AX6" i="1"/>
  <c r="AY6" i="1" l="1"/>
  <c r="AX7" i="1"/>
  <c r="AY4" i="1" l="1"/>
  <c r="AY5" i="1"/>
  <c r="AZ6" i="1"/>
  <c r="AY7" i="1"/>
  <c r="BA6" i="1" l="1"/>
  <c r="AZ7" i="1"/>
  <c r="BB6" i="1" l="1"/>
  <c r="BA7" i="1"/>
  <c r="BC6" i="1" l="1"/>
  <c r="BB7" i="1"/>
  <c r="BC7" i="1" l="1"/>
  <c r="BD6" i="1"/>
  <c r="BE6" i="1" l="1"/>
  <c r="BD7" i="1"/>
  <c r="BE7" i="1" l="1"/>
  <c r="BF6" i="1"/>
  <c r="BF4" i="1" l="1"/>
  <c r="BF5" i="1"/>
  <c r="BG6" i="1"/>
  <c r="BF7" i="1"/>
  <c r="BH6" i="1" l="1"/>
  <c r="BG7" i="1"/>
  <c r="BI6" i="1" l="1"/>
  <c r="BH7" i="1"/>
  <c r="BJ6" i="1" l="1"/>
  <c r="BI7" i="1"/>
  <c r="BK6" i="1" l="1"/>
  <c r="BJ7" i="1"/>
  <c r="BK7" i="1" l="1"/>
  <c r="BL6" i="1"/>
  <c r="BL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<sst xmlns="http://schemas.openxmlformats.org/spreadsheetml/2006/main" count="53" uniqueCount="49">
  <si>
    <t>WBS</t>
  </si>
  <si>
    <t>TASK</t>
  </si>
  <si>
    <t>LEAD</t>
  </si>
  <si>
    <t>START</t>
  </si>
  <si>
    <t>END</t>
  </si>
  <si>
    <t>DAYS</t>
  </si>
  <si>
    <t>% DONE</t>
  </si>
  <si>
    <t>PREDECESSOR</t>
  </si>
  <si>
    <t xml:space="preserve">Display Week </t>
  </si>
  <si>
    <t xml:space="preserve">Project Start Date </t>
  </si>
  <si>
    <t xml:space="preserve">Project Lead </t>
  </si>
  <si>
    <t>Kelompok 2</t>
  </si>
  <si>
    <t>Haikal Muhamad Fitra</t>
  </si>
  <si>
    <t>Wawancara Client</t>
  </si>
  <si>
    <t>Analisa Kebutuhan</t>
  </si>
  <si>
    <t>Analisa dan Desain Sistem</t>
  </si>
  <si>
    <t>Desain Aplikasi</t>
  </si>
  <si>
    <t>Programming</t>
  </si>
  <si>
    <t>Testing Program</t>
  </si>
  <si>
    <t>Maintenance</t>
  </si>
  <si>
    <t>Aplikasi Booking Online Berbasis Website Pada Salon Relan</t>
  </si>
  <si>
    <t>Haikal, Rio Rizky</t>
  </si>
  <si>
    <t>Rio Rizky, Rafqi Anzal, M. Rama</t>
  </si>
  <si>
    <t>Project Charter</t>
  </si>
  <si>
    <t>Gantt Chart</t>
  </si>
  <si>
    <t>M. Rama, Haikal, Betta Rismalia</t>
  </si>
  <si>
    <t>M. Rama, Betta Rismalia</t>
  </si>
  <si>
    <t>Merancang Sistem pada Website</t>
  </si>
  <si>
    <t>Merancang Tampilan UI Website</t>
  </si>
  <si>
    <t>Programming (Backend &amp; Front End)</t>
  </si>
  <si>
    <t>Dokumentasi Program (Backend &amp; Front End)</t>
  </si>
  <si>
    <t>Melakukan Testing terhadap Program</t>
  </si>
  <si>
    <t>Memberikan Catatan List Perbaikan</t>
  </si>
  <si>
    <t>Dokumentasi Testing Program</t>
  </si>
  <si>
    <t>Pemeliharaan Sistem</t>
  </si>
  <si>
    <t>Membuat Struktur Navigasi</t>
  </si>
  <si>
    <t>Dokumentasi Analisa &amp; Desain Sistem</t>
  </si>
  <si>
    <t>Betta Rismalia</t>
  </si>
  <si>
    <t>M. Rama</t>
  </si>
  <si>
    <t>Rafqi Anzal</t>
  </si>
  <si>
    <t>Rafqi Anzal, Haikal, Rio Rizky</t>
  </si>
  <si>
    <t>Rio Rizky, Betta Rismalia</t>
  </si>
  <si>
    <t>Rafqi Anzal, Betta Rismalia</t>
  </si>
  <si>
    <t>Rafqi Anzal, Rio Rizky, M. Rama</t>
  </si>
  <si>
    <t>1.6</t>
  </si>
  <si>
    <t>Software Requirement Specification</t>
  </si>
  <si>
    <t>Rio Rizky, M.Rama</t>
  </si>
  <si>
    <t>1.7</t>
  </si>
  <si>
    <t>Minute Of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</si>
</sst>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9" x14ac:knownFonts="1">
    <font>
      <sz val="10"/>
      <name val="Arial"/>
    </font>
    <font>
      <sz val="16"/>
      <color rgb="FF376092"/>
      <name val="Arial"/>
    </font>
    <font>
      <sz val="14"/>
      <color indexed="56"/>
      <name val="Arial"/>
    </font>
    <font>
      <i/>
      <sz val="8"/>
      <color rgb="FF595959"/>
      <name val="Arial"/>
    </font>
    <font>
      <sz val="11"/>
      <name val="Arial"/>
    </font>
    <font>
      <sz val="9"/>
      <name val="Arial"/>
    </font>
    <font>
      <u/>
      <sz val="8"/>
      <color indexed="12"/>
      <name val="Arial"/>
    </font>
    <font>
      <sz val="7"/>
      <color indexed="55"/>
      <name val="Arial"/>
    </font>
    <font>
      <sz val="10"/>
      <name val="Arial"/>
    </font>
    <font>
      <sz val="10"/>
      <name val="Arial"/>
    </font>
    <font>
      <u/>
      <sz val="10"/>
      <color indexed="12"/>
      <name val="Arial"/>
    </font>
    <font>
      <sz val="10"/>
      <name val="Arial"/>
    </font>
    <font>
      <sz val="10"/>
      <name val="Arial"/>
    </font>
    <font>
      <sz val="11"/>
      <name val="Arial"/>
    </font>
    <font>
      <sz val="10"/>
      <name val="Arial"/>
    </font>
    <font>
      <sz val="8"/>
      <name val="Arial"/>
    </font>
    <font>
      <b/>
      <sz val="9"/>
      <name val="Arial"/>
    </font>
    <font>
      <b/>
      <sz val="8"/>
      <name val="Arial"/>
    </font>
    <font>
      <sz val="9"/>
      <name val="Arial"/>
    </font>
    <font>
      <b/>
      <sz val="11"/>
      <name val="Arial"/>
    </font>
    <font>
      <sz val="9"/>
      <color rgb="FF000000"/>
      <name val="Arial"/>
    </font>
    <font>
      <sz val="8"/>
      <name val="Arial"/>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font>
    <font>
      <sz val="8"/>
      <name val="Arial"/>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rgb="FFD8D8D8"/>
        <bgColor indexed="64"/>
      </patternFill>
    </fill>
    <fill>
      <patternFill patternType="solid">
        <fgColor rgb="FFD3EBD5"/>
        <bgColor rgb="FFD6F4D9"/>
      </patternFill>
    </fill>
    <fill>
      <patternFill patternType="solid">
        <fgColor rgb="FFD3EBD5"/>
        <bgColor indexed="64"/>
      </patternFill>
    </fill>
  </fills>
  <borders count="13">
    <border>
      <left/>
      <right/>
      <top/>
      <bottom/>
      <diagonal/>
    </border>
    <border>
      <left/>
      <right/>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style="thin">
        <color rgb="FFBFBFBF"/>
      </top>
      <bottom style="thin">
        <color rgb="FFBFBFBF"/>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style="thin">
        <color indexed="22"/>
      </top>
      <bottom style="thin">
        <color indexed="22"/>
      </bottom>
      <diagonal/>
    </border>
    <border>
      <left/>
      <right/>
      <top/>
      <bottom style="thin">
        <color indexed="22"/>
      </bottom>
      <diagonal/>
    </border>
    <border>
      <left/>
      <right/>
      <top style="thin">
        <color rgb="FFEFEFEF"/>
      </top>
      <bottom style="thin">
        <color rgb="FFEFEFEF"/>
      </bottom>
      <diagonal/>
    </border>
  </borders>
  <cellStyleXfs count="3">
    <xf numFmtId="0" fontId="0" fillId="0" borderId="0">
      <alignment vertical="center"/>
    </xf>
    <xf numFmtId="0" fontId="10" fillId="0" borderId="0">
      <alignment vertical="top"/>
      <protection locked="0"/>
    </xf>
    <xf numFmtId="9" fontId="9" fillId="0" borderId="0">
      <alignment vertical="top"/>
      <protection locked="0"/>
    </xf>
  </cellStyleXfs>
  <cellXfs count="73">
    <xf numFmtId="0" fontId="0" fillId="0" borderId="0" xfId="0">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0" fontId="4" fillId="0" borderId="0" xfId="0" applyFont="1" applyProtection="1">
      <alignment vertical="center"/>
      <protection locked="0"/>
    </xf>
    <xf numFmtId="0" fontId="5" fillId="0" borderId="0" xfId="0" applyFont="1" applyAlignment="1" applyProtection="1">
      <protection locked="0"/>
    </xf>
    <xf numFmtId="0" fontId="6" fillId="2" borderId="0" xfId="1" applyFont="1" applyFill="1" applyAlignment="1">
      <alignment horizontal="right"/>
      <protection locked="0"/>
    </xf>
    <xf numFmtId="0" fontId="7" fillId="0" borderId="0" xfId="0" applyFont="1" applyAlignment="1" applyProtection="1">
      <protection locked="0"/>
    </xf>
    <xf numFmtId="0" fontId="8" fillId="2" borderId="0" xfId="0" applyFont="1" applyFill="1" applyAlignment="1"/>
    <xf numFmtId="0" fontId="9" fillId="0" borderId="0" xfId="0" applyFont="1" applyAlignment="1"/>
    <xf numFmtId="0" fontId="10" fillId="0" borderId="0" xfId="1" applyAlignment="1" applyProtection="1">
      <alignment horizontal="left"/>
    </xf>
    <xf numFmtId="0" fontId="11" fillId="0" borderId="0" xfId="0" applyFont="1" applyAlignment="1"/>
    <xf numFmtId="0" fontId="11" fillId="0" borderId="0" xfId="0" applyFont="1" applyAlignment="1">
      <alignment horizontal="right" vertical="center"/>
    </xf>
    <xf numFmtId="0" fontId="12" fillId="0" borderId="1" xfId="0" applyFont="1" applyBorder="1" applyAlignment="1" applyProtection="1">
      <alignment horizontal="center" vertical="center"/>
      <protection locked="0"/>
    </xf>
    <xf numFmtId="0" fontId="14" fillId="0" borderId="0" xfId="0" applyFont="1" applyAlignment="1"/>
    <xf numFmtId="166" fontId="15" fillId="0" borderId="2" xfId="0" applyNumberFormat="1" applyFont="1" applyBorder="1" applyAlignment="1">
      <alignment horizontal="center" vertical="center" shrinkToFit="1"/>
    </xf>
    <xf numFmtId="166" fontId="15" fillId="0" borderId="3" xfId="0" applyNumberFormat="1" applyFont="1" applyBorder="1" applyAlignment="1">
      <alignment horizontal="center" vertical="center" shrinkToFit="1"/>
    </xf>
    <xf numFmtId="166" fontId="15" fillId="0" borderId="4" xfId="0" applyNumberFormat="1" applyFont="1" applyBorder="1" applyAlignment="1">
      <alignment horizontal="center" vertical="center" shrinkToFit="1"/>
    </xf>
    <xf numFmtId="0" fontId="16" fillId="0" borderId="6" xfId="0" applyFont="1" applyBorder="1" applyAlignment="1">
      <alignment horizontal="left" vertical="center"/>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6" fillId="0" borderId="6" xfId="0" applyFont="1" applyBorder="1" applyAlignment="1">
      <alignment horizontal="center" vertical="center"/>
    </xf>
    <xf numFmtId="0" fontId="18" fillId="0" borderId="7" xfId="0" applyFont="1" applyBorder="1" applyAlignment="1">
      <alignment horizontal="center" vertical="center" shrinkToFit="1"/>
    </xf>
    <xf numFmtId="0" fontId="18" fillId="0" borderId="8" xfId="0" applyFont="1" applyBorder="1" applyAlignment="1">
      <alignment horizontal="center" vertical="center" shrinkToFit="1"/>
    </xf>
    <xf numFmtId="0" fontId="18" fillId="0" borderId="9" xfId="0" applyFont="1" applyBorder="1" applyAlignment="1">
      <alignment horizontal="center" vertical="center" shrinkToFit="1"/>
    </xf>
    <xf numFmtId="0" fontId="18" fillId="3" borderId="10" xfId="0" applyFont="1" applyFill="1" applyBorder="1">
      <alignment vertical="center"/>
    </xf>
    <xf numFmtId="0" fontId="19" fillId="3" borderId="11" xfId="0" applyFont="1" applyFill="1" applyBorder="1" applyAlignment="1">
      <alignment horizontal="left" vertical="center"/>
    </xf>
    <xf numFmtId="0" fontId="19" fillId="3" borderId="11" xfId="0" applyFont="1" applyFill="1" applyBorder="1">
      <alignment vertical="center"/>
    </xf>
    <xf numFmtId="0" fontId="18" fillId="3" borderId="11" xfId="0" applyFont="1" applyFill="1" applyBorder="1">
      <alignment vertical="center"/>
    </xf>
    <xf numFmtId="0" fontId="18" fillId="3" borderId="11" xfId="0" applyFont="1" applyFill="1" applyBorder="1" applyAlignment="1">
      <alignment horizontal="center" vertical="center"/>
    </xf>
    <xf numFmtId="167" fontId="18" fillId="3" borderId="11" xfId="0" applyNumberFormat="1" applyFont="1" applyFill="1" applyBorder="1" applyAlignment="1">
      <alignment horizontal="right" vertical="center"/>
    </xf>
    <xf numFmtId="167" fontId="18" fillId="3" borderId="11" xfId="0" applyNumberFormat="1" applyFont="1" applyFill="1" applyBorder="1" applyAlignment="1">
      <alignment horizontal="center" vertical="center"/>
    </xf>
    <xf numFmtId="1" fontId="18" fillId="3" borderId="11" xfId="2" applyNumberFormat="1" applyFont="1" applyFill="1" applyBorder="1" applyAlignment="1" applyProtection="1">
      <alignment horizontal="center" vertical="center"/>
    </xf>
    <xf numFmtId="9" fontId="18" fillId="3" borderId="11" xfId="2" applyFont="1" applyFill="1" applyBorder="1" applyAlignment="1" applyProtection="1">
      <alignment horizontal="center" vertical="center"/>
    </xf>
    <xf numFmtId="0" fontId="18" fillId="3" borderId="11" xfId="0" applyFont="1" applyFill="1" applyBorder="1" applyAlignment="1">
      <alignment horizontal="left" vertical="center"/>
    </xf>
    <xf numFmtId="0" fontId="18" fillId="0" borderId="10" xfId="0" applyFont="1" applyBorder="1">
      <alignment vertical="center"/>
    </xf>
    <xf numFmtId="0" fontId="18" fillId="0" borderId="10" xfId="0" applyFont="1" applyBorder="1" applyAlignment="1">
      <alignment horizontal="left" vertical="center"/>
    </xf>
    <xf numFmtId="0" fontId="18" fillId="0" borderId="10" xfId="0" applyFont="1" applyBorder="1" applyAlignment="1">
      <alignment vertical="center" wrapText="1"/>
    </xf>
    <xf numFmtId="0" fontId="20" fillId="0" borderId="12" xfId="0" applyFont="1" applyBorder="1" applyAlignment="1">
      <alignment horizontal="center" vertical="center"/>
    </xf>
    <xf numFmtId="167" fontId="20" fillId="4" borderId="12" xfId="2" applyNumberFormat="1" applyFont="1" applyFill="1" applyBorder="1" applyAlignment="1" applyProtection="1">
      <alignment horizontal="center" vertical="center"/>
    </xf>
    <xf numFmtId="167" fontId="20" fillId="0" borderId="12" xfId="0" applyNumberFormat="1" applyFont="1" applyBorder="1" applyAlignment="1">
      <alignment horizontal="center" vertical="center"/>
    </xf>
    <xf numFmtId="1" fontId="20" fillId="5" borderId="12" xfId="0" applyNumberFormat="1" applyFont="1" applyFill="1" applyBorder="1" applyAlignment="1">
      <alignment horizontal="center" vertical="center"/>
    </xf>
    <xf numFmtId="9" fontId="20" fillId="5" borderId="12" xfId="2" applyFont="1" applyFill="1" applyBorder="1" applyAlignment="1" applyProtection="1">
      <alignment horizontal="center" vertical="center"/>
    </xf>
    <xf numFmtId="167" fontId="20" fillId="4" borderId="12" xfId="0" applyNumberFormat="1" applyFont="1" applyFill="1" applyBorder="1" applyAlignment="1">
      <alignment horizontal="center" vertical="center"/>
    </xf>
    <xf numFmtId="9" fontId="18" fillId="0" borderId="10" xfId="0" applyNumberFormat="1" applyFont="1" applyBorder="1" applyAlignment="1">
      <alignment horizontal="left" vertical="center"/>
    </xf>
    <xf numFmtId="0" fontId="19" fillId="3" borderId="10" xfId="0" applyFont="1" applyFill="1" applyBorder="1" applyAlignment="1">
      <alignment horizontal="left" vertical="center"/>
    </xf>
    <xf numFmtId="0" fontId="19" fillId="3" borderId="10" xfId="0" applyFont="1" applyFill="1" applyBorder="1">
      <alignment vertical="center"/>
    </xf>
    <xf numFmtId="0" fontId="18" fillId="3" borderId="10" xfId="0" applyFont="1" applyFill="1" applyBorder="1" applyAlignment="1">
      <alignment horizontal="center" vertical="center"/>
    </xf>
    <xf numFmtId="167" fontId="18" fillId="3" borderId="10" xfId="0" applyNumberFormat="1" applyFont="1" applyFill="1" applyBorder="1" applyAlignment="1">
      <alignment horizontal="center" vertical="center"/>
    </xf>
    <xf numFmtId="1" fontId="18" fillId="3" borderId="10" xfId="2" applyNumberFormat="1" applyFont="1" applyFill="1" applyBorder="1" applyAlignment="1" applyProtection="1">
      <alignment horizontal="center" vertical="center"/>
    </xf>
    <xf numFmtId="9" fontId="18" fillId="3" borderId="10" xfId="2" applyFont="1" applyFill="1" applyBorder="1" applyAlignment="1" applyProtection="1">
      <alignment horizontal="center" vertical="center"/>
    </xf>
    <xf numFmtId="0" fontId="18" fillId="3" borderId="10" xfId="0" applyFont="1" applyFill="1" applyBorder="1" applyAlignment="1">
      <alignment horizontal="left" vertical="center"/>
    </xf>
    <xf numFmtId="0" fontId="18" fillId="0" borderId="0" xfId="0" applyFont="1">
      <alignment vertical="center"/>
    </xf>
    <xf numFmtId="0" fontId="21" fillId="0" borderId="0" xfId="0" applyFont="1">
      <alignment vertical="center"/>
    </xf>
    <xf numFmtId="0" fontId="8" fillId="0" borderId="0" xfId="0" applyFont="1" applyAlignment="1" applyProtection="1">
      <protection locked="0"/>
    </xf>
    <xf numFmtId="0" fontId="10" fillId="0" borderId="0" xfId="1" applyAlignment="1" applyProtection="1"/>
    <xf numFmtId="0" fontId="5" fillId="0" borderId="10" xfId="0" applyFont="1" applyBorder="1" applyAlignment="1">
      <alignment vertical="center" wrapText="1"/>
    </xf>
    <xf numFmtId="0" fontId="28" fillId="0" borderId="0" xfId="0" applyFont="1">
      <alignment vertical="center"/>
    </xf>
    <xf numFmtId="0" fontId="26" fillId="0" borderId="10" xfId="0" applyFont="1" applyBorder="1" applyAlignment="1">
      <alignment vertical="center" wrapText="1"/>
    </xf>
    <xf numFmtId="0" fontId="20" fillId="0" borderId="0" xfId="0" applyFont="1" applyAlignment="1">
      <alignment horizontal="center" vertical="center"/>
    </xf>
    <xf numFmtId="1" fontId="20" fillId="5" borderId="0" xfId="0" applyNumberFormat="1" applyFont="1" applyFill="1" applyAlignment="1">
      <alignment horizontal="center" vertical="center"/>
    </xf>
    <xf numFmtId="9" fontId="20" fillId="5" borderId="0" xfId="2" applyFont="1" applyFill="1" applyAlignment="1" applyProtection="1">
      <alignment horizontal="center" vertical="center"/>
    </xf>
    <xf numFmtId="0" fontId="26" fillId="0" borderId="10" xfId="0" applyFont="1" applyBorder="1">
      <alignment vertical="center"/>
    </xf>
    <xf numFmtId="164" fontId="12" fillId="0" borderId="5" xfId="0" applyNumberFormat="1" applyFont="1" applyBorder="1" applyAlignment="1" applyProtection="1">
      <alignment horizontal="center" vertical="center" shrinkToFit="1"/>
      <protection locked="0"/>
    </xf>
    <xf numFmtId="0" fontId="3" fillId="0" borderId="0" xfId="1" applyFont="1" applyAlignment="1" applyProtection="1">
      <alignment horizontal="left"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64" fontId="12" fillId="0" borderId="1" xfId="0" applyNumberFormat="1" applyFont="1" applyBorder="1" applyAlignment="1" applyProtection="1">
      <alignment horizontal="center" vertical="center" shrinkToFit="1"/>
      <protection locked="0"/>
    </xf>
    <xf numFmtId="165" fontId="12" fillId="0" borderId="2" xfId="0" applyNumberFormat="1" applyFont="1" applyBorder="1" applyAlignment="1">
      <alignment horizontal="center" vertical="center"/>
    </xf>
    <xf numFmtId="165" fontId="12" fillId="0" borderId="3" xfId="0" applyNumberFormat="1" applyFont="1" applyBorder="1" applyAlignment="1">
      <alignment horizontal="center" vertical="center"/>
    </xf>
    <xf numFmtId="165" fontId="12" fillId="0" borderId="4" xfId="0" applyNumberFormat="1" applyFont="1" applyBorder="1" applyAlignment="1">
      <alignment horizontal="center" vertical="center"/>
    </xf>
    <xf numFmtId="0" fontId="5" fillId="0" borderId="10" xfId="0" applyFont="1" applyBorder="1" applyAlignment="1">
      <alignment horizontal="left" vertical="center"/>
    </xf>
    <xf numFmtId="0" fontId="5" fillId="0" borderId="0" xfId="0" applyFont="1" applyFill="1" applyBorder="1" applyAlignment="1">
      <alignment vertical="center" wrapText="1"/>
    </xf>
  </cellXfs>
  <cellStyles count="3">
    <cellStyle name="Hyperlink" xfId="1" xr:uid="{00000000-0005-0000-0000-000001000000}"/>
    <cellStyle name="Normal" xfId="0" builtinId="0"/>
    <cellStyle name="Percent" xfId="2" builtinId="5"/>
  </cellStyles>
  <dxfs count="4">
    <dxf>
      <font>
        <color rgb="FFFFFFFF"/>
      </font>
      <fill>
        <patternFill>
          <bgColor rgb="FFC0514D"/>
        </patternFill>
      </fill>
    </dxf>
    <dxf>
      <border>
        <left style="thin">
          <color rgb="FFC00000"/>
        </left>
        <right style="thin">
          <color rgb="FFC00000"/>
        </right>
        <top/>
        <bottom/>
      </border>
    </dxf>
    <dxf>
      <fill>
        <patternFill>
          <bgColor rgb="FF0070C0"/>
        </patternFill>
      </fill>
    </dxf>
    <dxf>
      <fill>
        <patternFill>
          <bgColor rgb="FF7F7F7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www.wps.cn/officeDocument/2020/cellImage" Target="NUL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306881</xdr:colOff>
      <xdr:row>5</xdr:row>
      <xdr:rowOff>139154</xdr:rowOff>
    </xdr:from>
    <xdr:to>
      <xdr:col>12</xdr:col>
      <xdr:colOff>151202</xdr:colOff>
      <xdr:row>20</xdr:row>
      <xdr:rowOff>118070</xdr:rowOff>
    </xdr:to>
    <xdr:sp macro="" textlink="">
      <xdr:nvSpPr>
        <xdr:cNvPr id="2" name=" " hidden="1">
          <a:extLst>
            <a:ext uri="{FF2B5EF4-FFF2-40B4-BE49-F238E27FC236}">
              <a16:creationId xmlns:a16="http://schemas.microsoft.com/office/drawing/2014/main" id="{00000000-0008-0000-0000-000002000000}"/>
            </a:ext>
          </a:extLst>
        </xdr:cNvPr>
        <xdr:cNvSpPr txBox="1"/>
      </xdr:nvSpPr>
      <xdr:spPr>
        <a:xfrm>
          <a:off x="4953000" y="1371600"/>
          <a:ext cx="3419475" cy="1104900"/>
        </a:xfrm>
        <a:prstGeom prst="rect">
          <a:avLst/>
        </a:prstGeom>
        <a:solidFill>
          <a:srgbClr val="FEFEE1"/>
        </a:solidFill>
        <a:ln w="9525" cap="flat" cmpd="sng">
          <a:solidFill>
            <a:srgbClr val="000000"/>
          </a:solidFill>
          <a:prstDash val="solid"/>
          <a:miter/>
        </a:ln>
        <a:effectLst>
          <a:outerShdw dist="35921" dir="27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37"/>
  <sheetViews>
    <sheetView showGridLines="0" tabSelected="1" zoomScaleNormal="100" workbookViewId="0">
      <pane ySplit="7" topLeftCell="A8" activePane="bottomLeft" state="frozen"/>
      <selection pane="bottomLeft" activeCell="P18" sqref="P18"/>
    </sheetView>
  </sheetViews>
  <sheetFormatPr defaultColWidth="9" defaultRowHeight="12.75" x14ac:dyDescent="0.2"/>
  <cols>
    <col min="1" max="1" width="6.85546875" customWidth="1"/>
    <col min="2" max="2" width="36.7109375" customWidth="1"/>
    <col min="3" max="3" width="25.85546875" customWidth="1"/>
    <col min="4" max="4" width="0.140625" customWidth="1"/>
    <col min="5" max="6" width="12" customWidth="1"/>
    <col min="7" max="7" width="6" customWidth="1"/>
    <col min="8" max="8" width="13" customWidth="1"/>
    <col min="9" max="64" width="2.42578125" customWidth="1"/>
  </cols>
  <sheetData>
    <row r="1" spans="1:64" ht="30" customHeight="1" x14ac:dyDescent="0.2">
      <c r="A1" s="1" t="s">
        <v>20</v>
      </c>
      <c r="B1" s="2"/>
      <c r="C1" s="2"/>
      <c r="D1" s="2"/>
      <c r="E1" s="2"/>
      <c r="F1" s="2"/>
      <c r="I1" s="63"/>
      <c r="J1" s="63"/>
      <c r="K1" s="63"/>
      <c r="L1" s="63"/>
      <c r="M1" s="63"/>
      <c r="N1" s="63"/>
      <c r="O1" s="63"/>
      <c r="P1" s="63"/>
      <c r="Q1" s="63"/>
      <c r="R1" s="63"/>
      <c r="S1" s="63"/>
      <c r="T1" s="63"/>
      <c r="U1" s="63"/>
      <c r="V1" s="63"/>
      <c r="W1" s="63"/>
      <c r="X1" s="63"/>
      <c r="Y1" s="63"/>
      <c r="Z1" s="63"/>
      <c r="AA1" s="63"/>
      <c r="AB1" s="63"/>
      <c r="AC1" s="63"/>
    </row>
    <row r="2" spans="1:64" ht="18" customHeight="1" x14ac:dyDescent="0.2">
      <c r="A2" s="3" t="s">
        <v>11</v>
      </c>
      <c r="B2" s="4"/>
      <c r="C2" s="4"/>
      <c r="D2" s="5"/>
      <c r="E2" s="6"/>
      <c r="F2" s="6"/>
      <c r="H2" s="7"/>
    </row>
    <row r="3" spans="1:64" ht="14.25" x14ac:dyDescent="0.2">
      <c r="A3" s="3"/>
      <c r="B3" s="8"/>
      <c r="H3" s="7"/>
      <c r="I3" s="9"/>
      <c r="J3" s="9"/>
      <c r="K3" s="9"/>
      <c r="L3" s="9"/>
      <c r="M3" s="9"/>
      <c r="N3" s="9"/>
      <c r="O3" s="9"/>
      <c r="P3" s="9"/>
      <c r="Q3" s="9"/>
      <c r="R3" s="9"/>
      <c r="S3" s="9"/>
      <c r="T3" s="9"/>
      <c r="U3" s="9"/>
      <c r="V3" s="9"/>
      <c r="W3" s="9"/>
      <c r="X3" s="9"/>
      <c r="Y3" s="9"/>
    </row>
    <row r="4" spans="1:64" ht="17.25" customHeight="1" x14ac:dyDescent="0.2">
      <c r="A4" s="10"/>
      <c r="B4" s="11" t="s">
        <v>9</v>
      </c>
      <c r="C4" s="67">
        <v>45203</v>
      </c>
      <c r="D4" s="67"/>
      <c r="E4" s="67"/>
      <c r="F4" s="10"/>
      <c r="G4" s="11" t="s">
        <v>8</v>
      </c>
      <c r="H4" s="12">
        <v>1</v>
      </c>
      <c r="I4" s="64" t="str">
        <f>"Week "&amp;(I6-($C$4-WEEKDAY($C$4,1)+2))/7+1</f>
        <v>Week 1</v>
      </c>
      <c r="J4" s="65"/>
      <c r="K4" s="65"/>
      <c r="L4" s="65"/>
      <c r="M4" s="65"/>
      <c r="N4" s="65"/>
      <c r="O4" s="66"/>
      <c r="P4" s="64" t="str">
        <f>"Week "&amp;(P6-($C$4-WEEKDAY($C$4,1)+2))/7+1</f>
        <v>Week 2</v>
      </c>
      <c r="Q4" s="65"/>
      <c r="R4" s="65"/>
      <c r="S4" s="65"/>
      <c r="T4" s="65"/>
      <c r="U4" s="65"/>
      <c r="V4" s="66"/>
      <c r="W4" s="64" t="str">
        <f>"Week "&amp;(W6-($C$4-WEEKDAY($C$4,1)+2))/7+1</f>
        <v>Week 3</v>
      </c>
      <c r="X4" s="65"/>
      <c r="Y4" s="65"/>
      <c r="Z4" s="65"/>
      <c r="AA4" s="65"/>
      <c r="AB4" s="65"/>
      <c r="AC4" s="66"/>
      <c r="AD4" s="64" t="str">
        <f>"Week "&amp;(AD6-($C$4-WEEKDAY($C$4,1)+2))/7+1</f>
        <v>Week 4</v>
      </c>
      <c r="AE4" s="65"/>
      <c r="AF4" s="65"/>
      <c r="AG4" s="65"/>
      <c r="AH4" s="65"/>
      <c r="AI4" s="65"/>
      <c r="AJ4" s="66"/>
      <c r="AK4" s="64" t="str">
        <f>"Week "&amp;(AK6-($C$4-WEEKDAY($C$4,1)+2))/7+1</f>
        <v>Week 5</v>
      </c>
      <c r="AL4" s="65"/>
      <c r="AM4" s="65"/>
      <c r="AN4" s="65"/>
      <c r="AO4" s="65"/>
      <c r="AP4" s="65"/>
      <c r="AQ4" s="66"/>
      <c r="AR4" s="64" t="str">
        <f>"Week "&amp;(AR6-($C$4-WEEKDAY($C$4,1)+2))/7+1</f>
        <v>Week 6</v>
      </c>
      <c r="AS4" s="65"/>
      <c r="AT4" s="65"/>
      <c r="AU4" s="65"/>
      <c r="AV4" s="65"/>
      <c r="AW4" s="65"/>
      <c r="AX4" s="66"/>
      <c r="AY4" s="64" t="str">
        <f>"Week "&amp;(AY6-($C$4-WEEKDAY($C$4,1)+2))/7+1</f>
        <v>Week 7</v>
      </c>
      <c r="AZ4" s="65"/>
      <c r="BA4" s="65"/>
      <c r="BB4" s="65"/>
      <c r="BC4" s="65"/>
      <c r="BD4" s="65"/>
      <c r="BE4" s="66"/>
      <c r="BF4" s="64" t="str">
        <f>"Week "&amp;(BF6-($C$4-WEEKDAY($C$4,1)+2))/7+1</f>
        <v>Week 8</v>
      </c>
      <c r="BG4" s="65"/>
      <c r="BH4" s="65"/>
      <c r="BI4" s="65"/>
      <c r="BJ4" s="65"/>
      <c r="BK4" s="65"/>
      <c r="BL4" s="66"/>
    </row>
    <row r="5" spans="1:64" ht="17.25" customHeight="1" x14ac:dyDescent="0.2">
      <c r="A5" s="10"/>
      <c r="B5" s="11" t="s">
        <v>10</v>
      </c>
      <c r="C5" s="62" t="s">
        <v>12</v>
      </c>
      <c r="D5" s="62"/>
      <c r="E5" s="62"/>
      <c r="F5" s="10"/>
      <c r="G5" s="10"/>
      <c r="H5" s="10"/>
      <c r="I5" s="68">
        <f>I6</f>
        <v>45201</v>
      </c>
      <c r="J5" s="69"/>
      <c r="K5" s="69"/>
      <c r="L5" s="69"/>
      <c r="M5" s="69"/>
      <c r="N5" s="69"/>
      <c r="O5" s="70"/>
      <c r="P5" s="68">
        <f>P6</f>
        <v>45208</v>
      </c>
      <c r="Q5" s="69"/>
      <c r="R5" s="69"/>
      <c r="S5" s="69"/>
      <c r="T5" s="69"/>
      <c r="U5" s="69"/>
      <c r="V5" s="70"/>
      <c r="W5" s="68">
        <f>W6</f>
        <v>45215</v>
      </c>
      <c r="X5" s="69"/>
      <c r="Y5" s="69"/>
      <c r="Z5" s="69"/>
      <c r="AA5" s="69"/>
      <c r="AB5" s="69"/>
      <c r="AC5" s="70"/>
      <c r="AD5" s="68">
        <f>AD6</f>
        <v>45222</v>
      </c>
      <c r="AE5" s="69"/>
      <c r="AF5" s="69"/>
      <c r="AG5" s="69"/>
      <c r="AH5" s="69"/>
      <c r="AI5" s="69"/>
      <c r="AJ5" s="70"/>
      <c r="AK5" s="68">
        <f>AK6</f>
        <v>45229</v>
      </c>
      <c r="AL5" s="69"/>
      <c r="AM5" s="69"/>
      <c r="AN5" s="69"/>
      <c r="AO5" s="69"/>
      <c r="AP5" s="69"/>
      <c r="AQ5" s="70"/>
      <c r="AR5" s="68">
        <f>AR6</f>
        <v>45236</v>
      </c>
      <c r="AS5" s="69"/>
      <c r="AT5" s="69"/>
      <c r="AU5" s="69"/>
      <c r="AV5" s="69"/>
      <c r="AW5" s="69"/>
      <c r="AX5" s="70"/>
      <c r="AY5" s="68">
        <f>AY6</f>
        <v>45243</v>
      </c>
      <c r="AZ5" s="69"/>
      <c r="BA5" s="69"/>
      <c r="BB5" s="69"/>
      <c r="BC5" s="69"/>
      <c r="BD5" s="69"/>
      <c r="BE5" s="70"/>
      <c r="BF5" s="68">
        <f>BF6</f>
        <v>45250</v>
      </c>
      <c r="BG5" s="69"/>
      <c r="BH5" s="69"/>
      <c r="BI5" s="69"/>
      <c r="BJ5" s="69"/>
      <c r="BK5" s="69"/>
      <c r="BL5" s="70"/>
    </row>
    <row r="6" spans="1:64" x14ac:dyDescent="0.2">
      <c r="A6" s="13"/>
      <c r="B6" s="13"/>
      <c r="C6" s="13"/>
      <c r="D6" s="13"/>
      <c r="E6" s="13"/>
      <c r="F6" s="13"/>
      <c r="G6" s="13"/>
      <c r="H6" s="13"/>
      <c r="I6" s="14">
        <f>C4-WEEKDAY(C4,1)+2+7*(H4-1)</f>
        <v>45201</v>
      </c>
      <c r="J6" s="15">
        <f t="shared" ref="J6:AO6" si="0">I6+1</f>
        <v>45202</v>
      </c>
      <c r="K6" s="15">
        <f t="shared" si="0"/>
        <v>45203</v>
      </c>
      <c r="L6" s="15">
        <f t="shared" si="0"/>
        <v>45204</v>
      </c>
      <c r="M6" s="15">
        <f t="shared" si="0"/>
        <v>45205</v>
      </c>
      <c r="N6" s="15">
        <f t="shared" si="0"/>
        <v>45206</v>
      </c>
      <c r="O6" s="16">
        <f t="shared" si="0"/>
        <v>45207</v>
      </c>
      <c r="P6" s="14">
        <f t="shared" si="0"/>
        <v>45208</v>
      </c>
      <c r="Q6" s="15">
        <f t="shared" si="0"/>
        <v>45209</v>
      </c>
      <c r="R6" s="15">
        <f t="shared" si="0"/>
        <v>45210</v>
      </c>
      <c r="S6" s="15">
        <f t="shared" si="0"/>
        <v>45211</v>
      </c>
      <c r="T6" s="15">
        <f t="shared" si="0"/>
        <v>45212</v>
      </c>
      <c r="U6" s="15">
        <f t="shared" si="0"/>
        <v>45213</v>
      </c>
      <c r="V6" s="16">
        <f t="shared" si="0"/>
        <v>45214</v>
      </c>
      <c r="W6" s="14">
        <f t="shared" si="0"/>
        <v>45215</v>
      </c>
      <c r="X6" s="15">
        <f t="shared" si="0"/>
        <v>45216</v>
      </c>
      <c r="Y6" s="15">
        <f t="shared" si="0"/>
        <v>45217</v>
      </c>
      <c r="Z6" s="15">
        <f t="shared" si="0"/>
        <v>45218</v>
      </c>
      <c r="AA6" s="15">
        <f t="shared" si="0"/>
        <v>45219</v>
      </c>
      <c r="AB6" s="15">
        <f t="shared" si="0"/>
        <v>45220</v>
      </c>
      <c r="AC6" s="16">
        <f t="shared" si="0"/>
        <v>45221</v>
      </c>
      <c r="AD6" s="14">
        <f t="shared" si="0"/>
        <v>45222</v>
      </c>
      <c r="AE6" s="15">
        <f t="shared" si="0"/>
        <v>45223</v>
      </c>
      <c r="AF6" s="15">
        <f t="shared" si="0"/>
        <v>45224</v>
      </c>
      <c r="AG6" s="15">
        <f t="shared" si="0"/>
        <v>45225</v>
      </c>
      <c r="AH6" s="15">
        <f t="shared" si="0"/>
        <v>45226</v>
      </c>
      <c r="AI6" s="15">
        <f t="shared" si="0"/>
        <v>45227</v>
      </c>
      <c r="AJ6" s="16">
        <f t="shared" si="0"/>
        <v>45228</v>
      </c>
      <c r="AK6" s="14">
        <f t="shared" si="0"/>
        <v>45229</v>
      </c>
      <c r="AL6" s="15">
        <f t="shared" si="0"/>
        <v>45230</v>
      </c>
      <c r="AM6" s="15">
        <f t="shared" si="0"/>
        <v>45231</v>
      </c>
      <c r="AN6" s="15">
        <f t="shared" si="0"/>
        <v>45232</v>
      </c>
      <c r="AO6" s="15">
        <f t="shared" si="0"/>
        <v>45233</v>
      </c>
      <c r="AP6" s="15">
        <f t="shared" ref="AP6:BL6" si="1">AO6+1</f>
        <v>45234</v>
      </c>
      <c r="AQ6" s="16">
        <f t="shared" si="1"/>
        <v>45235</v>
      </c>
      <c r="AR6" s="14">
        <f t="shared" si="1"/>
        <v>45236</v>
      </c>
      <c r="AS6" s="15">
        <f t="shared" si="1"/>
        <v>45237</v>
      </c>
      <c r="AT6" s="15">
        <f t="shared" si="1"/>
        <v>45238</v>
      </c>
      <c r="AU6" s="15">
        <f t="shared" si="1"/>
        <v>45239</v>
      </c>
      <c r="AV6" s="15">
        <f t="shared" si="1"/>
        <v>45240</v>
      </c>
      <c r="AW6" s="15">
        <f t="shared" si="1"/>
        <v>45241</v>
      </c>
      <c r="AX6" s="16">
        <f t="shared" si="1"/>
        <v>45242</v>
      </c>
      <c r="AY6" s="14">
        <f t="shared" si="1"/>
        <v>45243</v>
      </c>
      <c r="AZ6" s="15">
        <f t="shared" si="1"/>
        <v>45244</v>
      </c>
      <c r="BA6" s="15">
        <f t="shared" si="1"/>
        <v>45245</v>
      </c>
      <c r="BB6" s="15">
        <f t="shared" si="1"/>
        <v>45246</v>
      </c>
      <c r="BC6" s="15">
        <f t="shared" si="1"/>
        <v>45247</v>
      </c>
      <c r="BD6" s="15">
        <f t="shared" si="1"/>
        <v>45248</v>
      </c>
      <c r="BE6" s="16">
        <f t="shared" si="1"/>
        <v>45249</v>
      </c>
      <c r="BF6" s="14">
        <f t="shared" si="1"/>
        <v>45250</v>
      </c>
      <c r="BG6" s="15">
        <f t="shared" si="1"/>
        <v>45251</v>
      </c>
      <c r="BH6" s="15">
        <f t="shared" si="1"/>
        <v>45252</v>
      </c>
      <c r="BI6" s="15">
        <f t="shared" si="1"/>
        <v>45253</v>
      </c>
      <c r="BJ6" s="15">
        <f t="shared" si="1"/>
        <v>45254</v>
      </c>
      <c r="BK6" s="15">
        <f t="shared" si="1"/>
        <v>45255</v>
      </c>
      <c r="BL6" s="16">
        <f t="shared" si="1"/>
        <v>45256</v>
      </c>
    </row>
    <row r="7" spans="1:64" s="8" customFormat="1" ht="27" customHeight="1" x14ac:dyDescent="0.2">
      <c r="A7" s="17" t="s">
        <v>0</v>
      </c>
      <c r="B7" s="17" t="s">
        <v>1</v>
      </c>
      <c r="C7" s="18" t="s">
        <v>2</v>
      </c>
      <c r="D7" s="19" t="s">
        <v>7</v>
      </c>
      <c r="E7" s="20" t="s">
        <v>3</v>
      </c>
      <c r="F7" s="20" t="s">
        <v>4</v>
      </c>
      <c r="G7" s="18" t="s">
        <v>5</v>
      </c>
      <c r="H7" s="18" t="s">
        <v>6</v>
      </c>
      <c r="I7" s="21" t="str">
        <f t="shared" ref="I7:AN7" si="2">CHOOSE(WEEKDAY(I6,1),"S","M","T","W","T","F","S")</f>
        <v>M</v>
      </c>
      <c r="J7" s="22" t="str">
        <f t="shared" si="2"/>
        <v>T</v>
      </c>
      <c r="K7" s="22" t="str">
        <f t="shared" si="2"/>
        <v>W</v>
      </c>
      <c r="L7" s="22" t="str">
        <f t="shared" si="2"/>
        <v>T</v>
      </c>
      <c r="M7" s="22" t="str">
        <f t="shared" si="2"/>
        <v>F</v>
      </c>
      <c r="N7" s="22" t="str">
        <f t="shared" si="2"/>
        <v>S</v>
      </c>
      <c r="O7" s="23" t="str">
        <f t="shared" si="2"/>
        <v>S</v>
      </c>
      <c r="P7" s="21" t="str">
        <f t="shared" si="2"/>
        <v>M</v>
      </c>
      <c r="Q7" s="22" t="str">
        <f t="shared" si="2"/>
        <v>T</v>
      </c>
      <c r="R7" s="22" t="str">
        <f t="shared" si="2"/>
        <v>W</v>
      </c>
      <c r="S7" s="22" t="str">
        <f t="shared" si="2"/>
        <v>T</v>
      </c>
      <c r="T7" s="22" t="str">
        <f t="shared" si="2"/>
        <v>F</v>
      </c>
      <c r="U7" s="22" t="str">
        <f t="shared" si="2"/>
        <v>S</v>
      </c>
      <c r="V7" s="23" t="str">
        <f t="shared" si="2"/>
        <v>S</v>
      </c>
      <c r="W7" s="21" t="str">
        <f t="shared" si="2"/>
        <v>M</v>
      </c>
      <c r="X7" s="22" t="str">
        <f t="shared" si="2"/>
        <v>T</v>
      </c>
      <c r="Y7" s="22" t="str">
        <f t="shared" si="2"/>
        <v>W</v>
      </c>
      <c r="Z7" s="22" t="str">
        <f t="shared" si="2"/>
        <v>T</v>
      </c>
      <c r="AA7" s="22" t="str">
        <f t="shared" si="2"/>
        <v>F</v>
      </c>
      <c r="AB7" s="22" t="str">
        <f t="shared" si="2"/>
        <v>S</v>
      </c>
      <c r="AC7" s="23" t="str">
        <f t="shared" si="2"/>
        <v>S</v>
      </c>
      <c r="AD7" s="21" t="str">
        <f t="shared" si="2"/>
        <v>M</v>
      </c>
      <c r="AE7" s="22" t="str">
        <f t="shared" si="2"/>
        <v>T</v>
      </c>
      <c r="AF7" s="22" t="str">
        <f t="shared" si="2"/>
        <v>W</v>
      </c>
      <c r="AG7" s="22" t="str">
        <f t="shared" si="2"/>
        <v>T</v>
      </c>
      <c r="AH7" s="22" t="str">
        <f t="shared" si="2"/>
        <v>F</v>
      </c>
      <c r="AI7" s="22" t="str">
        <f t="shared" si="2"/>
        <v>S</v>
      </c>
      <c r="AJ7" s="23" t="str">
        <f t="shared" si="2"/>
        <v>S</v>
      </c>
      <c r="AK7" s="21" t="str">
        <f t="shared" si="2"/>
        <v>M</v>
      </c>
      <c r="AL7" s="22" t="str">
        <f t="shared" si="2"/>
        <v>T</v>
      </c>
      <c r="AM7" s="22" t="str">
        <f t="shared" si="2"/>
        <v>W</v>
      </c>
      <c r="AN7" s="22" t="str">
        <f t="shared" si="2"/>
        <v>T</v>
      </c>
      <c r="AO7" s="22" t="str">
        <f t="shared" ref="AO7:BL7" si="3">CHOOSE(WEEKDAY(AO6,1),"S","M","T","W","T","F","S")</f>
        <v>F</v>
      </c>
      <c r="AP7" s="22" t="str">
        <f t="shared" si="3"/>
        <v>S</v>
      </c>
      <c r="AQ7" s="23" t="str">
        <f t="shared" si="3"/>
        <v>S</v>
      </c>
      <c r="AR7" s="21" t="str">
        <f t="shared" si="3"/>
        <v>M</v>
      </c>
      <c r="AS7" s="22" t="str">
        <f t="shared" si="3"/>
        <v>T</v>
      </c>
      <c r="AT7" s="22" t="str">
        <f t="shared" si="3"/>
        <v>W</v>
      </c>
      <c r="AU7" s="22" t="str">
        <f t="shared" si="3"/>
        <v>T</v>
      </c>
      <c r="AV7" s="22" t="str">
        <f t="shared" si="3"/>
        <v>F</v>
      </c>
      <c r="AW7" s="22" t="str">
        <f t="shared" si="3"/>
        <v>S</v>
      </c>
      <c r="AX7" s="23" t="str">
        <f t="shared" si="3"/>
        <v>S</v>
      </c>
      <c r="AY7" s="21" t="str">
        <f t="shared" si="3"/>
        <v>M</v>
      </c>
      <c r="AZ7" s="22" t="str">
        <f t="shared" si="3"/>
        <v>T</v>
      </c>
      <c r="BA7" s="22" t="str">
        <f t="shared" si="3"/>
        <v>W</v>
      </c>
      <c r="BB7" s="22" t="str">
        <f t="shared" si="3"/>
        <v>T</v>
      </c>
      <c r="BC7" s="22" t="str">
        <f t="shared" si="3"/>
        <v>F</v>
      </c>
      <c r="BD7" s="22" t="str">
        <f t="shared" si="3"/>
        <v>S</v>
      </c>
      <c r="BE7" s="23" t="str">
        <f t="shared" si="3"/>
        <v>S</v>
      </c>
      <c r="BF7" s="21" t="str">
        <f t="shared" si="3"/>
        <v>M</v>
      </c>
      <c r="BG7" s="22" t="str">
        <f t="shared" si="3"/>
        <v>T</v>
      </c>
      <c r="BH7" s="22" t="str">
        <f t="shared" si="3"/>
        <v>W</v>
      </c>
      <c r="BI7" s="22" t="str">
        <f t="shared" si="3"/>
        <v>T</v>
      </c>
      <c r="BJ7" s="22" t="str">
        <f t="shared" si="3"/>
        <v>F</v>
      </c>
      <c r="BK7" s="22" t="str">
        <f t="shared" si="3"/>
        <v>S</v>
      </c>
      <c r="BL7" s="23" t="str">
        <f t="shared" si="3"/>
        <v>S</v>
      </c>
    </row>
    <row r="8" spans="1:64" s="24" customFormat="1" ht="15" x14ac:dyDescent="0.2">
      <c r="A8" s="25" t="str">
        <f>IF(ISERROR(VALUE(SUBSTITUTE(prevWBS,".",""))),"1",IF(ISERROR(FIND("`",SUBSTITUTE(prevWBS,".","`",1))),TEXT(VALUE(prevWBS)+1,"#"),TEXT(VALUE(LEFT(prevWBS,FIND("`",SUBSTITUTE(prevWBS,".","`",1))-1))+1,"#")))</f>
        <v>1</v>
      </c>
      <c r="B8" s="26" t="s">
        <v>15</v>
      </c>
      <c r="C8" s="27"/>
      <c r="D8" s="28"/>
      <c r="E8" s="29">
        <v>45203</v>
      </c>
      <c r="F8" s="30">
        <v>45217</v>
      </c>
      <c r="G8" s="31"/>
      <c r="H8" s="32">
        <v>0.8</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4" customFormat="1" ht="12" x14ac:dyDescent="0.2">
      <c r="A9" s="35" t="str">
        <f t="shared" ref="A9:A16"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36" t="s">
        <v>13</v>
      </c>
      <c r="C9" s="34" t="s">
        <v>21</v>
      </c>
      <c r="D9" s="37"/>
      <c r="E9" s="38">
        <v>45203</v>
      </c>
      <c r="F9" s="39">
        <f>IF(ISBLANK(E9)," - ",IF(G9=0,E9,E9+G9)-1)</f>
        <v>45204</v>
      </c>
      <c r="G9" s="40">
        <v>2</v>
      </c>
      <c r="H9" s="41">
        <v>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4" customFormat="1" ht="12" x14ac:dyDescent="0.2">
      <c r="A10" s="35" t="str">
        <f t="shared" si="4"/>
        <v>1.2</v>
      </c>
      <c r="B10" s="36" t="s">
        <v>14</v>
      </c>
      <c r="C10" s="34" t="s">
        <v>22</v>
      </c>
      <c r="D10" s="37"/>
      <c r="E10" s="42">
        <v>45205</v>
      </c>
      <c r="F10" s="39">
        <f t="shared" ref="F10:F28" si="5">IF(ISBLANK(E10)," - ",IF(G10=0,E10,E10+G10)-1)</f>
        <v>45208</v>
      </c>
      <c r="G10" s="40">
        <v>4</v>
      </c>
      <c r="H10" s="41">
        <v>1</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4" customFormat="1" ht="12" x14ac:dyDescent="0.2">
      <c r="A11" s="35" t="str">
        <f t="shared" si="4"/>
        <v>1.3</v>
      </c>
      <c r="B11" s="36" t="s">
        <v>23</v>
      </c>
      <c r="C11" s="34" t="s">
        <v>25</v>
      </c>
      <c r="D11" s="37"/>
      <c r="E11" s="42">
        <v>45205</v>
      </c>
      <c r="F11" s="39">
        <f t="shared" si="5"/>
        <v>45208</v>
      </c>
      <c r="G11" s="40">
        <v>4</v>
      </c>
      <c r="H11" s="41">
        <v>0.9</v>
      </c>
      <c r="I11" s="35"/>
      <c r="J11" s="35"/>
      <c r="K11" s="43"/>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4" customFormat="1" ht="12" x14ac:dyDescent="0.2">
      <c r="A12" s="35" t="str">
        <f t="shared" si="4"/>
        <v>1.4</v>
      </c>
      <c r="B12" s="36" t="s">
        <v>24</v>
      </c>
      <c r="C12" s="34" t="s">
        <v>26</v>
      </c>
      <c r="D12" s="37"/>
      <c r="E12" s="42">
        <v>45209</v>
      </c>
      <c r="F12" s="39">
        <f t="shared" si="5"/>
        <v>45215</v>
      </c>
      <c r="G12" s="40">
        <v>7</v>
      </c>
      <c r="H12" s="41">
        <v>1</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4" customFormat="1" x14ac:dyDescent="0.2">
      <c r="A13" s="35" t="str">
        <f t="shared" si="4"/>
        <v>1.5</v>
      </c>
      <c r="B13" s="56" t="s">
        <v>35</v>
      </c>
      <c r="C13" s="61" t="s">
        <v>22</v>
      </c>
      <c r="D13" s="58"/>
      <c r="E13" s="42">
        <v>45209</v>
      </c>
      <c r="F13" s="39">
        <f>IF(ISBLANK(E13)," - ",IF(G13=0,E13,E13+G13)-1)</f>
        <v>45215</v>
      </c>
      <c r="G13" s="59">
        <v>7</v>
      </c>
      <c r="H13" s="60">
        <v>1</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4" customFormat="1" ht="12" x14ac:dyDescent="0.2">
      <c r="A14" s="71" t="s">
        <v>44</v>
      </c>
      <c r="B14" s="72" t="s">
        <v>48</v>
      </c>
      <c r="C14" s="61" t="s">
        <v>12</v>
      </c>
      <c r="D14" s="58"/>
      <c r="E14" s="42">
        <v>45216</v>
      </c>
      <c r="F14" s="39">
        <f>IF(ISBLANK(E14)," - ",IF(G14=0,E14,E14+G14)-1)</f>
        <v>45222</v>
      </c>
      <c r="G14" s="59">
        <v>7</v>
      </c>
      <c r="H14" s="60">
        <v>1</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4" customFormat="1" ht="12" x14ac:dyDescent="0.2">
      <c r="A15" s="71" t="s">
        <v>47</v>
      </c>
      <c r="B15" s="72" t="s">
        <v>45</v>
      </c>
      <c r="C15" s="61" t="s">
        <v>46</v>
      </c>
      <c r="D15" s="58"/>
      <c r="E15" s="42">
        <v>45223</v>
      </c>
      <c r="F15" s="39">
        <f>IF(ISBLANK(E15)," - ",IF(G15=0,E15,E15+G15)-1)</f>
        <v>45225</v>
      </c>
      <c r="G15" s="59">
        <v>3</v>
      </c>
      <c r="H15" s="60">
        <v>1</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4" customFormat="1" x14ac:dyDescent="0.2">
      <c r="A16" s="35" t="str">
        <f t="shared" si="4"/>
        <v>1.8</v>
      </c>
      <c r="B16" s="56" t="s">
        <v>36</v>
      </c>
      <c r="C16" s="61" t="s">
        <v>37</v>
      </c>
      <c r="D16" s="58"/>
      <c r="E16" s="42">
        <v>45225</v>
      </c>
      <c r="F16" s="39">
        <f t="shared" si="5"/>
        <v>45227</v>
      </c>
      <c r="G16" s="59">
        <v>3</v>
      </c>
      <c r="H16" s="60">
        <v>0.7</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24" customFormat="1" ht="15" x14ac:dyDescent="0.2">
      <c r="A17" s="44" t="str">
        <f>IF(ISERROR(VALUE(SUBSTITUTE(prevWBS,".",""))),"1",IF(ISERROR(FIND("`",SUBSTITUTE(prevWBS,".","`",1))),TEXT(VALUE(prevWBS)+1,"#"),TEXT(VALUE(LEFT(prevWBS,FIND("`",SUBSTITUTE(prevWBS,".","`",1))-1))+1,"#")))</f>
        <v>2</v>
      </c>
      <c r="B17" s="45" t="s">
        <v>16</v>
      </c>
      <c r="D17" s="46"/>
      <c r="E17" s="47"/>
      <c r="F17" s="39" t="str">
        <f t="shared" si="5"/>
        <v xml:space="preserve"> - </v>
      </c>
      <c r="G17" s="48"/>
      <c r="H17" s="49"/>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34" customFormat="1" ht="12" x14ac:dyDescent="0.2">
      <c r="A18"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36" t="s">
        <v>27</v>
      </c>
      <c r="C18" s="61" t="s">
        <v>38</v>
      </c>
      <c r="D18" s="37"/>
      <c r="E18" s="42">
        <v>45227</v>
      </c>
      <c r="F18" s="39">
        <f t="shared" si="5"/>
        <v>45234</v>
      </c>
      <c r="G18" s="40">
        <v>8</v>
      </c>
      <c r="H18" s="41">
        <v>0</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4" customFormat="1" ht="12" x14ac:dyDescent="0.2">
      <c r="A19"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36" t="s">
        <v>28</v>
      </c>
      <c r="C19" s="61" t="s">
        <v>38</v>
      </c>
      <c r="D19" s="37"/>
      <c r="E19" s="42">
        <v>45235</v>
      </c>
      <c r="F19" s="39">
        <f>IF(ISBLANK(E19)," - ",IF(G19=0,E19,E19+G19))</f>
        <v>45244</v>
      </c>
      <c r="G19" s="40">
        <v>9</v>
      </c>
      <c r="H19" s="41">
        <v>0</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24" customFormat="1" ht="15" x14ac:dyDescent="0.2">
      <c r="A20" s="44" t="str">
        <f>IF(ISERROR(VALUE(SUBSTITUTE(prevWBS,".",""))),"1",IF(ISERROR(FIND("`",SUBSTITUTE(prevWBS,".","`",1))),TEXT(VALUE(prevWBS)+1,"#"),TEXT(VALUE(LEFT(prevWBS,FIND("`",SUBSTITUTE(prevWBS,".","`",1))-1))+1,"#")))</f>
        <v>3</v>
      </c>
      <c r="B20" s="45" t="s">
        <v>17</v>
      </c>
      <c r="D20" s="46"/>
      <c r="E20" s="47"/>
      <c r="F20" s="39" t="str">
        <f t="shared" si="5"/>
        <v xml:space="preserve"> - </v>
      </c>
      <c r="G20" s="48"/>
      <c r="H20" s="49"/>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34" customFormat="1" ht="12" x14ac:dyDescent="0.2">
      <c r="A21"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36" t="s">
        <v>29</v>
      </c>
      <c r="C21" s="61" t="s">
        <v>39</v>
      </c>
      <c r="D21" s="37"/>
      <c r="E21" s="42">
        <v>45244</v>
      </c>
      <c r="F21" s="39">
        <f t="shared" si="5"/>
        <v>45289</v>
      </c>
      <c r="G21" s="40">
        <v>46</v>
      </c>
      <c r="H21" s="41">
        <v>0</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4" customFormat="1" ht="12" customHeight="1" x14ac:dyDescent="0.2">
      <c r="A22"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55" t="s">
        <v>30</v>
      </c>
      <c r="C22" s="61" t="s">
        <v>42</v>
      </c>
      <c r="D22" s="37"/>
      <c r="E22" s="42">
        <v>45290</v>
      </c>
      <c r="F22" s="39">
        <f>IF(ISBLANK(E22)," - ",IF(G22=0,E22,E22+G22))</f>
        <v>45297</v>
      </c>
      <c r="G22" s="40">
        <v>7</v>
      </c>
      <c r="H22" s="41">
        <v>0</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24" customFormat="1" ht="15" x14ac:dyDescent="0.2">
      <c r="A23" s="44" t="str">
        <f>IF(ISERROR(VALUE(SUBSTITUTE(prevWBS,".",""))),"1",IF(ISERROR(FIND("`",SUBSTITUTE(prevWBS,".","`",1))),TEXT(VALUE(prevWBS)+1,"#"),TEXT(VALUE(LEFT(prevWBS,FIND("`",SUBSTITUTE(prevWBS,".","`",1))-1))+1,"#")))</f>
        <v>4</v>
      </c>
      <c r="B23" s="45" t="s">
        <v>18</v>
      </c>
      <c r="D23" s="46"/>
      <c r="E23" s="42"/>
      <c r="F23" s="39" t="str">
        <f t="shared" si="5"/>
        <v xml:space="preserve"> - </v>
      </c>
      <c r="G23" s="48"/>
      <c r="H23" s="49"/>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34" customFormat="1" x14ac:dyDescent="0.2">
      <c r="A24"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56" t="s">
        <v>31</v>
      </c>
      <c r="C24" s="61" t="s">
        <v>40</v>
      </c>
      <c r="D24" s="37"/>
      <c r="E24" s="42">
        <v>45297</v>
      </c>
      <c r="F24" s="39">
        <f t="shared" si="5"/>
        <v>45300</v>
      </c>
      <c r="G24" s="40">
        <v>4</v>
      </c>
      <c r="H24" s="41">
        <v>0</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4" customFormat="1" x14ac:dyDescent="0.2">
      <c r="A25"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56" t="s">
        <v>32</v>
      </c>
      <c r="C25" s="61" t="s">
        <v>41</v>
      </c>
      <c r="D25" s="37"/>
      <c r="E25" s="42">
        <v>45301</v>
      </c>
      <c r="F25" s="39">
        <f t="shared" si="5"/>
        <v>45302</v>
      </c>
      <c r="G25" s="40">
        <v>2</v>
      </c>
      <c r="H25" s="41">
        <v>0</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4" customFormat="1" x14ac:dyDescent="0.2">
      <c r="A26"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56" t="s">
        <v>33</v>
      </c>
      <c r="C26" s="61" t="s">
        <v>42</v>
      </c>
      <c r="D26" s="37"/>
      <c r="E26" s="42">
        <v>45303</v>
      </c>
      <c r="F26" s="39">
        <f>IF(ISBLANK(E26)," - ",IF(G26=0,E26,E26+G26))</f>
        <v>45306</v>
      </c>
      <c r="G26" s="40">
        <v>3</v>
      </c>
      <c r="H26" s="41">
        <v>0</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51" customFormat="1" ht="15" x14ac:dyDescent="0.2">
      <c r="A27" s="44" t="str">
        <f>IF(ISERROR(VALUE(SUBSTITUTE(prevWBS,".",""))),"1",IF(ISERROR(FIND("`",SUBSTITUTE(prevWBS,".","`",1))),TEXT(VALUE(prevWBS)+1,"#"),TEXT(VALUE(LEFT(prevWBS,FIND("`",SUBSTITUTE(prevWBS,".","`",1))-1))+1,"#")))</f>
        <v>5</v>
      </c>
      <c r="B27" s="45" t="s">
        <v>19</v>
      </c>
      <c r="C27" s="24"/>
      <c r="D27" s="46"/>
      <c r="E27" s="42"/>
      <c r="F27" s="39" t="str">
        <f t="shared" si="5"/>
        <v xml:space="preserve"> - </v>
      </c>
      <c r="G27" s="48"/>
      <c r="H27" s="49"/>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51" customFormat="1" ht="12" x14ac:dyDescent="0.2">
      <c r="A28" s="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8" s="57" t="s">
        <v>34</v>
      </c>
      <c r="C28" s="61" t="s">
        <v>43</v>
      </c>
      <c r="D28" s="37"/>
      <c r="E28" s="42">
        <v>45306</v>
      </c>
      <c r="F28" s="39">
        <f>IF(ISBLANK(E28)," - ",IF(G28=0,E28,E28+G28))</f>
        <v>45313</v>
      </c>
      <c r="G28" s="40">
        <v>7</v>
      </c>
      <c r="H28" s="41">
        <v>0</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51" customFormat="1" ht="12" x14ac:dyDescent="0.2">
      <c r="A29" s="35"/>
      <c r="B29" s="36"/>
      <c r="C29" s="34"/>
      <c r="D29" s="37"/>
      <c r="E29" s="42"/>
      <c r="F29" s="39"/>
      <c r="G29" s="40"/>
      <c r="H29" s="41"/>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51" customFormat="1" ht="12" x14ac:dyDescent="0.2">
      <c r="A30" s="35"/>
      <c r="B30" s="36"/>
      <c r="C30" s="34"/>
      <c r="D30" s="37"/>
      <c r="E30" s="42"/>
      <c r="F30" s="39"/>
      <c r="G30" s="40"/>
      <c r="H30" s="41"/>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52" customFormat="1" ht="12" x14ac:dyDescent="0.2">
      <c r="A31" s="35"/>
      <c r="B31" s="36"/>
      <c r="C31" s="34"/>
      <c r="D31" s="37"/>
      <c r="E31" s="42"/>
      <c r="F31" s="39"/>
      <c r="G31" s="40"/>
      <c r="H31" s="41"/>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51" customFormat="1" ht="12" x14ac:dyDescent="0.2">
      <c r="A32" s="35"/>
      <c r="B32" s="36"/>
      <c r="C32" s="34"/>
      <c r="D32" s="37"/>
      <c r="E32" s="42"/>
      <c r="F32" s="39"/>
      <c r="G32" s="40"/>
      <c r="H32" s="41"/>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51" customFormat="1" ht="12" x14ac:dyDescent="0.2">
      <c r="A33" s="35"/>
      <c r="B33" s="36"/>
      <c r="C33" s="34"/>
      <c r="D33" s="37"/>
      <c r="E33" s="42"/>
      <c r="F33" s="39"/>
      <c r="G33" s="40"/>
      <c r="H33" s="41"/>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51" customFormat="1" ht="12" x14ac:dyDescent="0.2">
      <c r="A34" s="35"/>
      <c r="B34" s="36"/>
      <c r="C34" s="34"/>
      <c r="D34" s="37"/>
      <c r="E34" s="42"/>
      <c r="F34" s="39"/>
      <c r="G34" s="40"/>
      <c r="H34" s="41"/>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51" customFormat="1" ht="12" x14ac:dyDescent="0.2">
      <c r="A35" s="35"/>
      <c r="B35" s="36"/>
      <c r="C35" s="34"/>
      <c r="D35" s="37"/>
      <c r="E35" s="42"/>
      <c r="F35" s="39"/>
      <c r="G35" s="40"/>
      <c r="H35" s="41"/>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51" customFormat="1" ht="12" x14ac:dyDescent="0.2">
      <c r="A36" s="35"/>
      <c r="B36" s="36"/>
      <c r="C36" s="34"/>
      <c r="D36" s="37"/>
      <c r="E36" s="42"/>
      <c r="F36" s="39"/>
      <c r="G36" s="40"/>
      <c r="H36" s="41"/>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53" customFormat="1" x14ac:dyDescent="0.2">
      <c r="A37" s="54"/>
    </row>
  </sheetData>
  <sheetProtection formatCells="0" formatColumns="0" formatRows="0" insertRows="0" deleteRows="0"/>
  <mergeCells count="19">
    <mergeCell ref="AD4:AJ4"/>
    <mergeCell ref="AR5:AX5"/>
    <mergeCell ref="BF4:BL4"/>
    <mergeCell ref="AR4:AX4"/>
    <mergeCell ref="AY5:BE5"/>
    <mergeCell ref="BF5:BL5"/>
    <mergeCell ref="AK4:AQ4"/>
    <mergeCell ref="AD5:AJ5"/>
    <mergeCell ref="AY4:BE4"/>
    <mergeCell ref="AK5:AQ5"/>
    <mergeCell ref="C5:E5"/>
    <mergeCell ref="I1:AC1"/>
    <mergeCell ref="P4:V4"/>
    <mergeCell ref="I4:O4"/>
    <mergeCell ref="C4:E4"/>
    <mergeCell ref="W4:AC4"/>
    <mergeCell ref="P5:V5"/>
    <mergeCell ref="I5:O5"/>
    <mergeCell ref="W5:AC5"/>
  </mergeCells>
  <phoneticPr fontId="27" type="noConversion"/>
  <conditionalFormatting sqref="I8:BL36">
    <cfRule type="expression" dxfId="3" priority="48">
      <formula>AND($E8&lt;=I$6,ROUNDDOWN(($F8-$E8+1)*$H8,0)+$E8-1&gt;=I$6)</formula>
    </cfRule>
    <cfRule type="expression" dxfId="2" priority="49">
      <formula>AND(NOT(ISBLANK($E8)),$E8&lt;=I$6,$F8&gt;=I$6)</formula>
    </cfRule>
  </conditionalFormatting>
  <conditionalFormatting sqref="H8:H36">
    <cfRule type="dataBar" priority="2">
      <dataBar>
        <cfvo type="num" val="0"/>
        <cfvo type="num" val="1"/>
        <color theme="0" tint="-0.34998626667073579"/>
      </dataBar>
    </cfRule>
    <cfRule type="dataBar" priority="32767">
      <dataBar>
        <cfvo type="num" val="0"/>
        <cfvo type="num" val="1"/>
        <color rgb="FF000000"/>
      </dataBar>
      <extLst>
        <ext xmlns:x14="http://schemas.microsoft.com/office/spreadsheetml/2009/9/main" uri="{B025F937-C7B1-47D3-B67F-A62EFF666E3E}">
          <x14:id>{00000000-000E-0000-0000-0000FF7F0000}</x14:id>
        </ext>
      </extLst>
    </cfRule>
  </conditionalFormatting>
  <conditionalFormatting sqref="I6:BL36">
    <cfRule type="expression" dxfId="1" priority="8">
      <formula>I$6=TODAY()</formula>
    </cfRule>
  </conditionalFormatting>
  <conditionalFormatting sqref="I6:BL7">
    <cfRule type="expression" dxfId="0" priority="45">
      <formula>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paperSize="9" scale="63" orientation="landscape"/>
  <headerFooter alignWithMargins="0"/>
  <drawing r:id="rId1"/>
  <legacyDrawing r:id="rId2"/>
  <extLst>
    <ext xmlns:x14="http://schemas.microsoft.com/office/spreadsheetml/2009/9/main" uri="{78C0D931-6437-407d-A8EE-F0AAD7539E65}">
      <x14:conditionalFormattings>
        <x14:conditionalFormatting xmlns:xm="http://schemas.microsoft.com/office/excel/2006/main">
          <x14:cfRule type="dataBar" id="{00000000-000E-0000-0000-0000FF7F0000}">
            <x14:dataBar minLength="0" maxLength="100" negativeBarColorSameAsPositive="1" axisPosition="none">
              <x14:cfvo type="num">
                <xm:f>0</xm:f>
              </x14:cfvo>
              <x14:cfvo type="num">
                <xm:f>1</xm:f>
              </x14:cfvo>
            </x14:dataBar>
          </x14:cfRule>
          <xm:sqref>H8:H36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Muhammad Rama</cp:lastModifiedBy>
  <dcterms:created xsi:type="dcterms:W3CDTF">2010-06-09T09:05:03Z</dcterms:created>
  <dcterms:modified xsi:type="dcterms:W3CDTF">2023-10-30T15:38:50Z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ICV">
    <vt:lpwstr>b5419864cdde48ce9f67f9aa51207d3b</vt:lpwstr>
  </property>
  <property fmtid="{D5CDD505-2E9C-101B-9397-08002B2CF9AE}" pid="5" name="Source">
    <vt:lpwstr>https://www.vertex42.com/ExcelTemplates/excel-gantt-chart.html</vt:lpwstr>
  </property>
</Properties>
</file>