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night5\OneDrive - Department of Health and Social Care\Documents\projects\long-acting-buprenorphine-cost-effectiveness\"/>
    </mc:Choice>
  </mc:AlternateContent>
  <xr:revisionPtr revIDLastSave="0" documentId="8_{FDDBA2F0-0FC8-4C3D-A838-471B1A707A01}" xr6:coauthVersionLast="47" xr6:coauthVersionMax="47" xr10:uidLastSave="{00000000-0000-0000-0000-000000000000}"/>
  <bookViews>
    <workbookView xWindow="-110" yWindow="-110" windowWidth="38620" windowHeight="21220" xr2:uid="{46921753-E47A-4D69-B9BA-1CDEB3386FB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4" i="1"/>
  <c r="G5" i="1"/>
  <c r="G6" i="1"/>
  <c r="G7" i="1"/>
  <c r="G8" i="1"/>
  <c r="G9" i="1"/>
  <c r="G10" i="1"/>
  <c r="G4" i="1"/>
  <c r="M6" i="1"/>
  <c r="M7" i="1"/>
  <c r="M8" i="1"/>
  <c r="M5" i="1"/>
  <c r="M4" i="1"/>
  <c r="J10" i="1"/>
  <c r="M10" i="1" s="1"/>
  <c r="J9" i="1"/>
  <c r="M9" i="1" s="1"/>
</calcChain>
</file>

<file path=xl/sharedStrings.xml><?xml version="1.0" encoding="utf-8"?>
<sst xmlns="http://schemas.openxmlformats.org/spreadsheetml/2006/main" count="22" uniqueCount="16">
  <si>
    <t>24mg (weekly)</t>
  </si>
  <si>
    <t>96mg (monthly)</t>
  </si>
  <si>
    <t>Drug</t>
  </si>
  <si>
    <t>Strength</t>
  </si>
  <si>
    <t>Cost per pack, £</t>
  </si>
  <si>
    <t>Pack size</t>
  </si>
  <si>
    <t>No of tabs/ml per day</t>
  </si>
  <si>
    <t>2mg</t>
  </si>
  <si>
    <t>8mg</t>
  </si>
  <si>
    <t>1mg/1ml</t>
  </si>
  <si>
    <t>mg per day</t>
  </si>
  <si>
    <t>cost per mg</t>
  </si>
  <si>
    <t>mg per pack</t>
  </si>
  <si>
    <t>Buprenorphine oral</t>
  </si>
  <si>
    <t>Methadone oral</t>
  </si>
  <si>
    <t>Buprenorphine depot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</si>
</sst>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5" formatCode="#,##0.00_ ;\-#,##0.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5" fontId="1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E8F3A-A455-4432-8016-2C34132AF349}">
  <dimension ref="B3:M10"/>
  <sheetViews>
    <sheetView tabSelected="1" workbookViewId="0">
      <selection activeCell="H14" sqref="H14"/>
    </sheetView>
  </sheetViews>
  <sheetFormatPr defaultRowHeight="14.5" x14ac:dyDescent="0.35"/>
  <cols>
    <col min="2" max="2" width="38.1796875" customWidth="1"/>
    <col min="3" max="3" width="19.36328125" bestFit="1" customWidth="1"/>
    <col min="4" max="4" width="19.36328125" customWidth="1"/>
    <col min="5" max="5" width="18.6328125" bestFit="1" customWidth="1"/>
    <col min="6" max="7" width="22.36328125" customWidth="1"/>
    <col min="8" max="8" width="34.453125" bestFit="1" customWidth="1"/>
    <col min="9" max="9" width="32.1796875" bestFit="1" customWidth="1"/>
    <col min="10" max="10" width="27.453125" customWidth="1"/>
  </cols>
  <sheetData>
    <row r="3" spans="2:13" x14ac:dyDescent="0.35">
      <c r="B3" t="s">
        <v>2</v>
      </c>
      <c r="C3" t="s">
        <v>3</v>
      </c>
      <c r="E3" t="s">
        <v>4</v>
      </c>
      <c r="F3" t="s">
        <v>5</v>
      </c>
      <c r="G3" t="s">
        <v>12</v>
      </c>
      <c r="H3" t="s">
        <v>11</v>
      </c>
      <c r="J3" t="s">
        <v>6</v>
      </c>
      <c r="M3" t="s">
        <v>10</v>
      </c>
    </row>
    <row r="4" spans="2:13" x14ac:dyDescent="0.35">
      <c r="B4" t="s">
        <v>13</v>
      </c>
      <c r="C4" t="s">
        <v>7</v>
      </c>
      <c r="D4">
        <v>2</v>
      </c>
      <c r="E4">
        <v>6.35</v>
      </c>
      <c r="F4">
        <v>7</v>
      </c>
      <c r="G4">
        <f>F4*D4</f>
        <v>14</v>
      </c>
      <c r="H4">
        <f>E4/G4</f>
        <v>0.45357142857142857</v>
      </c>
      <c r="J4">
        <v>2</v>
      </c>
      <c r="M4" s="1">
        <f>J4*D4</f>
        <v>4</v>
      </c>
    </row>
    <row r="5" spans="2:13" x14ac:dyDescent="0.35">
      <c r="B5" t="s">
        <v>14</v>
      </c>
      <c r="C5" t="s">
        <v>8</v>
      </c>
      <c r="D5">
        <v>8</v>
      </c>
      <c r="E5">
        <v>19.05</v>
      </c>
      <c r="F5">
        <v>7</v>
      </c>
      <c r="G5">
        <f t="shared" ref="G5:G10" si="0">F5*D5</f>
        <v>56</v>
      </c>
      <c r="H5">
        <f t="shared" ref="H5:H10" si="1">E5/G5</f>
        <v>0.34017857142857144</v>
      </c>
      <c r="J5">
        <v>1</v>
      </c>
      <c r="M5" s="1">
        <f>J5*D5</f>
        <v>8</v>
      </c>
    </row>
    <row r="6" spans="2:13" x14ac:dyDescent="0.35">
      <c r="B6" t="s">
        <v>14</v>
      </c>
      <c r="C6" t="s">
        <v>9</v>
      </c>
      <c r="D6">
        <v>1</v>
      </c>
      <c r="E6">
        <v>6.2</v>
      </c>
      <c r="F6">
        <v>500</v>
      </c>
      <c r="G6">
        <f t="shared" si="0"/>
        <v>500</v>
      </c>
      <c r="H6">
        <f t="shared" si="1"/>
        <v>1.24E-2</v>
      </c>
      <c r="J6">
        <v>60</v>
      </c>
      <c r="M6" s="1">
        <f>J6*D6</f>
        <v>60</v>
      </c>
    </row>
    <row r="7" spans="2:13" x14ac:dyDescent="0.35">
      <c r="B7" t="s">
        <v>13</v>
      </c>
      <c r="C7" t="s">
        <v>7</v>
      </c>
      <c r="D7">
        <v>2</v>
      </c>
      <c r="E7">
        <v>4.2300000000000004</v>
      </c>
      <c r="F7">
        <v>7</v>
      </c>
      <c r="G7">
        <f t="shared" si="0"/>
        <v>14</v>
      </c>
      <c r="H7">
        <f t="shared" si="1"/>
        <v>0.30214285714285716</v>
      </c>
      <c r="J7">
        <v>2</v>
      </c>
      <c r="M7" s="1">
        <f>J7*D7</f>
        <v>4</v>
      </c>
    </row>
    <row r="8" spans="2:13" x14ac:dyDescent="0.35">
      <c r="B8" t="s">
        <v>13</v>
      </c>
      <c r="C8" t="s">
        <v>8</v>
      </c>
      <c r="D8">
        <v>8</v>
      </c>
      <c r="E8">
        <v>12.11</v>
      </c>
      <c r="F8">
        <v>7</v>
      </c>
      <c r="G8">
        <f t="shared" si="0"/>
        <v>56</v>
      </c>
      <c r="H8">
        <f t="shared" si="1"/>
        <v>0.21625</v>
      </c>
      <c r="J8">
        <v>1</v>
      </c>
      <c r="M8" s="1">
        <f>J8*D8</f>
        <v>8</v>
      </c>
    </row>
    <row r="9" spans="2:13" x14ac:dyDescent="0.35">
      <c r="B9" t="s">
        <v>15</v>
      </c>
      <c r="C9" t="s">
        <v>0</v>
      </c>
      <c r="D9">
        <v>24</v>
      </c>
      <c r="E9">
        <v>55.93</v>
      </c>
      <c r="F9">
        <v>1</v>
      </c>
      <c r="G9">
        <f t="shared" si="0"/>
        <v>24</v>
      </c>
      <c r="H9">
        <f t="shared" si="1"/>
        <v>2.3304166666666668</v>
      </c>
      <c r="J9">
        <f>1/7</f>
        <v>0.14285714285714285</v>
      </c>
      <c r="M9" s="1">
        <f>J9*D9</f>
        <v>3.4285714285714284</v>
      </c>
    </row>
    <row r="10" spans="2:13" x14ac:dyDescent="0.35">
      <c r="B10" t="s">
        <v>15</v>
      </c>
      <c r="C10" t="s">
        <v>1</v>
      </c>
      <c r="D10">
        <v>96</v>
      </c>
      <c r="E10">
        <v>239.7</v>
      </c>
      <c r="F10">
        <v>1</v>
      </c>
      <c r="G10">
        <f t="shared" si="0"/>
        <v>96</v>
      </c>
      <c r="H10">
        <f t="shared" si="1"/>
        <v>2.4968749999999997</v>
      </c>
      <c r="J10">
        <f>1/28</f>
        <v>3.5714285714285712E-2</v>
      </c>
      <c r="M10" s="1">
        <f>J10*D10</f>
        <v>3.4285714285714284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8BB3-6113-4765-B301-CD5F0BBF944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86643-6CB5-4521-9749-D7F9F364326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Knight, Sandy</dc:creator>
  <cp:lastModifiedBy>Knight, Sandy</cp:lastModifiedBy>
  <dcterms:created xsi:type="dcterms:W3CDTF">2025-01-08T09:44:40Z</dcterms:created>
  <dcterms:modified xsi:type="dcterms:W3CDTF">2025-01-08T10:47:09Z</dcterms:modified>
</cp:coreProperties>
</file>