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202300"/>
  <mc:AlternateContent xmlns:mc="http://schemas.openxmlformats.org/markup-compatibility/2006">
    <mc:Choice Requires="x15">
      <x15ac:absPath xmlns:x15ac="http://schemas.microsoft.com/office/spreadsheetml/2010/11/ac" url="C:\Users\tiba mol\Desktop\"/>
    </mc:Choice>
  </mc:AlternateContent>
  <xr:revisionPtr revIDLastSave="0" documentId="13_ncr:1_{A771B31B-D38A-4AD1-AA3B-DDEDD1A41A1C}" xr6:coauthVersionLast="47" xr6:coauthVersionMax="47" xr10:uidLastSave="{00000000-0000-0000-0000-000000000000}"/>
  <bookViews>
    <workbookView xWindow="-108" yWindow="-108" windowWidth="23256" windowHeight="12456" activeTab="4" xr2:uid="{DB41E07A-CEA4-43F1-B806-EF988FFE00A7}"/>
  </bookViews>
  <sheets>
    <sheet name="Index" sheetId="9" r:id="rId1"/>
    <sheet name="Customers overview" sheetId="3" r:id="rId2"/>
    <sheet name="Brand Edge" sheetId="6" r:id="rId3"/>
    <sheet name="Customers satisfaction " sheetId="7" r:id="rId4"/>
    <sheet name="pivots" sheetId="2" r:id="rId5"/>
    <sheet name="Data" sheetId="1" state="hidden" r:id="rId6"/>
  </sheets>
  <definedNames>
    <definedName name="Slicer_Age_Group">#N/A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45" i="1" l="1"/>
  <c r="R245" i="1"/>
  <c r="S245" i="1"/>
  <c r="T245" i="1"/>
  <c r="U245" i="1"/>
  <c r="V245" i="1"/>
  <c r="W245" i="1"/>
  <c r="E71" i="2" s="1"/>
  <c r="X245" i="1"/>
  <c r="E68" i="2" s="1"/>
  <c r="Y245" i="1"/>
  <c r="E72" i="2" s="1"/>
  <c r="Q244" i="1"/>
  <c r="R244" i="1"/>
  <c r="S244" i="1"/>
  <c r="T244" i="1"/>
  <c r="U244" i="1"/>
  <c r="V244" i="1"/>
  <c r="W244" i="1"/>
  <c r="X244" i="1"/>
  <c r="Y244" i="1"/>
  <c r="Q243" i="1"/>
  <c r="R243" i="1"/>
  <c r="S243" i="1"/>
  <c r="T243" i="1"/>
  <c r="U243" i="1"/>
  <c r="V243" i="1"/>
  <c r="W243" i="1"/>
  <c r="X243" i="1"/>
  <c r="Y243"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X2" i="1"/>
  <c r="W2" i="1"/>
  <c r="V2" i="1"/>
  <c r="U2"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3" i="1"/>
  <c r="U4" i="1"/>
  <c r="U5" i="1"/>
  <c r="T2" i="1"/>
  <c r="Q2" i="1"/>
  <c r="R2"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3" i="1"/>
  <c r="S24" i="1"/>
  <c r="S25" i="1"/>
  <c r="S26" i="1"/>
  <c r="S27" i="1"/>
  <c r="S28" i="1"/>
  <c r="S29" i="1"/>
  <c r="S17" i="1"/>
  <c r="S18" i="1"/>
  <c r="S19" i="1"/>
  <c r="S20" i="1"/>
  <c r="S21" i="1"/>
  <c r="S22" i="1"/>
  <c r="S3" i="1"/>
  <c r="S4" i="1"/>
  <c r="S5" i="1"/>
  <c r="S6" i="1"/>
  <c r="S7" i="1"/>
  <c r="S8" i="1"/>
  <c r="S9" i="1"/>
  <c r="S10" i="1"/>
  <c r="S11" i="1"/>
  <c r="S12" i="1"/>
  <c r="S13" i="1"/>
  <c r="S14" i="1"/>
  <c r="S15" i="1"/>
  <c r="S16" i="1"/>
  <c r="S2"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3" i="1"/>
  <c r="Q4" i="1"/>
  <c r="Q5" i="1"/>
  <c r="Q6" i="1"/>
  <c r="Q7" i="1"/>
  <c r="Q8" i="1"/>
  <c r="Q9" i="1"/>
  <c r="Q10" i="1"/>
  <c r="Q11" i="1"/>
  <c r="Q12" i="1"/>
  <c r="Q13" i="1"/>
  <c r="E69" i="2" l="1"/>
  <c r="E70" i="2"/>
  <c r="E67" i="2"/>
  <c r="E56" i="2"/>
  <c r="E54" i="2"/>
  <c r="E55" i="2"/>
</calcChain>
</file>

<file path=xl/sharedStrings.xml><?xml version="1.0" encoding="utf-8"?>
<sst xmlns="http://schemas.openxmlformats.org/spreadsheetml/2006/main" count="4108" uniqueCount="143">
  <si>
    <t>Location</t>
  </si>
  <si>
    <t>Occupation</t>
  </si>
  <si>
    <t>Platform_Suitability</t>
  </si>
  <si>
    <t>First_Heard</t>
  </si>
  <si>
    <t>Planner_Feature</t>
  </si>
  <si>
    <t>Willing_to_Pay</t>
  </si>
  <si>
    <t>Interested_Products</t>
  </si>
  <si>
    <t>Purchase_Gift</t>
  </si>
  <si>
    <t>Promotion_Encouragement</t>
  </si>
  <si>
    <t xml:space="preserve"> Purchase_Barrier</t>
  </si>
  <si>
    <t>Purchase_Time</t>
  </si>
  <si>
    <t>Purchased</t>
  </si>
  <si>
    <t>Encountered_Problems</t>
  </si>
  <si>
    <t>If yes, please specify the issue</t>
  </si>
  <si>
    <t>Satisfaction</t>
  </si>
  <si>
    <t>Buy_Again</t>
  </si>
  <si>
    <t>Cairo</t>
  </si>
  <si>
    <t>Student</t>
  </si>
  <si>
    <t>Instagram</t>
  </si>
  <si>
    <t>Design &amp; Style</t>
  </si>
  <si>
    <t>200-250 EGP</t>
  </si>
  <si>
    <t>Weekly planners</t>
  </si>
  <si>
    <t>Yes</t>
  </si>
  <si>
    <t>Free shipping</t>
  </si>
  <si>
    <t>I’m not sure how to organize my time</t>
  </si>
  <si>
    <t>No specific time</t>
  </si>
  <si>
    <t>No</t>
  </si>
  <si>
    <t>null</t>
  </si>
  <si>
    <t>Delta</t>
  </si>
  <si>
    <t>250-350 EGP</t>
  </si>
  <si>
    <t>Notebooks, Planner accessories (e.g., stickers, pens), Memos, To-do lists</t>
  </si>
  <si>
    <t>At the start of a new year (January or December)</t>
  </si>
  <si>
    <t>Both</t>
  </si>
  <si>
    <t>Friend</t>
  </si>
  <si>
    <t>Inner Structure (All-in-one, Undated, Free White Spaces,etc)</t>
  </si>
  <si>
    <t>Notebooks, Planner accessories (e.g., stickers, pens), Memos, To-do lists, Weekly planners</t>
  </si>
  <si>
    <t>Loyalty programs</t>
  </si>
  <si>
    <t>Not satisfied</t>
  </si>
  <si>
    <t>Influencer</t>
  </si>
  <si>
    <t>To-do lists</t>
  </si>
  <si>
    <t>Maybe</t>
  </si>
  <si>
    <t>Discount codes</t>
  </si>
  <si>
    <t>Product price</t>
  </si>
  <si>
    <t>At the beginning of a new school semester (September or February)</t>
  </si>
  <si>
    <t>Notebooks, Planner accessories (e.g., stickers, pens), To-do lists</t>
  </si>
  <si>
    <t>Notebooks, Planner accessories (e.g., stickers, pens), To-do lists, Weekly planners</t>
  </si>
  <si>
    <t>Giza</t>
  </si>
  <si>
    <t>Notebooks, Planner accessories (e.g., stickers, pens), Weekly planners</t>
  </si>
  <si>
    <t>Employee</t>
  </si>
  <si>
    <t>Planner accessories (e.g., stickers, pens), Weekly planners</t>
  </si>
  <si>
    <t>To-do lists, Weekly planners</t>
  </si>
  <si>
    <t>Quality</t>
  </si>
  <si>
    <t>Satisfied</t>
  </si>
  <si>
    <t>Size &amp; Ease of Use</t>
  </si>
  <si>
    <t>Notebooks, Planner accessories (e.g., stickers, pens)</t>
  </si>
  <si>
    <t>Unappealing designs</t>
  </si>
  <si>
    <t>Very satisfied</t>
  </si>
  <si>
    <t>Notebooks, To-do lists</t>
  </si>
  <si>
    <t>TikTok</t>
  </si>
  <si>
    <t>Planner accessories (e.g., stickers, pens), To-do lists</t>
  </si>
  <si>
    <t>350-450 EGP</t>
  </si>
  <si>
    <t>Limited edition designs</t>
  </si>
  <si>
    <t>Shipping costs</t>
  </si>
  <si>
    <t>Planner accessories (e.g., stickers, pens), Memos, To-do lists</t>
  </si>
  <si>
    <t>Upper Egypt</t>
  </si>
  <si>
    <t>Notebooks, Planner accessories (e.g., stickers, pens), Memos</t>
  </si>
  <si>
    <t>Notebooks, To-do lists, Weekly planners</t>
  </si>
  <si>
    <t>Alexandria</t>
  </si>
  <si>
    <t>Facebook</t>
  </si>
  <si>
    <t>Memos, To-do lists, Weekly planners</t>
  </si>
  <si>
    <t>Buy one, get 30% off the second</t>
  </si>
  <si>
    <t>Brand owner</t>
  </si>
  <si>
    <t>Planner accessories (e.g., stickers, pens), To-do lists, Weekly planners</t>
  </si>
  <si>
    <t>Notebooks</t>
  </si>
  <si>
    <t>Planner accessories (e.g., stickers, pens), Memos, To-do lists, Weekly planners</t>
  </si>
  <si>
    <t>nullof the above</t>
  </si>
  <si>
    <t>Notebooks, Memos, To-do lists, Weekly planners</t>
  </si>
  <si>
    <t>All of the above</t>
  </si>
  <si>
    <t xml:space="preserve">TikTok, Instagram </t>
  </si>
  <si>
    <t>Planner accessories (e.g., stickers, pens), Memos, Weekly planners</t>
  </si>
  <si>
    <t>Not interested</t>
  </si>
  <si>
    <t>Planner accessories (e.g., stickers, pens)</t>
  </si>
  <si>
    <t>Notebooks, Memos</t>
  </si>
  <si>
    <t>Incorrect order (e.g., wrong color)</t>
  </si>
  <si>
    <t>Instagram, TikTok</t>
  </si>
  <si>
    <t>450-550 EGP</t>
  </si>
  <si>
    <t>Shipping problems</t>
  </si>
  <si>
    <t>Instagram, Facebook</t>
  </si>
  <si>
    <t>Notebooks, Weekly planners</t>
  </si>
  <si>
    <t>Memos, To-do lists</t>
  </si>
  <si>
    <t>Notebooks, Memos, To-do lists</t>
  </si>
  <si>
    <t>Notebooks, Not interested</t>
  </si>
  <si>
    <t>Instagram, Facebook, TikTok</t>
  </si>
  <si>
    <t>Size</t>
  </si>
  <si>
    <t>Memos</t>
  </si>
  <si>
    <t>Planner accessories (e.g., stickers, pens), Memos</t>
  </si>
  <si>
    <t>Facebook, TikTok</t>
  </si>
  <si>
    <t>Planner accessories (e.g., stickers, pens), Not interested</t>
  </si>
  <si>
    <t>Row Labels</t>
  </si>
  <si>
    <t>Grand Total</t>
  </si>
  <si>
    <t>Count of Location</t>
  </si>
  <si>
    <t>Count of Occupation</t>
  </si>
  <si>
    <t>Count of Willing_to_Pay</t>
  </si>
  <si>
    <t>Count of First_Heard</t>
  </si>
  <si>
    <t>How did customers first learn about the brand?</t>
  </si>
  <si>
    <t>Count of Planner_Feature</t>
  </si>
  <si>
    <t>Count of Promotion_Encouragement</t>
  </si>
  <si>
    <t>promotions</t>
  </si>
  <si>
    <t>Count of  Purchase_Barrier</t>
  </si>
  <si>
    <t>Burchase Barrier</t>
  </si>
  <si>
    <t>Burchase Time</t>
  </si>
  <si>
    <t>Count of Purchase_Time</t>
  </si>
  <si>
    <t>Count of Purchased</t>
  </si>
  <si>
    <t>Count of Encountered_Problems</t>
  </si>
  <si>
    <t>Count of If yes, please specify the issue</t>
  </si>
  <si>
    <t>Count of Satisfaction</t>
  </si>
  <si>
    <t>Count of Buy_Again</t>
  </si>
  <si>
    <t>Count of Platform_Suitability</t>
  </si>
  <si>
    <t>facebook</t>
  </si>
  <si>
    <t>instgram</t>
  </si>
  <si>
    <t>Tiktok</t>
  </si>
  <si>
    <t>tiktok</t>
  </si>
  <si>
    <t>Count of Interested_Products</t>
  </si>
  <si>
    <t>Planner accessories</t>
  </si>
  <si>
    <t>planner accessories</t>
  </si>
  <si>
    <t>weekly planners</t>
  </si>
  <si>
    <t>notebooks</t>
  </si>
  <si>
    <t>memos</t>
  </si>
  <si>
    <t>not intersted</t>
  </si>
  <si>
    <t>no</t>
  </si>
  <si>
    <t>Planner accessories ,To-do lists</t>
  </si>
  <si>
    <t>Planner accessories ,To-do lists,Notebooks</t>
  </si>
  <si>
    <t>To-do lists,Notebooks,Weekly planners</t>
  </si>
  <si>
    <t>To do list</t>
  </si>
  <si>
    <t xml:space="preserve"> Location Representation</t>
  </si>
  <si>
    <t xml:space="preserve">Work Status </t>
  </si>
  <si>
    <t>Willingness to Pay</t>
  </si>
  <si>
    <t>Shipping &amp; Barrier</t>
  </si>
  <si>
    <t>Satisfaction &amp; problems</t>
  </si>
  <si>
    <t>What features do customers value the most ?</t>
  </si>
  <si>
    <t>Product Price &amp; work status</t>
  </si>
  <si>
    <t>Purchased?</t>
  </si>
  <si>
    <t>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</si>
</sst>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4"/>
      <color theme="1"/>
      <name val="Aptos Narrow"/>
      <family val="2"/>
      <scheme val="minor"/>
    </font>
    <font>
      <b/>
      <sz val="14"/>
      <color theme="1"/>
      <name val="Aptos Narrow"/>
      <family val="2"/>
      <scheme val="minor"/>
    </font>
    <font>
      <b/>
      <sz val="13.5"/>
      <color theme="1"/>
      <name val="Aptos Narrow"/>
      <family val="2"/>
      <scheme val="minor"/>
    </font>
    <font>
      <b/>
      <sz val="14"/>
      <name val="Aptos Narrow"/>
      <family val="2"/>
      <scheme val="minor"/>
    </font>
    <font>
      <b/>
      <sz val="13"/>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09B"/>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pivotButton="1"/>
    <xf numFmtId="0" fontId="0" fillId="0" borderId="0" xfId="0" applyAlignment="1">
      <alignment horizontal="left"/>
    </xf>
    <xf numFmtId="0" fontId="19" fillId="0" borderId="0" xfId="0" applyFont="1"/>
    <xf numFmtId="0" fontId="19" fillId="0" borderId="0" xfId="0" applyFont="1" applyAlignment="1">
      <alignment horizontal="left"/>
    </xf>
    <xf numFmtId="0" fontId="0" fillId="0" borderId="10" xfId="0" applyBorder="1"/>
    <xf numFmtId="0" fontId="18" fillId="0" borderId="0" xfId="0" applyFont="1"/>
    <xf numFmtId="0" fontId="19" fillId="0" borderId="0" xfId="0" applyFont="1" applyAlignment="1">
      <alignment wrapText="1"/>
    </xf>
    <xf numFmtId="0" fontId="22" fillId="0" borderId="0" xfId="0" applyFont="1"/>
    <xf numFmtId="0" fontId="19" fillId="0" borderId="0" xfId="0" applyFont="1" applyAlignment="1">
      <alignment horizontal="center"/>
    </xf>
    <xf numFmtId="0" fontId="19" fillId="33" borderId="0" xfId="0" applyFont="1" applyFill="1" applyAlignment="1">
      <alignment horizontal="center" vertical="center" wrapText="1"/>
    </xf>
    <xf numFmtId="0" fontId="19" fillId="33" borderId="0" xfId="0" applyFont="1" applyFill="1" applyAlignment="1">
      <alignment horizontal="center"/>
    </xf>
    <xf numFmtId="0" fontId="20" fillId="33" borderId="0" xfId="0" applyFont="1" applyFill="1" applyAlignment="1">
      <alignment horizontal="center" vertical="center"/>
    </xf>
    <xf numFmtId="0" fontId="21"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val="0"/>
        <i val="0"/>
        <u val="none"/>
        <color rgb="FFFFB0B0"/>
        <name val="Nunito Medium"/>
        <scheme val="none"/>
      </font>
    </dxf>
  </dxfs>
  <tableStyles count="1" defaultTableStyle="TableStyleMedium2" defaultPivotStyle="PivotStyleLight16">
    <tableStyle name="Slicer Style 1" pivot="0" table="0" count="1" xr9:uid="{E9FA9A9E-982E-4128-B84D-A3C5832C0076}">
      <tableStyleElement type="wholeTable" dxfId="0"/>
    </tableStyle>
  </tableStyles>
  <colors>
    <mruColors>
      <color rgb="FFFFD09B"/>
      <color rgb="FFFFB0B0"/>
      <color rgb="FFD6D1EC"/>
      <color rgb="FFFFECC8"/>
      <color rgb="FFFF6565"/>
      <color rgb="FFF2F2F2"/>
      <color rgb="FFB2C8DF"/>
      <color rgb="FFF9F3CC"/>
      <color rgb="FFF5DBF2"/>
      <color rgb="FFF8F9D7"/>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[Survey.xlsx]pivots!PivotTable2</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FFD09B"/>
          </a:solidFill>
          <a:ln w="19050">
            <a:solidFill>
              <a:schemeClr val="lt1"/>
            </a:solidFill>
          </a:ln>
          <a:effectLst/>
        </c:spPr>
        <c:dLbl>
          <c:idx val="0"/>
          <c:layout>
            <c:manualLayout>
              <c:x val="0.20671073757831077"/>
              <c:y val="-1.7259698207827114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62556"/>
                    <a:gd name="adj2" fmla="val 19358"/>
                  </a:avLst>
                </a:prstGeom>
                <a:noFill/>
                <a:ln>
                  <a:noFill/>
                </a:ln>
              </c15:spPr>
            </c:ext>
          </c:extLst>
        </c:dLbl>
      </c:pivotFmt>
      <c:pivotFmt>
        <c:idx val="8"/>
        <c:spPr>
          <a:solidFill>
            <a:srgbClr val="B2C8DF"/>
          </a:solidFill>
          <a:ln w="19050">
            <a:solidFill>
              <a:schemeClr val="lt1"/>
            </a:solidFill>
          </a:ln>
          <a:effectLst/>
        </c:spPr>
        <c:dLbl>
          <c:idx val="0"/>
          <c:layout>
            <c:manualLayout>
              <c:x val="0.11746031746031746"/>
              <c:y val="-1.718213058419244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D6D1EC"/>
          </a:solidFill>
          <a:ln w="19050">
            <a:solidFill>
              <a:schemeClr val="lt1"/>
            </a:solidFill>
          </a:ln>
          <a:effectLst/>
        </c:spPr>
        <c:dLbl>
          <c:idx val="0"/>
          <c:layout>
            <c:manualLayout>
              <c:x val="0.12380952380952381"/>
              <c:y val="0.10309278350515454"/>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a:t>None of</a:t>
                </a:r>
                <a:r>
                  <a:rPr lang="en-US" baseline="0"/>
                  <a:t> the above
</a:t>
                </a:r>
                <a:fld id="{0C1CE262-594D-4C1F-BEF7-216FA5E810C2}" type="PERCENTAGE">
                  <a:rPr lang="en-US" baseline="0"/>
                  <a:pPr>
                    <a:defRPr/>
                  </a:pPr>
                  <a:t>[PERCENTAGE]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0"/>
        <c:spPr>
          <a:solidFill>
            <a:srgbClr val="FFB0B0"/>
          </a:solidFill>
          <a:ln w="19050">
            <a:solidFill>
              <a:schemeClr val="lt1"/>
            </a:solidFill>
          </a:ln>
          <a:effectLst/>
        </c:spPr>
        <c:dLbl>
          <c:idx val="0"/>
          <c:layout>
            <c:manualLayout>
              <c:x val="-0.13015873015873017"/>
              <c:y val="-2.290950744559002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7100987376577928"/>
          <c:y val="0.14462528524140669"/>
          <c:w val="0.44505361829771278"/>
          <c:h val="0.80293178558865708"/>
        </c:manualLayout>
      </c:layout>
      <c:doughnutChart>
        <c:varyColors val="1"/>
        <c:ser>
          <c:idx val="0"/>
          <c:order val="0"/>
          <c:tx>
            <c:strRef>
              <c:f>pivots!$B$12</c:f>
              <c:strCache>
                <c:ptCount val="1"/>
                <c:pt idx="0">
                  <c:v>Total</c:v>
                </c:pt>
              </c:strCache>
            </c:strRef>
          </c:tx>
          <c:dPt>
            <c:idx val="0"/>
            <c:bubble3D val="0"/>
            <c:spPr>
              <a:solidFill>
                <a:srgbClr val="FFD09B"/>
              </a:solidFill>
              <a:ln w="19050">
                <a:solidFill>
                  <a:schemeClr val="lt1"/>
                </a:solidFill>
              </a:ln>
              <a:effectLst/>
            </c:spPr>
            <c:extLst>
              <c:ext xmlns:c16="http://schemas.microsoft.com/office/drawing/2014/chart" uri="{C3380CC4-5D6E-409C-BE32-E72D297353CC}">
                <c16:uniqueId val="{00000001-5D6A-409C-93F2-4F16846E02BE}"/>
              </c:ext>
            </c:extLst>
          </c:dPt>
          <c:dPt>
            <c:idx val="1"/>
            <c:bubble3D val="0"/>
            <c:spPr>
              <a:solidFill>
                <a:srgbClr val="B2C8DF"/>
              </a:solidFill>
              <a:ln w="19050">
                <a:solidFill>
                  <a:schemeClr val="lt1"/>
                </a:solidFill>
              </a:ln>
              <a:effectLst/>
            </c:spPr>
            <c:extLst>
              <c:ext xmlns:c16="http://schemas.microsoft.com/office/drawing/2014/chart" uri="{C3380CC4-5D6E-409C-BE32-E72D297353CC}">
                <c16:uniqueId val="{00000003-5D6A-409C-93F2-4F16846E02BE}"/>
              </c:ext>
            </c:extLst>
          </c:dPt>
          <c:dPt>
            <c:idx val="2"/>
            <c:bubble3D val="0"/>
            <c:spPr>
              <a:solidFill>
                <a:srgbClr val="D6D1EC"/>
              </a:solidFill>
              <a:ln w="19050">
                <a:solidFill>
                  <a:schemeClr val="lt1"/>
                </a:solidFill>
              </a:ln>
              <a:effectLst/>
            </c:spPr>
            <c:extLst>
              <c:ext xmlns:c16="http://schemas.microsoft.com/office/drawing/2014/chart" uri="{C3380CC4-5D6E-409C-BE32-E72D297353CC}">
                <c16:uniqueId val="{00000005-5D6A-409C-93F2-4F16846E02BE}"/>
              </c:ext>
            </c:extLst>
          </c:dPt>
          <c:dPt>
            <c:idx val="3"/>
            <c:bubble3D val="0"/>
            <c:spPr>
              <a:solidFill>
                <a:srgbClr val="FFB0B0"/>
              </a:solidFill>
              <a:ln w="19050">
                <a:solidFill>
                  <a:schemeClr val="lt1"/>
                </a:solidFill>
              </a:ln>
              <a:effectLst/>
            </c:spPr>
            <c:extLst>
              <c:ext xmlns:c16="http://schemas.microsoft.com/office/drawing/2014/chart" uri="{C3380CC4-5D6E-409C-BE32-E72D297353CC}">
                <c16:uniqueId val="{00000007-5D6A-409C-93F2-4F16846E02BE}"/>
              </c:ext>
            </c:extLst>
          </c:dPt>
          <c:dLbls>
            <c:dLbl>
              <c:idx val="0"/>
              <c:layout>
                <c:manualLayout>
                  <c:x val="0.20671073757831077"/>
                  <c:y val="-1.7259698207827114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62556"/>
                        <a:gd name="adj2" fmla="val 19358"/>
                      </a:avLst>
                    </a:prstGeom>
                    <a:noFill/>
                    <a:ln>
                      <a:noFill/>
                    </a:ln>
                  </c15:spPr>
                </c:ext>
                <c:ext xmlns:c16="http://schemas.microsoft.com/office/drawing/2014/chart" uri="{C3380CC4-5D6E-409C-BE32-E72D297353CC}">
                  <c16:uniqueId val="{00000001-5D6A-409C-93F2-4F16846E02BE}"/>
                </c:ext>
              </c:extLst>
            </c:dLbl>
            <c:dLbl>
              <c:idx val="1"/>
              <c:layout>
                <c:manualLayout>
                  <c:x val="0.11746031746031746"/>
                  <c:y val="-1.71821305841924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D6A-409C-93F2-4F16846E02BE}"/>
                </c:ext>
              </c:extLst>
            </c:dLbl>
            <c:dLbl>
              <c:idx val="2"/>
              <c:layout>
                <c:manualLayout>
                  <c:x val="0.12380952380952381"/>
                  <c:y val="0.10309278350515454"/>
                </c:manualLayout>
              </c:layout>
              <c:tx>
                <c:rich>
                  <a:bodyPr/>
                  <a:lstStyle/>
                  <a:p>
                    <a:r>
                      <a:rPr lang="en-US"/>
                      <a:t>None of</a:t>
                    </a:r>
                    <a:r>
                      <a:rPr lang="en-US" baseline="0"/>
                      <a:t> the above
</a:t>
                    </a:r>
                    <a:fld id="{0C1CE262-594D-4C1F-BEF7-216FA5E810C2}"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5D6A-409C-93F2-4F16846E02BE}"/>
                </c:ext>
              </c:extLst>
            </c:dLbl>
            <c:dLbl>
              <c:idx val="3"/>
              <c:layout>
                <c:manualLayout>
                  <c:x val="-0.13015873015873017"/>
                  <c:y val="-2.290950744559002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D6A-409C-93F2-4F16846E02B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pivots!$A$13:$A$17</c:f>
              <c:strCache>
                <c:ptCount val="4"/>
                <c:pt idx="0">
                  <c:v>Both</c:v>
                </c:pt>
                <c:pt idx="1">
                  <c:v>Employee</c:v>
                </c:pt>
                <c:pt idx="2">
                  <c:v>nullof the above</c:v>
                </c:pt>
                <c:pt idx="3">
                  <c:v>Student</c:v>
                </c:pt>
              </c:strCache>
            </c:strRef>
          </c:cat>
          <c:val>
            <c:numRef>
              <c:f>pivots!$B$13:$B$17</c:f>
              <c:numCache>
                <c:formatCode>General</c:formatCode>
                <c:ptCount val="4"/>
                <c:pt idx="0">
                  <c:v>31</c:v>
                </c:pt>
                <c:pt idx="1">
                  <c:v>35</c:v>
                </c:pt>
                <c:pt idx="2">
                  <c:v>13</c:v>
                </c:pt>
                <c:pt idx="3">
                  <c:v>165</c:v>
                </c:pt>
              </c:numCache>
            </c:numRef>
          </c:val>
          <c:extLst>
            <c:ext xmlns:c16="http://schemas.microsoft.com/office/drawing/2014/chart" uri="{C3380CC4-5D6E-409C-BE32-E72D297353CC}">
              <c16:uniqueId val="{00000008-5D6A-409C-93F2-4F16846E02BE}"/>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[Survey.xlsx]pivots!PivotTable4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B0B0"/>
          </a:solidFill>
          <a:ln>
            <a:noFill/>
          </a:ln>
          <a:effectLst/>
        </c:spPr>
      </c:pivotFmt>
      <c:pivotFmt>
        <c:idx val="4"/>
        <c:spPr>
          <a:solidFill>
            <a:srgbClr val="FFD09B"/>
          </a:solidFill>
          <a:ln>
            <a:noFill/>
          </a:ln>
          <a:effectLst/>
        </c:spPr>
      </c:pivotFmt>
      <c:pivotFmt>
        <c:idx val="5"/>
        <c:spPr>
          <a:solidFill>
            <a:srgbClr val="B2C8DF"/>
          </a:solidFill>
          <a:ln>
            <a:noFill/>
          </a:ln>
          <a:effectLst/>
        </c:spPr>
      </c:pivotFmt>
      <c:pivotFmt>
        <c:idx val="6"/>
        <c:spPr>
          <a:solidFill>
            <a:srgbClr val="D6D1EC"/>
          </a:solidFill>
          <a:ln>
            <a:noFill/>
          </a:ln>
          <a:effectLst/>
        </c:spPr>
      </c:pivotFmt>
      <c:pivotFmt>
        <c:idx val="7"/>
        <c:spPr>
          <a:solidFill>
            <a:srgbClr val="FFB0B0"/>
          </a:solidFill>
          <a:ln>
            <a:noFill/>
          </a:ln>
          <a:effectLst/>
        </c:spPr>
      </c:pivotFmt>
      <c:pivotFmt>
        <c:idx val="8"/>
        <c:spPr>
          <a:solidFill>
            <a:srgbClr val="FFD09B"/>
          </a:solidFill>
          <a:ln>
            <a:noFill/>
          </a:ln>
          <a:effectLst/>
        </c:spPr>
      </c:pivotFmt>
    </c:pivotFmts>
    <c:plotArea>
      <c:layout/>
      <c:barChart>
        <c:barDir val="col"/>
        <c:grouping val="clustered"/>
        <c:varyColors val="0"/>
        <c:ser>
          <c:idx val="0"/>
          <c:order val="0"/>
          <c:tx>
            <c:strRef>
              <c:f>pivots!$L$2</c:f>
              <c:strCache>
                <c:ptCount val="1"/>
                <c:pt idx="0">
                  <c:v>Total</c:v>
                </c:pt>
              </c:strCache>
            </c:strRef>
          </c:tx>
          <c:spPr>
            <a:solidFill>
              <a:schemeClr val="accent1"/>
            </a:solidFill>
            <a:ln>
              <a:noFill/>
            </a:ln>
            <a:effectLst/>
          </c:spPr>
          <c:invertIfNegative val="0"/>
          <c:dPt>
            <c:idx val="0"/>
            <c:invertIfNegative val="0"/>
            <c:bubble3D val="0"/>
            <c:spPr>
              <a:solidFill>
                <a:srgbClr val="FFB0B0"/>
              </a:solidFill>
              <a:ln>
                <a:noFill/>
              </a:ln>
              <a:effectLst/>
            </c:spPr>
            <c:extLst>
              <c:ext xmlns:c16="http://schemas.microsoft.com/office/drawing/2014/chart" uri="{C3380CC4-5D6E-409C-BE32-E72D297353CC}">
                <c16:uniqueId val="{00000001-3042-4CF8-90BC-84305CD13921}"/>
              </c:ext>
            </c:extLst>
          </c:dPt>
          <c:dPt>
            <c:idx val="1"/>
            <c:invertIfNegative val="0"/>
            <c:bubble3D val="0"/>
            <c:spPr>
              <a:solidFill>
                <a:srgbClr val="FFD09B"/>
              </a:solidFill>
              <a:ln>
                <a:noFill/>
              </a:ln>
              <a:effectLst/>
            </c:spPr>
            <c:extLst>
              <c:ext xmlns:c16="http://schemas.microsoft.com/office/drawing/2014/chart" uri="{C3380CC4-5D6E-409C-BE32-E72D297353CC}">
                <c16:uniqueId val="{00000002-3042-4CF8-90BC-84305CD13921}"/>
              </c:ext>
            </c:extLst>
          </c:dPt>
          <c:dPt>
            <c:idx val="2"/>
            <c:invertIfNegative val="0"/>
            <c:bubble3D val="0"/>
            <c:spPr>
              <a:solidFill>
                <a:srgbClr val="B2C8DF"/>
              </a:solidFill>
              <a:ln>
                <a:noFill/>
              </a:ln>
              <a:effectLst/>
            </c:spPr>
            <c:extLst>
              <c:ext xmlns:c16="http://schemas.microsoft.com/office/drawing/2014/chart" uri="{C3380CC4-5D6E-409C-BE32-E72D297353CC}">
                <c16:uniqueId val="{00000003-3042-4CF8-90BC-84305CD13921}"/>
              </c:ext>
            </c:extLst>
          </c:dPt>
          <c:dPt>
            <c:idx val="3"/>
            <c:invertIfNegative val="0"/>
            <c:bubble3D val="0"/>
            <c:spPr>
              <a:solidFill>
                <a:srgbClr val="D6D1EC"/>
              </a:solidFill>
              <a:ln>
                <a:noFill/>
              </a:ln>
              <a:effectLst/>
            </c:spPr>
            <c:extLst>
              <c:ext xmlns:c16="http://schemas.microsoft.com/office/drawing/2014/chart" uri="{C3380CC4-5D6E-409C-BE32-E72D297353CC}">
                <c16:uniqueId val="{00000004-3042-4CF8-90BC-84305CD13921}"/>
              </c:ext>
            </c:extLst>
          </c:dPt>
          <c:dPt>
            <c:idx val="4"/>
            <c:invertIfNegative val="0"/>
            <c:bubble3D val="0"/>
            <c:spPr>
              <a:solidFill>
                <a:srgbClr val="FFB0B0"/>
              </a:solidFill>
              <a:ln>
                <a:noFill/>
              </a:ln>
              <a:effectLst/>
            </c:spPr>
            <c:extLst>
              <c:ext xmlns:c16="http://schemas.microsoft.com/office/drawing/2014/chart" uri="{C3380CC4-5D6E-409C-BE32-E72D297353CC}">
                <c16:uniqueId val="{00000005-3042-4CF8-90BC-84305CD13921}"/>
              </c:ext>
            </c:extLst>
          </c:dPt>
          <c:dPt>
            <c:idx val="5"/>
            <c:invertIfNegative val="0"/>
            <c:bubble3D val="0"/>
            <c:spPr>
              <a:solidFill>
                <a:srgbClr val="FFD09B"/>
              </a:solidFill>
              <a:ln>
                <a:noFill/>
              </a:ln>
              <a:effectLst/>
            </c:spPr>
            <c:extLst>
              <c:ext xmlns:c16="http://schemas.microsoft.com/office/drawing/2014/chart" uri="{C3380CC4-5D6E-409C-BE32-E72D297353CC}">
                <c16:uniqueId val="{00000006-3042-4CF8-90BC-84305CD13921}"/>
              </c:ext>
            </c:extLst>
          </c:dPt>
          <c:cat>
            <c:strRef>
              <c:f>pivots!$K$3:$K$9</c:f>
              <c:strCache>
                <c:ptCount val="6"/>
                <c:pt idx="0">
                  <c:v>Instagram</c:v>
                </c:pt>
                <c:pt idx="1">
                  <c:v>Influencer</c:v>
                </c:pt>
                <c:pt idx="2">
                  <c:v>Friend</c:v>
                </c:pt>
                <c:pt idx="3">
                  <c:v>Brand owner</c:v>
                </c:pt>
                <c:pt idx="4">
                  <c:v>TikTok</c:v>
                </c:pt>
                <c:pt idx="5">
                  <c:v>Facebook</c:v>
                </c:pt>
              </c:strCache>
            </c:strRef>
          </c:cat>
          <c:val>
            <c:numRef>
              <c:f>pivots!$L$3:$L$9</c:f>
              <c:numCache>
                <c:formatCode>General</c:formatCode>
                <c:ptCount val="6"/>
                <c:pt idx="0">
                  <c:v>106</c:v>
                </c:pt>
                <c:pt idx="1">
                  <c:v>39</c:v>
                </c:pt>
                <c:pt idx="2">
                  <c:v>39</c:v>
                </c:pt>
                <c:pt idx="3">
                  <c:v>27</c:v>
                </c:pt>
                <c:pt idx="4">
                  <c:v>23</c:v>
                </c:pt>
                <c:pt idx="5">
                  <c:v>10</c:v>
                </c:pt>
              </c:numCache>
            </c:numRef>
          </c:val>
          <c:extLst>
            <c:ext xmlns:c16="http://schemas.microsoft.com/office/drawing/2014/chart" uri="{C3380CC4-5D6E-409C-BE32-E72D297353CC}">
              <c16:uniqueId val="{00000000-3042-4CF8-90BC-84305CD13921}"/>
            </c:ext>
          </c:extLst>
        </c:ser>
        <c:dLbls>
          <c:showLegendKey val="0"/>
          <c:showVal val="0"/>
          <c:showCatName val="0"/>
          <c:showSerName val="0"/>
          <c:showPercent val="0"/>
          <c:showBubbleSize val="0"/>
        </c:dLbls>
        <c:gapWidth val="219"/>
        <c:overlap val="-27"/>
        <c:axId val="1030633584"/>
        <c:axId val="1030634064"/>
      </c:barChart>
      <c:catAx>
        <c:axId val="1030633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Platform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634064"/>
        <c:crosses val="autoZero"/>
        <c:auto val="1"/>
        <c:lblAlgn val="ctr"/>
        <c:lblOffset val="100"/>
        <c:noMultiLvlLbl val="0"/>
      </c:catAx>
      <c:valAx>
        <c:axId val="1030634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Customers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633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[Survey.xlsx]pivots!PivotTable6</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B0B0"/>
          </a:solidFill>
          <a:ln>
            <a:noFill/>
          </a:ln>
          <a:effectLst/>
        </c:spPr>
      </c:pivotFmt>
      <c:pivotFmt>
        <c:idx val="6"/>
        <c:spPr>
          <a:solidFill>
            <a:srgbClr val="FFD09B"/>
          </a:solidFill>
          <a:ln>
            <a:noFill/>
          </a:ln>
          <a:effectLst/>
        </c:spPr>
      </c:pivotFmt>
      <c:pivotFmt>
        <c:idx val="7"/>
        <c:spPr>
          <a:solidFill>
            <a:srgbClr val="B2C8DF"/>
          </a:solidFill>
          <a:ln>
            <a:noFill/>
          </a:ln>
          <a:effectLst/>
        </c:spPr>
      </c:pivotFmt>
      <c:pivotFmt>
        <c:idx val="8"/>
        <c:spPr>
          <a:solidFill>
            <a:srgbClr val="D6D1EC"/>
          </a:solidFill>
          <a:ln>
            <a:noFill/>
          </a:ln>
          <a:effectLst/>
        </c:spPr>
      </c:pivotFmt>
      <c:pivotFmt>
        <c:idx val="9"/>
        <c:spPr>
          <a:solidFill>
            <a:srgbClr val="FFB0B0"/>
          </a:solidFill>
          <a:ln>
            <a:noFill/>
          </a:ln>
          <a:effectLst/>
        </c:spPr>
      </c:pivotFmt>
    </c:pivotFmts>
    <c:plotArea>
      <c:layout/>
      <c:barChart>
        <c:barDir val="bar"/>
        <c:grouping val="clustered"/>
        <c:varyColors val="0"/>
        <c:ser>
          <c:idx val="0"/>
          <c:order val="0"/>
          <c:tx>
            <c:strRef>
              <c:f>pivots!$L$21</c:f>
              <c:strCache>
                <c:ptCount val="1"/>
                <c:pt idx="0">
                  <c:v>Total</c:v>
                </c:pt>
              </c:strCache>
            </c:strRef>
          </c:tx>
          <c:spPr>
            <a:solidFill>
              <a:schemeClr val="accent1"/>
            </a:solidFill>
            <a:ln>
              <a:noFill/>
            </a:ln>
            <a:effectLst/>
          </c:spPr>
          <c:invertIfNegative val="0"/>
          <c:dPt>
            <c:idx val="0"/>
            <c:invertIfNegative val="0"/>
            <c:bubble3D val="0"/>
            <c:spPr>
              <a:solidFill>
                <a:srgbClr val="FFB0B0"/>
              </a:solidFill>
              <a:ln>
                <a:noFill/>
              </a:ln>
              <a:effectLst/>
            </c:spPr>
            <c:extLst>
              <c:ext xmlns:c16="http://schemas.microsoft.com/office/drawing/2014/chart" uri="{C3380CC4-5D6E-409C-BE32-E72D297353CC}">
                <c16:uniqueId val="{00000001-6BEB-423D-A86C-2146C1E447A3}"/>
              </c:ext>
            </c:extLst>
          </c:dPt>
          <c:dPt>
            <c:idx val="1"/>
            <c:invertIfNegative val="0"/>
            <c:bubble3D val="0"/>
            <c:spPr>
              <a:solidFill>
                <a:srgbClr val="FFD09B"/>
              </a:solidFill>
              <a:ln>
                <a:noFill/>
              </a:ln>
              <a:effectLst/>
            </c:spPr>
            <c:extLst>
              <c:ext xmlns:c16="http://schemas.microsoft.com/office/drawing/2014/chart" uri="{C3380CC4-5D6E-409C-BE32-E72D297353CC}">
                <c16:uniqueId val="{00000002-6BEB-423D-A86C-2146C1E447A3}"/>
              </c:ext>
            </c:extLst>
          </c:dPt>
          <c:dPt>
            <c:idx val="2"/>
            <c:invertIfNegative val="0"/>
            <c:bubble3D val="0"/>
            <c:spPr>
              <a:solidFill>
                <a:srgbClr val="B2C8DF"/>
              </a:solidFill>
              <a:ln>
                <a:noFill/>
              </a:ln>
              <a:effectLst/>
            </c:spPr>
            <c:extLst>
              <c:ext xmlns:c16="http://schemas.microsoft.com/office/drawing/2014/chart" uri="{C3380CC4-5D6E-409C-BE32-E72D297353CC}">
                <c16:uniqueId val="{00000003-6BEB-423D-A86C-2146C1E447A3}"/>
              </c:ext>
            </c:extLst>
          </c:dPt>
          <c:dPt>
            <c:idx val="3"/>
            <c:invertIfNegative val="0"/>
            <c:bubble3D val="0"/>
            <c:spPr>
              <a:solidFill>
                <a:srgbClr val="D6D1EC"/>
              </a:solidFill>
              <a:ln>
                <a:noFill/>
              </a:ln>
              <a:effectLst/>
            </c:spPr>
            <c:extLst>
              <c:ext xmlns:c16="http://schemas.microsoft.com/office/drawing/2014/chart" uri="{C3380CC4-5D6E-409C-BE32-E72D297353CC}">
                <c16:uniqueId val="{00000004-6BEB-423D-A86C-2146C1E447A3}"/>
              </c:ext>
            </c:extLst>
          </c:dPt>
          <c:dPt>
            <c:idx val="4"/>
            <c:invertIfNegative val="0"/>
            <c:bubble3D val="0"/>
            <c:spPr>
              <a:solidFill>
                <a:srgbClr val="FFB0B0"/>
              </a:solidFill>
              <a:ln>
                <a:noFill/>
              </a:ln>
              <a:effectLst/>
            </c:spPr>
            <c:extLst>
              <c:ext xmlns:c16="http://schemas.microsoft.com/office/drawing/2014/chart" uri="{C3380CC4-5D6E-409C-BE32-E72D297353CC}">
                <c16:uniqueId val="{00000005-6BEB-423D-A86C-2146C1E447A3}"/>
              </c:ext>
            </c:extLst>
          </c:dPt>
          <c:cat>
            <c:strRef>
              <c:f>pivots!$K$22:$K$27</c:f>
              <c:strCache>
                <c:ptCount val="5"/>
                <c:pt idx="0">
                  <c:v>Discount codes</c:v>
                </c:pt>
                <c:pt idx="1">
                  <c:v>Free shipping</c:v>
                </c:pt>
                <c:pt idx="2">
                  <c:v>Limited edition designs</c:v>
                </c:pt>
                <c:pt idx="3">
                  <c:v>Buy one, get 30% off the second</c:v>
                </c:pt>
                <c:pt idx="4">
                  <c:v>Loyalty programs</c:v>
                </c:pt>
              </c:strCache>
            </c:strRef>
          </c:cat>
          <c:val>
            <c:numRef>
              <c:f>pivots!$L$22:$L$27</c:f>
              <c:numCache>
                <c:formatCode>General</c:formatCode>
                <c:ptCount val="5"/>
                <c:pt idx="0">
                  <c:v>113</c:v>
                </c:pt>
                <c:pt idx="1">
                  <c:v>91</c:v>
                </c:pt>
                <c:pt idx="2">
                  <c:v>17</c:v>
                </c:pt>
                <c:pt idx="3">
                  <c:v>16</c:v>
                </c:pt>
                <c:pt idx="4">
                  <c:v>7</c:v>
                </c:pt>
              </c:numCache>
            </c:numRef>
          </c:val>
          <c:extLst>
            <c:ext xmlns:c16="http://schemas.microsoft.com/office/drawing/2014/chart" uri="{C3380CC4-5D6E-409C-BE32-E72D297353CC}">
              <c16:uniqueId val="{00000000-6BEB-423D-A86C-2146C1E447A3}"/>
            </c:ext>
          </c:extLst>
        </c:ser>
        <c:dLbls>
          <c:showLegendKey val="0"/>
          <c:showVal val="0"/>
          <c:showCatName val="0"/>
          <c:showSerName val="0"/>
          <c:showPercent val="0"/>
          <c:showBubbleSize val="0"/>
        </c:dLbls>
        <c:gapWidth val="182"/>
        <c:axId val="881936912"/>
        <c:axId val="881927792"/>
      </c:barChart>
      <c:catAx>
        <c:axId val="881936912"/>
        <c:scaling>
          <c:orientation val="minMax"/>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US" sz="1000" b="0" i="0" u="none" strike="noStrike" kern="1200" baseline="0">
                    <a:solidFill>
                      <a:sysClr val="windowText" lastClr="000000">
                        <a:lumMod val="65000"/>
                        <a:lumOff val="35000"/>
                      </a:sysClr>
                    </a:solidFill>
                  </a:rPr>
                  <a:t>Preferred promotions</a:t>
                </a: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927792"/>
        <c:crosses val="autoZero"/>
        <c:auto val="1"/>
        <c:lblAlgn val="ctr"/>
        <c:lblOffset val="100"/>
        <c:noMultiLvlLbl val="0"/>
      </c:catAx>
      <c:valAx>
        <c:axId val="881927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Customers Count</a:t>
                </a:r>
              </a:p>
            </c:rich>
          </c:tx>
          <c:layout>
            <c:manualLayout>
              <c:xMode val="edge"/>
              <c:yMode val="edge"/>
              <c:x val="0.55656469088591465"/>
              <c:y val="0.8364229752179853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93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[Survey.xlsx]pivots!PivotTable1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B0B0"/>
          </a:solidFill>
          <a:ln>
            <a:noFill/>
          </a:ln>
          <a:effectLst/>
        </c:spPr>
      </c:pivotFmt>
      <c:pivotFmt>
        <c:idx val="4"/>
        <c:spPr>
          <a:solidFill>
            <a:srgbClr val="D6D1EC"/>
          </a:solidFill>
          <a:ln>
            <a:noFill/>
          </a:ln>
          <a:effectLst/>
        </c:spPr>
      </c:pivotFmt>
      <c:pivotFmt>
        <c:idx val="5"/>
        <c:spPr>
          <a:solidFill>
            <a:srgbClr val="FFB0B0"/>
          </a:solidFill>
          <a:ln>
            <a:noFill/>
          </a:ln>
          <a:effectLst/>
        </c:spPr>
      </c:pivotFmt>
      <c:pivotFmt>
        <c:idx val="6"/>
        <c:spPr>
          <a:solidFill>
            <a:srgbClr val="FFD09B"/>
          </a:solidFill>
          <a:ln>
            <a:noFill/>
          </a:ln>
          <a:effectLst/>
        </c:spPr>
      </c:pivotFmt>
      <c:pivotFmt>
        <c:idx val="7"/>
        <c:spPr>
          <a:solidFill>
            <a:srgbClr val="B2C8DF"/>
          </a:solidFill>
          <a:ln>
            <a:noFill/>
          </a:ln>
          <a:effectLst/>
        </c:spPr>
      </c:pivotFmt>
    </c:pivotFmts>
    <c:plotArea>
      <c:layout>
        <c:manualLayout>
          <c:layoutTarget val="inner"/>
          <c:xMode val="edge"/>
          <c:yMode val="edge"/>
          <c:x val="0.2703801211965069"/>
          <c:y val="0.15989607457156088"/>
          <c:w val="0.66881551615863966"/>
          <c:h val="0.62978954377026397"/>
        </c:manualLayout>
      </c:layout>
      <c:barChart>
        <c:barDir val="bar"/>
        <c:grouping val="clustered"/>
        <c:varyColors val="0"/>
        <c:ser>
          <c:idx val="0"/>
          <c:order val="0"/>
          <c:tx>
            <c:strRef>
              <c:f>pivots!$B$2</c:f>
              <c:strCache>
                <c:ptCount val="1"/>
                <c:pt idx="0">
                  <c:v>Total</c:v>
                </c:pt>
              </c:strCache>
            </c:strRef>
          </c:tx>
          <c:spPr>
            <a:solidFill>
              <a:schemeClr val="accent1"/>
            </a:solidFill>
            <a:ln>
              <a:noFill/>
            </a:ln>
            <a:effectLst/>
          </c:spPr>
          <c:invertIfNegative val="0"/>
          <c:dPt>
            <c:idx val="0"/>
            <c:invertIfNegative val="0"/>
            <c:bubble3D val="0"/>
            <c:spPr>
              <a:solidFill>
                <a:srgbClr val="FFB0B0"/>
              </a:solidFill>
              <a:ln>
                <a:noFill/>
              </a:ln>
              <a:effectLst/>
            </c:spPr>
            <c:extLst>
              <c:ext xmlns:c16="http://schemas.microsoft.com/office/drawing/2014/chart" uri="{C3380CC4-5D6E-409C-BE32-E72D297353CC}">
                <c16:uniqueId val="{00000003-5188-4FF8-92DD-4F78ED95C38D}"/>
              </c:ext>
            </c:extLst>
          </c:dPt>
          <c:dPt>
            <c:idx val="1"/>
            <c:invertIfNegative val="0"/>
            <c:bubble3D val="0"/>
            <c:spPr>
              <a:solidFill>
                <a:srgbClr val="FFD09B"/>
              </a:solidFill>
              <a:ln>
                <a:noFill/>
              </a:ln>
              <a:effectLst/>
            </c:spPr>
            <c:extLst>
              <c:ext xmlns:c16="http://schemas.microsoft.com/office/drawing/2014/chart" uri="{C3380CC4-5D6E-409C-BE32-E72D297353CC}">
                <c16:uniqueId val="{00000004-5188-4FF8-92DD-4F78ED95C38D}"/>
              </c:ext>
            </c:extLst>
          </c:dPt>
          <c:dPt>
            <c:idx val="2"/>
            <c:invertIfNegative val="0"/>
            <c:bubble3D val="0"/>
            <c:spPr>
              <a:solidFill>
                <a:srgbClr val="B2C8DF"/>
              </a:solidFill>
              <a:ln>
                <a:noFill/>
              </a:ln>
              <a:effectLst/>
            </c:spPr>
            <c:extLst>
              <c:ext xmlns:c16="http://schemas.microsoft.com/office/drawing/2014/chart" uri="{C3380CC4-5D6E-409C-BE32-E72D297353CC}">
                <c16:uniqueId val="{00000005-5188-4FF8-92DD-4F78ED95C38D}"/>
              </c:ext>
            </c:extLst>
          </c:dPt>
          <c:dPt>
            <c:idx val="3"/>
            <c:invertIfNegative val="0"/>
            <c:bubble3D val="0"/>
            <c:spPr>
              <a:solidFill>
                <a:srgbClr val="D6D1EC"/>
              </a:solidFill>
              <a:ln>
                <a:noFill/>
              </a:ln>
              <a:effectLst/>
            </c:spPr>
            <c:extLst>
              <c:ext xmlns:c16="http://schemas.microsoft.com/office/drawing/2014/chart" uri="{C3380CC4-5D6E-409C-BE32-E72D297353CC}">
                <c16:uniqueId val="{00000002-5188-4FF8-92DD-4F78ED95C38D}"/>
              </c:ext>
            </c:extLst>
          </c:dPt>
          <c:dPt>
            <c:idx val="4"/>
            <c:invertIfNegative val="0"/>
            <c:bubble3D val="0"/>
            <c:spPr>
              <a:solidFill>
                <a:srgbClr val="FFB0B0"/>
              </a:solidFill>
              <a:ln>
                <a:noFill/>
              </a:ln>
              <a:effectLst/>
            </c:spPr>
            <c:extLst>
              <c:ext xmlns:c16="http://schemas.microsoft.com/office/drawing/2014/chart" uri="{C3380CC4-5D6E-409C-BE32-E72D297353CC}">
                <c16:uniqueId val="{00000001-5188-4FF8-92DD-4F78ED95C38D}"/>
              </c:ext>
            </c:extLst>
          </c:dPt>
          <c:cat>
            <c:strRef>
              <c:f>pivots!$A$3:$A$8</c:f>
              <c:strCache>
                <c:ptCount val="5"/>
                <c:pt idx="0">
                  <c:v>Cairo</c:v>
                </c:pt>
                <c:pt idx="1">
                  <c:v>Delta</c:v>
                </c:pt>
                <c:pt idx="2">
                  <c:v>Giza</c:v>
                </c:pt>
                <c:pt idx="3">
                  <c:v>Alexandria</c:v>
                </c:pt>
                <c:pt idx="4">
                  <c:v>Upper Egypt</c:v>
                </c:pt>
              </c:strCache>
            </c:strRef>
          </c:cat>
          <c:val>
            <c:numRef>
              <c:f>pivots!$B$3:$B$8</c:f>
              <c:numCache>
                <c:formatCode>General</c:formatCode>
                <c:ptCount val="5"/>
                <c:pt idx="0">
                  <c:v>105</c:v>
                </c:pt>
                <c:pt idx="1">
                  <c:v>55</c:v>
                </c:pt>
                <c:pt idx="2">
                  <c:v>41</c:v>
                </c:pt>
                <c:pt idx="3">
                  <c:v>22</c:v>
                </c:pt>
                <c:pt idx="4">
                  <c:v>21</c:v>
                </c:pt>
              </c:numCache>
            </c:numRef>
          </c:val>
          <c:extLst>
            <c:ext xmlns:c16="http://schemas.microsoft.com/office/drawing/2014/chart" uri="{C3380CC4-5D6E-409C-BE32-E72D297353CC}">
              <c16:uniqueId val="{00000000-5188-4FF8-92DD-4F78ED95C38D}"/>
            </c:ext>
          </c:extLst>
        </c:ser>
        <c:dLbls>
          <c:showLegendKey val="0"/>
          <c:showVal val="0"/>
          <c:showCatName val="0"/>
          <c:showSerName val="0"/>
          <c:showPercent val="0"/>
          <c:showBubbleSize val="0"/>
        </c:dLbls>
        <c:gapWidth val="182"/>
        <c:axId val="1030646064"/>
        <c:axId val="1030647024"/>
      </c:barChart>
      <c:catAx>
        <c:axId val="10306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Government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647024"/>
        <c:crosses val="autoZero"/>
        <c:auto val="1"/>
        <c:lblAlgn val="ctr"/>
        <c:lblOffset val="100"/>
        <c:noMultiLvlLbl val="0"/>
      </c:catAx>
      <c:valAx>
        <c:axId val="10306470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Customers</a:t>
                </a:r>
                <a:r>
                  <a:rPr lang="en-US" baseline="0"/>
                  <a:t> Count</a:t>
                </a:r>
                <a:endParaRPr lang="en-US"/>
              </a:p>
            </c:rich>
          </c:tx>
          <c:layout>
            <c:manualLayout>
              <c:xMode val="edge"/>
              <c:yMode val="edge"/>
              <c:x val="0.41230332734954495"/>
              <c:y val="0.8884494598432238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646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B2C8DF"/>
              </a:solidFill>
              <a:ln w="19050">
                <a:solidFill>
                  <a:schemeClr val="lt1"/>
                </a:solidFill>
              </a:ln>
              <a:effectLst/>
            </c:spPr>
            <c:extLst>
              <c:ext xmlns:c16="http://schemas.microsoft.com/office/drawing/2014/chart" uri="{C3380CC4-5D6E-409C-BE32-E72D297353CC}">
                <c16:uniqueId val="{00000001-6BCD-4538-8C0F-59F7C4D7F6BF}"/>
              </c:ext>
            </c:extLst>
          </c:dPt>
          <c:dPt>
            <c:idx val="1"/>
            <c:bubble3D val="0"/>
            <c:spPr>
              <a:solidFill>
                <a:srgbClr val="FFB0B0"/>
              </a:solidFill>
              <a:ln w="19050">
                <a:solidFill>
                  <a:schemeClr val="lt1"/>
                </a:solidFill>
              </a:ln>
              <a:effectLst/>
            </c:spPr>
            <c:extLst>
              <c:ext xmlns:c16="http://schemas.microsoft.com/office/drawing/2014/chart" uri="{C3380CC4-5D6E-409C-BE32-E72D297353CC}">
                <c16:uniqueId val="{00000003-6BCD-4538-8C0F-59F7C4D7F6BF}"/>
              </c:ext>
            </c:extLst>
          </c:dPt>
          <c:dPt>
            <c:idx val="2"/>
            <c:bubble3D val="0"/>
            <c:spPr>
              <a:solidFill>
                <a:srgbClr val="FFD09B"/>
              </a:solidFill>
              <a:ln w="19050">
                <a:solidFill>
                  <a:schemeClr val="lt1"/>
                </a:solidFill>
              </a:ln>
              <a:effectLst/>
            </c:spPr>
            <c:extLst>
              <c:ext xmlns:c16="http://schemas.microsoft.com/office/drawing/2014/chart" uri="{C3380CC4-5D6E-409C-BE32-E72D297353CC}">
                <c16:uniqueId val="{00000005-6BCD-4538-8C0F-59F7C4D7F6BF}"/>
              </c:ext>
            </c:extLst>
          </c:dPt>
          <c:dLbls>
            <c:dLbl>
              <c:idx val="0"/>
              <c:layout>
                <c:manualLayout>
                  <c:x val="0.23521505376344087"/>
                  <c:y val="5.880451803909593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BCD-4538-8C0F-59F7C4D7F6BF}"/>
                </c:ext>
              </c:extLst>
            </c:dLbl>
            <c:dLbl>
              <c:idx val="1"/>
              <c:layout>
                <c:manualLayout>
                  <c:x val="0.2553763440860215"/>
                  <c:y val="-0.26462033117593298"/>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11988"/>
                        <a:gd name="adj2" fmla="val -2380"/>
                      </a:avLst>
                    </a:prstGeom>
                    <a:noFill/>
                    <a:ln>
                      <a:noFill/>
                    </a:ln>
                  </c15:spPr>
                </c:ext>
                <c:ext xmlns:c16="http://schemas.microsoft.com/office/drawing/2014/chart" uri="{C3380CC4-5D6E-409C-BE32-E72D297353CC}">
                  <c16:uniqueId val="{00000003-6BCD-4538-8C0F-59F7C4D7F6BF}"/>
                </c:ext>
              </c:extLst>
            </c:dLbl>
            <c:dLbl>
              <c:idx val="2"/>
              <c:layout>
                <c:manualLayout>
                  <c:x val="-0.13104838709677422"/>
                  <c:y val="-4.704361443127699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BCD-4538-8C0F-59F7C4D7F6BF}"/>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pivots!$D$54:$D$56</c:f>
              <c:strCache>
                <c:ptCount val="3"/>
                <c:pt idx="0">
                  <c:v>facebook</c:v>
                </c:pt>
                <c:pt idx="1">
                  <c:v>instgram</c:v>
                </c:pt>
                <c:pt idx="2">
                  <c:v>tiktok</c:v>
                </c:pt>
              </c:strCache>
            </c:strRef>
          </c:cat>
          <c:val>
            <c:numRef>
              <c:f>pivots!$E$54:$E$56</c:f>
              <c:numCache>
                <c:formatCode>General</c:formatCode>
                <c:ptCount val="3"/>
                <c:pt idx="0">
                  <c:v>23</c:v>
                </c:pt>
                <c:pt idx="1">
                  <c:v>229</c:v>
                </c:pt>
                <c:pt idx="2">
                  <c:v>65</c:v>
                </c:pt>
              </c:numCache>
            </c:numRef>
          </c:val>
          <c:extLst>
            <c:ext xmlns:c16="http://schemas.microsoft.com/office/drawing/2014/chart" uri="{C3380CC4-5D6E-409C-BE32-E72D297353CC}">
              <c16:uniqueId val="{00000006-6BCD-4538-8C0F-59F7C4D7F6BF}"/>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[Survey.xlsx]pivots!PivotTable3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B0B0"/>
          </a:solidFill>
          <a:ln>
            <a:noFill/>
          </a:ln>
          <a:effectLst/>
        </c:spPr>
      </c:pivotFmt>
      <c:pivotFmt>
        <c:idx val="4"/>
        <c:spPr>
          <a:solidFill>
            <a:srgbClr val="FFD09B"/>
          </a:solidFill>
          <a:ln>
            <a:noFill/>
          </a:ln>
          <a:effectLst/>
        </c:spPr>
      </c:pivotFmt>
      <c:pivotFmt>
        <c:idx val="5"/>
        <c:spPr>
          <a:solidFill>
            <a:srgbClr val="B2C8DF"/>
          </a:solidFill>
          <a:ln>
            <a:noFill/>
          </a:ln>
          <a:effectLst/>
        </c:spPr>
      </c:pivotFmt>
      <c:pivotFmt>
        <c:idx val="6"/>
        <c:spPr>
          <a:solidFill>
            <a:srgbClr val="D6D1EC"/>
          </a:solidFill>
          <a:ln>
            <a:noFill/>
          </a:ln>
          <a:effectLst/>
        </c:spPr>
      </c:pivotFmt>
    </c:pivotFmts>
    <c:plotArea>
      <c:layout/>
      <c:barChart>
        <c:barDir val="col"/>
        <c:grouping val="clustered"/>
        <c:varyColors val="0"/>
        <c:ser>
          <c:idx val="0"/>
          <c:order val="0"/>
          <c:tx>
            <c:strRef>
              <c:f>pivots!$B$20</c:f>
              <c:strCache>
                <c:ptCount val="1"/>
                <c:pt idx="0">
                  <c:v>Total</c:v>
                </c:pt>
              </c:strCache>
            </c:strRef>
          </c:tx>
          <c:spPr>
            <a:solidFill>
              <a:schemeClr val="accent1"/>
            </a:solidFill>
            <a:ln>
              <a:noFill/>
            </a:ln>
            <a:effectLst/>
          </c:spPr>
          <c:invertIfNegative val="0"/>
          <c:dPt>
            <c:idx val="0"/>
            <c:invertIfNegative val="0"/>
            <c:bubble3D val="0"/>
            <c:spPr>
              <a:solidFill>
                <a:srgbClr val="FFB0B0"/>
              </a:solidFill>
              <a:ln>
                <a:noFill/>
              </a:ln>
              <a:effectLst/>
            </c:spPr>
            <c:extLst>
              <c:ext xmlns:c16="http://schemas.microsoft.com/office/drawing/2014/chart" uri="{C3380CC4-5D6E-409C-BE32-E72D297353CC}">
                <c16:uniqueId val="{00000001-26C9-4AC2-AE29-34690F9B995B}"/>
              </c:ext>
            </c:extLst>
          </c:dPt>
          <c:dPt>
            <c:idx val="1"/>
            <c:invertIfNegative val="0"/>
            <c:bubble3D val="0"/>
            <c:spPr>
              <a:solidFill>
                <a:srgbClr val="FFD09B"/>
              </a:solidFill>
              <a:ln>
                <a:noFill/>
              </a:ln>
              <a:effectLst/>
            </c:spPr>
            <c:extLst>
              <c:ext xmlns:c16="http://schemas.microsoft.com/office/drawing/2014/chart" uri="{C3380CC4-5D6E-409C-BE32-E72D297353CC}">
                <c16:uniqueId val="{00000002-26C9-4AC2-AE29-34690F9B995B}"/>
              </c:ext>
            </c:extLst>
          </c:dPt>
          <c:dPt>
            <c:idx val="2"/>
            <c:invertIfNegative val="0"/>
            <c:bubble3D val="0"/>
            <c:spPr>
              <a:solidFill>
                <a:srgbClr val="B2C8DF"/>
              </a:solidFill>
              <a:ln>
                <a:noFill/>
              </a:ln>
              <a:effectLst/>
            </c:spPr>
            <c:extLst>
              <c:ext xmlns:c16="http://schemas.microsoft.com/office/drawing/2014/chart" uri="{C3380CC4-5D6E-409C-BE32-E72D297353CC}">
                <c16:uniqueId val="{00000003-26C9-4AC2-AE29-34690F9B995B}"/>
              </c:ext>
            </c:extLst>
          </c:dPt>
          <c:dPt>
            <c:idx val="3"/>
            <c:invertIfNegative val="0"/>
            <c:bubble3D val="0"/>
            <c:spPr>
              <a:solidFill>
                <a:srgbClr val="D6D1EC"/>
              </a:solidFill>
              <a:ln>
                <a:noFill/>
              </a:ln>
              <a:effectLst/>
            </c:spPr>
            <c:extLst>
              <c:ext xmlns:c16="http://schemas.microsoft.com/office/drawing/2014/chart" uri="{C3380CC4-5D6E-409C-BE32-E72D297353CC}">
                <c16:uniqueId val="{00000004-26C9-4AC2-AE29-34690F9B995B}"/>
              </c:ext>
            </c:extLst>
          </c:dPt>
          <c:cat>
            <c:strRef>
              <c:f>pivots!$A$21:$A$25</c:f>
              <c:strCache>
                <c:ptCount val="4"/>
                <c:pt idx="0">
                  <c:v>250-350 EGP</c:v>
                </c:pt>
                <c:pt idx="1">
                  <c:v>200-250 EGP</c:v>
                </c:pt>
                <c:pt idx="2">
                  <c:v>350-450 EGP</c:v>
                </c:pt>
                <c:pt idx="3">
                  <c:v>450-550 EGP</c:v>
                </c:pt>
              </c:strCache>
            </c:strRef>
          </c:cat>
          <c:val>
            <c:numRef>
              <c:f>pivots!$B$21:$B$25</c:f>
              <c:numCache>
                <c:formatCode>General</c:formatCode>
                <c:ptCount val="4"/>
                <c:pt idx="0">
                  <c:v>114</c:v>
                </c:pt>
                <c:pt idx="1">
                  <c:v>101</c:v>
                </c:pt>
                <c:pt idx="2">
                  <c:v>23</c:v>
                </c:pt>
                <c:pt idx="3">
                  <c:v>6</c:v>
                </c:pt>
              </c:numCache>
            </c:numRef>
          </c:val>
          <c:extLst>
            <c:ext xmlns:c16="http://schemas.microsoft.com/office/drawing/2014/chart" uri="{C3380CC4-5D6E-409C-BE32-E72D297353CC}">
              <c16:uniqueId val="{00000000-26C9-4AC2-AE29-34690F9B995B}"/>
            </c:ext>
          </c:extLst>
        </c:ser>
        <c:dLbls>
          <c:showLegendKey val="0"/>
          <c:showVal val="0"/>
          <c:showCatName val="0"/>
          <c:showSerName val="0"/>
          <c:showPercent val="0"/>
          <c:showBubbleSize val="0"/>
        </c:dLbls>
        <c:gapWidth val="219"/>
        <c:overlap val="-27"/>
        <c:axId val="1128112912"/>
        <c:axId val="1128102832"/>
      </c:barChart>
      <c:catAx>
        <c:axId val="1128112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102832"/>
        <c:crosses val="autoZero"/>
        <c:auto val="1"/>
        <c:lblAlgn val="ctr"/>
        <c:lblOffset val="100"/>
        <c:noMultiLvlLbl val="0"/>
      </c:catAx>
      <c:valAx>
        <c:axId val="11281028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Customers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11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FFB0B0"/>
              </a:solidFill>
              <a:ln>
                <a:noFill/>
              </a:ln>
              <a:effectLst/>
            </c:spPr>
            <c:extLst>
              <c:ext xmlns:c16="http://schemas.microsoft.com/office/drawing/2014/chart" uri="{C3380CC4-5D6E-409C-BE32-E72D297353CC}">
                <c16:uniqueId val="{00000001-C265-49A7-B615-AD6E0209674D}"/>
              </c:ext>
            </c:extLst>
          </c:dPt>
          <c:dPt>
            <c:idx val="1"/>
            <c:invertIfNegative val="0"/>
            <c:bubble3D val="0"/>
            <c:spPr>
              <a:solidFill>
                <a:srgbClr val="FFD09B"/>
              </a:solidFill>
              <a:ln>
                <a:noFill/>
              </a:ln>
              <a:effectLst/>
            </c:spPr>
            <c:extLst>
              <c:ext xmlns:c16="http://schemas.microsoft.com/office/drawing/2014/chart" uri="{C3380CC4-5D6E-409C-BE32-E72D297353CC}">
                <c16:uniqueId val="{00000003-C265-49A7-B615-AD6E0209674D}"/>
              </c:ext>
            </c:extLst>
          </c:dPt>
          <c:dPt>
            <c:idx val="2"/>
            <c:invertIfNegative val="0"/>
            <c:bubble3D val="0"/>
            <c:spPr>
              <a:solidFill>
                <a:srgbClr val="B2C8DF"/>
              </a:solidFill>
              <a:ln>
                <a:noFill/>
              </a:ln>
              <a:effectLst/>
            </c:spPr>
            <c:extLst>
              <c:ext xmlns:c16="http://schemas.microsoft.com/office/drawing/2014/chart" uri="{C3380CC4-5D6E-409C-BE32-E72D297353CC}">
                <c16:uniqueId val="{00000005-C265-49A7-B615-AD6E0209674D}"/>
              </c:ext>
            </c:extLst>
          </c:dPt>
          <c:dPt>
            <c:idx val="3"/>
            <c:invertIfNegative val="0"/>
            <c:bubble3D val="0"/>
            <c:spPr>
              <a:solidFill>
                <a:srgbClr val="D6D1EC"/>
              </a:solidFill>
              <a:ln>
                <a:noFill/>
              </a:ln>
              <a:effectLst/>
            </c:spPr>
            <c:extLst>
              <c:ext xmlns:c16="http://schemas.microsoft.com/office/drawing/2014/chart" uri="{C3380CC4-5D6E-409C-BE32-E72D297353CC}">
                <c16:uniqueId val="{00000007-C265-49A7-B615-AD6E0209674D}"/>
              </c:ext>
            </c:extLst>
          </c:dPt>
          <c:dPt>
            <c:idx val="4"/>
            <c:invertIfNegative val="0"/>
            <c:bubble3D val="0"/>
            <c:spPr>
              <a:solidFill>
                <a:srgbClr val="FFD09B"/>
              </a:solidFill>
              <a:ln>
                <a:noFill/>
              </a:ln>
              <a:effectLst/>
            </c:spPr>
            <c:extLst>
              <c:ext xmlns:c16="http://schemas.microsoft.com/office/drawing/2014/chart" uri="{C3380CC4-5D6E-409C-BE32-E72D297353CC}">
                <c16:uniqueId val="{00000009-C265-49A7-B615-AD6E0209674D}"/>
              </c:ext>
            </c:extLst>
          </c:dPt>
          <c:dPt>
            <c:idx val="5"/>
            <c:invertIfNegative val="0"/>
            <c:bubble3D val="0"/>
            <c:spPr>
              <a:solidFill>
                <a:srgbClr val="FFB0B0"/>
              </a:solidFill>
              <a:ln>
                <a:noFill/>
              </a:ln>
              <a:effectLst/>
            </c:spPr>
            <c:extLst>
              <c:ext xmlns:c16="http://schemas.microsoft.com/office/drawing/2014/chart" uri="{C3380CC4-5D6E-409C-BE32-E72D297353CC}">
                <c16:uniqueId val="{0000000B-C265-49A7-B615-AD6E0209674D}"/>
              </c:ext>
            </c:extLst>
          </c:dPt>
          <c:cat>
            <c:strRef>
              <c:f>pivots!$D$67:$D$72</c:f>
              <c:strCache>
                <c:ptCount val="6"/>
                <c:pt idx="0">
                  <c:v>planner accessories</c:v>
                </c:pt>
                <c:pt idx="1">
                  <c:v>weekly planners</c:v>
                </c:pt>
                <c:pt idx="2">
                  <c:v>To do list</c:v>
                </c:pt>
                <c:pt idx="3">
                  <c:v>notebooks</c:v>
                </c:pt>
                <c:pt idx="4">
                  <c:v>memos</c:v>
                </c:pt>
                <c:pt idx="5">
                  <c:v>not intersted</c:v>
                </c:pt>
              </c:strCache>
            </c:strRef>
          </c:cat>
          <c:val>
            <c:numRef>
              <c:f>pivots!$E$67:$E$72</c:f>
              <c:numCache>
                <c:formatCode>General</c:formatCode>
                <c:ptCount val="6"/>
                <c:pt idx="0">
                  <c:v>118</c:v>
                </c:pt>
                <c:pt idx="1">
                  <c:v>119</c:v>
                </c:pt>
                <c:pt idx="2">
                  <c:v>148</c:v>
                </c:pt>
                <c:pt idx="3">
                  <c:v>136</c:v>
                </c:pt>
                <c:pt idx="4">
                  <c:v>50</c:v>
                </c:pt>
                <c:pt idx="5">
                  <c:v>6</c:v>
                </c:pt>
              </c:numCache>
            </c:numRef>
          </c:val>
          <c:extLst>
            <c:ext xmlns:c16="http://schemas.microsoft.com/office/drawing/2014/chart" uri="{C3380CC4-5D6E-409C-BE32-E72D297353CC}">
              <c16:uniqueId val="{0000000C-C265-49A7-B615-AD6E0209674D}"/>
            </c:ext>
          </c:extLst>
        </c:ser>
        <c:dLbls>
          <c:showLegendKey val="0"/>
          <c:showVal val="0"/>
          <c:showCatName val="0"/>
          <c:showSerName val="0"/>
          <c:showPercent val="0"/>
          <c:showBubbleSize val="0"/>
        </c:dLbls>
        <c:gapWidth val="182"/>
        <c:axId val="1030631184"/>
        <c:axId val="1030638384"/>
      </c:barChart>
      <c:catAx>
        <c:axId val="10306311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638384"/>
        <c:crosses val="autoZero"/>
        <c:auto val="1"/>
        <c:lblAlgn val="ctr"/>
        <c:lblOffset val="100"/>
        <c:noMultiLvlLbl val="0"/>
      </c:catAx>
      <c:valAx>
        <c:axId val="1030638384"/>
        <c:scaling>
          <c:orientation val="minMax"/>
        </c:scaling>
        <c:delete val="0"/>
        <c:axPos val="b"/>
        <c:title>
          <c:tx>
            <c:rich>
              <a:bodyPr rot="0" spcFirstLastPara="1" vertOverflow="ellipsis" vert="horz" wrap="square" anchor="ctr" anchorCtr="1"/>
              <a:lstStyle/>
              <a:p>
                <a:pPr algn="ctr" rtl="0">
                  <a:defRPr sz="1000" b="0" i="0" u="none" strike="noStrike" kern="1200" baseline="0">
                    <a:solidFill>
                      <a:schemeClr val="tx1">
                        <a:lumMod val="65000"/>
                        <a:lumOff val="35000"/>
                      </a:schemeClr>
                    </a:solidFill>
                    <a:latin typeface="+mn-lt"/>
                    <a:ea typeface="+mn-ea"/>
                    <a:cs typeface="+mn-cs"/>
                  </a:defRPr>
                </a:pPr>
                <a:r>
                  <a:rPr lang="en-US"/>
                  <a:t>	Customers</a:t>
                </a:r>
                <a:r>
                  <a:rPr lang="en-US" baseline="0"/>
                  <a:t> Count</a:t>
                </a:r>
                <a:endParaRPr lang="en-US"/>
              </a:p>
            </c:rich>
          </c:tx>
          <c:layout>
            <c:manualLayout>
              <c:xMode val="edge"/>
              <c:yMode val="edge"/>
              <c:x val="0.21598944933863465"/>
              <c:y val="0.8371767482553053"/>
            </c:manualLayout>
          </c:layout>
          <c:overlay val="0"/>
          <c:spPr>
            <a:noFill/>
            <a:ln>
              <a:noFill/>
            </a:ln>
            <a:effectLst/>
          </c:spPr>
          <c:txPr>
            <a:bodyPr rot="0" spcFirstLastPara="1" vertOverflow="ellipsis" vert="horz" wrap="square" anchor="ctr" anchorCtr="1"/>
            <a:lstStyle/>
            <a:p>
              <a:pPr algn="ctr" rtl="0">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631184"/>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[Survey.xlsx]pivots!PivotTable5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B0B0"/>
          </a:solidFill>
          <a:ln>
            <a:noFill/>
          </a:ln>
          <a:effectLst/>
        </c:spPr>
      </c:pivotFmt>
      <c:pivotFmt>
        <c:idx val="6"/>
        <c:spPr>
          <a:solidFill>
            <a:srgbClr val="FFD09B"/>
          </a:solidFill>
          <a:ln>
            <a:noFill/>
          </a:ln>
          <a:effectLst/>
        </c:spPr>
      </c:pivotFmt>
      <c:pivotFmt>
        <c:idx val="7"/>
        <c:spPr>
          <a:solidFill>
            <a:srgbClr val="B2C8DF"/>
          </a:solidFill>
          <a:ln>
            <a:noFill/>
          </a:ln>
          <a:effectLst/>
        </c:spPr>
      </c:pivotFmt>
      <c:pivotFmt>
        <c:idx val="8"/>
        <c:spPr>
          <a:solidFill>
            <a:srgbClr val="D6D1EC"/>
          </a:solidFill>
          <a:ln>
            <a:noFill/>
          </a:ln>
          <a:effectLst/>
        </c:spPr>
      </c:pivotFmt>
    </c:pivotFmts>
    <c:plotArea>
      <c:layout/>
      <c:barChart>
        <c:barDir val="bar"/>
        <c:grouping val="clustered"/>
        <c:varyColors val="0"/>
        <c:ser>
          <c:idx val="0"/>
          <c:order val="0"/>
          <c:tx>
            <c:strRef>
              <c:f>pivots!$L$12</c:f>
              <c:strCache>
                <c:ptCount val="1"/>
                <c:pt idx="0">
                  <c:v>Total</c:v>
                </c:pt>
              </c:strCache>
            </c:strRef>
          </c:tx>
          <c:spPr>
            <a:solidFill>
              <a:schemeClr val="accent1"/>
            </a:solidFill>
            <a:ln>
              <a:noFill/>
            </a:ln>
            <a:effectLst/>
          </c:spPr>
          <c:invertIfNegative val="0"/>
          <c:dPt>
            <c:idx val="0"/>
            <c:invertIfNegative val="0"/>
            <c:bubble3D val="0"/>
            <c:spPr>
              <a:solidFill>
                <a:srgbClr val="FFB0B0"/>
              </a:solidFill>
              <a:ln>
                <a:noFill/>
              </a:ln>
              <a:effectLst/>
            </c:spPr>
            <c:extLst>
              <c:ext xmlns:c16="http://schemas.microsoft.com/office/drawing/2014/chart" uri="{C3380CC4-5D6E-409C-BE32-E72D297353CC}">
                <c16:uniqueId val="{00000001-9BBC-4445-811F-9B11067EC8E4}"/>
              </c:ext>
            </c:extLst>
          </c:dPt>
          <c:dPt>
            <c:idx val="1"/>
            <c:invertIfNegative val="0"/>
            <c:bubble3D val="0"/>
            <c:spPr>
              <a:solidFill>
                <a:srgbClr val="FFD09B"/>
              </a:solidFill>
              <a:ln>
                <a:noFill/>
              </a:ln>
              <a:effectLst/>
            </c:spPr>
            <c:extLst>
              <c:ext xmlns:c16="http://schemas.microsoft.com/office/drawing/2014/chart" uri="{C3380CC4-5D6E-409C-BE32-E72D297353CC}">
                <c16:uniqueId val="{00000002-9BBC-4445-811F-9B11067EC8E4}"/>
              </c:ext>
            </c:extLst>
          </c:dPt>
          <c:dPt>
            <c:idx val="2"/>
            <c:invertIfNegative val="0"/>
            <c:bubble3D val="0"/>
            <c:spPr>
              <a:solidFill>
                <a:srgbClr val="B2C8DF"/>
              </a:solidFill>
              <a:ln>
                <a:noFill/>
              </a:ln>
              <a:effectLst/>
            </c:spPr>
            <c:extLst>
              <c:ext xmlns:c16="http://schemas.microsoft.com/office/drawing/2014/chart" uri="{C3380CC4-5D6E-409C-BE32-E72D297353CC}">
                <c16:uniqueId val="{00000003-9BBC-4445-811F-9B11067EC8E4}"/>
              </c:ext>
            </c:extLst>
          </c:dPt>
          <c:dPt>
            <c:idx val="3"/>
            <c:invertIfNegative val="0"/>
            <c:bubble3D val="0"/>
            <c:spPr>
              <a:solidFill>
                <a:srgbClr val="D6D1EC"/>
              </a:solidFill>
              <a:ln>
                <a:noFill/>
              </a:ln>
              <a:effectLst/>
            </c:spPr>
            <c:extLst>
              <c:ext xmlns:c16="http://schemas.microsoft.com/office/drawing/2014/chart" uri="{C3380CC4-5D6E-409C-BE32-E72D297353CC}">
                <c16:uniqueId val="{00000004-9BBC-4445-811F-9B11067EC8E4}"/>
              </c:ext>
            </c:extLst>
          </c:dPt>
          <c:cat>
            <c:strRef>
              <c:f>pivots!$K$13:$K$17</c:f>
              <c:strCache>
                <c:ptCount val="4"/>
                <c:pt idx="0">
                  <c:v>Inner Structure (All-in-one, Undated, Free White Spaces,etc)</c:v>
                </c:pt>
                <c:pt idx="1">
                  <c:v>Design &amp; Style</c:v>
                </c:pt>
                <c:pt idx="2">
                  <c:v>Size &amp; Ease of Use</c:v>
                </c:pt>
                <c:pt idx="3">
                  <c:v>All of the above</c:v>
                </c:pt>
              </c:strCache>
            </c:strRef>
          </c:cat>
          <c:val>
            <c:numRef>
              <c:f>pivots!$L$13:$L$17</c:f>
              <c:numCache>
                <c:formatCode>General</c:formatCode>
                <c:ptCount val="4"/>
                <c:pt idx="0">
                  <c:v>162</c:v>
                </c:pt>
                <c:pt idx="1">
                  <c:v>54</c:v>
                </c:pt>
                <c:pt idx="2">
                  <c:v>18</c:v>
                </c:pt>
                <c:pt idx="3">
                  <c:v>10</c:v>
                </c:pt>
              </c:numCache>
            </c:numRef>
          </c:val>
          <c:extLst>
            <c:ext xmlns:c16="http://schemas.microsoft.com/office/drawing/2014/chart" uri="{C3380CC4-5D6E-409C-BE32-E72D297353CC}">
              <c16:uniqueId val="{00000000-9BBC-4445-811F-9B11067EC8E4}"/>
            </c:ext>
          </c:extLst>
        </c:ser>
        <c:dLbls>
          <c:showLegendKey val="0"/>
          <c:showVal val="0"/>
          <c:showCatName val="0"/>
          <c:showSerName val="0"/>
          <c:showPercent val="0"/>
          <c:showBubbleSize val="0"/>
        </c:dLbls>
        <c:gapWidth val="219"/>
        <c:axId val="1128111952"/>
        <c:axId val="1128101392"/>
      </c:barChart>
      <c:catAx>
        <c:axId val="11281119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Favorite</a:t>
                </a:r>
                <a:r>
                  <a:rPr lang="en-US" baseline="0"/>
                  <a:t> features</a:t>
                </a:r>
                <a:endParaRPr lang="en-US"/>
              </a:p>
            </c:rich>
          </c:tx>
          <c:layout>
            <c:manualLayout>
              <c:xMode val="edge"/>
              <c:yMode val="edge"/>
              <c:x val="8.5142613878246062E-3"/>
              <c:y val="0.1571996469126210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101392"/>
        <c:crosses val="autoZero"/>
        <c:auto val="1"/>
        <c:lblAlgn val="ctr"/>
        <c:lblOffset val="100"/>
        <c:noMultiLvlLbl val="0"/>
      </c:catAx>
      <c:valAx>
        <c:axId val="1128101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Customers 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11195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[Survey.xlsx]pivots!PivotTable8</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B0B0"/>
          </a:solidFill>
          <a:ln w="19050">
            <a:solidFill>
              <a:schemeClr val="lt1"/>
            </a:solidFill>
          </a:ln>
          <a:effectLst/>
        </c:spPr>
      </c:pivotFmt>
      <c:pivotFmt>
        <c:idx val="7"/>
        <c:spPr>
          <a:solidFill>
            <a:srgbClr val="D6D1EC"/>
          </a:solidFill>
          <a:ln w="19050">
            <a:solidFill>
              <a:schemeClr val="lt1"/>
            </a:solidFill>
          </a:ln>
          <a:effectLst/>
        </c:spPr>
      </c:pivotFmt>
      <c:pivotFmt>
        <c:idx val="8"/>
        <c:spPr>
          <a:solidFill>
            <a:srgbClr val="FFD09B"/>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B0B0"/>
          </a:solidFill>
          <a:ln w="19050">
            <a:solidFill>
              <a:schemeClr val="lt1"/>
            </a:solidFill>
          </a:ln>
          <a:effectLst/>
        </c:spPr>
      </c:pivotFmt>
      <c:pivotFmt>
        <c:idx val="11"/>
        <c:spPr>
          <a:solidFill>
            <a:srgbClr val="D6D1EC"/>
          </a:solidFill>
          <a:ln w="19050">
            <a:solidFill>
              <a:schemeClr val="lt1"/>
            </a:solidFill>
          </a:ln>
          <a:effectLst/>
        </c:spPr>
      </c:pivotFmt>
      <c:pivotFmt>
        <c:idx val="12"/>
        <c:spPr>
          <a:solidFill>
            <a:srgbClr val="FFD09B"/>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FFB0B0"/>
          </a:solidFill>
          <a:ln w="19050">
            <a:solidFill>
              <a:schemeClr val="lt1"/>
            </a:solidFill>
          </a:ln>
          <a:effectLst/>
        </c:spPr>
      </c:pivotFmt>
      <c:pivotFmt>
        <c:idx val="15"/>
        <c:spPr>
          <a:solidFill>
            <a:srgbClr val="D6D1EC"/>
          </a:solidFill>
          <a:ln w="19050">
            <a:solidFill>
              <a:schemeClr val="lt1"/>
            </a:solidFill>
          </a:ln>
          <a:effectLst/>
        </c:spPr>
      </c:pivotFmt>
      <c:pivotFmt>
        <c:idx val="16"/>
        <c:spPr>
          <a:solidFill>
            <a:srgbClr val="FFD09B"/>
          </a:solidFill>
          <a:ln w="19050">
            <a:solidFill>
              <a:schemeClr val="lt1"/>
            </a:solidFill>
          </a:ln>
          <a:effectLst/>
        </c:spPr>
      </c:pivotFmt>
    </c:pivotFmts>
    <c:plotArea>
      <c:layout/>
      <c:doughnutChart>
        <c:varyColors val="1"/>
        <c:ser>
          <c:idx val="0"/>
          <c:order val="0"/>
          <c:tx>
            <c:strRef>
              <c:f>pivots!$P$12</c:f>
              <c:strCache>
                <c:ptCount val="1"/>
                <c:pt idx="0">
                  <c:v>Total</c:v>
                </c:pt>
              </c:strCache>
            </c:strRef>
          </c:tx>
          <c:dPt>
            <c:idx val="0"/>
            <c:bubble3D val="0"/>
            <c:spPr>
              <a:solidFill>
                <a:srgbClr val="FFB0B0"/>
              </a:solidFill>
              <a:ln w="19050">
                <a:solidFill>
                  <a:schemeClr val="lt1"/>
                </a:solidFill>
              </a:ln>
              <a:effectLst/>
            </c:spPr>
            <c:extLst>
              <c:ext xmlns:c16="http://schemas.microsoft.com/office/drawing/2014/chart" uri="{C3380CC4-5D6E-409C-BE32-E72D297353CC}">
                <c16:uniqueId val="{00000001-8285-4446-981C-E0DC04CCB408}"/>
              </c:ext>
            </c:extLst>
          </c:dPt>
          <c:dPt>
            <c:idx val="1"/>
            <c:bubble3D val="0"/>
            <c:spPr>
              <a:solidFill>
                <a:srgbClr val="D6D1EC"/>
              </a:solidFill>
              <a:ln w="19050">
                <a:solidFill>
                  <a:schemeClr val="lt1"/>
                </a:solidFill>
              </a:ln>
              <a:effectLst/>
            </c:spPr>
            <c:extLst>
              <c:ext xmlns:c16="http://schemas.microsoft.com/office/drawing/2014/chart" uri="{C3380CC4-5D6E-409C-BE32-E72D297353CC}">
                <c16:uniqueId val="{00000003-8285-4446-981C-E0DC04CCB408}"/>
              </c:ext>
            </c:extLst>
          </c:dPt>
          <c:dPt>
            <c:idx val="2"/>
            <c:bubble3D val="0"/>
            <c:spPr>
              <a:solidFill>
                <a:srgbClr val="FFD09B"/>
              </a:solidFill>
              <a:ln w="19050">
                <a:solidFill>
                  <a:schemeClr val="lt1"/>
                </a:solidFill>
              </a:ln>
              <a:effectLst/>
            </c:spPr>
            <c:extLst>
              <c:ext xmlns:c16="http://schemas.microsoft.com/office/drawing/2014/chart" uri="{C3380CC4-5D6E-409C-BE32-E72D297353CC}">
                <c16:uniqueId val="{00000005-8285-4446-981C-E0DC04CCB408}"/>
              </c:ext>
            </c:extLst>
          </c:dPt>
          <c:cat>
            <c:strRef>
              <c:f>pivots!$O$13:$O$16</c:f>
              <c:strCache>
                <c:ptCount val="3"/>
                <c:pt idx="0">
                  <c:v>At the start of a new year (January or December)</c:v>
                </c:pt>
                <c:pt idx="1">
                  <c:v>No specific time</c:v>
                </c:pt>
                <c:pt idx="2">
                  <c:v>At the beginning of a new school semester (September or February)</c:v>
                </c:pt>
              </c:strCache>
            </c:strRef>
          </c:cat>
          <c:val>
            <c:numRef>
              <c:f>pivots!$P$13:$P$16</c:f>
              <c:numCache>
                <c:formatCode>General</c:formatCode>
                <c:ptCount val="3"/>
                <c:pt idx="0">
                  <c:v>99</c:v>
                </c:pt>
                <c:pt idx="1">
                  <c:v>79</c:v>
                </c:pt>
                <c:pt idx="2">
                  <c:v>66</c:v>
                </c:pt>
              </c:numCache>
            </c:numRef>
          </c:val>
          <c:extLst>
            <c:ext xmlns:c16="http://schemas.microsoft.com/office/drawing/2014/chart" uri="{C3380CC4-5D6E-409C-BE32-E72D297353CC}">
              <c16:uniqueId val="{00000006-8285-4446-981C-E0DC04CCB40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2810625535561271"/>
          <c:y val="9.0951283528583324E-2"/>
          <c:w val="0.34618680377035133"/>
          <c:h val="0.909048716471416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[Survey.xlsx]pivots!PivotTable9</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FFB0B0"/>
          </a:solidFill>
          <a:ln w="19050">
            <a:solidFill>
              <a:schemeClr val="lt1"/>
            </a:solidFill>
          </a:ln>
          <a:effectLst/>
        </c:spPr>
        <c:dLbl>
          <c:idx val="0"/>
          <c:layout>
            <c:manualLayout>
              <c:x val="0.12099921935987509"/>
              <c:y val="0.1376146788990824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0928961748633879"/>
              <c:y val="-0.1299694189602446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FFB0B0"/>
          </a:solidFill>
          <a:ln w="19050">
            <a:solidFill>
              <a:schemeClr val="lt1"/>
            </a:solidFill>
          </a:ln>
          <a:effectLst/>
        </c:spPr>
        <c:dLbl>
          <c:idx val="0"/>
          <c:layout>
            <c:manualLayout>
              <c:x val="0.12099921935987509"/>
              <c:y val="0.1376146788990824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0928961748633879"/>
              <c:y val="-0.1299694189602446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FFB0B0"/>
          </a:solidFill>
          <a:ln w="19050">
            <a:solidFill>
              <a:schemeClr val="lt1"/>
            </a:solidFill>
          </a:ln>
          <a:effectLst/>
        </c:spPr>
        <c:dLbl>
          <c:idx val="0"/>
          <c:layout>
            <c:manualLayout>
              <c:x val="0.12099921935987509"/>
              <c:y val="0.1376146788990824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rgbClr val="D6D1EC"/>
          </a:solidFill>
          <a:ln w="19050">
            <a:solidFill>
              <a:schemeClr val="lt1"/>
            </a:solidFill>
          </a:ln>
          <a:effectLst/>
        </c:spPr>
        <c:dLbl>
          <c:idx val="0"/>
          <c:layout>
            <c:manualLayout>
              <c:x val="-0.10928961748633879"/>
              <c:y val="-0.1299694189602446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pivots!$P$21</c:f>
              <c:strCache>
                <c:ptCount val="1"/>
                <c:pt idx="0">
                  <c:v>Total</c:v>
                </c:pt>
              </c:strCache>
            </c:strRef>
          </c:tx>
          <c:dPt>
            <c:idx val="0"/>
            <c:bubble3D val="0"/>
            <c:spPr>
              <a:solidFill>
                <a:srgbClr val="FFB0B0"/>
              </a:solidFill>
              <a:ln w="19050">
                <a:solidFill>
                  <a:schemeClr val="lt1"/>
                </a:solidFill>
              </a:ln>
              <a:effectLst/>
            </c:spPr>
            <c:extLst>
              <c:ext xmlns:c16="http://schemas.microsoft.com/office/drawing/2014/chart" uri="{C3380CC4-5D6E-409C-BE32-E72D297353CC}">
                <c16:uniqueId val="{00000001-336E-4FCD-A0A9-AF0D392EC373}"/>
              </c:ext>
            </c:extLst>
          </c:dPt>
          <c:dPt>
            <c:idx val="1"/>
            <c:bubble3D val="0"/>
            <c:spPr>
              <a:solidFill>
                <a:srgbClr val="D6D1EC"/>
              </a:solidFill>
              <a:ln w="19050">
                <a:solidFill>
                  <a:schemeClr val="lt1"/>
                </a:solidFill>
              </a:ln>
              <a:effectLst/>
            </c:spPr>
            <c:extLst>
              <c:ext xmlns:c16="http://schemas.microsoft.com/office/drawing/2014/chart" uri="{C3380CC4-5D6E-409C-BE32-E72D297353CC}">
                <c16:uniqueId val="{00000003-336E-4FCD-A0A9-AF0D392EC373}"/>
              </c:ext>
            </c:extLst>
          </c:dPt>
          <c:dLbls>
            <c:dLbl>
              <c:idx val="0"/>
              <c:layout>
                <c:manualLayout>
                  <c:x val="0.12099921935987509"/>
                  <c:y val="0.1376146788990824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36E-4FCD-A0A9-AF0D392EC373}"/>
                </c:ext>
              </c:extLst>
            </c:dLbl>
            <c:dLbl>
              <c:idx val="1"/>
              <c:layout>
                <c:manualLayout>
                  <c:x val="-0.10928961748633879"/>
                  <c:y val="-0.1299694189602446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36E-4FCD-A0A9-AF0D392EC373}"/>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pivots!$O$22:$O$24</c:f>
              <c:strCache>
                <c:ptCount val="2"/>
                <c:pt idx="0">
                  <c:v>No</c:v>
                </c:pt>
                <c:pt idx="1">
                  <c:v>Yes</c:v>
                </c:pt>
              </c:strCache>
            </c:strRef>
          </c:cat>
          <c:val>
            <c:numRef>
              <c:f>pivots!$P$22:$P$24</c:f>
              <c:numCache>
                <c:formatCode>General</c:formatCode>
                <c:ptCount val="2"/>
                <c:pt idx="0">
                  <c:v>133</c:v>
                </c:pt>
                <c:pt idx="1">
                  <c:v>111</c:v>
                </c:pt>
              </c:numCache>
            </c:numRef>
          </c:val>
          <c:extLst>
            <c:ext xmlns:c16="http://schemas.microsoft.com/office/drawing/2014/chart" uri="{C3380CC4-5D6E-409C-BE32-E72D297353CC}">
              <c16:uniqueId val="{00000004-336E-4FCD-A0A9-AF0D392EC373}"/>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[Survey.xlsx]pivots!PivotTable7</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B0B0"/>
          </a:solidFill>
          <a:ln>
            <a:noFill/>
          </a:ln>
          <a:effectLst/>
        </c:spPr>
      </c:pivotFmt>
      <c:pivotFmt>
        <c:idx val="4"/>
        <c:spPr>
          <a:solidFill>
            <a:srgbClr val="FFD09B"/>
          </a:solidFill>
          <a:ln>
            <a:noFill/>
          </a:ln>
          <a:effectLst/>
        </c:spPr>
      </c:pivotFmt>
      <c:pivotFmt>
        <c:idx val="5"/>
        <c:spPr>
          <a:solidFill>
            <a:srgbClr val="B2C8DF"/>
          </a:solidFill>
          <a:ln>
            <a:noFill/>
          </a:ln>
          <a:effectLst/>
        </c:spPr>
      </c:pivotFmt>
      <c:pivotFmt>
        <c:idx val="6"/>
        <c:spPr>
          <a:solidFill>
            <a:srgbClr val="D6D1EC"/>
          </a:solidFill>
          <a:ln>
            <a:noFill/>
          </a:ln>
          <a:effectLst/>
        </c:spPr>
      </c:pivotFmt>
    </c:pivotFmts>
    <c:plotArea>
      <c:layout/>
      <c:barChart>
        <c:barDir val="col"/>
        <c:grouping val="clustered"/>
        <c:varyColors val="0"/>
        <c:ser>
          <c:idx val="0"/>
          <c:order val="0"/>
          <c:tx>
            <c:strRef>
              <c:f>pivots!$P$2</c:f>
              <c:strCache>
                <c:ptCount val="1"/>
                <c:pt idx="0">
                  <c:v>Total</c:v>
                </c:pt>
              </c:strCache>
            </c:strRef>
          </c:tx>
          <c:spPr>
            <a:solidFill>
              <a:schemeClr val="accent1"/>
            </a:solidFill>
            <a:ln>
              <a:noFill/>
            </a:ln>
            <a:effectLst/>
          </c:spPr>
          <c:invertIfNegative val="0"/>
          <c:dPt>
            <c:idx val="0"/>
            <c:invertIfNegative val="0"/>
            <c:bubble3D val="0"/>
            <c:spPr>
              <a:solidFill>
                <a:srgbClr val="FFB0B0"/>
              </a:solidFill>
              <a:ln>
                <a:noFill/>
              </a:ln>
              <a:effectLst/>
            </c:spPr>
            <c:extLst>
              <c:ext xmlns:c16="http://schemas.microsoft.com/office/drawing/2014/chart" uri="{C3380CC4-5D6E-409C-BE32-E72D297353CC}">
                <c16:uniqueId val="{00000002-8915-48A2-876E-BD34246919A9}"/>
              </c:ext>
            </c:extLst>
          </c:dPt>
          <c:dPt>
            <c:idx val="1"/>
            <c:invertIfNegative val="0"/>
            <c:bubble3D val="0"/>
            <c:spPr>
              <a:solidFill>
                <a:srgbClr val="FFD09B"/>
              </a:solidFill>
              <a:ln>
                <a:noFill/>
              </a:ln>
              <a:effectLst/>
            </c:spPr>
            <c:extLst>
              <c:ext xmlns:c16="http://schemas.microsoft.com/office/drawing/2014/chart" uri="{C3380CC4-5D6E-409C-BE32-E72D297353CC}">
                <c16:uniqueId val="{00000003-8915-48A2-876E-BD34246919A9}"/>
              </c:ext>
            </c:extLst>
          </c:dPt>
          <c:dPt>
            <c:idx val="2"/>
            <c:invertIfNegative val="0"/>
            <c:bubble3D val="0"/>
            <c:spPr>
              <a:solidFill>
                <a:srgbClr val="B2C8DF"/>
              </a:solidFill>
              <a:ln>
                <a:noFill/>
              </a:ln>
              <a:effectLst/>
            </c:spPr>
            <c:extLst>
              <c:ext xmlns:c16="http://schemas.microsoft.com/office/drawing/2014/chart" uri="{C3380CC4-5D6E-409C-BE32-E72D297353CC}">
                <c16:uniqueId val="{00000004-8915-48A2-876E-BD34246919A9}"/>
              </c:ext>
            </c:extLst>
          </c:dPt>
          <c:dPt>
            <c:idx val="3"/>
            <c:invertIfNegative val="0"/>
            <c:bubble3D val="0"/>
            <c:spPr>
              <a:solidFill>
                <a:srgbClr val="D6D1EC"/>
              </a:solidFill>
              <a:ln>
                <a:noFill/>
              </a:ln>
              <a:effectLst/>
            </c:spPr>
            <c:extLst>
              <c:ext xmlns:c16="http://schemas.microsoft.com/office/drawing/2014/chart" uri="{C3380CC4-5D6E-409C-BE32-E72D297353CC}">
                <c16:uniqueId val="{00000005-8915-48A2-876E-BD34246919A9}"/>
              </c:ext>
            </c:extLst>
          </c:dPt>
          <c:cat>
            <c:strRef>
              <c:f>pivots!$O$3:$O$7</c:f>
              <c:strCache>
                <c:ptCount val="4"/>
                <c:pt idx="0">
                  <c:v>Product price</c:v>
                </c:pt>
                <c:pt idx="1">
                  <c:v>I’m not sure how to organize my time</c:v>
                </c:pt>
                <c:pt idx="2">
                  <c:v>Shipping costs</c:v>
                </c:pt>
                <c:pt idx="3">
                  <c:v>Unappealing designs</c:v>
                </c:pt>
              </c:strCache>
            </c:strRef>
          </c:cat>
          <c:val>
            <c:numRef>
              <c:f>pivots!$P$3:$P$7</c:f>
              <c:numCache>
                <c:formatCode>General</c:formatCode>
                <c:ptCount val="4"/>
                <c:pt idx="0">
                  <c:v>82</c:v>
                </c:pt>
                <c:pt idx="1">
                  <c:v>58</c:v>
                </c:pt>
                <c:pt idx="2">
                  <c:v>22</c:v>
                </c:pt>
                <c:pt idx="3">
                  <c:v>8</c:v>
                </c:pt>
              </c:numCache>
            </c:numRef>
          </c:val>
          <c:extLst>
            <c:ext xmlns:c16="http://schemas.microsoft.com/office/drawing/2014/chart" uri="{C3380CC4-5D6E-409C-BE32-E72D297353CC}">
              <c16:uniqueId val="{00000000-8915-48A2-876E-BD34246919A9}"/>
            </c:ext>
          </c:extLst>
        </c:ser>
        <c:dLbls>
          <c:showLegendKey val="0"/>
          <c:showVal val="0"/>
          <c:showCatName val="0"/>
          <c:showSerName val="0"/>
          <c:showPercent val="0"/>
          <c:showBubbleSize val="0"/>
        </c:dLbls>
        <c:gapWidth val="219"/>
        <c:overlap val="-27"/>
        <c:axId val="105039647"/>
        <c:axId val="105045887"/>
      </c:barChart>
      <c:catAx>
        <c:axId val="105039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Reason for not buying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45887"/>
        <c:crosses val="autoZero"/>
        <c:auto val="1"/>
        <c:lblAlgn val="ctr"/>
        <c:lblOffset val="100"/>
        <c:noMultiLvlLbl val="0"/>
      </c:catAx>
      <c:valAx>
        <c:axId val="1050458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3964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[Survey.xlsx]pivots!PivotTable14</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B0B0"/>
          </a:solidFill>
          <a:ln>
            <a:noFill/>
          </a:ln>
          <a:effectLst/>
        </c:spPr>
      </c:pivotFmt>
      <c:pivotFmt>
        <c:idx val="6"/>
        <c:spPr>
          <a:solidFill>
            <a:srgbClr val="FFD09B"/>
          </a:solidFill>
          <a:ln>
            <a:noFill/>
          </a:ln>
          <a:effectLst/>
        </c:spPr>
      </c:pivotFmt>
      <c:pivotFmt>
        <c:idx val="7"/>
        <c:spPr>
          <a:solidFill>
            <a:srgbClr val="B2C8DF"/>
          </a:solidFill>
          <a:ln>
            <a:noFill/>
          </a:ln>
          <a:effectLst/>
        </c:spPr>
      </c:pivotFmt>
      <c:pivotFmt>
        <c:idx val="8"/>
        <c:spPr>
          <a:solidFill>
            <a:srgbClr val="D6D1EC"/>
          </a:solidFill>
          <a:ln>
            <a:noFill/>
          </a:ln>
          <a:effectLst/>
        </c:spPr>
      </c:pivotFmt>
      <c:pivotFmt>
        <c:idx val="9"/>
        <c:spPr>
          <a:solidFill>
            <a:srgbClr val="FFB0B0"/>
          </a:solidFill>
          <a:ln>
            <a:noFill/>
          </a:ln>
          <a:effectLst/>
        </c:spPr>
      </c:pivotFmt>
    </c:pivotFmts>
    <c:plotArea>
      <c:layout/>
      <c:barChart>
        <c:barDir val="col"/>
        <c:grouping val="clustered"/>
        <c:varyColors val="0"/>
        <c:ser>
          <c:idx val="0"/>
          <c:order val="0"/>
          <c:tx>
            <c:strRef>
              <c:f>pivots!$B$30</c:f>
              <c:strCache>
                <c:ptCount val="1"/>
                <c:pt idx="0">
                  <c:v>Total</c:v>
                </c:pt>
              </c:strCache>
            </c:strRef>
          </c:tx>
          <c:spPr>
            <a:solidFill>
              <a:schemeClr val="accent1"/>
            </a:solidFill>
            <a:ln>
              <a:noFill/>
            </a:ln>
            <a:effectLst/>
          </c:spPr>
          <c:invertIfNegative val="0"/>
          <c:dPt>
            <c:idx val="0"/>
            <c:invertIfNegative val="0"/>
            <c:bubble3D val="0"/>
            <c:spPr>
              <a:solidFill>
                <a:srgbClr val="FFB0B0"/>
              </a:solidFill>
              <a:ln>
                <a:noFill/>
              </a:ln>
              <a:effectLst/>
            </c:spPr>
            <c:extLst>
              <c:ext xmlns:c16="http://schemas.microsoft.com/office/drawing/2014/chart" uri="{C3380CC4-5D6E-409C-BE32-E72D297353CC}">
                <c16:uniqueId val="{00000001-C21D-456C-B4A1-6E1A0F5FE757}"/>
              </c:ext>
            </c:extLst>
          </c:dPt>
          <c:dPt>
            <c:idx val="1"/>
            <c:invertIfNegative val="0"/>
            <c:bubble3D val="0"/>
            <c:spPr>
              <a:solidFill>
                <a:srgbClr val="FFD09B"/>
              </a:solidFill>
              <a:ln>
                <a:noFill/>
              </a:ln>
              <a:effectLst/>
            </c:spPr>
            <c:extLst>
              <c:ext xmlns:c16="http://schemas.microsoft.com/office/drawing/2014/chart" uri="{C3380CC4-5D6E-409C-BE32-E72D297353CC}">
                <c16:uniqueId val="{00000002-C21D-456C-B4A1-6E1A0F5FE757}"/>
              </c:ext>
            </c:extLst>
          </c:dPt>
          <c:dPt>
            <c:idx val="2"/>
            <c:invertIfNegative val="0"/>
            <c:bubble3D val="0"/>
            <c:spPr>
              <a:solidFill>
                <a:srgbClr val="B2C8DF"/>
              </a:solidFill>
              <a:ln>
                <a:noFill/>
              </a:ln>
              <a:effectLst/>
            </c:spPr>
            <c:extLst>
              <c:ext xmlns:c16="http://schemas.microsoft.com/office/drawing/2014/chart" uri="{C3380CC4-5D6E-409C-BE32-E72D297353CC}">
                <c16:uniqueId val="{00000003-C21D-456C-B4A1-6E1A0F5FE757}"/>
              </c:ext>
            </c:extLst>
          </c:dPt>
          <c:dPt>
            <c:idx val="3"/>
            <c:invertIfNegative val="0"/>
            <c:bubble3D val="0"/>
            <c:spPr>
              <a:solidFill>
                <a:srgbClr val="D6D1EC"/>
              </a:solidFill>
              <a:ln>
                <a:noFill/>
              </a:ln>
              <a:effectLst/>
            </c:spPr>
            <c:extLst>
              <c:ext xmlns:c16="http://schemas.microsoft.com/office/drawing/2014/chart" uri="{C3380CC4-5D6E-409C-BE32-E72D297353CC}">
                <c16:uniqueId val="{00000004-C21D-456C-B4A1-6E1A0F5FE757}"/>
              </c:ext>
            </c:extLst>
          </c:dPt>
          <c:dPt>
            <c:idx val="4"/>
            <c:invertIfNegative val="0"/>
            <c:bubble3D val="0"/>
            <c:spPr>
              <a:solidFill>
                <a:srgbClr val="FFB0B0"/>
              </a:solidFill>
              <a:ln>
                <a:noFill/>
              </a:ln>
              <a:effectLst/>
            </c:spPr>
            <c:extLst>
              <c:ext xmlns:c16="http://schemas.microsoft.com/office/drawing/2014/chart" uri="{C3380CC4-5D6E-409C-BE32-E72D297353CC}">
                <c16:uniqueId val="{00000005-C21D-456C-B4A1-6E1A0F5FE757}"/>
              </c:ext>
            </c:extLst>
          </c:dPt>
          <c:cat>
            <c:strRef>
              <c:f>pivots!$A$31:$A$36</c:f>
              <c:strCache>
                <c:ptCount val="5"/>
                <c:pt idx="0">
                  <c:v>Delta</c:v>
                </c:pt>
                <c:pt idx="1">
                  <c:v>Cairo</c:v>
                </c:pt>
                <c:pt idx="2">
                  <c:v>Alexandria</c:v>
                </c:pt>
                <c:pt idx="3">
                  <c:v>Upper Egypt</c:v>
                </c:pt>
                <c:pt idx="4">
                  <c:v>Giza</c:v>
                </c:pt>
              </c:strCache>
            </c:strRef>
          </c:cat>
          <c:val>
            <c:numRef>
              <c:f>pivots!$B$31:$B$36</c:f>
              <c:numCache>
                <c:formatCode>General</c:formatCode>
                <c:ptCount val="5"/>
                <c:pt idx="0">
                  <c:v>7</c:v>
                </c:pt>
                <c:pt idx="1">
                  <c:v>5</c:v>
                </c:pt>
                <c:pt idx="2">
                  <c:v>5</c:v>
                </c:pt>
                <c:pt idx="3">
                  <c:v>4</c:v>
                </c:pt>
                <c:pt idx="4">
                  <c:v>1</c:v>
                </c:pt>
              </c:numCache>
            </c:numRef>
          </c:val>
          <c:extLst>
            <c:ext xmlns:c16="http://schemas.microsoft.com/office/drawing/2014/chart" uri="{C3380CC4-5D6E-409C-BE32-E72D297353CC}">
              <c16:uniqueId val="{00000000-C21D-456C-B4A1-6E1A0F5FE757}"/>
            </c:ext>
          </c:extLst>
        </c:ser>
        <c:dLbls>
          <c:showLegendKey val="0"/>
          <c:showVal val="0"/>
          <c:showCatName val="0"/>
          <c:showSerName val="0"/>
          <c:showPercent val="0"/>
          <c:showBubbleSize val="0"/>
        </c:dLbls>
        <c:gapWidth val="219"/>
        <c:overlap val="-27"/>
        <c:axId val="1172491775"/>
        <c:axId val="1172492255"/>
      </c:barChart>
      <c:catAx>
        <c:axId val="1172491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Location</a:t>
                </a:r>
              </a:p>
            </c:rich>
          </c:tx>
          <c:layout>
            <c:manualLayout>
              <c:xMode val="edge"/>
              <c:yMode val="edge"/>
              <c:x val="0.40025809273840768"/>
              <c:y val="0.8312915704814006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492255"/>
        <c:crosses val="autoZero"/>
        <c:auto val="1"/>
        <c:lblAlgn val="ctr"/>
        <c:lblOffset val="100"/>
        <c:noMultiLvlLbl val="0"/>
      </c:catAx>
      <c:valAx>
        <c:axId val="11724922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layout>
            <c:manualLayout>
              <c:xMode val="edge"/>
              <c:yMode val="edge"/>
              <c:x val="2.7870680044593088E-2"/>
              <c:y val="0.1945967597423816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49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[Survey.xlsx]pivots!PivotTable16</c:name>
    <c:fmtId val="5"/>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marker>
          <c:symbol val="none"/>
        </c:marker>
        <c:dLbl>
          <c:idx val="0"/>
          <c:delete val="1"/>
          <c:extLst>
            <c:ext xmlns:c15="http://schemas.microsoft.com/office/drawing/2012/chart" uri="{CE6537A1-D6FC-4f65-9D91-7224C49458BB}"/>
          </c:extLst>
        </c:dLbl>
      </c:pivotFmt>
      <c:pivotFmt>
        <c:idx val="14"/>
        <c:spPr>
          <a:solidFill>
            <a:srgbClr val="FFB0B0"/>
          </a:solidFill>
          <a:ln w="19050">
            <a:solidFill>
              <a:schemeClr val="lt1"/>
            </a:solidFill>
          </a:ln>
          <a:effectLst/>
        </c:spPr>
      </c:pivotFmt>
      <c:pivotFmt>
        <c:idx val="15"/>
        <c:spPr>
          <a:solidFill>
            <a:srgbClr val="FFD09B"/>
          </a:solidFill>
          <a:ln w="19050">
            <a:solidFill>
              <a:schemeClr val="lt1"/>
            </a:solidFill>
          </a:ln>
          <a:effectLst/>
        </c:spPr>
      </c:pivotFmt>
      <c:pivotFmt>
        <c:idx val="16"/>
        <c:spPr>
          <a:solidFill>
            <a:srgbClr val="D6D1EC"/>
          </a:solidFill>
        </c:spPr>
      </c:pivotFmt>
      <c:pivotFmt>
        <c:idx val="17"/>
        <c:spPr>
          <a:solidFill>
            <a:srgbClr val="B2C8DF"/>
          </a:solidFill>
        </c:spPr>
      </c:pivotFmt>
    </c:pivotFmts>
    <c:plotArea>
      <c:layout/>
      <c:doughnutChart>
        <c:varyColors val="1"/>
        <c:ser>
          <c:idx val="0"/>
          <c:order val="0"/>
          <c:tx>
            <c:strRef>
              <c:f>pivots!$L$32</c:f>
              <c:strCache>
                <c:ptCount val="1"/>
                <c:pt idx="0">
                  <c:v>Total</c:v>
                </c:pt>
              </c:strCache>
            </c:strRef>
          </c:tx>
          <c:dPt>
            <c:idx val="0"/>
            <c:bubble3D val="0"/>
            <c:spPr>
              <a:solidFill>
                <a:srgbClr val="FFB0B0"/>
              </a:solidFill>
              <a:ln w="19050">
                <a:solidFill>
                  <a:schemeClr val="lt1"/>
                </a:solidFill>
              </a:ln>
              <a:effectLst/>
            </c:spPr>
            <c:extLst>
              <c:ext xmlns:c16="http://schemas.microsoft.com/office/drawing/2014/chart" uri="{C3380CC4-5D6E-409C-BE32-E72D297353CC}">
                <c16:uniqueId val="{00000001-4715-4CD1-B770-37C92DCB8FE4}"/>
              </c:ext>
            </c:extLst>
          </c:dPt>
          <c:dPt>
            <c:idx val="1"/>
            <c:bubble3D val="0"/>
            <c:spPr>
              <a:solidFill>
                <a:srgbClr val="FFD09B"/>
              </a:solidFill>
              <a:ln w="19050">
                <a:solidFill>
                  <a:schemeClr val="lt1"/>
                </a:solidFill>
              </a:ln>
              <a:effectLst/>
            </c:spPr>
            <c:extLst>
              <c:ext xmlns:c16="http://schemas.microsoft.com/office/drawing/2014/chart" uri="{C3380CC4-5D6E-409C-BE32-E72D297353CC}">
                <c16:uniqueId val="{00000003-4715-4CD1-B770-37C92DCB8FE4}"/>
              </c:ext>
            </c:extLst>
          </c:dPt>
          <c:dPt>
            <c:idx val="2"/>
            <c:bubble3D val="0"/>
            <c:spPr>
              <a:solidFill>
                <a:srgbClr val="B2C8DF"/>
              </a:solidFill>
            </c:spPr>
            <c:extLst>
              <c:ext xmlns:c16="http://schemas.microsoft.com/office/drawing/2014/chart" uri="{C3380CC4-5D6E-409C-BE32-E72D297353CC}">
                <c16:uniqueId val="{00000006-4715-4CD1-B770-37C92DCB8FE4}"/>
              </c:ext>
            </c:extLst>
          </c:dPt>
          <c:dPt>
            <c:idx val="3"/>
            <c:bubble3D val="0"/>
            <c:spPr>
              <a:solidFill>
                <a:srgbClr val="D6D1EC"/>
              </a:solidFill>
            </c:spPr>
            <c:extLst>
              <c:ext xmlns:c16="http://schemas.microsoft.com/office/drawing/2014/chart" uri="{C3380CC4-5D6E-409C-BE32-E72D297353CC}">
                <c16:uniqueId val="{00000005-4715-4CD1-B770-37C92DCB8FE4}"/>
              </c:ext>
            </c:extLst>
          </c:dPt>
          <c:cat>
            <c:strRef>
              <c:f>pivots!$K$33:$K$37</c:f>
              <c:strCache>
                <c:ptCount val="4"/>
                <c:pt idx="0">
                  <c:v>Student</c:v>
                </c:pt>
                <c:pt idx="1">
                  <c:v>Employee</c:v>
                </c:pt>
                <c:pt idx="2">
                  <c:v>Both</c:v>
                </c:pt>
                <c:pt idx="3">
                  <c:v>nullof the above</c:v>
                </c:pt>
              </c:strCache>
            </c:strRef>
          </c:cat>
          <c:val>
            <c:numRef>
              <c:f>pivots!$L$33:$L$37</c:f>
              <c:numCache>
                <c:formatCode>General</c:formatCode>
                <c:ptCount val="4"/>
                <c:pt idx="0">
                  <c:v>63</c:v>
                </c:pt>
                <c:pt idx="1">
                  <c:v>9</c:v>
                </c:pt>
                <c:pt idx="2">
                  <c:v>8</c:v>
                </c:pt>
                <c:pt idx="3">
                  <c:v>2</c:v>
                </c:pt>
              </c:numCache>
            </c:numRef>
          </c:val>
          <c:extLst>
            <c:ext xmlns:c16="http://schemas.microsoft.com/office/drawing/2014/chart" uri="{C3380CC4-5D6E-409C-BE32-E72D297353CC}">
              <c16:uniqueId val="{00000004-4715-4CD1-B770-37C92DCB8FE4}"/>
            </c:ext>
          </c:extLst>
        </c:ser>
        <c:dLbls>
          <c:showLegendKey val="0"/>
          <c:showVal val="0"/>
          <c:showCatName val="0"/>
          <c:showSerName val="0"/>
          <c:showPercent val="0"/>
          <c:showBubbleSize val="0"/>
          <c:showLeaderLines val="0"/>
        </c:dLbls>
        <c:firstSliceAng val="0"/>
        <c:holeSize val="75"/>
      </c:doughnutChart>
    </c:plotArea>
    <c:legend>
      <c:legendPos val="r"/>
      <c:layout>
        <c:manualLayout>
          <c:xMode val="edge"/>
          <c:yMode val="edge"/>
          <c:x val="0.70333005249343827"/>
          <c:y val="6.1290031879062325E-2"/>
          <c:w val="0.28650734588054544"/>
          <c:h val="0.86311378459666788"/>
        </c:manualLayout>
      </c:layout>
      <c:overlay val="0"/>
      <c:txPr>
        <a:bodyPr/>
        <a:lstStyle/>
        <a:p>
          <a:pPr>
            <a:defRPr>
              <a:solidFill>
                <a:schemeClr val="bg2">
                  <a:lumMod val="50000"/>
                </a:schemeClr>
              </a:solidFill>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[Survey.xlsx]pivots!PivotTable13</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756091355467459"/>
              <c:y val="4.312919011725414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5204678362573099"/>
              <c:y val="-5.51470588235294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756091355467459"/>
              <c:y val="4.312919011725414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5204678362573099"/>
              <c:y val="-5.51470588235294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B0B0"/>
          </a:solidFill>
          <a:ln w="19050">
            <a:noFill/>
          </a:ln>
          <a:effectLst/>
        </c:spPr>
      </c:pivotFmt>
      <c:pivotFmt>
        <c:idx val="12"/>
        <c:spPr>
          <a:solidFill>
            <a:srgbClr val="FFD09B"/>
          </a:solidFill>
          <a:ln w="19050">
            <a:solidFill>
              <a:srgbClr val="FFD09B"/>
            </a:solidFill>
          </a:ln>
          <a:effectLst/>
        </c:spPr>
      </c:pivotFmt>
    </c:pivotFmts>
    <c:plotArea>
      <c:layout/>
      <c:barChart>
        <c:barDir val="col"/>
        <c:grouping val="clustered"/>
        <c:varyColors val="0"/>
        <c:ser>
          <c:idx val="0"/>
          <c:order val="0"/>
          <c:tx>
            <c:strRef>
              <c:f>pivots!$T$24</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rgbClr val="FFB0B0"/>
              </a:solidFill>
              <a:ln w="19050">
                <a:noFill/>
              </a:ln>
              <a:effectLst/>
            </c:spPr>
            <c:extLst>
              <c:ext xmlns:c16="http://schemas.microsoft.com/office/drawing/2014/chart" uri="{C3380CC4-5D6E-409C-BE32-E72D297353CC}">
                <c16:uniqueId val="{00000001-E2C3-4619-A382-219EC8767AD1}"/>
              </c:ext>
            </c:extLst>
          </c:dPt>
          <c:dPt>
            <c:idx val="1"/>
            <c:invertIfNegative val="0"/>
            <c:bubble3D val="0"/>
            <c:spPr>
              <a:solidFill>
                <a:srgbClr val="FFD09B"/>
              </a:solidFill>
              <a:ln w="19050">
                <a:solidFill>
                  <a:srgbClr val="FFD09B"/>
                </a:solidFill>
              </a:ln>
              <a:effectLst/>
            </c:spPr>
            <c:extLst>
              <c:ext xmlns:c16="http://schemas.microsoft.com/office/drawing/2014/chart" uri="{C3380CC4-5D6E-409C-BE32-E72D297353CC}">
                <c16:uniqueId val="{00000003-E2C3-4619-A382-219EC8767A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pivots!$S$25:$S$27</c:f>
              <c:strCache>
                <c:ptCount val="2"/>
                <c:pt idx="0">
                  <c:v>Yes</c:v>
                </c:pt>
                <c:pt idx="1">
                  <c:v>No</c:v>
                </c:pt>
              </c:strCache>
            </c:strRef>
          </c:cat>
          <c:val>
            <c:numRef>
              <c:f>pivots!$T$25:$T$27</c:f>
              <c:numCache>
                <c:formatCode>General</c:formatCode>
                <c:ptCount val="2"/>
                <c:pt idx="0">
                  <c:v>110</c:v>
                </c:pt>
                <c:pt idx="1">
                  <c:v>1</c:v>
                </c:pt>
              </c:numCache>
            </c:numRef>
          </c:val>
          <c:extLst>
            <c:ext xmlns:c16="http://schemas.microsoft.com/office/drawing/2014/chart" uri="{C3380CC4-5D6E-409C-BE32-E72D297353CC}">
              <c16:uniqueId val="{00000004-E2C3-4619-A382-219EC8767AD1}"/>
            </c:ext>
          </c:extLst>
        </c:ser>
        <c:dLbls>
          <c:dLblPos val="outEnd"/>
          <c:showLegendKey val="0"/>
          <c:showVal val="1"/>
          <c:showCatName val="0"/>
          <c:showSerName val="0"/>
          <c:showPercent val="0"/>
          <c:showBubbleSize val="0"/>
        </c:dLbls>
        <c:gapWidth val="100"/>
        <c:axId val="1465248943"/>
        <c:axId val="1465254703"/>
      </c:barChart>
      <c:catAx>
        <c:axId val="1465248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Response</a:t>
                </a:r>
              </a:p>
            </c:rich>
          </c:tx>
          <c:layout>
            <c:manualLayout>
              <c:xMode val="edge"/>
              <c:yMode val="edge"/>
              <c:x val="0.45929256264499929"/>
              <c:y val="0.8063141525734941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5254703"/>
        <c:crosses val="autoZero"/>
        <c:auto val="1"/>
        <c:lblAlgn val="ctr"/>
        <c:lblOffset val="100"/>
        <c:noMultiLvlLbl val="0"/>
      </c:catAx>
      <c:valAx>
        <c:axId val="146525470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Customers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5248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[Survey.xlsx]pivots!PivotTable12</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B0B0"/>
          </a:solidFill>
          <a:ln>
            <a:noFill/>
          </a:ln>
          <a:effectLst/>
        </c:spPr>
      </c:pivotFmt>
      <c:pivotFmt>
        <c:idx val="4"/>
        <c:spPr>
          <a:solidFill>
            <a:srgbClr val="FFD09B"/>
          </a:solidFill>
          <a:ln>
            <a:noFill/>
          </a:ln>
          <a:effectLst/>
        </c:spPr>
      </c:pivotFmt>
      <c:pivotFmt>
        <c:idx val="5"/>
        <c:spPr>
          <a:solidFill>
            <a:srgbClr val="D6D1EC"/>
          </a:solidFill>
          <a:ln>
            <a:noFill/>
          </a:ln>
          <a:effectLst/>
        </c:spPr>
      </c:pivotFmt>
    </c:pivotFmts>
    <c:plotArea>
      <c:layout/>
      <c:barChart>
        <c:barDir val="bar"/>
        <c:grouping val="clustered"/>
        <c:varyColors val="0"/>
        <c:ser>
          <c:idx val="0"/>
          <c:order val="0"/>
          <c:tx>
            <c:strRef>
              <c:f>pivots!$T$17</c:f>
              <c:strCache>
                <c:ptCount val="1"/>
                <c:pt idx="0">
                  <c:v>Total</c:v>
                </c:pt>
              </c:strCache>
            </c:strRef>
          </c:tx>
          <c:spPr>
            <a:solidFill>
              <a:schemeClr val="accent1"/>
            </a:solidFill>
            <a:ln>
              <a:noFill/>
            </a:ln>
            <a:effectLst/>
          </c:spPr>
          <c:invertIfNegative val="0"/>
          <c:dPt>
            <c:idx val="0"/>
            <c:invertIfNegative val="0"/>
            <c:bubble3D val="0"/>
            <c:spPr>
              <a:solidFill>
                <a:srgbClr val="FFB0B0"/>
              </a:solidFill>
              <a:ln>
                <a:noFill/>
              </a:ln>
              <a:effectLst/>
            </c:spPr>
            <c:extLst>
              <c:ext xmlns:c16="http://schemas.microsoft.com/office/drawing/2014/chart" uri="{C3380CC4-5D6E-409C-BE32-E72D297353CC}">
                <c16:uniqueId val="{00000001-5379-46E7-B181-FE3629A62F63}"/>
              </c:ext>
            </c:extLst>
          </c:dPt>
          <c:dPt>
            <c:idx val="1"/>
            <c:invertIfNegative val="0"/>
            <c:bubble3D val="0"/>
            <c:spPr>
              <a:solidFill>
                <a:srgbClr val="FFD09B"/>
              </a:solidFill>
              <a:ln>
                <a:noFill/>
              </a:ln>
              <a:effectLst/>
            </c:spPr>
            <c:extLst>
              <c:ext xmlns:c16="http://schemas.microsoft.com/office/drawing/2014/chart" uri="{C3380CC4-5D6E-409C-BE32-E72D297353CC}">
                <c16:uniqueId val="{00000002-5379-46E7-B181-FE3629A62F63}"/>
              </c:ext>
            </c:extLst>
          </c:dPt>
          <c:dPt>
            <c:idx val="2"/>
            <c:invertIfNegative val="0"/>
            <c:bubble3D val="0"/>
            <c:spPr>
              <a:solidFill>
                <a:srgbClr val="D6D1EC"/>
              </a:solidFill>
              <a:ln>
                <a:noFill/>
              </a:ln>
              <a:effectLst/>
            </c:spPr>
            <c:extLst>
              <c:ext xmlns:c16="http://schemas.microsoft.com/office/drawing/2014/chart" uri="{C3380CC4-5D6E-409C-BE32-E72D297353CC}">
                <c16:uniqueId val="{00000003-5379-46E7-B181-FE3629A62F63}"/>
              </c:ext>
            </c:extLst>
          </c:dPt>
          <c:cat>
            <c:strRef>
              <c:f>pivots!$S$18:$S$21</c:f>
              <c:strCache>
                <c:ptCount val="3"/>
                <c:pt idx="0">
                  <c:v>Very satisfied</c:v>
                </c:pt>
                <c:pt idx="1">
                  <c:v>Satisfied</c:v>
                </c:pt>
                <c:pt idx="2">
                  <c:v>Not satisfied</c:v>
                </c:pt>
              </c:strCache>
            </c:strRef>
          </c:cat>
          <c:val>
            <c:numRef>
              <c:f>pivots!$T$18:$T$21</c:f>
              <c:numCache>
                <c:formatCode>General</c:formatCode>
                <c:ptCount val="3"/>
                <c:pt idx="0">
                  <c:v>73</c:v>
                </c:pt>
                <c:pt idx="1">
                  <c:v>37</c:v>
                </c:pt>
                <c:pt idx="2">
                  <c:v>1</c:v>
                </c:pt>
              </c:numCache>
            </c:numRef>
          </c:val>
          <c:extLst>
            <c:ext xmlns:c16="http://schemas.microsoft.com/office/drawing/2014/chart" uri="{C3380CC4-5D6E-409C-BE32-E72D297353CC}">
              <c16:uniqueId val="{00000000-5379-46E7-B181-FE3629A62F63}"/>
            </c:ext>
          </c:extLst>
        </c:ser>
        <c:dLbls>
          <c:showLegendKey val="0"/>
          <c:showVal val="0"/>
          <c:showCatName val="0"/>
          <c:showSerName val="0"/>
          <c:showPercent val="0"/>
          <c:showBubbleSize val="0"/>
        </c:dLbls>
        <c:gapWidth val="219"/>
        <c:axId val="1392525071"/>
        <c:axId val="1392531311"/>
      </c:barChart>
      <c:catAx>
        <c:axId val="13925250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Level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531311"/>
        <c:crosses val="autoZero"/>
        <c:auto val="1"/>
        <c:lblAlgn val="ctr"/>
        <c:lblOffset val="100"/>
        <c:noMultiLvlLbl val="0"/>
      </c:catAx>
      <c:valAx>
        <c:axId val="1392531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Customers count</a:t>
                </a:r>
              </a:p>
            </c:rich>
          </c:tx>
          <c:layout>
            <c:manualLayout>
              <c:xMode val="edge"/>
              <c:yMode val="edge"/>
              <c:x val="0.41233184652502936"/>
              <c:y val="0.8370747041317890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52507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[Survey.xlsx]pivots!PivotTable10</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FFB0B0"/>
          </a:solidFill>
          <a:ln w="19050">
            <a:solidFill>
              <a:schemeClr val="lt1"/>
            </a:solidFill>
          </a:ln>
          <a:effectLst/>
        </c:spPr>
        <c:dLbl>
          <c:idx val="0"/>
          <c:layout>
            <c:manualLayout>
              <c:x val="0.12865710349298981"/>
              <c:y val="8.906332729837733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rgbClr val="D6D1EC"/>
          </a:solidFill>
          <a:ln w="19050">
            <a:solidFill>
              <a:schemeClr val="lt1"/>
            </a:solidFill>
          </a:ln>
          <a:effectLst/>
        </c:spPr>
        <c:dLbl>
          <c:idx val="0"/>
          <c:layout>
            <c:manualLayout>
              <c:x val="-0.10721425291082479"/>
              <c:y val="-8.906332729837733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pivots!$T$2</c:f>
              <c:strCache>
                <c:ptCount val="1"/>
                <c:pt idx="0">
                  <c:v>Total</c:v>
                </c:pt>
              </c:strCache>
            </c:strRef>
          </c:tx>
          <c:dPt>
            <c:idx val="0"/>
            <c:bubble3D val="0"/>
            <c:spPr>
              <a:solidFill>
                <a:srgbClr val="FFB0B0"/>
              </a:solidFill>
              <a:ln w="19050">
                <a:solidFill>
                  <a:schemeClr val="lt1"/>
                </a:solidFill>
              </a:ln>
              <a:effectLst/>
            </c:spPr>
            <c:extLst>
              <c:ext xmlns:c16="http://schemas.microsoft.com/office/drawing/2014/chart" uri="{C3380CC4-5D6E-409C-BE32-E72D297353CC}">
                <c16:uniqueId val="{00000001-A925-4C13-836B-7E25322FF637}"/>
              </c:ext>
            </c:extLst>
          </c:dPt>
          <c:dPt>
            <c:idx val="1"/>
            <c:bubble3D val="0"/>
            <c:spPr>
              <a:solidFill>
                <a:srgbClr val="D6D1EC"/>
              </a:solidFill>
              <a:ln w="19050">
                <a:solidFill>
                  <a:schemeClr val="lt1"/>
                </a:solidFill>
              </a:ln>
              <a:effectLst/>
            </c:spPr>
            <c:extLst>
              <c:ext xmlns:c16="http://schemas.microsoft.com/office/drawing/2014/chart" uri="{C3380CC4-5D6E-409C-BE32-E72D297353CC}">
                <c16:uniqueId val="{00000003-A925-4C13-836B-7E25322FF637}"/>
              </c:ext>
            </c:extLst>
          </c:dPt>
          <c:dLbls>
            <c:dLbl>
              <c:idx val="0"/>
              <c:layout>
                <c:manualLayout>
                  <c:x val="0.12865710349298981"/>
                  <c:y val="8.906332729837733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925-4C13-836B-7E25322FF637}"/>
                </c:ext>
              </c:extLst>
            </c:dLbl>
            <c:dLbl>
              <c:idx val="1"/>
              <c:layout>
                <c:manualLayout>
                  <c:x val="-0.10721425291082479"/>
                  <c:y val="-8.906332729837733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925-4C13-836B-7E25322FF637}"/>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pivots!$S$3:$S$5</c:f>
              <c:strCache>
                <c:ptCount val="2"/>
                <c:pt idx="0">
                  <c:v>No</c:v>
                </c:pt>
                <c:pt idx="1">
                  <c:v>Yes</c:v>
                </c:pt>
              </c:strCache>
            </c:strRef>
          </c:cat>
          <c:val>
            <c:numRef>
              <c:f>pivots!$T$3:$T$5</c:f>
              <c:numCache>
                <c:formatCode>General</c:formatCode>
                <c:ptCount val="2"/>
                <c:pt idx="0">
                  <c:v>84</c:v>
                </c:pt>
                <c:pt idx="1">
                  <c:v>27</c:v>
                </c:pt>
              </c:numCache>
            </c:numRef>
          </c:val>
          <c:extLst>
            <c:ext xmlns:c16="http://schemas.microsoft.com/office/drawing/2014/chart" uri="{C3380CC4-5D6E-409C-BE32-E72D297353CC}">
              <c16:uniqueId val="{00000004-A925-4C13-836B-7E25322FF637}"/>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[Survey.xlsx]pivots!PivotTable11</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B0B0"/>
          </a:solidFill>
          <a:ln>
            <a:noFill/>
          </a:ln>
          <a:effectLst/>
        </c:spPr>
      </c:pivotFmt>
      <c:pivotFmt>
        <c:idx val="6"/>
        <c:spPr>
          <a:solidFill>
            <a:srgbClr val="FFD09B"/>
          </a:solidFill>
          <a:ln>
            <a:noFill/>
          </a:ln>
          <a:effectLst/>
        </c:spPr>
      </c:pivotFmt>
      <c:pivotFmt>
        <c:idx val="7"/>
        <c:spPr>
          <a:solidFill>
            <a:srgbClr val="B2C8DF"/>
          </a:solidFill>
          <a:ln>
            <a:noFill/>
          </a:ln>
          <a:effectLst/>
        </c:spPr>
      </c:pivotFmt>
      <c:pivotFmt>
        <c:idx val="8"/>
        <c:spPr>
          <a:solidFill>
            <a:srgbClr val="D6D1EC"/>
          </a:solidFill>
          <a:ln>
            <a:noFill/>
          </a:ln>
          <a:effectLst/>
        </c:spPr>
      </c:pivotFmt>
    </c:pivotFmts>
    <c:plotArea>
      <c:layout/>
      <c:barChart>
        <c:barDir val="bar"/>
        <c:grouping val="clustered"/>
        <c:varyColors val="0"/>
        <c:ser>
          <c:idx val="0"/>
          <c:order val="0"/>
          <c:tx>
            <c:strRef>
              <c:f>pivots!$T$9</c:f>
              <c:strCache>
                <c:ptCount val="1"/>
                <c:pt idx="0">
                  <c:v>Total</c:v>
                </c:pt>
              </c:strCache>
            </c:strRef>
          </c:tx>
          <c:spPr>
            <a:solidFill>
              <a:schemeClr val="accent1"/>
            </a:solidFill>
            <a:ln>
              <a:noFill/>
            </a:ln>
            <a:effectLst/>
          </c:spPr>
          <c:invertIfNegative val="0"/>
          <c:dPt>
            <c:idx val="0"/>
            <c:invertIfNegative val="0"/>
            <c:bubble3D val="0"/>
            <c:spPr>
              <a:solidFill>
                <a:srgbClr val="FFB0B0"/>
              </a:solidFill>
              <a:ln>
                <a:noFill/>
              </a:ln>
              <a:effectLst/>
            </c:spPr>
            <c:extLst>
              <c:ext xmlns:c16="http://schemas.microsoft.com/office/drawing/2014/chart" uri="{C3380CC4-5D6E-409C-BE32-E72D297353CC}">
                <c16:uniqueId val="{00000001-3C6A-4ED2-BC26-4DFBA6B6393B}"/>
              </c:ext>
            </c:extLst>
          </c:dPt>
          <c:dPt>
            <c:idx val="1"/>
            <c:invertIfNegative val="0"/>
            <c:bubble3D val="0"/>
            <c:spPr>
              <a:solidFill>
                <a:srgbClr val="FFD09B"/>
              </a:solidFill>
              <a:ln>
                <a:noFill/>
              </a:ln>
              <a:effectLst/>
            </c:spPr>
            <c:extLst>
              <c:ext xmlns:c16="http://schemas.microsoft.com/office/drawing/2014/chart" uri="{C3380CC4-5D6E-409C-BE32-E72D297353CC}">
                <c16:uniqueId val="{00000002-3C6A-4ED2-BC26-4DFBA6B6393B}"/>
              </c:ext>
            </c:extLst>
          </c:dPt>
          <c:dPt>
            <c:idx val="2"/>
            <c:invertIfNegative val="0"/>
            <c:bubble3D val="0"/>
            <c:spPr>
              <a:solidFill>
                <a:srgbClr val="B2C8DF"/>
              </a:solidFill>
              <a:ln>
                <a:noFill/>
              </a:ln>
              <a:effectLst/>
            </c:spPr>
            <c:extLst>
              <c:ext xmlns:c16="http://schemas.microsoft.com/office/drawing/2014/chart" uri="{C3380CC4-5D6E-409C-BE32-E72D297353CC}">
                <c16:uniqueId val="{00000003-3C6A-4ED2-BC26-4DFBA6B6393B}"/>
              </c:ext>
            </c:extLst>
          </c:dPt>
          <c:dPt>
            <c:idx val="3"/>
            <c:invertIfNegative val="0"/>
            <c:bubble3D val="0"/>
            <c:spPr>
              <a:solidFill>
                <a:srgbClr val="D6D1EC"/>
              </a:solidFill>
              <a:ln>
                <a:noFill/>
              </a:ln>
              <a:effectLst/>
            </c:spPr>
            <c:extLst>
              <c:ext xmlns:c16="http://schemas.microsoft.com/office/drawing/2014/chart" uri="{C3380CC4-5D6E-409C-BE32-E72D297353CC}">
                <c16:uniqueId val="{00000004-3C6A-4ED2-BC26-4DFBA6B6393B}"/>
              </c:ext>
            </c:extLst>
          </c:dPt>
          <c:cat>
            <c:strRef>
              <c:f>pivots!$S$10:$S$14</c:f>
              <c:strCache>
                <c:ptCount val="4"/>
                <c:pt idx="0">
                  <c:v>Quality</c:v>
                </c:pt>
                <c:pt idx="1">
                  <c:v>Incorrect order (e.g., wrong color)</c:v>
                </c:pt>
                <c:pt idx="2">
                  <c:v>Size</c:v>
                </c:pt>
                <c:pt idx="3">
                  <c:v>Shipping problems</c:v>
                </c:pt>
              </c:strCache>
            </c:strRef>
          </c:cat>
          <c:val>
            <c:numRef>
              <c:f>pivots!$T$10:$T$14</c:f>
              <c:numCache>
                <c:formatCode>General</c:formatCode>
                <c:ptCount val="4"/>
                <c:pt idx="0">
                  <c:v>22</c:v>
                </c:pt>
                <c:pt idx="1">
                  <c:v>3</c:v>
                </c:pt>
                <c:pt idx="2">
                  <c:v>1</c:v>
                </c:pt>
                <c:pt idx="3">
                  <c:v>1</c:v>
                </c:pt>
              </c:numCache>
            </c:numRef>
          </c:val>
          <c:extLst>
            <c:ext xmlns:c16="http://schemas.microsoft.com/office/drawing/2014/chart" uri="{C3380CC4-5D6E-409C-BE32-E72D297353CC}">
              <c16:uniqueId val="{00000000-3C6A-4ED2-BC26-4DFBA6B6393B}"/>
            </c:ext>
          </c:extLst>
        </c:ser>
        <c:dLbls>
          <c:showLegendKey val="0"/>
          <c:showVal val="0"/>
          <c:showCatName val="0"/>
          <c:showSerName val="0"/>
          <c:showPercent val="0"/>
          <c:showBubbleSize val="0"/>
        </c:dLbls>
        <c:gapWidth val="182"/>
        <c:axId val="1310114159"/>
        <c:axId val="1310110799"/>
      </c:barChart>
      <c:catAx>
        <c:axId val="13101141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Issue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110799"/>
        <c:crosses val="autoZero"/>
        <c:auto val="1"/>
        <c:lblAlgn val="ctr"/>
        <c:lblOffset val="100"/>
        <c:noMultiLvlLbl val="0"/>
      </c:catAx>
      <c:valAx>
        <c:axId val="1310110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Customers Count</a:t>
                </a:r>
              </a:p>
            </c:rich>
          </c:tx>
          <c:layout>
            <c:manualLayout>
              <c:xMode val="edge"/>
              <c:yMode val="edge"/>
              <c:x val="0.53097214931466896"/>
              <c:y val="0.8157170227139330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11415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[Survey.xlsx]pivots!PivotTable17</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B2C8DF"/>
          </a:solidFill>
          <a:ln w="19050">
            <a:solidFill>
              <a:schemeClr val="lt1"/>
            </a:solidFill>
          </a:ln>
          <a:effectLst/>
        </c:spPr>
      </c:pivotFmt>
      <c:pivotFmt>
        <c:idx val="12"/>
        <c:spPr>
          <a:solidFill>
            <a:srgbClr val="FFD09B"/>
          </a:solidFill>
          <a:ln w="19050">
            <a:solidFill>
              <a:schemeClr val="lt1"/>
            </a:solidFill>
          </a:ln>
          <a:effectLst/>
        </c:spPr>
      </c:pivotFmt>
    </c:pivotFmts>
    <c:plotArea>
      <c:layout/>
      <c:doughnutChart>
        <c:varyColors val="1"/>
        <c:ser>
          <c:idx val="0"/>
          <c:order val="0"/>
          <c:tx>
            <c:strRef>
              <c:f>pivots!$B$42</c:f>
              <c:strCache>
                <c:ptCount val="1"/>
                <c:pt idx="0">
                  <c:v>Total</c:v>
                </c:pt>
              </c:strCache>
            </c:strRef>
          </c:tx>
          <c:dPt>
            <c:idx val="0"/>
            <c:bubble3D val="0"/>
            <c:spPr>
              <a:solidFill>
                <a:srgbClr val="B2C8DF"/>
              </a:solidFill>
              <a:ln w="19050">
                <a:solidFill>
                  <a:schemeClr val="lt1"/>
                </a:solidFill>
              </a:ln>
              <a:effectLst/>
            </c:spPr>
            <c:extLst>
              <c:ext xmlns:c16="http://schemas.microsoft.com/office/drawing/2014/chart" uri="{C3380CC4-5D6E-409C-BE32-E72D297353CC}">
                <c16:uniqueId val="{00000001-1CEB-4E8C-8BF4-C825538845E0}"/>
              </c:ext>
            </c:extLst>
          </c:dPt>
          <c:dPt>
            <c:idx val="1"/>
            <c:bubble3D val="0"/>
            <c:spPr>
              <a:solidFill>
                <a:srgbClr val="FFD09B"/>
              </a:solidFill>
              <a:ln w="19050">
                <a:solidFill>
                  <a:schemeClr val="lt1"/>
                </a:solidFill>
              </a:ln>
              <a:effectLst/>
            </c:spPr>
            <c:extLst>
              <c:ext xmlns:c16="http://schemas.microsoft.com/office/drawing/2014/chart" uri="{C3380CC4-5D6E-409C-BE32-E72D297353CC}">
                <c16:uniqueId val="{00000003-1CEB-4E8C-8BF4-C825538845E0}"/>
              </c:ext>
            </c:extLst>
          </c:dPt>
          <c:cat>
            <c:strRef>
              <c:f>pivots!$A$43:$A$45</c:f>
              <c:strCache>
                <c:ptCount val="2"/>
                <c:pt idx="0">
                  <c:v>Satisfied</c:v>
                </c:pt>
                <c:pt idx="1">
                  <c:v>Very satisfied</c:v>
                </c:pt>
              </c:strCache>
            </c:strRef>
          </c:cat>
          <c:val>
            <c:numRef>
              <c:f>pivots!$B$43:$B$45</c:f>
              <c:numCache>
                <c:formatCode>General</c:formatCode>
                <c:ptCount val="2"/>
                <c:pt idx="0">
                  <c:v>13</c:v>
                </c:pt>
                <c:pt idx="1">
                  <c:v>14</c:v>
                </c:pt>
              </c:numCache>
            </c:numRef>
          </c:val>
          <c:extLst>
            <c:ext xmlns:c16="http://schemas.microsoft.com/office/drawing/2014/chart" uri="{C3380CC4-5D6E-409C-BE32-E72D297353CC}">
              <c16:uniqueId val="{00000004-1CEB-4E8C-8BF4-C825538845E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Brand Edge'!A1"/><Relationship Id="rId2" Type="http://schemas.openxmlformats.org/officeDocument/2006/relationships/hyperlink" Target="#'Customers overview'!A1"/><Relationship Id="rId1" Type="http://schemas.openxmlformats.org/officeDocument/2006/relationships/image" Target="../media/image1.jpg"/><Relationship Id="rId4" Type="http://schemas.openxmlformats.org/officeDocument/2006/relationships/hyperlink" Target="#'Customers satisfaction '!A1"/></Relationships>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chart" Target="../charts/chart4.xml"/><Relationship Id="rId11" Type="http://schemas.openxmlformats.org/officeDocument/2006/relationships/hyperlink" Target="#'Customers satisfaction '!A1"/><Relationship Id="rId5" Type="http://schemas.openxmlformats.org/officeDocument/2006/relationships/chart" Target="../charts/chart3.xml"/><Relationship Id="rId10" Type="http://schemas.openxmlformats.org/officeDocument/2006/relationships/hyperlink" Target="#'Brand Edge dashboard'!A1"/><Relationship Id="rId4" Type="http://schemas.openxmlformats.org/officeDocument/2006/relationships/chart" Target="../charts/chart2.xml"/><Relationship Id="rId9" Type="http://schemas.openxmlformats.org/officeDocument/2006/relationships/hyperlink" Target="#'Customers overview dashboard'!A1"/></Relationships>
</file>

<file path=xl/drawings/_rels/drawing3.xml.rels><?xml version="1.0" encoding="UTF-8" standalone="yes"?>
<Relationships xmlns="http://schemas.openxmlformats.org/package/2006/relationships"><Relationship Id="rId8" Type="http://schemas.openxmlformats.org/officeDocument/2006/relationships/hyperlink" Target="#'Customers overview dashboard'!A1"/><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chart" Target="../charts/chart10.xml"/><Relationship Id="rId5" Type="http://schemas.openxmlformats.org/officeDocument/2006/relationships/chart" Target="../charts/chart9.xml"/><Relationship Id="rId10" Type="http://schemas.openxmlformats.org/officeDocument/2006/relationships/hyperlink" Target="#'Customers satisfaction '!A1"/><Relationship Id="rId4" Type="http://schemas.openxmlformats.org/officeDocument/2006/relationships/chart" Target="../charts/chart8.xml"/><Relationship Id="rId9" Type="http://schemas.openxmlformats.org/officeDocument/2006/relationships/hyperlink" Target="#'Brand Edge dashboard'!A1"/></Relationships>
</file>

<file path=xl/drawings/_rels/drawing4.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12" Type="http://schemas.openxmlformats.org/officeDocument/2006/relationships/hyperlink" Target="#'Customers satisfaction '!A1"/><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chart" Target="../charts/chart15.xml"/><Relationship Id="rId11" Type="http://schemas.openxmlformats.org/officeDocument/2006/relationships/hyperlink" Target="#'Brand Edge dashboard'!A1"/><Relationship Id="rId5" Type="http://schemas.openxmlformats.org/officeDocument/2006/relationships/chart" Target="../charts/chart14.xml"/><Relationship Id="rId10" Type="http://schemas.openxmlformats.org/officeDocument/2006/relationships/hyperlink" Target="#'Customers overview dashboard'!A1"/><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312420</xdr:colOff>
      <xdr:row>44</xdr:row>
      <xdr:rowOff>15716</xdr:rowOff>
    </xdr:to>
    <xdr:pic>
      <xdr:nvPicPr>
        <xdr:cNvPr id="2" name="Picture 1">
          <a:extLst>
            <a:ext uri="{FF2B5EF4-FFF2-40B4-BE49-F238E27FC236}">
              <a16:creationId xmlns:a16="http://schemas.microsoft.com/office/drawing/2014/main" id="{2DD4F747-4A6A-48B8-8EF8-E49A15E91F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333220" cy="8062436"/>
        </a:xfrm>
        <a:prstGeom prst="rect">
          <a:avLst/>
        </a:prstGeom>
      </xdr:spPr>
    </xdr:pic>
    <xdr:clientData/>
  </xdr:twoCellAnchor>
  <xdr:twoCellAnchor>
    <xdr:from>
      <xdr:col>7</xdr:col>
      <xdr:colOff>449580</xdr:colOff>
      <xdr:row>6</xdr:row>
      <xdr:rowOff>15240</xdr:rowOff>
    </xdr:from>
    <xdr:to>
      <xdr:col>15</xdr:col>
      <xdr:colOff>381000</xdr:colOff>
      <xdr:row>9</xdr:row>
      <xdr:rowOff>144780</xdr:rowOff>
    </xdr:to>
    <xdr:sp macro="" textlink="">
      <xdr:nvSpPr>
        <xdr:cNvPr id="3" name="TextBox 2">
          <a:extLst>
            <a:ext uri="{FF2B5EF4-FFF2-40B4-BE49-F238E27FC236}">
              <a16:creationId xmlns:a16="http://schemas.microsoft.com/office/drawing/2014/main" id="{E50FE22F-E711-4606-B444-C6808B329A55}"/>
            </a:ext>
          </a:extLst>
        </xdr:cNvPr>
        <xdr:cNvSpPr txBox="1"/>
      </xdr:nvSpPr>
      <xdr:spPr>
        <a:xfrm>
          <a:off x="4716780" y="1112520"/>
          <a:ext cx="4808220" cy="67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400">
              <a:solidFill>
                <a:srgbClr val="FF6565"/>
              </a:solidFill>
              <a:latin typeface="Nunito ExtraBold" pitchFamily="2" charset="0"/>
              <a:cs typeface="Cavolini" panose="020B0502040204020203" pitchFamily="66" charset="0"/>
            </a:rPr>
            <a:t>InsideOut's</a:t>
          </a:r>
          <a:r>
            <a:rPr lang="en-US" sz="2400" baseline="0">
              <a:solidFill>
                <a:srgbClr val="FF6565"/>
              </a:solidFill>
              <a:latin typeface="Nunito ExtraBold" pitchFamily="2" charset="0"/>
              <a:cs typeface="Cavolini" panose="020B0502040204020203" pitchFamily="66" charset="0"/>
            </a:rPr>
            <a:t> Customers Analysis </a:t>
          </a:r>
          <a:endParaRPr lang="en-US" sz="1800">
            <a:solidFill>
              <a:srgbClr val="FF6565"/>
            </a:solidFill>
            <a:latin typeface="Nunito ExtraBold" pitchFamily="2" charset="0"/>
            <a:cs typeface="Cavolini" panose="020B0502040204020203" pitchFamily="66" charset="0"/>
          </a:endParaRPr>
        </a:p>
      </xdr:txBody>
    </xdr:sp>
    <xdr:clientData/>
  </xdr:twoCellAnchor>
  <xdr:twoCellAnchor>
    <xdr:from>
      <xdr:col>6</xdr:col>
      <xdr:colOff>335280</xdr:colOff>
      <xdr:row>11</xdr:row>
      <xdr:rowOff>149600</xdr:rowOff>
    </xdr:from>
    <xdr:to>
      <xdr:col>9</xdr:col>
      <xdr:colOff>434340</xdr:colOff>
      <xdr:row>16</xdr:row>
      <xdr:rowOff>167639</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6AE3C950-BB10-41AF-A305-F2530AFAD8AD}"/>
            </a:ext>
          </a:extLst>
        </xdr:cNvPr>
        <xdr:cNvSpPr/>
      </xdr:nvSpPr>
      <xdr:spPr>
        <a:xfrm>
          <a:off x="3992880" y="2161280"/>
          <a:ext cx="1927860" cy="932439"/>
        </a:xfrm>
        <a:prstGeom prst="roundRect">
          <a:avLst/>
        </a:prstGeom>
        <a:solidFill>
          <a:srgbClr val="FFECC8"/>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472440</xdr:colOff>
      <xdr:row>11</xdr:row>
      <xdr:rowOff>180080</xdr:rowOff>
    </xdr:from>
    <xdr:to>
      <xdr:col>9</xdr:col>
      <xdr:colOff>345326</xdr:colOff>
      <xdr:row>17</xdr:row>
      <xdr:rowOff>15239</xdr:rowOff>
    </xdr:to>
    <xdr:sp macro="" textlink="">
      <xdr:nvSpPr>
        <xdr:cNvPr id="6" name="TextBox 5">
          <a:extLst>
            <a:ext uri="{FF2B5EF4-FFF2-40B4-BE49-F238E27FC236}">
              <a16:creationId xmlns:a16="http://schemas.microsoft.com/office/drawing/2014/main" id="{CC68B43B-DBB5-476A-B621-64BF96823B18}"/>
            </a:ext>
          </a:extLst>
        </xdr:cNvPr>
        <xdr:cNvSpPr txBox="1"/>
      </xdr:nvSpPr>
      <xdr:spPr>
        <a:xfrm>
          <a:off x="4130040" y="2191760"/>
          <a:ext cx="1701686" cy="932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tx1">
                  <a:lumMod val="65000"/>
                  <a:lumOff val="35000"/>
                </a:schemeClr>
              </a:solidFill>
              <a:latin typeface="Nunito ExtraBold" pitchFamily="2" charset="0"/>
              <a:cs typeface="Poppins" panose="00000500000000000000" pitchFamily="2" charset="0"/>
            </a:rPr>
            <a:t>Customers</a:t>
          </a:r>
          <a:r>
            <a:rPr lang="en-US" sz="2000" b="1" baseline="0">
              <a:solidFill>
                <a:schemeClr val="tx1">
                  <a:lumMod val="65000"/>
                  <a:lumOff val="35000"/>
                </a:schemeClr>
              </a:solidFill>
              <a:latin typeface="Nunito ExtraBold" pitchFamily="2" charset="0"/>
              <a:cs typeface="Poppins" panose="00000500000000000000" pitchFamily="2" charset="0"/>
            </a:rPr>
            <a:t> Overview</a:t>
          </a:r>
          <a:endParaRPr lang="en-US" sz="2000" b="1">
            <a:solidFill>
              <a:schemeClr val="tx1">
                <a:lumMod val="65000"/>
                <a:lumOff val="35000"/>
              </a:schemeClr>
            </a:solidFill>
            <a:latin typeface="Nunito ExtraBold" pitchFamily="2" charset="0"/>
            <a:cs typeface="Poppins" panose="00000500000000000000" pitchFamily="2" charset="0"/>
          </a:endParaRPr>
        </a:p>
      </xdr:txBody>
    </xdr:sp>
    <xdr:clientData/>
  </xdr:twoCellAnchor>
  <xdr:twoCellAnchor>
    <xdr:from>
      <xdr:col>10</xdr:col>
      <xdr:colOff>0</xdr:colOff>
      <xdr:row>11</xdr:row>
      <xdr:rowOff>167640</xdr:rowOff>
    </xdr:from>
    <xdr:to>
      <xdr:col>13</xdr:col>
      <xdr:colOff>121920</xdr:colOff>
      <xdr:row>16</xdr:row>
      <xdr:rowOff>160019</xdr:rowOff>
    </xdr:to>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7C8F8B84-19DF-4635-9612-A7C476A1EC41}"/>
            </a:ext>
          </a:extLst>
        </xdr:cNvPr>
        <xdr:cNvSpPr/>
      </xdr:nvSpPr>
      <xdr:spPr>
        <a:xfrm>
          <a:off x="6096000" y="2179320"/>
          <a:ext cx="1950720" cy="906779"/>
        </a:xfrm>
        <a:prstGeom prst="roundRect">
          <a:avLst/>
        </a:prstGeom>
        <a:solidFill>
          <a:srgbClr val="FFECC8"/>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167640</xdr:colOff>
      <xdr:row>13</xdr:row>
      <xdr:rowOff>4820</xdr:rowOff>
    </xdr:from>
    <xdr:to>
      <xdr:col>12</xdr:col>
      <xdr:colOff>571500</xdr:colOff>
      <xdr:row>15</xdr:row>
      <xdr:rowOff>60959</xdr:rowOff>
    </xdr:to>
    <xdr:sp macro="" textlink="">
      <xdr:nvSpPr>
        <xdr:cNvPr id="8" name="TextBox 7">
          <a:extLst>
            <a:ext uri="{FF2B5EF4-FFF2-40B4-BE49-F238E27FC236}">
              <a16:creationId xmlns:a16="http://schemas.microsoft.com/office/drawing/2014/main" id="{41475A2A-2B88-4357-9638-F6D7B563F6A8}"/>
            </a:ext>
          </a:extLst>
        </xdr:cNvPr>
        <xdr:cNvSpPr txBox="1"/>
      </xdr:nvSpPr>
      <xdr:spPr>
        <a:xfrm>
          <a:off x="6263640" y="2382260"/>
          <a:ext cx="1623060" cy="421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tx1">
                  <a:lumMod val="65000"/>
                  <a:lumOff val="35000"/>
                </a:schemeClr>
              </a:solidFill>
              <a:latin typeface="Nunito ExtraBold" pitchFamily="2" charset="0"/>
              <a:cs typeface="Cavolini" panose="020B0502040204020203" pitchFamily="66" charset="0"/>
            </a:rPr>
            <a:t>Brand Edge</a:t>
          </a:r>
        </a:p>
      </xdr:txBody>
    </xdr:sp>
    <xdr:clientData/>
  </xdr:twoCellAnchor>
  <xdr:twoCellAnchor>
    <xdr:from>
      <xdr:col>13</xdr:col>
      <xdr:colOff>350520</xdr:colOff>
      <xdr:row>11</xdr:row>
      <xdr:rowOff>167641</xdr:rowOff>
    </xdr:from>
    <xdr:to>
      <xdr:col>16</xdr:col>
      <xdr:colOff>495300</xdr:colOff>
      <xdr:row>16</xdr:row>
      <xdr:rowOff>160021</xdr:rowOff>
    </xdr:to>
    <xdr:sp macro="" textlink="">
      <xdr:nvSpPr>
        <xdr:cNvPr id="9" name="Rectangle: Rounded Corners 8">
          <a:hlinkClick xmlns:r="http://schemas.openxmlformats.org/officeDocument/2006/relationships" r:id="rId4"/>
          <a:extLst>
            <a:ext uri="{FF2B5EF4-FFF2-40B4-BE49-F238E27FC236}">
              <a16:creationId xmlns:a16="http://schemas.microsoft.com/office/drawing/2014/main" id="{0A9AD040-6498-44EF-8E3C-C7C146B56D49}"/>
            </a:ext>
          </a:extLst>
        </xdr:cNvPr>
        <xdr:cNvSpPr/>
      </xdr:nvSpPr>
      <xdr:spPr>
        <a:xfrm>
          <a:off x="8275320" y="2179321"/>
          <a:ext cx="1973580" cy="906780"/>
        </a:xfrm>
        <a:prstGeom prst="roundRect">
          <a:avLst/>
        </a:prstGeom>
        <a:solidFill>
          <a:srgbClr val="FFECC8"/>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487680</xdr:colOff>
      <xdr:row>12</xdr:row>
      <xdr:rowOff>15240</xdr:rowOff>
    </xdr:from>
    <xdr:to>
      <xdr:col>16</xdr:col>
      <xdr:colOff>411480</xdr:colOff>
      <xdr:row>16</xdr:row>
      <xdr:rowOff>106680</xdr:rowOff>
    </xdr:to>
    <xdr:sp macro="" textlink="">
      <xdr:nvSpPr>
        <xdr:cNvPr id="10" name="TextBox 9">
          <a:extLst>
            <a:ext uri="{FF2B5EF4-FFF2-40B4-BE49-F238E27FC236}">
              <a16:creationId xmlns:a16="http://schemas.microsoft.com/office/drawing/2014/main" id="{653069C5-F545-4A4F-8BC6-2449AFBFF011}"/>
            </a:ext>
          </a:extLst>
        </xdr:cNvPr>
        <xdr:cNvSpPr txBox="1"/>
      </xdr:nvSpPr>
      <xdr:spPr>
        <a:xfrm>
          <a:off x="8412480" y="2209800"/>
          <a:ext cx="1752600" cy="822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tx1">
                  <a:lumMod val="65000"/>
                  <a:lumOff val="35000"/>
                </a:schemeClr>
              </a:solidFill>
              <a:latin typeface="Nunito ExtraBold" pitchFamily="2" charset="0"/>
              <a:cs typeface="Cavolini" panose="020B0502040204020203" pitchFamily="66" charset="0"/>
            </a:rPr>
            <a:t>Customers</a:t>
          </a:r>
          <a:r>
            <a:rPr lang="en-US" sz="2000" b="1" baseline="0">
              <a:solidFill>
                <a:schemeClr val="tx1">
                  <a:lumMod val="65000"/>
                  <a:lumOff val="35000"/>
                </a:schemeClr>
              </a:solidFill>
              <a:latin typeface="Nunito ExtraBold" pitchFamily="2" charset="0"/>
              <a:cs typeface="Cavolini" panose="020B0502040204020203" pitchFamily="66" charset="0"/>
            </a:rPr>
            <a:t> </a:t>
          </a:r>
        </a:p>
        <a:p>
          <a:pPr algn="ctr"/>
          <a:r>
            <a:rPr lang="en-US" sz="2000" b="1" baseline="0">
              <a:solidFill>
                <a:schemeClr val="tx1">
                  <a:lumMod val="65000"/>
                  <a:lumOff val="35000"/>
                </a:schemeClr>
              </a:solidFill>
              <a:latin typeface="Nunito ExtraBold" pitchFamily="2" charset="0"/>
              <a:cs typeface="Cavolini" panose="020B0502040204020203" pitchFamily="66" charset="0"/>
            </a:rPr>
            <a:t>Satisfaction</a:t>
          </a:r>
          <a:endParaRPr lang="en-US" sz="2000" b="1">
            <a:solidFill>
              <a:schemeClr val="tx1">
                <a:lumMod val="65000"/>
                <a:lumOff val="35000"/>
              </a:schemeClr>
            </a:solidFill>
            <a:latin typeface="Nunito ExtraBold" pitchFamily="2" charset="0"/>
            <a:cs typeface="Cavolini" panose="020B0502040204020203" pitchFamily="66"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312420</xdr:colOff>
      <xdr:row>44</xdr:row>
      <xdr:rowOff>15716</xdr:rowOff>
    </xdr:to>
    <xdr:pic>
      <xdr:nvPicPr>
        <xdr:cNvPr id="3" name="Picture 2">
          <a:extLst>
            <a:ext uri="{FF2B5EF4-FFF2-40B4-BE49-F238E27FC236}">
              <a16:creationId xmlns:a16="http://schemas.microsoft.com/office/drawing/2014/main" id="{7CB27F39-F8DB-3818-5A88-2A34B95851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333220" cy="8062436"/>
        </a:xfrm>
        <a:prstGeom prst="rect">
          <a:avLst/>
        </a:prstGeom>
      </xdr:spPr>
    </xdr:pic>
    <xdr:clientData/>
  </xdr:twoCellAnchor>
  <xdr:twoCellAnchor>
    <xdr:from>
      <xdr:col>0</xdr:col>
      <xdr:colOff>0</xdr:colOff>
      <xdr:row>0</xdr:row>
      <xdr:rowOff>0</xdr:rowOff>
    </xdr:from>
    <xdr:to>
      <xdr:col>2</xdr:col>
      <xdr:colOff>365760</xdr:colOff>
      <xdr:row>32</xdr:row>
      <xdr:rowOff>175260</xdr:rowOff>
    </xdr:to>
    <xdr:sp macro="" textlink="">
      <xdr:nvSpPr>
        <xdr:cNvPr id="4" name="Rectangle 3">
          <a:extLst>
            <a:ext uri="{FF2B5EF4-FFF2-40B4-BE49-F238E27FC236}">
              <a16:creationId xmlns:a16="http://schemas.microsoft.com/office/drawing/2014/main" id="{A163DA6C-C5AC-9BE6-30A3-814DC571514C}"/>
            </a:ext>
          </a:extLst>
        </xdr:cNvPr>
        <xdr:cNvSpPr/>
      </xdr:nvSpPr>
      <xdr:spPr>
        <a:xfrm>
          <a:off x="0" y="0"/>
          <a:ext cx="1584960" cy="6027420"/>
        </a:xfrm>
        <a:prstGeom prst="rect">
          <a:avLst/>
        </a:prstGeom>
        <a:solidFill>
          <a:srgbClr val="F2F2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91127</xdr:colOff>
      <xdr:row>0</xdr:row>
      <xdr:rowOff>0</xdr:rowOff>
    </xdr:from>
    <xdr:to>
      <xdr:col>2</xdr:col>
      <xdr:colOff>320771</xdr:colOff>
      <xdr:row>2</xdr:row>
      <xdr:rowOff>60960</xdr:rowOff>
    </xdr:to>
    <xdr:pic>
      <xdr:nvPicPr>
        <xdr:cNvPr id="6" name="Picture 5">
          <a:extLst>
            <a:ext uri="{FF2B5EF4-FFF2-40B4-BE49-F238E27FC236}">
              <a16:creationId xmlns:a16="http://schemas.microsoft.com/office/drawing/2014/main" id="{DB413124-E50F-E724-619A-812170C1FC2F}"/>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8239" t="39368" r="17224" b="41648"/>
        <a:stretch/>
      </xdr:blipFill>
      <xdr:spPr>
        <a:xfrm>
          <a:off x="91127" y="0"/>
          <a:ext cx="1448844" cy="426720"/>
        </a:xfrm>
        <a:prstGeom prst="rect">
          <a:avLst/>
        </a:prstGeom>
      </xdr:spPr>
    </xdr:pic>
    <xdr:clientData/>
  </xdr:twoCellAnchor>
  <xdr:twoCellAnchor>
    <xdr:from>
      <xdr:col>0</xdr:col>
      <xdr:colOff>60960</xdr:colOff>
      <xdr:row>3</xdr:row>
      <xdr:rowOff>160020</xdr:rowOff>
    </xdr:from>
    <xdr:to>
      <xdr:col>2</xdr:col>
      <xdr:colOff>205740</xdr:colOff>
      <xdr:row>8</xdr:row>
      <xdr:rowOff>175260</xdr:rowOff>
    </xdr:to>
    <xdr:sp macro="" textlink="">
      <xdr:nvSpPr>
        <xdr:cNvPr id="9" name="Rectangle: Rounded Corners 8">
          <a:extLst>
            <a:ext uri="{FF2B5EF4-FFF2-40B4-BE49-F238E27FC236}">
              <a16:creationId xmlns:a16="http://schemas.microsoft.com/office/drawing/2014/main" id="{4532A729-8214-1797-F9A4-E0A3D6E12379}"/>
            </a:ext>
          </a:extLst>
        </xdr:cNvPr>
        <xdr:cNvSpPr/>
      </xdr:nvSpPr>
      <xdr:spPr>
        <a:xfrm>
          <a:off x="60960" y="708660"/>
          <a:ext cx="1363980" cy="92964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167640</xdr:colOff>
      <xdr:row>4</xdr:row>
      <xdr:rowOff>15240</xdr:rowOff>
    </xdr:from>
    <xdr:to>
      <xdr:col>2</xdr:col>
      <xdr:colOff>88124</xdr:colOff>
      <xdr:row>6</xdr:row>
      <xdr:rowOff>60960</xdr:rowOff>
    </xdr:to>
    <xdr:sp macro="" textlink="">
      <xdr:nvSpPr>
        <xdr:cNvPr id="10" name="TextBox 9">
          <a:extLst>
            <a:ext uri="{FF2B5EF4-FFF2-40B4-BE49-F238E27FC236}">
              <a16:creationId xmlns:a16="http://schemas.microsoft.com/office/drawing/2014/main" id="{76971345-294C-40A0-B0A5-75E2BCEA31EB}"/>
            </a:ext>
          </a:extLst>
        </xdr:cNvPr>
        <xdr:cNvSpPr txBox="1"/>
      </xdr:nvSpPr>
      <xdr:spPr>
        <a:xfrm>
          <a:off x="167640" y="746760"/>
          <a:ext cx="1139684"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Responses</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0</xdr:col>
      <xdr:colOff>388620</xdr:colOff>
      <xdr:row>5</xdr:row>
      <xdr:rowOff>129540</xdr:rowOff>
    </xdr:from>
    <xdr:to>
      <xdr:col>1</xdr:col>
      <xdr:colOff>413400</xdr:colOff>
      <xdr:row>7</xdr:row>
      <xdr:rowOff>175260</xdr:rowOff>
    </xdr:to>
    <xdr:sp macro="" textlink="">
      <xdr:nvSpPr>
        <xdr:cNvPr id="11" name="TextBox 10">
          <a:extLst>
            <a:ext uri="{FF2B5EF4-FFF2-40B4-BE49-F238E27FC236}">
              <a16:creationId xmlns:a16="http://schemas.microsoft.com/office/drawing/2014/main" id="{E5736AAB-6275-41AC-A981-D86C890E9FFB}"/>
            </a:ext>
          </a:extLst>
        </xdr:cNvPr>
        <xdr:cNvSpPr txBox="1"/>
      </xdr:nvSpPr>
      <xdr:spPr>
        <a:xfrm>
          <a:off x="388620" y="1043940"/>
          <a:ext cx="63438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ar-EG" sz="2000" b="1">
              <a:solidFill>
                <a:schemeClr val="tx1">
                  <a:lumMod val="65000"/>
                  <a:lumOff val="35000"/>
                </a:schemeClr>
              </a:solidFill>
              <a:latin typeface="Nunito Black" pitchFamily="2" charset="0"/>
              <a:cs typeface="Cavolini" panose="020B0502040204020203" pitchFamily="66" charset="0"/>
            </a:rPr>
            <a:t>244</a:t>
          </a:r>
          <a:endParaRPr lang="en-US" sz="1600" b="1">
            <a:solidFill>
              <a:schemeClr val="tx1">
                <a:lumMod val="65000"/>
                <a:lumOff val="35000"/>
              </a:schemeClr>
            </a:solidFill>
            <a:latin typeface="Nunito Black" pitchFamily="2" charset="0"/>
            <a:cs typeface="Cavolini" panose="020B0502040204020203" pitchFamily="66" charset="0"/>
          </a:endParaRPr>
        </a:p>
      </xdr:txBody>
    </xdr:sp>
    <xdr:clientData/>
  </xdr:twoCellAnchor>
  <xdr:twoCellAnchor>
    <xdr:from>
      <xdr:col>8</xdr:col>
      <xdr:colOff>597316</xdr:colOff>
      <xdr:row>3</xdr:row>
      <xdr:rowOff>97661</xdr:rowOff>
    </xdr:from>
    <xdr:to>
      <xdr:col>15</xdr:col>
      <xdr:colOff>543975</xdr:colOff>
      <xdr:row>14</xdr:row>
      <xdr:rowOff>160021</xdr:rowOff>
    </xdr:to>
    <xdr:sp macro="" textlink="">
      <xdr:nvSpPr>
        <xdr:cNvPr id="14" name="Rectangle: Rounded Corners 13">
          <a:extLst>
            <a:ext uri="{FF2B5EF4-FFF2-40B4-BE49-F238E27FC236}">
              <a16:creationId xmlns:a16="http://schemas.microsoft.com/office/drawing/2014/main" id="{0405B2D2-A8A7-4883-87B8-F4C0308E9A83}"/>
            </a:ext>
          </a:extLst>
        </xdr:cNvPr>
        <xdr:cNvSpPr/>
      </xdr:nvSpPr>
      <xdr:spPr>
        <a:xfrm>
          <a:off x="5474116" y="646301"/>
          <a:ext cx="4213859" cy="207404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472439</xdr:colOff>
      <xdr:row>3</xdr:row>
      <xdr:rowOff>99060</xdr:rowOff>
    </xdr:from>
    <xdr:to>
      <xdr:col>8</xdr:col>
      <xdr:colOff>457200</xdr:colOff>
      <xdr:row>14</xdr:row>
      <xdr:rowOff>129540</xdr:rowOff>
    </xdr:to>
    <xdr:sp macro="" textlink="">
      <xdr:nvSpPr>
        <xdr:cNvPr id="15" name="Rectangle: Rounded Corners 14">
          <a:extLst>
            <a:ext uri="{FF2B5EF4-FFF2-40B4-BE49-F238E27FC236}">
              <a16:creationId xmlns:a16="http://schemas.microsoft.com/office/drawing/2014/main" id="{9F53FCFE-3351-4734-925F-F882EC766316}"/>
            </a:ext>
          </a:extLst>
        </xdr:cNvPr>
        <xdr:cNvSpPr/>
      </xdr:nvSpPr>
      <xdr:spPr>
        <a:xfrm>
          <a:off x="1691639" y="647700"/>
          <a:ext cx="3642361" cy="204216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411479</xdr:colOff>
      <xdr:row>4</xdr:row>
      <xdr:rowOff>45720</xdr:rowOff>
    </xdr:from>
    <xdr:to>
      <xdr:col>16</xdr:col>
      <xdr:colOff>106680</xdr:colOff>
      <xdr:row>14</xdr:row>
      <xdr:rowOff>152400</xdr:rowOff>
    </xdr:to>
    <xdr:graphicFrame macro="">
      <xdr:nvGraphicFramePr>
        <xdr:cNvPr id="16" name="Chart 15">
          <a:extLst>
            <a:ext uri="{FF2B5EF4-FFF2-40B4-BE49-F238E27FC236}">
              <a16:creationId xmlns:a16="http://schemas.microsoft.com/office/drawing/2014/main" id="{5E44D23A-2E29-49DD-8FB2-6E538A44E3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373380</xdr:colOff>
      <xdr:row>3</xdr:row>
      <xdr:rowOff>121920</xdr:rowOff>
    </xdr:from>
    <xdr:to>
      <xdr:col>14</xdr:col>
      <xdr:colOff>175260</xdr:colOff>
      <xdr:row>5</xdr:row>
      <xdr:rowOff>137160</xdr:rowOff>
    </xdr:to>
    <xdr:sp macro="" textlink="">
      <xdr:nvSpPr>
        <xdr:cNvPr id="19" name="TextBox 18">
          <a:extLst>
            <a:ext uri="{FF2B5EF4-FFF2-40B4-BE49-F238E27FC236}">
              <a16:creationId xmlns:a16="http://schemas.microsoft.com/office/drawing/2014/main" id="{201AB2BC-F743-4876-B6AE-2035C1ABA809}"/>
            </a:ext>
          </a:extLst>
        </xdr:cNvPr>
        <xdr:cNvSpPr txBox="1"/>
      </xdr:nvSpPr>
      <xdr:spPr>
        <a:xfrm>
          <a:off x="6469380" y="670560"/>
          <a:ext cx="224028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Customers Work Status</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4</xdr:col>
      <xdr:colOff>106680</xdr:colOff>
      <xdr:row>3</xdr:row>
      <xdr:rowOff>137160</xdr:rowOff>
    </xdr:from>
    <xdr:to>
      <xdr:col>7</xdr:col>
      <xdr:colOff>198120</xdr:colOff>
      <xdr:row>5</xdr:row>
      <xdr:rowOff>152400</xdr:rowOff>
    </xdr:to>
    <xdr:sp macro="" textlink="">
      <xdr:nvSpPr>
        <xdr:cNvPr id="20" name="TextBox 19">
          <a:extLst>
            <a:ext uri="{FF2B5EF4-FFF2-40B4-BE49-F238E27FC236}">
              <a16:creationId xmlns:a16="http://schemas.microsoft.com/office/drawing/2014/main" id="{B17190A1-9D54-4865-87B5-F5F333780636}"/>
            </a:ext>
          </a:extLst>
        </xdr:cNvPr>
        <xdr:cNvSpPr txBox="1"/>
      </xdr:nvSpPr>
      <xdr:spPr>
        <a:xfrm>
          <a:off x="2545080" y="685800"/>
          <a:ext cx="19202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Customers Location</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16</xdr:col>
      <xdr:colOff>53340</xdr:colOff>
      <xdr:row>3</xdr:row>
      <xdr:rowOff>120521</xdr:rowOff>
    </xdr:from>
    <xdr:to>
      <xdr:col>23</xdr:col>
      <xdr:colOff>56295</xdr:colOff>
      <xdr:row>14</xdr:row>
      <xdr:rowOff>160021</xdr:rowOff>
    </xdr:to>
    <xdr:sp macro="" textlink="">
      <xdr:nvSpPr>
        <xdr:cNvPr id="22" name="Rectangle: Rounded Corners 21">
          <a:extLst>
            <a:ext uri="{FF2B5EF4-FFF2-40B4-BE49-F238E27FC236}">
              <a16:creationId xmlns:a16="http://schemas.microsoft.com/office/drawing/2014/main" id="{E376C1D2-80F1-4339-9863-A897439D3329}"/>
            </a:ext>
          </a:extLst>
        </xdr:cNvPr>
        <xdr:cNvSpPr/>
      </xdr:nvSpPr>
      <xdr:spPr>
        <a:xfrm>
          <a:off x="9806940" y="669161"/>
          <a:ext cx="4270155" cy="205118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144780</xdr:colOff>
      <xdr:row>4</xdr:row>
      <xdr:rowOff>144780</xdr:rowOff>
    </xdr:from>
    <xdr:to>
      <xdr:col>22</xdr:col>
      <xdr:colOff>586740</xdr:colOff>
      <xdr:row>15</xdr:row>
      <xdr:rowOff>45720</xdr:rowOff>
    </xdr:to>
    <xdr:graphicFrame macro="">
      <xdr:nvGraphicFramePr>
        <xdr:cNvPr id="21" name="Chart 20">
          <a:extLst>
            <a:ext uri="{FF2B5EF4-FFF2-40B4-BE49-F238E27FC236}">
              <a16:creationId xmlns:a16="http://schemas.microsoft.com/office/drawing/2014/main" id="{CF288132-E9E6-4864-BBEE-F321DC9A70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472440</xdr:colOff>
      <xdr:row>3</xdr:row>
      <xdr:rowOff>121920</xdr:rowOff>
    </xdr:from>
    <xdr:to>
      <xdr:col>21</xdr:col>
      <xdr:colOff>541020</xdr:colOff>
      <xdr:row>5</xdr:row>
      <xdr:rowOff>137160</xdr:rowOff>
    </xdr:to>
    <xdr:sp macro="" textlink="">
      <xdr:nvSpPr>
        <xdr:cNvPr id="23" name="TextBox 22">
          <a:extLst>
            <a:ext uri="{FF2B5EF4-FFF2-40B4-BE49-F238E27FC236}">
              <a16:creationId xmlns:a16="http://schemas.microsoft.com/office/drawing/2014/main" id="{670A63B7-3247-4D65-85DC-B7B64DFED73A}"/>
            </a:ext>
          </a:extLst>
        </xdr:cNvPr>
        <xdr:cNvSpPr txBox="1"/>
      </xdr:nvSpPr>
      <xdr:spPr>
        <a:xfrm>
          <a:off x="10835640" y="670560"/>
          <a:ext cx="250698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Customers Acquisition</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16</xdr:col>
      <xdr:colOff>53341</xdr:colOff>
      <xdr:row>15</xdr:row>
      <xdr:rowOff>152400</xdr:rowOff>
    </xdr:from>
    <xdr:to>
      <xdr:col>23</xdr:col>
      <xdr:colOff>22861</xdr:colOff>
      <xdr:row>27</xdr:row>
      <xdr:rowOff>63292</xdr:rowOff>
    </xdr:to>
    <xdr:sp macro="" textlink="">
      <xdr:nvSpPr>
        <xdr:cNvPr id="24" name="Rectangle: Rounded Corners 23">
          <a:extLst>
            <a:ext uri="{FF2B5EF4-FFF2-40B4-BE49-F238E27FC236}">
              <a16:creationId xmlns:a16="http://schemas.microsoft.com/office/drawing/2014/main" id="{32E2227B-B7E4-4FC1-8F65-85DAD808D6D1}"/>
            </a:ext>
          </a:extLst>
        </xdr:cNvPr>
        <xdr:cNvSpPr/>
      </xdr:nvSpPr>
      <xdr:spPr>
        <a:xfrm>
          <a:off x="9806941" y="2895600"/>
          <a:ext cx="4236720" cy="2105452"/>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579119</xdr:colOff>
      <xdr:row>15</xdr:row>
      <xdr:rowOff>160020</xdr:rowOff>
    </xdr:from>
    <xdr:to>
      <xdr:col>15</xdr:col>
      <xdr:colOff>533400</xdr:colOff>
      <xdr:row>27</xdr:row>
      <xdr:rowOff>70912</xdr:rowOff>
    </xdr:to>
    <xdr:sp macro="" textlink="">
      <xdr:nvSpPr>
        <xdr:cNvPr id="29" name="Rectangle: Rounded Corners 28">
          <a:extLst>
            <a:ext uri="{FF2B5EF4-FFF2-40B4-BE49-F238E27FC236}">
              <a16:creationId xmlns:a16="http://schemas.microsoft.com/office/drawing/2014/main" id="{BA34FFAF-C971-4AD4-A5F1-F4EA34ABFE1B}"/>
            </a:ext>
          </a:extLst>
        </xdr:cNvPr>
        <xdr:cNvSpPr/>
      </xdr:nvSpPr>
      <xdr:spPr>
        <a:xfrm>
          <a:off x="5455919" y="2903220"/>
          <a:ext cx="4221481" cy="2105452"/>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457199</xdr:colOff>
      <xdr:row>15</xdr:row>
      <xdr:rowOff>137160</xdr:rowOff>
    </xdr:from>
    <xdr:to>
      <xdr:col>8</xdr:col>
      <xdr:colOff>441960</xdr:colOff>
      <xdr:row>27</xdr:row>
      <xdr:rowOff>53340</xdr:rowOff>
    </xdr:to>
    <xdr:sp macro="" textlink="">
      <xdr:nvSpPr>
        <xdr:cNvPr id="37" name="Rectangle: Rounded Corners 36">
          <a:extLst>
            <a:ext uri="{FF2B5EF4-FFF2-40B4-BE49-F238E27FC236}">
              <a16:creationId xmlns:a16="http://schemas.microsoft.com/office/drawing/2014/main" id="{69B42AC3-8050-454B-8BBB-E7BE0C6F6055}"/>
            </a:ext>
          </a:extLst>
        </xdr:cNvPr>
        <xdr:cNvSpPr/>
      </xdr:nvSpPr>
      <xdr:spPr>
        <a:xfrm>
          <a:off x="1676399" y="2880360"/>
          <a:ext cx="3642361" cy="211074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0</xdr:colOff>
      <xdr:row>16</xdr:row>
      <xdr:rowOff>175260</xdr:rowOff>
    </xdr:from>
    <xdr:to>
      <xdr:col>22</xdr:col>
      <xdr:colOff>434340</xdr:colOff>
      <xdr:row>28</xdr:row>
      <xdr:rowOff>15240</xdr:rowOff>
    </xdr:to>
    <xdr:graphicFrame macro="">
      <xdr:nvGraphicFramePr>
        <xdr:cNvPr id="36" name="Chart 35">
          <a:extLst>
            <a:ext uri="{FF2B5EF4-FFF2-40B4-BE49-F238E27FC236}">
              <a16:creationId xmlns:a16="http://schemas.microsoft.com/office/drawing/2014/main" id="{879CE938-9FC4-47DD-BA1C-4AF1C2B23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0</xdr:colOff>
      <xdr:row>15</xdr:row>
      <xdr:rowOff>170262</xdr:rowOff>
    </xdr:from>
    <xdr:to>
      <xdr:col>14</xdr:col>
      <xdr:colOff>91440</xdr:colOff>
      <xdr:row>17</xdr:row>
      <xdr:rowOff>129540</xdr:rowOff>
    </xdr:to>
    <xdr:sp macro="" textlink="">
      <xdr:nvSpPr>
        <xdr:cNvPr id="30" name="TextBox 29">
          <a:extLst>
            <a:ext uri="{FF2B5EF4-FFF2-40B4-BE49-F238E27FC236}">
              <a16:creationId xmlns:a16="http://schemas.microsoft.com/office/drawing/2014/main" id="{8FB1D63E-2359-42BB-95C2-C3DE7E4255C9}"/>
            </a:ext>
          </a:extLst>
        </xdr:cNvPr>
        <xdr:cNvSpPr txBox="1"/>
      </xdr:nvSpPr>
      <xdr:spPr>
        <a:xfrm>
          <a:off x="6705600" y="2913462"/>
          <a:ext cx="1920240" cy="325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Willingness to Pay</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17</xdr:col>
      <xdr:colOff>327660</xdr:colOff>
      <xdr:row>15</xdr:row>
      <xdr:rowOff>172246</xdr:rowOff>
    </xdr:from>
    <xdr:to>
      <xdr:col>21</xdr:col>
      <xdr:colOff>129540</xdr:colOff>
      <xdr:row>17</xdr:row>
      <xdr:rowOff>167640</xdr:rowOff>
    </xdr:to>
    <xdr:sp macro="" textlink="">
      <xdr:nvSpPr>
        <xdr:cNvPr id="38" name="TextBox 37">
          <a:extLst>
            <a:ext uri="{FF2B5EF4-FFF2-40B4-BE49-F238E27FC236}">
              <a16:creationId xmlns:a16="http://schemas.microsoft.com/office/drawing/2014/main" id="{64522FD7-2BAE-4868-A76E-A8D77FAF6D1F}"/>
            </a:ext>
          </a:extLst>
        </xdr:cNvPr>
        <xdr:cNvSpPr txBox="1"/>
      </xdr:nvSpPr>
      <xdr:spPr>
        <a:xfrm>
          <a:off x="10690860" y="2915446"/>
          <a:ext cx="2240280" cy="3611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Preferred Promotions</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2</xdr:col>
      <xdr:colOff>333726</xdr:colOff>
      <xdr:row>4</xdr:row>
      <xdr:rowOff>21461</xdr:rowOff>
    </xdr:from>
    <xdr:to>
      <xdr:col>8</xdr:col>
      <xdr:colOff>457200</xdr:colOff>
      <xdr:row>14</xdr:row>
      <xdr:rowOff>106680</xdr:rowOff>
    </xdr:to>
    <xdr:graphicFrame macro="">
      <xdr:nvGraphicFramePr>
        <xdr:cNvPr id="13" name="Chart 12">
          <a:extLst>
            <a:ext uri="{FF2B5EF4-FFF2-40B4-BE49-F238E27FC236}">
              <a16:creationId xmlns:a16="http://schemas.microsoft.com/office/drawing/2014/main" id="{BBEFD446-0431-4E47-938E-45E579986F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190500</xdr:colOff>
      <xdr:row>16</xdr:row>
      <xdr:rowOff>88202</xdr:rowOff>
    </xdr:from>
    <xdr:to>
      <xdr:col>8</xdr:col>
      <xdr:colOff>312420</xdr:colOff>
      <xdr:row>28</xdr:row>
      <xdr:rowOff>53340</xdr:rowOff>
    </xdr:to>
    <xdr:graphicFrame macro="">
      <xdr:nvGraphicFramePr>
        <xdr:cNvPr id="27" name="Chart 26">
          <a:extLst>
            <a:ext uri="{FF2B5EF4-FFF2-40B4-BE49-F238E27FC236}">
              <a16:creationId xmlns:a16="http://schemas.microsoft.com/office/drawing/2014/main" id="{71FA9402-B3D6-4FA4-B678-78A07DF803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449579</xdr:colOff>
      <xdr:row>15</xdr:row>
      <xdr:rowOff>160020</xdr:rowOff>
    </xdr:from>
    <xdr:to>
      <xdr:col>7</xdr:col>
      <xdr:colOff>251459</xdr:colOff>
      <xdr:row>17</xdr:row>
      <xdr:rowOff>155414</xdr:rowOff>
    </xdr:to>
    <xdr:sp macro="" textlink="">
      <xdr:nvSpPr>
        <xdr:cNvPr id="39" name="TextBox 38">
          <a:extLst>
            <a:ext uri="{FF2B5EF4-FFF2-40B4-BE49-F238E27FC236}">
              <a16:creationId xmlns:a16="http://schemas.microsoft.com/office/drawing/2014/main" id="{1B15F0A1-1693-4010-AB72-366E792A7EAB}"/>
            </a:ext>
          </a:extLst>
        </xdr:cNvPr>
        <xdr:cNvSpPr txBox="1"/>
      </xdr:nvSpPr>
      <xdr:spPr>
        <a:xfrm>
          <a:off x="2278379" y="2903220"/>
          <a:ext cx="2240280" cy="3611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Platform Suitability</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9</xdr:col>
      <xdr:colOff>45720</xdr:colOff>
      <xdr:row>16</xdr:row>
      <xdr:rowOff>128761</xdr:rowOff>
    </xdr:from>
    <xdr:to>
      <xdr:col>15</xdr:col>
      <xdr:colOff>358140</xdr:colOff>
      <xdr:row>27</xdr:row>
      <xdr:rowOff>182879</xdr:rowOff>
    </xdr:to>
    <xdr:graphicFrame macro="">
      <xdr:nvGraphicFramePr>
        <xdr:cNvPr id="28" name="Chart 27">
          <a:extLst>
            <a:ext uri="{FF2B5EF4-FFF2-40B4-BE49-F238E27FC236}">
              <a16:creationId xmlns:a16="http://schemas.microsoft.com/office/drawing/2014/main" id="{39198E35-1EBE-477E-9F95-75D9D70F23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365760</xdr:colOff>
      <xdr:row>0</xdr:row>
      <xdr:rowOff>0</xdr:rowOff>
    </xdr:from>
    <xdr:to>
      <xdr:col>23</xdr:col>
      <xdr:colOff>312420</xdr:colOff>
      <xdr:row>2</xdr:row>
      <xdr:rowOff>137160</xdr:rowOff>
    </xdr:to>
    <xdr:sp macro="" textlink="">
      <xdr:nvSpPr>
        <xdr:cNvPr id="42" name="Rectangle 41">
          <a:extLst>
            <a:ext uri="{FF2B5EF4-FFF2-40B4-BE49-F238E27FC236}">
              <a16:creationId xmlns:a16="http://schemas.microsoft.com/office/drawing/2014/main" id="{2424194B-B528-43B7-922D-F5E703808282}"/>
            </a:ext>
          </a:extLst>
        </xdr:cNvPr>
        <xdr:cNvSpPr/>
      </xdr:nvSpPr>
      <xdr:spPr>
        <a:xfrm>
          <a:off x="1584960" y="0"/>
          <a:ext cx="12748260" cy="502920"/>
        </a:xfrm>
        <a:prstGeom prst="rect">
          <a:avLst/>
        </a:prstGeom>
        <a:solidFill>
          <a:srgbClr val="F2F2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395618</xdr:colOff>
      <xdr:row>0</xdr:row>
      <xdr:rowOff>33279</xdr:rowOff>
    </xdr:from>
    <xdr:to>
      <xdr:col>8</xdr:col>
      <xdr:colOff>15240</xdr:colOff>
      <xdr:row>2</xdr:row>
      <xdr:rowOff>48519</xdr:rowOff>
    </xdr:to>
    <xdr:sp macro="" textlink="">
      <xdr:nvSpPr>
        <xdr:cNvPr id="18" name="TextBox 17">
          <a:extLst>
            <a:ext uri="{FF2B5EF4-FFF2-40B4-BE49-F238E27FC236}">
              <a16:creationId xmlns:a16="http://schemas.microsoft.com/office/drawing/2014/main" id="{7A0F7656-E0A2-4DF8-8296-7CB0BBEC61AD}"/>
            </a:ext>
          </a:extLst>
        </xdr:cNvPr>
        <xdr:cNvSpPr txBox="1"/>
      </xdr:nvSpPr>
      <xdr:spPr>
        <a:xfrm>
          <a:off x="1614818" y="33279"/>
          <a:ext cx="3277222"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a:solidFill>
                <a:srgbClr val="FF6565"/>
              </a:solidFill>
              <a:latin typeface="Nunito ExtraBold" pitchFamily="2" charset="0"/>
              <a:cs typeface="Cavolini" panose="020B0502040204020203" pitchFamily="66" charset="0"/>
            </a:rPr>
            <a:t>InsideOut's</a:t>
          </a:r>
          <a:r>
            <a:rPr lang="en-US" sz="1600" baseline="0">
              <a:solidFill>
                <a:srgbClr val="FF6565"/>
              </a:solidFill>
              <a:latin typeface="Nunito ExtraBold" pitchFamily="2" charset="0"/>
              <a:cs typeface="Cavolini" panose="020B0502040204020203" pitchFamily="66" charset="0"/>
            </a:rPr>
            <a:t> Customers Analysis </a:t>
          </a:r>
          <a:endParaRPr lang="en-US" sz="1200">
            <a:solidFill>
              <a:srgbClr val="FF6565"/>
            </a:solidFill>
            <a:latin typeface="Nunito ExtraBold" pitchFamily="2" charset="0"/>
            <a:cs typeface="Cavolini" panose="020B0502040204020203" pitchFamily="66" charset="0"/>
          </a:endParaRPr>
        </a:p>
      </xdr:txBody>
    </xdr:sp>
    <xdr:clientData/>
  </xdr:twoCellAnchor>
  <xdr:twoCellAnchor>
    <xdr:from>
      <xdr:col>14</xdr:col>
      <xdr:colOff>220979</xdr:colOff>
      <xdr:row>0</xdr:row>
      <xdr:rowOff>60960</xdr:rowOff>
    </xdr:from>
    <xdr:to>
      <xdr:col>16</xdr:col>
      <xdr:colOff>190500</xdr:colOff>
      <xdr:row>2</xdr:row>
      <xdr:rowOff>106680</xdr:rowOff>
    </xdr:to>
    <xdr:sp macro="" textlink="">
      <xdr:nvSpPr>
        <xdr:cNvPr id="12" name="TextBox 11">
          <a:extLst>
            <a:ext uri="{FF2B5EF4-FFF2-40B4-BE49-F238E27FC236}">
              <a16:creationId xmlns:a16="http://schemas.microsoft.com/office/drawing/2014/main" id="{895A9800-00A2-48DE-A9CE-69884ECA29EB}"/>
            </a:ext>
          </a:extLst>
        </xdr:cNvPr>
        <xdr:cNvSpPr txBox="1"/>
      </xdr:nvSpPr>
      <xdr:spPr>
        <a:xfrm>
          <a:off x="8755379" y="60960"/>
          <a:ext cx="1188721"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Age Group</a:t>
          </a:r>
          <a:endParaRPr lang="en-US" sz="1100">
            <a:solidFill>
              <a:srgbClr val="EEB211"/>
            </a:solidFill>
            <a:latin typeface="Nunito ExtraBold" pitchFamily="2" charset="0"/>
            <a:cs typeface="Cavolini" panose="020B0502040204020203" pitchFamily="66" charset="0"/>
          </a:endParaRPr>
        </a:p>
      </xdr:txBody>
    </xdr:sp>
    <xdr:clientData/>
  </xdr:twoCellAnchor>
  <xdr:twoCellAnchor editAs="oneCell">
    <xdr:from>
      <xdr:col>16</xdr:col>
      <xdr:colOff>205739</xdr:colOff>
      <xdr:row>0</xdr:row>
      <xdr:rowOff>22861</xdr:rowOff>
    </xdr:from>
    <xdr:to>
      <xdr:col>23</xdr:col>
      <xdr:colOff>7620</xdr:colOff>
      <xdr:row>2</xdr:row>
      <xdr:rowOff>91440</xdr:rowOff>
    </xdr:to>
    <mc:AlternateContent xmlns:mc="http://schemas.openxmlformats.org/markup-compatibility/2006" xmlns:a14="http://schemas.microsoft.com/office/drawing/2010/main">
      <mc:Choice Requires="a14">
        <xdr:graphicFrame macro="">
          <xdr:nvGraphicFramePr>
            <xdr:cNvPr id="2" name="Age_Group">
              <a:extLst>
                <a:ext uri="{FF2B5EF4-FFF2-40B4-BE49-F238E27FC236}">
                  <a16:creationId xmlns:a16="http://schemas.microsoft.com/office/drawing/2014/main" id="{C6325987-CBEF-4C03-8864-3F906EB06167}"/>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mlns="">
        <xdr:sp macro="" textlink="">
          <xdr:nvSpPr>
            <xdr:cNvPr id="0" name=""/>
            <xdr:cNvSpPr>
              <a:spLocks noTextEdit="1"/>
            </xdr:cNvSpPr>
          </xdr:nvSpPr>
          <xdr:spPr>
            <a:xfrm>
              <a:off x="9959339" y="22861"/>
              <a:ext cx="4069081" cy="4343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83820</xdr:colOff>
      <xdr:row>11</xdr:row>
      <xdr:rowOff>45720</xdr:rowOff>
    </xdr:from>
    <xdr:to>
      <xdr:col>2</xdr:col>
      <xdr:colOff>228600</xdr:colOff>
      <xdr:row>14</xdr:row>
      <xdr:rowOff>83820</xdr:rowOff>
    </xdr:to>
    <xdr:sp macro="" textlink="">
      <xdr:nvSpPr>
        <xdr:cNvPr id="5" name="Rectangle: Rounded Corners 4">
          <a:hlinkClick xmlns:r="http://schemas.openxmlformats.org/officeDocument/2006/relationships" r:id="rId9"/>
          <a:extLst>
            <a:ext uri="{FF2B5EF4-FFF2-40B4-BE49-F238E27FC236}">
              <a16:creationId xmlns:a16="http://schemas.microsoft.com/office/drawing/2014/main" id="{A19556F7-0EC6-4F11-82CF-666F13862C2D}"/>
            </a:ext>
          </a:extLst>
        </xdr:cNvPr>
        <xdr:cNvSpPr/>
      </xdr:nvSpPr>
      <xdr:spPr>
        <a:xfrm>
          <a:off x="83820" y="2057400"/>
          <a:ext cx="1363980" cy="586740"/>
        </a:xfrm>
        <a:prstGeom prst="roundRect">
          <a:avLst/>
        </a:prstGeom>
        <a:solidFill>
          <a:srgbClr val="FFECC8"/>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175260</xdr:colOff>
      <xdr:row>11</xdr:row>
      <xdr:rowOff>76200</xdr:rowOff>
    </xdr:from>
    <xdr:to>
      <xdr:col>2</xdr:col>
      <xdr:colOff>160020</xdr:colOff>
      <xdr:row>14</xdr:row>
      <xdr:rowOff>114300</xdr:rowOff>
    </xdr:to>
    <xdr:sp macro="" textlink="">
      <xdr:nvSpPr>
        <xdr:cNvPr id="8" name="TextBox 7">
          <a:extLst>
            <a:ext uri="{FF2B5EF4-FFF2-40B4-BE49-F238E27FC236}">
              <a16:creationId xmlns:a16="http://schemas.microsoft.com/office/drawing/2014/main" id="{CD202AA5-5082-4B38-9411-33860EF7051D}"/>
            </a:ext>
          </a:extLst>
        </xdr:cNvPr>
        <xdr:cNvSpPr txBox="1"/>
      </xdr:nvSpPr>
      <xdr:spPr>
        <a:xfrm>
          <a:off x="175260" y="2087880"/>
          <a:ext cx="1203960" cy="58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tx1">
                  <a:lumMod val="65000"/>
                  <a:lumOff val="35000"/>
                </a:schemeClr>
              </a:solidFill>
              <a:latin typeface="Nunito ExtraBold" pitchFamily="2" charset="0"/>
              <a:cs typeface="Poppins" panose="00000500000000000000" pitchFamily="2" charset="0"/>
            </a:rPr>
            <a:t>Customers</a:t>
          </a:r>
          <a:r>
            <a:rPr lang="en-US" sz="1200" b="1" baseline="0">
              <a:solidFill>
                <a:schemeClr val="tx1">
                  <a:lumMod val="65000"/>
                  <a:lumOff val="35000"/>
                </a:schemeClr>
              </a:solidFill>
              <a:latin typeface="Nunito ExtraBold" pitchFamily="2" charset="0"/>
              <a:cs typeface="Poppins" panose="00000500000000000000" pitchFamily="2" charset="0"/>
            </a:rPr>
            <a:t> Overview</a:t>
          </a:r>
          <a:endParaRPr lang="en-US" sz="1200" b="1">
            <a:solidFill>
              <a:schemeClr val="tx1">
                <a:lumMod val="65000"/>
                <a:lumOff val="35000"/>
              </a:schemeClr>
            </a:solidFill>
            <a:latin typeface="Nunito ExtraBold" pitchFamily="2" charset="0"/>
            <a:cs typeface="Poppins" panose="00000500000000000000" pitchFamily="2" charset="0"/>
          </a:endParaRPr>
        </a:p>
      </xdr:txBody>
    </xdr:sp>
    <xdr:clientData/>
  </xdr:twoCellAnchor>
  <xdr:twoCellAnchor>
    <xdr:from>
      <xdr:col>0</xdr:col>
      <xdr:colOff>83820</xdr:colOff>
      <xdr:row>15</xdr:row>
      <xdr:rowOff>0</xdr:rowOff>
    </xdr:from>
    <xdr:to>
      <xdr:col>2</xdr:col>
      <xdr:colOff>228600</xdr:colOff>
      <xdr:row>18</xdr:row>
      <xdr:rowOff>38100</xdr:rowOff>
    </xdr:to>
    <xdr:sp macro="" textlink="">
      <xdr:nvSpPr>
        <xdr:cNvPr id="17" name="Rectangle: Rounded Corners 16">
          <a:hlinkClick xmlns:r="http://schemas.openxmlformats.org/officeDocument/2006/relationships" r:id="rId10"/>
          <a:extLst>
            <a:ext uri="{FF2B5EF4-FFF2-40B4-BE49-F238E27FC236}">
              <a16:creationId xmlns:a16="http://schemas.microsoft.com/office/drawing/2014/main" id="{0467F246-005B-4855-A919-BB9349EA936A}"/>
            </a:ext>
          </a:extLst>
        </xdr:cNvPr>
        <xdr:cNvSpPr/>
      </xdr:nvSpPr>
      <xdr:spPr>
        <a:xfrm>
          <a:off x="83820" y="2743200"/>
          <a:ext cx="1363980" cy="586740"/>
        </a:xfrm>
        <a:prstGeom prst="roundRect">
          <a:avLst/>
        </a:prstGeom>
        <a:solidFill>
          <a:srgbClr val="FFECC8"/>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175260</xdr:colOff>
      <xdr:row>15</xdr:row>
      <xdr:rowOff>114300</xdr:rowOff>
    </xdr:from>
    <xdr:to>
      <xdr:col>2</xdr:col>
      <xdr:colOff>160020</xdr:colOff>
      <xdr:row>17</xdr:row>
      <xdr:rowOff>76200</xdr:rowOff>
    </xdr:to>
    <xdr:sp macro="" textlink="">
      <xdr:nvSpPr>
        <xdr:cNvPr id="25" name="TextBox 24">
          <a:extLst>
            <a:ext uri="{FF2B5EF4-FFF2-40B4-BE49-F238E27FC236}">
              <a16:creationId xmlns:a16="http://schemas.microsoft.com/office/drawing/2014/main" id="{F6094575-A0C4-4DB7-81CE-605ABD47F0D0}"/>
            </a:ext>
          </a:extLst>
        </xdr:cNvPr>
        <xdr:cNvSpPr txBox="1"/>
      </xdr:nvSpPr>
      <xdr:spPr>
        <a:xfrm>
          <a:off x="175260" y="2857500"/>
          <a:ext cx="12039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2">
                  <a:lumMod val="75000"/>
                </a:schemeClr>
              </a:solidFill>
              <a:latin typeface="Nunito ExtraBold" pitchFamily="2" charset="0"/>
              <a:cs typeface="Cavolini" panose="020B0502040204020203" pitchFamily="66" charset="0"/>
            </a:rPr>
            <a:t>Brand Edge</a:t>
          </a:r>
        </a:p>
      </xdr:txBody>
    </xdr:sp>
    <xdr:clientData/>
  </xdr:twoCellAnchor>
  <xdr:twoCellAnchor>
    <xdr:from>
      <xdr:col>0</xdr:col>
      <xdr:colOff>91440</xdr:colOff>
      <xdr:row>18</xdr:row>
      <xdr:rowOff>137160</xdr:rowOff>
    </xdr:from>
    <xdr:to>
      <xdr:col>2</xdr:col>
      <xdr:colOff>236220</xdr:colOff>
      <xdr:row>21</xdr:row>
      <xdr:rowOff>175260</xdr:rowOff>
    </xdr:to>
    <xdr:sp macro="" textlink="">
      <xdr:nvSpPr>
        <xdr:cNvPr id="26" name="Rectangle: Rounded Corners 25">
          <a:hlinkClick xmlns:r="http://schemas.openxmlformats.org/officeDocument/2006/relationships" r:id="rId11"/>
          <a:extLst>
            <a:ext uri="{FF2B5EF4-FFF2-40B4-BE49-F238E27FC236}">
              <a16:creationId xmlns:a16="http://schemas.microsoft.com/office/drawing/2014/main" id="{F25CBAA5-F6BB-4739-A812-ACB2BA385BFD}"/>
            </a:ext>
          </a:extLst>
        </xdr:cNvPr>
        <xdr:cNvSpPr/>
      </xdr:nvSpPr>
      <xdr:spPr>
        <a:xfrm>
          <a:off x="91440" y="3429000"/>
          <a:ext cx="1363980" cy="586740"/>
        </a:xfrm>
        <a:prstGeom prst="roundRect">
          <a:avLst/>
        </a:prstGeom>
        <a:solidFill>
          <a:srgbClr val="FFECC8"/>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182880</xdr:colOff>
      <xdr:row>18</xdr:row>
      <xdr:rowOff>167640</xdr:rowOff>
    </xdr:from>
    <xdr:to>
      <xdr:col>2</xdr:col>
      <xdr:colOff>167640</xdr:colOff>
      <xdr:row>22</xdr:row>
      <xdr:rowOff>22860</xdr:rowOff>
    </xdr:to>
    <xdr:sp macro="" textlink="">
      <xdr:nvSpPr>
        <xdr:cNvPr id="31" name="TextBox 30">
          <a:extLst>
            <a:ext uri="{FF2B5EF4-FFF2-40B4-BE49-F238E27FC236}">
              <a16:creationId xmlns:a16="http://schemas.microsoft.com/office/drawing/2014/main" id="{65CA6722-83AF-4F14-9BB5-A0A6004B4921}"/>
            </a:ext>
          </a:extLst>
        </xdr:cNvPr>
        <xdr:cNvSpPr txBox="1"/>
      </xdr:nvSpPr>
      <xdr:spPr>
        <a:xfrm>
          <a:off x="182880" y="3459480"/>
          <a:ext cx="1203960" cy="58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2">
                  <a:lumMod val="75000"/>
                </a:schemeClr>
              </a:solidFill>
              <a:latin typeface="Nunito ExtraBold" pitchFamily="2" charset="0"/>
              <a:cs typeface="Cavolini" panose="020B0502040204020203" pitchFamily="66" charset="0"/>
            </a:rPr>
            <a:t>Customers</a:t>
          </a:r>
          <a:r>
            <a:rPr lang="en-US" sz="1200" b="1" baseline="0">
              <a:solidFill>
                <a:schemeClr val="bg2">
                  <a:lumMod val="75000"/>
                </a:schemeClr>
              </a:solidFill>
              <a:latin typeface="Nunito ExtraBold" pitchFamily="2" charset="0"/>
              <a:cs typeface="Cavolini" panose="020B0502040204020203" pitchFamily="66" charset="0"/>
            </a:rPr>
            <a:t> </a:t>
          </a:r>
        </a:p>
        <a:p>
          <a:pPr algn="ctr"/>
          <a:r>
            <a:rPr lang="en-US" sz="1200" b="1" baseline="0">
              <a:solidFill>
                <a:schemeClr val="bg2">
                  <a:lumMod val="75000"/>
                </a:schemeClr>
              </a:solidFill>
              <a:latin typeface="Nunito ExtraBold" pitchFamily="2" charset="0"/>
              <a:cs typeface="Cavolini" panose="020B0502040204020203" pitchFamily="66" charset="0"/>
            </a:rPr>
            <a:t>Satisfaction</a:t>
          </a:r>
          <a:endParaRPr lang="en-US" sz="1200" b="1">
            <a:solidFill>
              <a:schemeClr val="bg2">
                <a:lumMod val="75000"/>
              </a:schemeClr>
            </a:solidFill>
            <a:latin typeface="Nunito ExtraBold" pitchFamily="2" charset="0"/>
            <a:cs typeface="Cavolini" panose="020B0502040204020203" pitchFamily="66"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312420</xdr:colOff>
      <xdr:row>44</xdr:row>
      <xdr:rowOff>15716</xdr:rowOff>
    </xdr:to>
    <xdr:pic>
      <xdr:nvPicPr>
        <xdr:cNvPr id="27" name="Picture 26">
          <a:extLst>
            <a:ext uri="{FF2B5EF4-FFF2-40B4-BE49-F238E27FC236}">
              <a16:creationId xmlns:a16="http://schemas.microsoft.com/office/drawing/2014/main" id="{322D5CF5-B410-42EF-9C28-FFD0C89E0A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333220" cy="8062436"/>
        </a:xfrm>
        <a:prstGeom prst="rect">
          <a:avLst/>
        </a:prstGeom>
      </xdr:spPr>
    </xdr:pic>
    <xdr:clientData/>
  </xdr:twoCellAnchor>
  <xdr:twoCellAnchor>
    <xdr:from>
      <xdr:col>0</xdr:col>
      <xdr:colOff>0</xdr:colOff>
      <xdr:row>0</xdr:row>
      <xdr:rowOff>0</xdr:rowOff>
    </xdr:from>
    <xdr:to>
      <xdr:col>2</xdr:col>
      <xdr:colOff>365760</xdr:colOff>
      <xdr:row>32</xdr:row>
      <xdr:rowOff>175260</xdr:rowOff>
    </xdr:to>
    <xdr:sp macro="" textlink="">
      <xdr:nvSpPr>
        <xdr:cNvPr id="28" name="Rectangle 27">
          <a:extLst>
            <a:ext uri="{FF2B5EF4-FFF2-40B4-BE49-F238E27FC236}">
              <a16:creationId xmlns:a16="http://schemas.microsoft.com/office/drawing/2014/main" id="{03385144-C6A3-48CF-9ED1-D01616625869}"/>
            </a:ext>
          </a:extLst>
        </xdr:cNvPr>
        <xdr:cNvSpPr/>
      </xdr:nvSpPr>
      <xdr:spPr>
        <a:xfrm>
          <a:off x="0" y="0"/>
          <a:ext cx="1584960" cy="6027420"/>
        </a:xfrm>
        <a:prstGeom prst="rect">
          <a:avLst/>
        </a:prstGeom>
        <a:solidFill>
          <a:srgbClr val="F2F2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91127</xdr:colOff>
      <xdr:row>0</xdr:row>
      <xdr:rowOff>0</xdr:rowOff>
    </xdr:from>
    <xdr:to>
      <xdr:col>2</xdr:col>
      <xdr:colOff>320771</xdr:colOff>
      <xdr:row>2</xdr:row>
      <xdr:rowOff>60960</xdr:rowOff>
    </xdr:to>
    <xdr:pic>
      <xdr:nvPicPr>
        <xdr:cNvPr id="29" name="Picture 28">
          <a:extLst>
            <a:ext uri="{FF2B5EF4-FFF2-40B4-BE49-F238E27FC236}">
              <a16:creationId xmlns:a16="http://schemas.microsoft.com/office/drawing/2014/main" id="{5D06F8E2-C520-4E2C-A7F7-66AF68076171}"/>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8239" t="39368" r="17224" b="41648"/>
        <a:stretch/>
      </xdr:blipFill>
      <xdr:spPr>
        <a:xfrm>
          <a:off x="91127" y="0"/>
          <a:ext cx="1448844" cy="426720"/>
        </a:xfrm>
        <a:prstGeom prst="rect">
          <a:avLst/>
        </a:prstGeom>
      </xdr:spPr>
    </xdr:pic>
    <xdr:clientData/>
  </xdr:twoCellAnchor>
  <xdr:twoCellAnchor>
    <xdr:from>
      <xdr:col>0</xdr:col>
      <xdr:colOff>60960</xdr:colOff>
      <xdr:row>3</xdr:row>
      <xdr:rowOff>160020</xdr:rowOff>
    </xdr:from>
    <xdr:to>
      <xdr:col>2</xdr:col>
      <xdr:colOff>205740</xdr:colOff>
      <xdr:row>8</xdr:row>
      <xdr:rowOff>175260</xdr:rowOff>
    </xdr:to>
    <xdr:sp macro="" textlink="">
      <xdr:nvSpPr>
        <xdr:cNvPr id="31" name="Rectangle: Rounded Corners 30">
          <a:extLst>
            <a:ext uri="{FF2B5EF4-FFF2-40B4-BE49-F238E27FC236}">
              <a16:creationId xmlns:a16="http://schemas.microsoft.com/office/drawing/2014/main" id="{C66D268F-E86E-41C6-85FC-F27905DEFF5F}"/>
            </a:ext>
          </a:extLst>
        </xdr:cNvPr>
        <xdr:cNvSpPr/>
      </xdr:nvSpPr>
      <xdr:spPr>
        <a:xfrm>
          <a:off x="60960" y="708660"/>
          <a:ext cx="1363980" cy="92964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167640</xdr:colOff>
      <xdr:row>4</xdr:row>
      <xdr:rowOff>15240</xdr:rowOff>
    </xdr:from>
    <xdr:to>
      <xdr:col>2</xdr:col>
      <xdr:colOff>88124</xdr:colOff>
      <xdr:row>6</xdr:row>
      <xdr:rowOff>60960</xdr:rowOff>
    </xdr:to>
    <xdr:sp macro="" textlink="">
      <xdr:nvSpPr>
        <xdr:cNvPr id="32" name="TextBox 31">
          <a:extLst>
            <a:ext uri="{FF2B5EF4-FFF2-40B4-BE49-F238E27FC236}">
              <a16:creationId xmlns:a16="http://schemas.microsoft.com/office/drawing/2014/main" id="{5B1B7840-D31D-4941-A049-957A47A06614}"/>
            </a:ext>
          </a:extLst>
        </xdr:cNvPr>
        <xdr:cNvSpPr txBox="1"/>
      </xdr:nvSpPr>
      <xdr:spPr>
        <a:xfrm>
          <a:off x="167640" y="746760"/>
          <a:ext cx="1139684"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Responses</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0</xdr:col>
      <xdr:colOff>388620</xdr:colOff>
      <xdr:row>5</xdr:row>
      <xdr:rowOff>129540</xdr:rowOff>
    </xdr:from>
    <xdr:to>
      <xdr:col>1</xdr:col>
      <xdr:colOff>413400</xdr:colOff>
      <xdr:row>7</xdr:row>
      <xdr:rowOff>175260</xdr:rowOff>
    </xdr:to>
    <xdr:sp macro="" textlink="">
      <xdr:nvSpPr>
        <xdr:cNvPr id="33" name="TextBox 32">
          <a:extLst>
            <a:ext uri="{FF2B5EF4-FFF2-40B4-BE49-F238E27FC236}">
              <a16:creationId xmlns:a16="http://schemas.microsoft.com/office/drawing/2014/main" id="{D3B40ED4-B7E5-445A-992C-DEF919E41444}"/>
            </a:ext>
          </a:extLst>
        </xdr:cNvPr>
        <xdr:cNvSpPr txBox="1"/>
      </xdr:nvSpPr>
      <xdr:spPr>
        <a:xfrm>
          <a:off x="388620" y="1043940"/>
          <a:ext cx="63438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ar-EG" sz="2000" b="1">
              <a:solidFill>
                <a:schemeClr val="tx1">
                  <a:lumMod val="65000"/>
                  <a:lumOff val="35000"/>
                </a:schemeClr>
              </a:solidFill>
              <a:latin typeface="Nunito Black" pitchFamily="2" charset="0"/>
              <a:cs typeface="Cavolini" panose="020B0502040204020203" pitchFamily="66" charset="0"/>
            </a:rPr>
            <a:t>244</a:t>
          </a:r>
          <a:endParaRPr lang="en-US" sz="1600" b="1">
            <a:solidFill>
              <a:schemeClr val="tx1">
                <a:lumMod val="65000"/>
                <a:lumOff val="35000"/>
              </a:schemeClr>
            </a:solidFill>
            <a:latin typeface="Nunito Black" pitchFamily="2" charset="0"/>
            <a:cs typeface="Cavolini" panose="020B0502040204020203" pitchFamily="66" charset="0"/>
          </a:endParaRPr>
        </a:p>
      </xdr:txBody>
    </xdr:sp>
    <xdr:clientData/>
  </xdr:twoCellAnchor>
  <xdr:twoCellAnchor>
    <xdr:from>
      <xdr:col>2</xdr:col>
      <xdr:colOff>365760</xdr:colOff>
      <xdr:row>0</xdr:row>
      <xdr:rowOff>0</xdr:rowOff>
    </xdr:from>
    <xdr:to>
      <xdr:col>23</xdr:col>
      <xdr:colOff>312420</xdr:colOff>
      <xdr:row>2</xdr:row>
      <xdr:rowOff>137160</xdr:rowOff>
    </xdr:to>
    <xdr:sp macro="" textlink="">
      <xdr:nvSpPr>
        <xdr:cNvPr id="34" name="Rectangle 33">
          <a:extLst>
            <a:ext uri="{FF2B5EF4-FFF2-40B4-BE49-F238E27FC236}">
              <a16:creationId xmlns:a16="http://schemas.microsoft.com/office/drawing/2014/main" id="{B73B676A-D374-47E0-A8F3-B7D6E8B2A4B1}"/>
            </a:ext>
          </a:extLst>
        </xdr:cNvPr>
        <xdr:cNvSpPr/>
      </xdr:nvSpPr>
      <xdr:spPr>
        <a:xfrm>
          <a:off x="1584960" y="0"/>
          <a:ext cx="12748260" cy="502920"/>
        </a:xfrm>
        <a:prstGeom prst="rect">
          <a:avLst/>
        </a:prstGeom>
        <a:solidFill>
          <a:srgbClr val="F2F2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395618</xdr:colOff>
      <xdr:row>0</xdr:row>
      <xdr:rowOff>33279</xdr:rowOff>
    </xdr:from>
    <xdr:to>
      <xdr:col>8</xdr:col>
      <xdr:colOff>15240</xdr:colOff>
      <xdr:row>2</xdr:row>
      <xdr:rowOff>48519</xdr:rowOff>
    </xdr:to>
    <xdr:sp macro="" textlink="">
      <xdr:nvSpPr>
        <xdr:cNvPr id="37" name="TextBox 36">
          <a:extLst>
            <a:ext uri="{FF2B5EF4-FFF2-40B4-BE49-F238E27FC236}">
              <a16:creationId xmlns:a16="http://schemas.microsoft.com/office/drawing/2014/main" id="{0536DFD9-AE86-4439-B442-DD16264EA604}"/>
            </a:ext>
          </a:extLst>
        </xdr:cNvPr>
        <xdr:cNvSpPr txBox="1"/>
      </xdr:nvSpPr>
      <xdr:spPr>
        <a:xfrm>
          <a:off x="1614818" y="33279"/>
          <a:ext cx="3277222"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a:solidFill>
                <a:srgbClr val="FF6565"/>
              </a:solidFill>
              <a:latin typeface="Nunito ExtraBold" pitchFamily="2" charset="0"/>
              <a:cs typeface="Cavolini" panose="020B0502040204020203" pitchFamily="66" charset="0"/>
            </a:rPr>
            <a:t>InsideOut's</a:t>
          </a:r>
          <a:r>
            <a:rPr lang="en-US" sz="1600" baseline="0">
              <a:solidFill>
                <a:srgbClr val="FF6565"/>
              </a:solidFill>
              <a:latin typeface="Nunito ExtraBold" pitchFamily="2" charset="0"/>
              <a:cs typeface="Cavolini" panose="020B0502040204020203" pitchFamily="66" charset="0"/>
            </a:rPr>
            <a:t> Customers Analysis </a:t>
          </a:r>
          <a:endParaRPr lang="en-US" sz="1200">
            <a:solidFill>
              <a:srgbClr val="FF6565"/>
            </a:solidFill>
            <a:latin typeface="Nunito ExtraBold" pitchFamily="2" charset="0"/>
            <a:cs typeface="Cavolini" panose="020B0502040204020203" pitchFamily="66" charset="0"/>
          </a:endParaRPr>
        </a:p>
      </xdr:txBody>
    </xdr:sp>
    <xdr:clientData/>
  </xdr:twoCellAnchor>
  <xdr:twoCellAnchor>
    <xdr:from>
      <xdr:col>14</xdr:col>
      <xdr:colOff>220979</xdr:colOff>
      <xdr:row>0</xdr:row>
      <xdr:rowOff>60960</xdr:rowOff>
    </xdr:from>
    <xdr:to>
      <xdr:col>16</xdr:col>
      <xdr:colOff>190500</xdr:colOff>
      <xdr:row>2</xdr:row>
      <xdr:rowOff>106680</xdr:rowOff>
    </xdr:to>
    <xdr:sp macro="" textlink="">
      <xdr:nvSpPr>
        <xdr:cNvPr id="38" name="TextBox 37">
          <a:extLst>
            <a:ext uri="{FF2B5EF4-FFF2-40B4-BE49-F238E27FC236}">
              <a16:creationId xmlns:a16="http://schemas.microsoft.com/office/drawing/2014/main" id="{98E307A9-32A1-46AA-A425-A92114656A59}"/>
            </a:ext>
          </a:extLst>
        </xdr:cNvPr>
        <xdr:cNvSpPr txBox="1"/>
      </xdr:nvSpPr>
      <xdr:spPr>
        <a:xfrm>
          <a:off x="8755379" y="60960"/>
          <a:ext cx="1188721"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Age Group</a:t>
          </a:r>
          <a:endParaRPr lang="en-US" sz="1100">
            <a:solidFill>
              <a:srgbClr val="EEB211"/>
            </a:solidFill>
            <a:latin typeface="Nunito ExtraBold" pitchFamily="2" charset="0"/>
            <a:cs typeface="Cavolini" panose="020B0502040204020203" pitchFamily="66" charset="0"/>
          </a:endParaRPr>
        </a:p>
      </xdr:txBody>
    </xdr:sp>
    <xdr:clientData/>
  </xdr:twoCellAnchor>
  <xdr:twoCellAnchor editAs="oneCell">
    <xdr:from>
      <xdr:col>16</xdr:col>
      <xdr:colOff>205739</xdr:colOff>
      <xdr:row>0</xdr:row>
      <xdr:rowOff>22861</xdr:rowOff>
    </xdr:from>
    <xdr:to>
      <xdr:col>23</xdr:col>
      <xdr:colOff>7620</xdr:colOff>
      <xdr:row>2</xdr:row>
      <xdr:rowOff>91440</xdr:rowOff>
    </xdr:to>
    <mc:AlternateContent xmlns:mc="http://schemas.openxmlformats.org/markup-compatibility/2006" xmlns:a14="http://schemas.microsoft.com/office/drawing/2010/main">
      <mc:Choice Requires="a14">
        <xdr:graphicFrame macro="">
          <xdr:nvGraphicFramePr>
            <xdr:cNvPr id="39" name="Age_Group 1">
              <a:extLst>
                <a:ext uri="{FF2B5EF4-FFF2-40B4-BE49-F238E27FC236}">
                  <a16:creationId xmlns:a16="http://schemas.microsoft.com/office/drawing/2014/main" id="{CCFB018C-BC87-4127-9CE7-1C6CC837C89C}"/>
                </a:ext>
              </a:extLst>
            </xdr:cNvPr>
            <xdr:cNvGraphicFramePr/>
          </xdr:nvGraphicFramePr>
          <xdr:xfrm>
            <a:off x="0" y="0"/>
            <a:ext cx="0" cy="0"/>
          </xdr:xfrm>
          <a:graphic>
            <a:graphicData uri="http://schemas.microsoft.com/office/drawing/2010/slicer">
              <sle:slicer xmlns:sle="http://schemas.microsoft.com/office/drawing/2010/slicer" name="Age_Group 1"/>
            </a:graphicData>
          </a:graphic>
        </xdr:graphicFrame>
      </mc:Choice>
      <mc:Fallback xmlns="">
        <xdr:sp macro="" textlink="">
          <xdr:nvSpPr>
            <xdr:cNvPr id="0" name=""/>
            <xdr:cNvSpPr>
              <a:spLocks noTextEdit="1"/>
            </xdr:cNvSpPr>
          </xdr:nvSpPr>
          <xdr:spPr>
            <a:xfrm>
              <a:off x="9959339" y="22861"/>
              <a:ext cx="4069081" cy="4343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472440</xdr:colOff>
      <xdr:row>3</xdr:row>
      <xdr:rowOff>106681</xdr:rowOff>
    </xdr:from>
    <xdr:to>
      <xdr:col>12</xdr:col>
      <xdr:colOff>350520</xdr:colOff>
      <xdr:row>14</xdr:row>
      <xdr:rowOff>121921</xdr:rowOff>
    </xdr:to>
    <xdr:sp macro="" textlink="">
      <xdr:nvSpPr>
        <xdr:cNvPr id="40" name="Rectangle: Rounded Corners 39">
          <a:extLst>
            <a:ext uri="{FF2B5EF4-FFF2-40B4-BE49-F238E27FC236}">
              <a16:creationId xmlns:a16="http://schemas.microsoft.com/office/drawing/2014/main" id="{D09031C2-E809-4D7D-A2AE-F49E33EB2459}"/>
            </a:ext>
          </a:extLst>
        </xdr:cNvPr>
        <xdr:cNvSpPr/>
      </xdr:nvSpPr>
      <xdr:spPr>
        <a:xfrm>
          <a:off x="1691640" y="655321"/>
          <a:ext cx="5974080" cy="202692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548641</xdr:colOff>
      <xdr:row>4</xdr:row>
      <xdr:rowOff>77601</xdr:rowOff>
    </xdr:from>
    <xdr:to>
      <xdr:col>11</xdr:col>
      <xdr:colOff>530955</xdr:colOff>
      <xdr:row>15</xdr:row>
      <xdr:rowOff>31881</xdr:rowOff>
    </xdr:to>
    <xdr:graphicFrame macro="">
      <xdr:nvGraphicFramePr>
        <xdr:cNvPr id="41" name="Chart 40">
          <a:extLst>
            <a:ext uri="{FF2B5EF4-FFF2-40B4-BE49-F238E27FC236}">
              <a16:creationId xmlns:a16="http://schemas.microsoft.com/office/drawing/2014/main" id="{4E64F380-32C3-42C6-A0F2-C0587ABE68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327660</xdr:colOff>
      <xdr:row>3</xdr:row>
      <xdr:rowOff>130941</xdr:rowOff>
    </xdr:from>
    <xdr:to>
      <xdr:col>10</xdr:col>
      <xdr:colOff>8603</xdr:colOff>
      <xdr:row>5</xdr:row>
      <xdr:rowOff>108081</xdr:rowOff>
    </xdr:to>
    <xdr:sp macro="" textlink="">
      <xdr:nvSpPr>
        <xdr:cNvPr id="42" name="TextBox 41">
          <a:extLst>
            <a:ext uri="{FF2B5EF4-FFF2-40B4-BE49-F238E27FC236}">
              <a16:creationId xmlns:a16="http://schemas.microsoft.com/office/drawing/2014/main" id="{FC7C6F76-FA60-47FC-8B75-D522E46C24A1}"/>
            </a:ext>
          </a:extLst>
        </xdr:cNvPr>
        <xdr:cNvSpPr txBox="1"/>
      </xdr:nvSpPr>
      <xdr:spPr>
        <a:xfrm>
          <a:off x="3375660" y="679581"/>
          <a:ext cx="272894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Product interest</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12</xdr:col>
      <xdr:colOff>571500</xdr:colOff>
      <xdr:row>3</xdr:row>
      <xdr:rowOff>91441</xdr:rowOff>
    </xdr:from>
    <xdr:to>
      <xdr:col>23</xdr:col>
      <xdr:colOff>7620</xdr:colOff>
      <xdr:row>14</xdr:row>
      <xdr:rowOff>167640</xdr:rowOff>
    </xdr:to>
    <xdr:sp macro="" textlink="">
      <xdr:nvSpPr>
        <xdr:cNvPr id="44" name="Rectangle: Rounded Corners 43">
          <a:extLst>
            <a:ext uri="{FF2B5EF4-FFF2-40B4-BE49-F238E27FC236}">
              <a16:creationId xmlns:a16="http://schemas.microsoft.com/office/drawing/2014/main" id="{6C8CD8C0-D159-4BC5-B0FD-FBDA3FC23ED5}"/>
            </a:ext>
          </a:extLst>
        </xdr:cNvPr>
        <xdr:cNvSpPr/>
      </xdr:nvSpPr>
      <xdr:spPr>
        <a:xfrm>
          <a:off x="7886700" y="640081"/>
          <a:ext cx="6141720" cy="2087879"/>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206642</xdr:colOff>
      <xdr:row>3</xdr:row>
      <xdr:rowOff>100461</xdr:rowOff>
    </xdr:from>
    <xdr:to>
      <xdr:col>21</xdr:col>
      <xdr:colOff>68579</xdr:colOff>
      <xdr:row>5</xdr:row>
      <xdr:rowOff>77601</xdr:rowOff>
    </xdr:to>
    <xdr:sp macro="" textlink="">
      <xdr:nvSpPr>
        <xdr:cNvPr id="45" name="TextBox 44">
          <a:extLst>
            <a:ext uri="{FF2B5EF4-FFF2-40B4-BE49-F238E27FC236}">
              <a16:creationId xmlns:a16="http://schemas.microsoft.com/office/drawing/2014/main" id="{B5EBD73F-F087-46D9-BF0D-0E0776A225FA}"/>
            </a:ext>
          </a:extLst>
        </xdr:cNvPr>
        <xdr:cNvSpPr txBox="1"/>
      </xdr:nvSpPr>
      <xdr:spPr>
        <a:xfrm>
          <a:off x="9350642" y="649101"/>
          <a:ext cx="3519537"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Favorite features in planner</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2</xdr:col>
      <xdr:colOff>480060</xdr:colOff>
      <xdr:row>15</xdr:row>
      <xdr:rowOff>114301</xdr:rowOff>
    </xdr:from>
    <xdr:to>
      <xdr:col>9</xdr:col>
      <xdr:colOff>441960</xdr:colOff>
      <xdr:row>26</xdr:row>
      <xdr:rowOff>129541</xdr:rowOff>
    </xdr:to>
    <xdr:sp macro="" textlink="">
      <xdr:nvSpPr>
        <xdr:cNvPr id="48" name="Rectangle: Rounded Corners 47">
          <a:extLst>
            <a:ext uri="{FF2B5EF4-FFF2-40B4-BE49-F238E27FC236}">
              <a16:creationId xmlns:a16="http://schemas.microsoft.com/office/drawing/2014/main" id="{9C302504-1561-45B4-9A5F-01CA9C9398D2}"/>
            </a:ext>
          </a:extLst>
        </xdr:cNvPr>
        <xdr:cNvSpPr/>
      </xdr:nvSpPr>
      <xdr:spPr>
        <a:xfrm>
          <a:off x="1699260" y="2857501"/>
          <a:ext cx="4229100" cy="202692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45720</xdr:colOff>
      <xdr:row>4</xdr:row>
      <xdr:rowOff>76200</xdr:rowOff>
    </xdr:from>
    <xdr:to>
      <xdr:col>22</xdr:col>
      <xdr:colOff>525780</xdr:colOff>
      <xdr:row>15</xdr:row>
      <xdr:rowOff>31172</xdr:rowOff>
    </xdr:to>
    <xdr:graphicFrame macro="">
      <xdr:nvGraphicFramePr>
        <xdr:cNvPr id="51" name="Chart 50">
          <a:extLst>
            <a:ext uri="{FF2B5EF4-FFF2-40B4-BE49-F238E27FC236}">
              <a16:creationId xmlns:a16="http://schemas.microsoft.com/office/drawing/2014/main" id="{4A605B2B-F888-4593-A90A-7346D9042B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60687</xdr:colOff>
      <xdr:row>16</xdr:row>
      <xdr:rowOff>152400</xdr:rowOff>
    </xdr:from>
    <xdr:to>
      <xdr:col>9</xdr:col>
      <xdr:colOff>175260</xdr:colOff>
      <xdr:row>26</xdr:row>
      <xdr:rowOff>76200</xdr:rowOff>
    </xdr:to>
    <xdr:graphicFrame macro="">
      <xdr:nvGraphicFramePr>
        <xdr:cNvPr id="43" name="Chart 42">
          <a:extLst>
            <a:ext uri="{FF2B5EF4-FFF2-40B4-BE49-F238E27FC236}">
              <a16:creationId xmlns:a16="http://schemas.microsoft.com/office/drawing/2014/main" id="{07146807-1919-4647-B1F3-99F88C283C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434340</xdr:colOff>
      <xdr:row>15</xdr:row>
      <xdr:rowOff>92841</xdr:rowOff>
    </xdr:from>
    <xdr:to>
      <xdr:col>8</xdr:col>
      <xdr:colOff>115283</xdr:colOff>
      <xdr:row>17</xdr:row>
      <xdr:rowOff>69981</xdr:rowOff>
    </xdr:to>
    <xdr:sp macro="" textlink="">
      <xdr:nvSpPr>
        <xdr:cNvPr id="52" name="TextBox 51">
          <a:extLst>
            <a:ext uri="{FF2B5EF4-FFF2-40B4-BE49-F238E27FC236}">
              <a16:creationId xmlns:a16="http://schemas.microsoft.com/office/drawing/2014/main" id="{58FE0C53-ECCF-4C6B-AA6E-0B4F8AD5A471}"/>
            </a:ext>
          </a:extLst>
        </xdr:cNvPr>
        <xdr:cNvSpPr txBox="1"/>
      </xdr:nvSpPr>
      <xdr:spPr>
        <a:xfrm>
          <a:off x="2263140" y="2836041"/>
          <a:ext cx="272894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Planner</a:t>
          </a:r>
          <a:r>
            <a:rPr lang="en-US" sz="1400" baseline="0">
              <a:solidFill>
                <a:srgbClr val="EEB211"/>
              </a:solidFill>
              <a:latin typeface="Nunito ExtraBold" pitchFamily="2" charset="0"/>
              <a:cs typeface="Cavolini" panose="020B0502040204020203" pitchFamily="66" charset="0"/>
            </a:rPr>
            <a:t> Purchase</a:t>
          </a:r>
          <a:r>
            <a:rPr lang="en-US" sz="1400">
              <a:solidFill>
                <a:srgbClr val="EEB211"/>
              </a:solidFill>
              <a:latin typeface="Nunito ExtraBold" pitchFamily="2" charset="0"/>
              <a:cs typeface="Cavolini" panose="020B0502040204020203" pitchFamily="66" charset="0"/>
            </a:rPr>
            <a:t> Time</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10</xdr:col>
      <xdr:colOff>7620</xdr:colOff>
      <xdr:row>15</xdr:row>
      <xdr:rowOff>137161</xdr:rowOff>
    </xdr:from>
    <xdr:to>
      <xdr:col>15</xdr:col>
      <xdr:colOff>403860</xdr:colOff>
      <xdr:row>26</xdr:row>
      <xdr:rowOff>152401</xdr:rowOff>
    </xdr:to>
    <xdr:sp macro="" textlink="">
      <xdr:nvSpPr>
        <xdr:cNvPr id="53" name="Rectangle: Rounded Corners 52">
          <a:extLst>
            <a:ext uri="{FF2B5EF4-FFF2-40B4-BE49-F238E27FC236}">
              <a16:creationId xmlns:a16="http://schemas.microsoft.com/office/drawing/2014/main" id="{7FEC0434-1AD9-48CC-83C1-E32071092C7D}"/>
            </a:ext>
          </a:extLst>
        </xdr:cNvPr>
        <xdr:cNvSpPr/>
      </xdr:nvSpPr>
      <xdr:spPr>
        <a:xfrm>
          <a:off x="6103620" y="2880361"/>
          <a:ext cx="3444240" cy="202692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556260</xdr:colOff>
      <xdr:row>15</xdr:row>
      <xdr:rowOff>129541</xdr:rowOff>
    </xdr:from>
    <xdr:to>
      <xdr:col>23</xdr:col>
      <xdr:colOff>30480</xdr:colOff>
      <xdr:row>26</xdr:row>
      <xdr:rowOff>144781</xdr:rowOff>
    </xdr:to>
    <xdr:sp macro="" textlink="">
      <xdr:nvSpPr>
        <xdr:cNvPr id="54" name="Rectangle: Rounded Corners 53">
          <a:extLst>
            <a:ext uri="{FF2B5EF4-FFF2-40B4-BE49-F238E27FC236}">
              <a16:creationId xmlns:a16="http://schemas.microsoft.com/office/drawing/2014/main" id="{243B6AED-D861-45D8-836F-A8D6D598E31B}"/>
            </a:ext>
          </a:extLst>
        </xdr:cNvPr>
        <xdr:cNvSpPr/>
      </xdr:nvSpPr>
      <xdr:spPr>
        <a:xfrm>
          <a:off x="9700260" y="2872741"/>
          <a:ext cx="4351020" cy="202692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495300</xdr:colOff>
      <xdr:row>16</xdr:row>
      <xdr:rowOff>129540</xdr:rowOff>
    </xdr:from>
    <xdr:to>
      <xdr:col>16</xdr:col>
      <xdr:colOff>76200</xdr:colOff>
      <xdr:row>27</xdr:row>
      <xdr:rowOff>76200</xdr:rowOff>
    </xdr:to>
    <xdr:graphicFrame macro="">
      <xdr:nvGraphicFramePr>
        <xdr:cNvPr id="50" name="Chart 49">
          <a:extLst>
            <a:ext uri="{FF2B5EF4-FFF2-40B4-BE49-F238E27FC236}">
              <a16:creationId xmlns:a16="http://schemas.microsoft.com/office/drawing/2014/main" id="{AFA221A7-0FAB-43A4-8E64-5AC78F93EE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350520</xdr:colOff>
      <xdr:row>15</xdr:row>
      <xdr:rowOff>108081</xdr:rowOff>
    </xdr:from>
    <xdr:to>
      <xdr:col>15</xdr:col>
      <xdr:colOff>31463</xdr:colOff>
      <xdr:row>17</xdr:row>
      <xdr:rowOff>85221</xdr:rowOff>
    </xdr:to>
    <xdr:sp macro="" textlink="">
      <xdr:nvSpPr>
        <xdr:cNvPr id="55" name="TextBox 54">
          <a:extLst>
            <a:ext uri="{FF2B5EF4-FFF2-40B4-BE49-F238E27FC236}">
              <a16:creationId xmlns:a16="http://schemas.microsoft.com/office/drawing/2014/main" id="{A92D3232-7C6F-44D2-8158-B3A18ED7CD18}"/>
            </a:ext>
          </a:extLst>
        </xdr:cNvPr>
        <xdr:cNvSpPr txBox="1"/>
      </xdr:nvSpPr>
      <xdr:spPr>
        <a:xfrm>
          <a:off x="6446520" y="2851281"/>
          <a:ext cx="272894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Planner Purchase</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17</xdr:col>
      <xdr:colOff>281940</xdr:colOff>
      <xdr:row>15</xdr:row>
      <xdr:rowOff>115701</xdr:rowOff>
    </xdr:from>
    <xdr:to>
      <xdr:col>21</xdr:col>
      <xdr:colOff>572483</xdr:colOff>
      <xdr:row>17</xdr:row>
      <xdr:rowOff>92841</xdr:rowOff>
    </xdr:to>
    <xdr:sp macro="" textlink="">
      <xdr:nvSpPr>
        <xdr:cNvPr id="56" name="TextBox 55">
          <a:extLst>
            <a:ext uri="{FF2B5EF4-FFF2-40B4-BE49-F238E27FC236}">
              <a16:creationId xmlns:a16="http://schemas.microsoft.com/office/drawing/2014/main" id="{00C2308E-4AA6-4E8A-A5BF-D5182EA9D550}"/>
            </a:ext>
          </a:extLst>
        </xdr:cNvPr>
        <xdr:cNvSpPr txBox="1"/>
      </xdr:nvSpPr>
      <xdr:spPr>
        <a:xfrm>
          <a:off x="10645140" y="2858901"/>
          <a:ext cx="272894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Planner Purchase Barrier</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15</xdr:col>
      <xdr:colOff>510540</xdr:colOff>
      <xdr:row>16</xdr:row>
      <xdr:rowOff>30480</xdr:rowOff>
    </xdr:from>
    <xdr:to>
      <xdr:col>22</xdr:col>
      <xdr:colOff>525780</xdr:colOff>
      <xdr:row>27</xdr:row>
      <xdr:rowOff>60960</xdr:rowOff>
    </xdr:to>
    <xdr:graphicFrame macro="">
      <xdr:nvGraphicFramePr>
        <xdr:cNvPr id="57" name="Chart 56">
          <a:extLst>
            <a:ext uri="{FF2B5EF4-FFF2-40B4-BE49-F238E27FC236}">
              <a16:creationId xmlns:a16="http://schemas.microsoft.com/office/drawing/2014/main" id="{0E41923C-D92A-4334-A9D2-A0216110C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68580</xdr:colOff>
      <xdr:row>11</xdr:row>
      <xdr:rowOff>38100</xdr:rowOff>
    </xdr:from>
    <xdr:to>
      <xdr:col>2</xdr:col>
      <xdr:colOff>213360</xdr:colOff>
      <xdr:row>14</xdr:row>
      <xdr:rowOff>76200</xdr:rowOff>
    </xdr:to>
    <xdr:sp macro="" textlink="">
      <xdr:nvSpPr>
        <xdr:cNvPr id="20" name="Rectangle: Rounded Corners 19">
          <a:hlinkClick xmlns:r="http://schemas.openxmlformats.org/officeDocument/2006/relationships" r:id="rId8"/>
          <a:extLst>
            <a:ext uri="{FF2B5EF4-FFF2-40B4-BE49-F238E27FC236}">
              <a16:creationId xmlns:a16="http://schemas.microsoft.com/office/drawing/2014/main" id="{23C683F3-3766-4540-81E5-F4133EA139B8}"/>
            </a:ext>
          </a:extLst>
        </xdr:cNvPr>
        <xdr:cNvSpPr/>
      </xdr:nvSpPr>
      <xdr:spPr>
        <a:xfrm>
          <a:off x="68580" y="2049780"/>
          <a:ext cx="1363980" cy="586740"/>
        </a:xfrm>
        <a:prstGeom prst="roundRect">
          <a:avLst/>
        </a:prstGeom>
        <a:solidFill>
          <a:srgbClr val="FFECC8"/>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160020</xdr:colOff>
      <xdr:row>11</xdr:row>
      <xdr:rowOff>68580</xdr:rowOff>
    </xdr:from>
    <xdr:to>
      <xdr:col>2</xdr:col>
      <xdr:colOff>144780</xdr:colOff>
      <xdr:row>14</xdr:row>
      <xdr:rowOff>106680</xdr:rowOff>
    </xdr:to>
    <xdr:sp macro="" textlink="">
      <xdr:nvSpPr>
        <xdr:cNvPr id="21" name="TextBox 20">
          <a:extLst>
            <a:ext uri="{FF2B5EF4-FFF2-40B4-BE49-F238E27FC236}">
              <a16:creationId xmlns:a16="http://schemas.microsoft.com/office/drawing/2014/main" id="{B057422E-A673-478E-8DDC-5449897520B8}"/>
            </a:ext>
          </a:extLst>
        </xdr:cNvPr>
        <xdr:cNvSpPr txBox="1"/>
      </xdr:nvSpPr>
      <xdr:spPr>
        <a:xfrm>
          <a:off x="160020" y="2080260"/>
          <a:ext cx="1203960" cy="58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2">
                  <a:lumMod val="75000"/>
                </a:schemeClr>
              </a:solidFill>
              <a:latin typeface="Nunito ExtraBold" pitchFamily="2" charset="0"/>
              <a:cs typeface="Poppins" panose="00000500000000000000" pitchFamily="2" charset="0"/>
            </a:rPr>
            <a:t>Customers</a:t>
          </a:r>
          <a:r>
            <a:rPr lang="en-US" sz="1200" b="1" baseline="0">
              <a:solidFill>
                <a:schemeClr val="bg2">
                  <a:lumMod val="75000"/>
                </a:schemeClr>
              </a:solidFill>
              <a:latin typeface="Nunito ExtraBold" pitchFamily="2" charset="0"/>
              <a:cs typeface="Poppins" panose="00000500000000000000" pitchFamily="2" charset="0"/>
            </a:rPr>
            <a:t> Overview</a:t>
          </a:r>
          <a:endParaRPr lang="en-US" sz="1200" b="1">
            <a:solidFill>
              <a:schemeClr val="bg2">
                <a:lumMod val="75000"/>
              </a:schemeClr>
            </a:solidFill>
            <a:latin typeface="Nunito ExtraBold" pitchFamily="2" charset="0"/>
            <a:cs typeface="Poppins" panose="00000500000000000000" pitchFamily="2" charset="0"/>
          </a:endParaRPr>
        </a:p>
      </xdr:txBody>
    </xdr:sp>
    <xdr:clientData/>
  </xdr:twoCellAnchor>
  <xdr:twoCellAnchor>
    <xdr:from>
      <xdr:col>0</xdr:col>
      <xdr:colOff>68580</xdr:colOff>
      <xdr:row>14</xdr:row>
      <xdr:rowOff>175260</xdr:rowOff>
    </xdr:from>
    <xdr:to>
      <xdr:col>2</xdr:col>
      <xdr:colOff>213360</xdr:colOff>
      <xdr:row>18</xdr:row>
      <xdr:rowOff>30480</xdr:rowOff>
    </xdr:to>
    <xdr:sp macro="" textlink="">
      <xdr:nvSpPr>
        <xdr:cNvPr id="22" name="Rectangle: Rounded Corners 21">
          <a:hlinkClick xmlns:r="http://schemas.openxmlformats.org/officeDocument/2006/relationships" r:id="rId9"/>
          <a:extLst>
            <a:ext uri="{FF2B5EF4-FFF2-40B4-BE49-F238E27FC236}">
              <a16:creationId xmlns:a16="http://schemas.microsoft.com/office/drawing/2014/main" id="{95939810-4858-4975-8215-A5AE17825549}"/>
            </a:ext>
          </a:extLst>
        </xdr:cNvPr>
        <xdr:cNvSpPr/>
      </xdr:nvSpPr>
      <xdr:spPr>
        <a:xfrm>
          <a:off x="68580" y="2735580"/>
          <a:ext cx="1363980" cy="586740"/>
        </a:xfrm>
        <a:prstGeom prst="roundRect">
          <a:avLst/>
        </a:prstGeom>
        <a:solidFill>
          <a:srgbClr val="FFECC8"/>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160020</xdr:colOff>
      <xdr:row>15</xdr:row>
      <xdr:rowOff>106680</xdr:rowOff>
    </xdr:from>
    <xdr:to>
      <xdr:col>2</xdr:col>
      <xdr:colOff>144780</xdr:colOff>
      <xdr:row>17</xdr:row>
      <xdr:rowOff>68580</xdr:rowOff>
    </xdr:to>
    <xdr:sp macro="" textlink="">
      <xdr:nvSpPr>
        <xdr:cNvPr id="23" name="TextBox 22">
          <a:extLst>
            <a:ext uri="{FF2B5EF4-FFF2-40B4-BE49-F238E27FC236}">
              <a16:creationId xmlns:a16="http://schemas.microsoft.com/office/drawing/2014/main" id="{A52CF484-8BC8-4C94-877F-B2B8FBE27E90}"/>
            </a:ext>
          </a:extLst>
        </xdr:cNvPr>
        <xdr:cNvSpPr txBox="1"/>
      </xdr:nvSpPr>
      <xdr:spPr>
        <a:xfrm>
          <a:off x="160020" y="2849880"/>
          <a:ext cx="12039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tx1">
                  <a:lumMod val="65000"/>
                  <a:lumOff val="35000"/>
                </a:schemeClr>
              </a:solidFill>
              <a:latin typeface="Nunito ExtraBold" pitchFamily="2" charset="0"/>
              <a:cs typeface="Cavolini" panose="020B0502040204020203" pitchFamily="66" charset="0"/>
            </a:rPr>
            <a:t>Brand Edge</a:t>
          </a:r>
        </a:p>
      </xdr:txBody>
    </xdr:sp>
    <xdr:clientData/>
  </xdr:twoCellAnchor>
  <xdr:twoCellAnchor>
    <xdr:from>
      <xdr:col>0</xdr:col>
      <xdr:colOff>76200</xdr:colOff>
      <xdr:row>18</xdr:row>
      <xdr:rowOff>129540</xdr:rowOff>
    </xdr:from>
    <xdr:to>
      <xdr:col>2</xdr:col>
      <xdr:colOff>220980</xdr:colOff>
      <xdr:row>21</xdr:row>
      <xdr:rowOff>167640</xdr:rowOff>
    </xdr:to>
    <xdr:sp macro="" textlink="">
      <xdr:nvSpPr>
        <xdr:cNvPr id="24" name="Rectangle: Rounded Corners 23">
          <a:hlinkClick xmlns:r="http://schemas.openxmlformats.org/officeDocument/2006/relationships" r:id="rId10"/>
          <a:extLst>
            <a:ext uri="{FF2B5EF4-FFF2-40B4-BE49-F238E27FC236}">
              <a16:creationId xmlns:a16="http://schemas.microsoft.com/office/drawing/2014/main" id="{50019867-1B44-4063-B3BA-4EA2C55D3CF7}"/>
            </a:ext>
          </a:extLst>
        </xdr:cNvPr>
        <xdr:cNvSpPr/>
      </xdr:nvSpPr>
      <xdr:spPr>
        <a:xfrm>
          <a:off x="76200" y="3421380"/>
          <a:ext cx="1363980" cy="586740"/>
        </a:xfrm>
        <a:prstGeom prst="roundRect">
          <a:avLst/>
        </a:prstGeom>
        <a:solidFill>
          <a:srgbClr val="FFECC8"/>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167640</xdr:colOff>
      <xdr:row>18</xdr:row>
      <xdr:rowOff>160020</xdr:rowOff>
    </xdr:from>
    <xdr:to>
      <xdr:col>2</xdr:col>
      <xdr:colOff>152400</xdr:colOff>
      <xdr:row>22</xdr:row>
      <xdr:rowOff>15240</xdr:rowOff>
    </xdr:to>
    <xdr:sp macro="" textlink="">
      <xdr:nvSpPr>
        <xdr:cNvPr id="25" name="TextBox 24">
          <a:extLst>
            <a:ext uri="{FF2B5EF4-FFF2-40B4-BE49-F238E27FC236}">
              <a16:creationId xmlns:a16="http://schemas.microsoft.com/office/drawing/2014/main" id="{CC627252-1213-4761-8EC7-AB520E0A403F}"/>
            </a:ext>
          </a:extLst>
        </xdr:cNvPr>
        <xdr:cNvSpPr txBox="1"/>
      </xdr:nvSpPr>
      <xdr:spPr>
        <a:xfrm>
          <a:off x="167640" y="3451860"/>
          <a:ext cx="1203960" cy="58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2">
                  <a:lumMod val="75000"/>
                </a:schemeClr>
              </a:solidFill>
              <a:latin typeface="Nunito ExtraBold" pitchFamily="2" charset="0"/>
              <a:cs typeface="Cavolini" panose="020B0502040204020203" pitchFamily="66" charset="0"/>
            </a:rPr>
            <a:t>Customers</a:t>
          </a:r>
          <a:r>
            <a:rPr lang="en-US" sz="1200" b="1" baseline="0">
              <a:solidFill>
                <a:schemeClr val="bg2">
                  <a:lumMod val="75000"/>
                </a:schemeClr>
              </a:solidFill>
              <a:latin typeface="Nunito ExtraBold" pitchFamily="2" charset="0"/>
              <a:cs typeface="Cavolini" panose="020B0502040204020203" pitchFamily="66" charset="0"/>
            </a:rPr>
            <a:t> </a:t>
          </a:r>
        </a:p>
        <a:p>
          <a:pPr algn="ctr"/>
          <a:r>
            <a:rPr lang="en-US" sz="1200" b="1" baseline="0">
              <a:solidFill>
                <a:schemeClr val="bg2">
                  <a:lumMod val="75000"/>
                </a:schemeClr>
              </a:solidFill>
              <a:latin typeface="Nunito ExtraBold" pitchFamily="2" charset="0"/>
              <a:cs typeface="Cavolini" panose="020B0502040204020203" pitchFamily="66" charset="0"/>
            </a:rPr>
            <a:t>Satisfaction</a:t>
          </a:r>
          <a:endParaRPr lang="en-US" sz="1200" b="1">
            <a:solidFill>
              <a:schemeClr val="bg2">
                <a:lumMod val="75000"/>
              </a:schemeClr>
            </a:solidFill>
            <a:latin typeface="Nunito ExtraBold" pitchFamily="2" charset="0"/>
            <a:cs typeface="Cavolini" panose="020B0502040204020203" pitchFamily="66"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312420</xdr:colOff>
      <xdr:row>44</xdr:row>
      <xdr:rowOff>15716</xdr:rowOff>
    </xdr:to>
    <xdr:pic>
      <xdr:nvPicPr>
        <xdr:cNvPr id="14" name="Picture 13">
          <a:extLst>
            <a:ext uri="{FF2B5EF4-FFF2-40B4-BE49-F238E27FC236}">
              <a16:creationId xmlns:a16="http://schemas.microsoft.com/office/drawing/2014/main" id="{9E376558-6A74-4DAC-8C34-4C38EA8FDB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333220" cy="8062436"/>
        </a:xfrm>
        <a:prstGeom prst="rect">
          <a:avLst/>
        </a:prstGeom>
      </xdr:spPr>
    </xdr:pic>
    <xdr:clientData/>
  </xdr:twoCellAnchor>
  <xdr:twoCellAnchor>
    <xdr:from>
      <xdr:col>0</xdr:col>
      <xdr:colOff>0</xdr:colOff>
      <xdr:row>0</xdr:row>
      <xdr:rowOff>0</xdr:rowOff>
    </xdr:from>
    <xdr:to>
      <xdr:col>2</xdr:col>
      <xdr:colOff>365760</xdr:colOff>
      <xdr:row>32</xdr:row>
      <xdr:rowOff>175260</xdr:rowOff>
    </xdr:to>
    <xdr:sp macro="" textlink="">
      <xdr:nvSpPr>
        <xdr:cNvPr id="15" name="Rectangle 14">
          <a:extLst>
            <a:ext uri="{FF2B5EF4-FFF2-40B4-BE49-F238E27FC236}">
              <a16:creationId xmlns:a16="http://schemas.microsoft.com/office/drawing/2014/main" id="{CFC3F5E2-5DF6-4E13-AC24-672B7BBB2787}"/>
            </a:ext>
          </a:extLst>
        </xdr:cNvPr>
        <xdr:cNvSpPr/>
      </xdr:nvSpPr>
      <xdr:spPr>
        <a:xfrm>
          <a:off x="0" y="0"/>
          <a:ext cx="1584960" cy="6027420"/>
        </a:xfrm>
        <a:prstGeom prst="rect">
          <a:avLst/>
        </a:prstGeom>
        <a:solidFill>
          <a:srgbClr val="F2F2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91127</xdr:colOff>
      <xdr:row>0</xdr:row>
      <xdr:rowOff>0</xdr:rowOff>
    </xdr:from>
    <xdr:to>
      <xdr:col>2</xdr:col>
      <xdr:colOff>320771</xdr:colOff>
      <xdr:row>2</xdr:row>
      <xdr:rowOff>60960</xdr:rowOff>
    </xdr:to>
    <xdr:pic>
      <xdr:nvPicPr>
        <xdr:cNvPr id="16" name="Picture 15">
          <a:extLst>
            <a:ext uri="{FF2B5EF4-FFF2-40B4-BE49-F238E27FC236}">
              <a16:creationId xmlns:a16="http://schemas.microsoft.com/office/drawing/2014/main" id="{4903EF9D-1B2D-479F-8ECA-599CECE7C774}"/>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8239" t="39368" r="17224" b="41648"/>
        <a:stretch/>
      </xdr:blipFill>
      <xdr:spPr>
        <a:xfrm>
          <a:off x="91127" y="0"/>
          <a:ext cx="1448844" cy="426720"/>
        </a:xfrm>
        <a:prstGeom prst="rect">
          <a:avLst/>
        </a:prstGeom>
      </xdr:spPr>
    </xdr:pic>
    <xdr:clientData/>
  </xdr:twoCellAnchor>
  <xdr:twoCellAnchor>
    <xdr:from>
      <xdr:col>0</xdr:col>
      <xdr:colOff>60960</xdr:colOff>
      <xdr:row>3</xdr:row>
      <xdr:rowOff>160020</xdr:rowOff>
    </xdr:from>
    <xdr:to>
      <xdr:col>2</xdr:col>
      <xdr:colOff>205740</xdr:colOff>
      <xdr:row>8</xdr:row>
      <xdr:rowOff>175260</xdr:rowOff>
    </xdr:to>
    <xdr:sp macro="" textlink="">
      <xdr:nvSpPr>
        <xdr:cNvPr id="18" name="Rectangle: Rounded Corners 17">
          <a:extLst>
            <a:ext uri="{FF2B5EF4-FFF2-40B4-BE49-F238E27FC236}">
              <a16:creationId xmlns:a16="http://schemas.microsoft.com/office/drawing/2014/main" id="{27F0CCBA-40E9-489F-AB42-8C8005E1BAFC}"/>
            </a:ext>
          </a:extLst>
        </xdr:cNvPr>
        <xdr:cNvSpPr/>
      </xdr:nvSpPr>
      <xdr:spPr>
        <a:xfrm>
          <a:off x="60960" y="708660"/>
          <a:ext cx="1363980" cy="92964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167640</xdr:colOff>
      <xdr:row>4</xdr:row>
      <xdr:rowOff>15240</xdr:rowOff>
    </xdr:from>
    <xdr:to>
      <xdr:col>2</xdr:col>
      <xdr:colOff>88124</xdr:colOff>
      <xdr:row>6</xdr:row>
      <xdr:rowOff>60960</xdr:rowOff>
    </xdr:to>
    <xdr:sp macro="" textlink="">
      <xdr:nvSpPr>
        <xdr:cNvPr id="19" name="TextBox 18">
          <a:extLst>
            <a:ext uri="{FF2B5EF4-FFF2-40B4-BE49-F238E27FC236}">
              <a16:creationId xmlns:a16="http://schemas.microsoft.com/office/drawing/2014/main" id="{27A7F3E6-676E-4FD7-8C79-BF35D329EC4A}"/>
            </a:ext>
          </a:extLst>
        </xdr:cNvPr>
        <xdr:cNvSpPr txBox="1"/>
      </xdr:nvSpPr>
      <xdr:spPr>
        <a:xfrm>
          <a:off x="167640" y="746760"/>
          <a:ext cx="1139684"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Responses</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0</xdr:col>
      <xdr:colOff>388620</xdr:colOff>
      <xdr:row>5</xdr:row>
      <xdr:rowOff>129540</xdr:rowOff>
    </xdr:from>
    <xdr:to>
      <xdr:col>1</xdr:col>
      <xdr:colOff>413400</xdr:colOff>
      <xdr:row>7</xdr:row>
      <xdr:rowOff>175260</xdr:rowOff>
    </xdr:to>
    <xdr:sp macro="" textlink="">
      <xdr:nvSpPr>
        <xdr:cNvPr id="20" name="TextBox 19">
          <a:extLst>
            <a:ext uri="{FF2B5EF4-FFF2-40B4-BE49-F238E27FC236}">
              <a16:creationId xmlns:a16="http://schemas.microsoft.com/office/drawing/2014/main" id="{B5DA1DD3-13FE-4DE7-A3BC-76CF0AE31329}"/>
            </a:ext>
          </a:extLst>
        </xdr:cNvPr>
        <xdr:cNvSpPr txBox="1"/>
      </xdr:nvSpPr>
      <xdr:spPr>
        <a:xfrm>
          <a:off x="388620" y="1043940"/>
          <a:ext cx="63438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ar-EG" sz="2000" b="1">
              <a:solidFill>
                <a:schemeClr val="tx1">
                  <a:lumMod val="65000"/>
                  <a:lumOff val="35000"/>
                </a:schemeClr>
              </a:solidFill>
              <a:latin typeface="Nunito Black" pitchFamily="2" charset="0"/>
              <a:cs typeface="Cavolini" panose="020B0502040204020203" pitchFamily="66" charset="0"/>
            </a:rPr>
            <a:t>244</a:t>
          </a:r>
          <a:endParaRPr lang="en-US" sz="1600" b="1">
            <a:solidFill>
              <a:schemeClr val="tx1">
                <a:lumMod val="65000"/>
                <a:lumOff val="35000"/>
              </a:schemeClr>
            </a:solidFill>
            <a:latin typeface="Nunito Black" pitchFamily="2" charset="0"/>
            <a:cs typeface="Cavolini" panose="020B0502040204020203" pitchFamily="66" charset="0"/>
          </a:endParaRPr>
        </a:p>
      </xdr:txBody>
    </xdr:sp>
    <xdr:clientData/>
  </xdr:twoCellAnchor>
  <xdr:twoCellAnchor>
    <xdr:from>
      <xdr:col>2</xdr:col>
      <xdr:colOff>365760</xdr:colOff>
      <xdr:row>0</xdr:row>
      <xdr:rowOff>0</xdr:rowOff>
    </xdr:from>
    <xdr:to>
      <xdr:col>23</xdr:col>
      <xdr:colOff>312420</xdr:colOff>
      <xdr:row>2</xdr:row>
      <xdr:rowOff>137160</xdr:rowOff>
    </xdr:to>
    <xdr:sp macro="" textlink="">
      <xdr:nvSpPr>
        <xdr:cNvPr id="21" name="Rectangle 20">
          <a:extLst>
            <a:ext uri="{FF2B5EF4-FFF2-40B4-BE49-F238E27FC236}">
              <a16:creationId xmlns:a16="http://schemas.microsoft.com/office/drawing/2014/main" id="{C91E4F95-8862-4F2B-A2EE-D90BEB98B330}"/>
            </a:ext>
          </a:extLst>
        </xdr:cNvPr>
        <xdr:cNvSpPr/>
      </xdr:nvSpPr>
      <xdr:spPr>
        <a:xfrm>
          <a:off x="1584960" y="0"/>
          <a:ext cx="12748260" cy="502920"/>
        </a:xfrm>
        <a:prstGeom prst="rect">
          <a:avLst/>
        </a:prstGeom>
        <a:solidFill>
          <a:srgbClr val="F2F2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395618</xdr:colOff>
      <xdr:row>0</xdr:row>
      <xdr:rowOff>33279</xdr:rowOff>
    </xdr:from>
    <xdr:to>
      <xdr:col>8</xdr:col>
      <xdr:colOff>15240</xdr:colOff>
      <xdr:row>2</xdr:row>
      <xdr:rowOff>48519</xdr:rowOff>
    </xdr:to>
    <xdr:sp macro="" textlink="">
      <xdr:nvSpPr>
        <xdr:cNvPr id="24" name="TextBox 23">
          <a:extLst>
            <a:ext uri="{FF2B5EF4-FFF2-40B4-BE49-F238E27FC236}">
              <a16:creationId xmlns:a16="http://schemas.microsoft.com/office/drawing/2014/main" id="{4FF9DE85-1A1B-4A80-A094-4337E29A529E}"/>
            </a:ext>
          </a:extLst>
        </xdr:cNvPr>
        <xdr:cNvSpPr txBox="1"/>
      </xdr:nvSpPr>
      <xdr:spPr>
        <a:xfrm>
          <a:off x="1614818" y="33279"/>
          <a:ext cx="3277222"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a:solidFill>
                <a:srgbClr val="FF6565"/>
              </a:solidFill>
              <a:latin typeface="Nunito ExtraBold" pitchFamily="2" charset="0"/>
              <a:cs typeface="Cavolini" panose="020B0502040204020203" pitchFamily="66" charset="0"/>
            </a:rPr>
            <a:t>InsideOut's</a:t>
          </a:r>
          <a:r>
            <a:rPr lang="en-US" sz="1600" baseline="0">
              <a:solidFill>
                <a:srgbClr val="FF6565"/>
              </a:solidFill>
              <a:latin typeface="Nunito ExtraBold" pitchFamily="2" charset="0"/>
              <a:cs typeface="Cavolini" panose="020B0502040204020203" pitchFamily="66" charset="0"/>
            </a:rPr>
            <a:t> Customers Analysis </a:t>
          </a:r>
          <a:endParaRPr lang="en-US" sz="1200">
            <a:solidFill>
              <a:srgbClr val="FF6565"/>
            </a:solidFill>
            <a:latin typeface="Nunito ExtraBold" pitchFamily="2" charset="0"/>
            <a:cs typeface="Cavolini" panose="020B0502040204020203" pitchFamily="66" charset="0"/>
          </a:endParaRPr>
        </a:p>
      </xdr:txBody>
    </xdr:sp>
    <xdr:clientData/>
  </xdr:twoCellAnchor>
  <xdr:twoCellAnchor>
    <xdr:from>
      <xdr:col>14</xdr:col>
      <xdr:colOff>220979</xdr:colOff>
      <xdr:row>0</xdr:row>
      <xdr:rowOff>60960</xdr:rowOff>
    </xdr:from>
    <xdr:to>
      <xdr:col>16</xdr:col>
      <xdr:colOff>190500</xdr:colOff>
      <xdr:row>2</xdr:row>
      <xdr:rowOff>106680</xdr:rowOff>
    </xdr:to>
    <xdr:sp macro="" textlink="">
      <xdr:nvSpPr>
        <xdr:cNvPr id="25" name="TextBox 24">
          <a:extLst>
            <a:ext uri="{FF2B5EF4-FFF2-40B4-BE49-F238E27FC236}">
              <a16:creationId xmlns:a16="http://schemas.microsoft.com/office/drawing/2014/main" id="{3F839973-7C20-4E5E-8E42-89C42B91D2E8}"/>
            </a:ext>
          </a:extLst>
        </xdr:cNvPr>
        <xdr:cNvSpPr txBox="1"/>
      </xdr:nvSpPr>
      <xdr:spPr>
        <a:xfrm>
          <a:off x="8755379" y="60960"/>
          <a:ext cx="1188721"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Age Group</a:t>
          </a:r>
          <a:endParaRPr lang="en-US" sz="1100">
            <a:solidFill>
              <a:srgbClr val="EEB211"/>
            </a:solidFill>
            <a:latin typeface="Nunito ExtraBold" pitchFamily="2" charset="0"/>
            <a:cs typeface="Cavolini" panose="020B0502040204020203" pitchFamily="66" charset="0"/>
          </a:endParaRPr>
        </a:p>
      </xdr:txBody>
    </xdr:sp>
    <xdr:clientData/>
  </xdr:twoCellAnchor>
  <xdr:twoCellAnchor editAs="oneCell">
    <xdr:from>
      <xdr:col>16</xdr:col>
      <xdr:colOff>205739</xdr:colOff>
      <xdr:row>0</xdr:row>
      <xdr:rowOff>22861</xdr:rowOff>
    </xdr:from>
    <xdr:to>
      <xdr:col>23</xdr:col>
      <xdr:colOff>7620</xdr:colOff>
      <xdr:row>2</xdr:row>
      <xdr:rowOff>91440</xdr:rowOff>
    </xdr:to>
    <mc:AlternateContent xmlns:mc="http://schemas.openxmlformats.org/markup-compatibility/2006" xmlns:a14="http://schemas.microsoft.com/office/drawing/2010/main">
      <mc:Choice Requires="a14">
        <xdr:graphicFrame macro="">
          <xdr:nvGraphicFramePr>
            <xdr:cNvPr id="26" name="Age_Group 2">
              <a:extLst>
                <a:ext uri="{FF2B5EF4-FFF2-40B4-BE49-F238E27FC236}">
                  <a16:creationId xmlns:a16="http://schemas.microsoft.com/office/drawing/2014/main" id="{5F9FE604-4012-4168-99E6-D34CD401B374}"/>
                </a:ext>
              </a:extLst>
            </xdr:cNvPr>
            <xdr:cNvGraphicFramePr/>
          </xdr:nvGraphicFramePr>
          <xdr:xfrm>
            <a:off x="0" y="0"/>
            <a:ext cx="0" cy="0"/>
          </xdr:xfrm>
          <a:graphic>
            <a:graphicData uri="http://schemas.microsoft.com/office/drawing/2010/slicer">
              <sle:slicer xmlns:sle="http://schemas.microsoft.com/office/drawing/2010/slicer" name="Age_Group 2"/>
            </a:graphicData>
          </a:graphic>
        </xdr:graphicFrame>
      </mc:Choice>
      <mc:Fallback xmlns="">
        <xdr:sp macro="" textlink="">
          <xdr:nvSpPr>
            <xdr:cNvPr id="0" name=""/>
            <xdr:cNvSpPr>
              <a:spLocks noTextEdit="1"/>
            </xdr:cNvSpPr>
          </xdr:nvSpPr>
          <xdr:spPr>
            <a:xfrm>
              <a:off x="9959339" y="22861"/>
              <a:ext cx="4069081" cy="4343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472441</xdr:colOff>
      <xdr:row>4</xdr:row>
      <xdr:rowOff>106680</xdr:rowOff>
    </xdr:from>
    <xdr:to>
      <xdr:col>6</xdr:col>
      <xdr:colOff>533401</xdr:colOff>
      <xdr:row>15</xdr:row>
      <xdr:rowOff>137160</xdr:rowOff>
    </xdr:to>
    <xdr:sp macro="" textlink="">
      <xdr:nvSpPr>
        <xdr:cNvPr id="2" name="Rectangle: Rounded Corners 1">
          <a:extLst>
            <a:ext uri="{FF2B5EF4-FFF2-40B4-BE49-F238E27FC236}">
              <a16:creationId xmlns:a16="http://schemas.microsoft.com/office/drawing/2014/main" id="{B1972639-42AA-42E2-AA7B-F748A31138CB}"/>
            </a:ext>
          </a:extLst>
        </xdr:cNvPr>
        <xdr:cNvSpPr/>
      </xdr:nvSpPr>
      <xdr:spPr>
        <a:xfrm>
          <a:off x="1691641" y="838200"/>
          <a:ext cx="2499360" cy="204216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510540</xdr:colOff>
      <xdr:row>4</xdr:row>
      <xdr:rowOff>167640</xdr:rowOff>
    </xdr:from>
    <xdr:to>
      <xdr:col>6</xdr:col>
      <xdr:colOff>510540</xdr:colOff>
      <xdr:row>8</xdr:row>
      <xdr:rowOff>60960</xdr:rowOff>
    </xdr:to>
    <xdr:sp macro="" textlink="">
      <xdr:nvSpPr>
        <xdr:cNvPr id="3" name="TextBox 2">
          <a:extLst>
            <a:ext uri="{FF2B5EF4-FFF2-40B4-BE49-F238E27FC236}">
              <a16:creationId xmlns:a16="http://schemas.microsoft.com/office/drawing/2014/main" id="{F2BE9991-7994-4C2E-ABAC-867ED3A65912}"/>
            </a:ext>
          </a:extLst>
        </xdr:cNvPr>
        <xdr:cNvSpPr txBox="1"/>
      </xdr:nvSpPr>
      <xdr:spPr>
        <a:xfrm>
          <a:off x="1729740" y="899160"/>
          <a:ext cx="2438400" cy="624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Shipping cost</a:t>
          </a:r>
          <a:r>
            <a:rPr lang="en-US" sz="1400" baseline="0">
              <a:solidFill>
                <a:srgbClr val="EEB211"/>
              </a:solidFill>
              <a:latin typeface="Nunito ExtraBold" pitchFamily="2" charset="0"/>
              <a:cs typeface="Cavolini" panose="020B0502040204020203" pitchFamily="66" charset="0"/>
            </a:rPr>
            <a:t> &amp;</a:t>
          </a:r>
          <a:r>
            <a:rPr lang="en-US" sz="1400">
              <a:solidFill>
                <a:srgbClr val="EEB211"/>
              </a:solidFill>
              <a:latin typeface="Nunito ExtraBold" pitchFamily="2" charset="0"/>
              <a:cs typeface="Cavolini" panose="020B0502040204020203" pitchFamily="66" charset="0"/>
            </a:rPr>
            <a:t> Location</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2</xdr:col>
      <xdr:colOff>419100</xdr:colOff>
      <xdr:row>6</xdr:row>
      <xdr:rowOff>15240</xdr:rowOff>
    </xdr:from>
    <xdr:to>
      <xdr:col>6</xdr:col>
      <xdr:colOff>495300</xdr:colOff>
      <xdr:row>16</xdr:row>
      <xdr:rowOff>83820</xdr:rowOff>
    </xdr:to>
    <xdr:graphicFrame macro="">
      <xdr:nvGraphicFramePr>
        <xdr:cNvPr id="5" name="Chart 4">
          <a:extLst>
            <a:ext uri="{FF2B5EF4-FFF2-40B4-BE49-F238E27FC236}">
              <a16:creationId xmlns:a16="http://schemas.microsoft.com/office/drawing/2014/main" id="{722EF8E2-78CB-489C-8D96-A6DE66A20E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15241</xdr:colOff>
      <xdr:row>4</xdr:row>
      <xdr:rowOff>121920</xdr:rowOff>
    </xdr:from>
    <xdr:to>
      <xdr:col>11</xdr:col>
      <xdr:colOff>76201</xdr:colOff>
      <xdr:row>15</xdr:row>
      <xdr:rowOff>152400</xdr:rowOff>
    </xdr:to>
    <xdr:sp macro="" textlink="">
      <xdr:nvSpPr>
        <xdr:cNvPr id="6" name="Rectangle: Rounded Corners 5">
          <a:extLst>
            <a:ext uri="{FF2B5EF4-FFF2-40B4-BE49-F238E27FC236}">
              <a16:creationId xmlns:a16="http://schemas.microsoft.com/office/drawing/2014/main" id="{5CAF9A26-3851-442A-BB2C-DF6FBA6ABAB4}"/>
            </a:ext>
          </a:extLst>
        </xdr:cNvPr>
        <xdr:cNvSpPr/>
      </xdr:nvSpPr>
      <xdr:spPr>
        <a:xfrm>
          <a:off x="4282441" y="853440"/>
          <a:ext cx="2499360" cy="204216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53340</xdr:colOff>
      <xdr:row>4</xdr:row>
      <xdr:rowOff>114300</xdr:rowOff>
    </xdr:from>
    <xdr:to>
      <xdr:col>11</xdr:col>
      <xdr:colOff>53340</xdr:colOff>
      <xdr:row>8</xdr:row>
      <xdr:rowOff>7620</xdr:rowOff>
    </xdr:to>
    <xdr:sp macro="" textlink="">
      <xdr:nvSpPr>
        <xdr:cNvPr id="7" name="TextBox 6">
          <a:extLst>
            <a:ext uri="{FF2B5EF4-FFF2-40B4-BE49-F238E27FC236}">
              <a16:creationId xmlns:a16="http://schemas.microsoft.com/office/drawing/2014/main" id="{DE952075-EBB6-4028-8ED4-A5ED624B8FB2}"/>
            </a:ext>
          </a:extLst>
        </xdr:cNvPr>
        <xdr:cNvSpPr txBox="1"/>
      </xdr:nvSpPr>
      <xdr:spPr>
        <a:xfrm>
          <a:off x="4320540" y="845820"/>
          <a:ext cx="2438400" cy="624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Product price &amp; work status</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6</xdr:col>
      <xdr:colOff>586740</xdr:colOff>
      <xdr:row>6</xdr:row>
      <xdr:rowOff>83820</xdr:rowOff>
    </xdr:from>
    <xdr:to>
      <xdr:col>11</xdr:col>
      <xdr:colOff>38100</xdr:colOff>
      <xdr:row>16</xdr:row>
      <xdr:rowOff>30480</xdr:rowOff>
    </xdr:to>
    <xdr:graphicFrame macro="">
      <xdr:nvGraphicFramePr>
        <xdr:cNvPr id="8" name="Chart 7">
          <a:extLst>
            <a:ext uri="{FF2B5EF4-FFF2-40B4-BE49-F238E27FC236}">
              <a16:creationId xmlns:a16="http://schemas.microsoft.com/office/drawing/2014/main" id="{A20DED80-D8BC-4BB0-B168-8408999E68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381001</xdr:colOff>
      <xdr:row>16</xdr:row>
      <xdr:rowOff>22860</xdr:rowOff>
    </xdr:from>
    <xdr:to>
      <xdr:col>18</xdr:col>
      <xdr:colOff>441961</xdr:colOff>
      <xdr:row>27</xdr:row>
      <xdr:rowOff>53340</xdr:rowOff>
    </xdr:to>
    <xdr:sp macro="" textlink="">
      <xdr:nvSpPr>
        <xdr:cNvPr id="9" name="Rectangle: Rounded Corners 8">
          <a:extLst>
            <a:ext uri="{FF2B5EF4-FFF2-40B4-BE49-F238E27FC236}">
              <a16:creationId xmlns:a16="http://schemas.microsoft.com/office/drawing/2014/main" id="{A2202D84-268E-4C64-9BB0-1180E76E3F12}"/>
            </a:ext>
          </a:extLst>
        </xdr:cNvPr>
        <xdr:cNvSpPr/>
      </xdr:nvSpPr>
      <xdr:spPr>
        <a:xfrm>
          <a:off x="8915401" y="2948940"/>
          <a:ext cx="2499360" cy="204216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533401</xdr:colOff>
      <xdr:row>16</xdr:row>
      <xdr:rowOff>15240</xdr:rowOff>
    </xdr:from>
    <xdr:to>
      <xdr:col>22</xdr:col>
      <xdr:colOff>594361</xdr:colOff>
      <xdr:row>27</xdr:row>
      <xdr:rowOff>45720</xdr:rowOff>
    </xdr:to>
    <xdr:sp macro="" textlink="">
      <xdr:nvSpPr>
        <xdr:cNvPr id="10" name="Rectangle: Rounded Corners 9">
          <a:extLst>
            <a:ext uri="{FF2B5EF4-FFF2-40B4-BE49-F238E27FC236}">
              <a16:creationId xmlns:a16="http://schemas.microsoft.com/office/drawing/2014/main" id="{F2C95AF6-BFF5-42C6-99DD-B520E83CE378}"/>
            </a:ext>
          </a:extLst>
        </xdr:cNvPr>
        <xdr:cNvSpPr/>
      </xdr:nvSpPr>
      <xdr:spPr>
        <a:xfrm>
          <a:off x="11506201" y="2941320"/>
          <a:ext cx="2499360" cy="204216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144780</xdr:colOff>
      <xdr:row>16</xdr:row>
      <xdr:rowOff>30480</xdr:rowOff>
    </xdr:from>
    <xdr:to>
      <xdr:col>22</xdr:col>
      <xdr:colOff>419100</xdr:colOff>
      <xdr:row>18</xdr:row>
      <xdr:rowOff>15240</xdr:rowOff>
    </xdr:to>
    <xdr:sp macro="" textlink="">
      <xdr:nvSpPr>
        <xdr:cNvPr id="11" name="TextBox 10">
          <a:extLst>
            <a:ext uri="{FF2B5EF4-FFF2-40B4-BE49-F238E27FC236}">
              <a16:creationId xmlns:a16="http://schemas.microsoft.com/office/drawing/2014/main" id="{C5330D00-AAA5-488D-99DB-9DB963976472}"/>
            </a:ext>
          </a:extLst>
        </xdr:cNvPr>
        <xdr:cNvSpPr txBox="1"/>
      </xdr:nvSpPr>
      <xdr:spPr>
        <a:xfrm>
          <a:off x="11727180" y="2956560"/>
          <a:ext cx="210312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Repurchase Intent</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19</xdr:col>
      <xdr:colOff>154711</xdr:colOff>
      <xdr:row>17</xdr:row>
      <xdr:rowOff>141013</xdr:rowOff>
    </xdr:from>
    <xdr:to>
      <xdr:col>22</xdr:col>
      <xdr:colOff>304800</xdr:colOff>
      <xdr:row>27</xdr:row>
      <xdr:rowOff>30480</xdr:rowOff>
    </xdr:to>
    <xdr:graphicFrame macro="">
      <xdr:nvGraphicFramePr>
        <xdr:cNvPr id="12" name="Chart 11">
          <a:extLst>
            <a:ext uri="{FF2B5EF4-FFF2-40B4-BE49-F238E27FC236}">
              <a16:creationId xmlns:a16="http://schemas.microsoft.com/office/drawing/2014/main" id="{E4E56B5A-EDF7-4D60-A75A-A3B5E20A27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0</xdr:colOff>
      <xdr:row>16</xdr:row>
      <xdr:rowOff>38100</xdr:rowOff>
    </xdr:from>
    <xdr:to>
      <xdr:col>18</xdr:col>
      <xdr:colOff>198120</xdr:colOff>
      <xdr:row>19</xdr:row>
      <xdr:rowOff>152400</xdr:rowOff>
    </xdr:to>
    <xdr:sp macro="" textlink="">
      <xdr:nvSpPr>
        <xdr:cNvPr id="13" name="TextBox 12">
          <a:extLst>
            <a:ext uri="{FF2B5EF4-FFF2-40B4-BE49-F238E27FC236}">
              <a16:creationId xmlns:a16="http://schemas.microsoft.com/office/drawing/2014/main" id="{F8003E6C-5C80-4930-9846-AA63F687254B}"/>
            </a:ext>
          </a:extLst>
        </xdr:cNvPr>
        <xdr:cNvSpPr txBox="1"/>
      </xdr:nvSpPr>
      <xdr:spPr>
        <a:xfrm>
          <a:off x="9144000" y="2964180"/>
          <a:ext cx="2026920" cy="662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Satisfaction Despite Issues</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11</xdr:col>
      <xdr:colOff>213360</xdr:colOff>
      <xdr:row>4</xdr:row>
      <xdr:rowOff>106680</xdr:rowOff>
    </xdr:from>
    <xdr:to>
      <xdr:col>17</xdr:col>
      <xdr:colOff>68580</xdr:colOff>
      <xdr:row>15</xdr:row>
      <xdr:rowOff>137160</xdr:rowOff>
    </xdr:to>
    <xdr:sp macro="" textlink="">
      <xdr:nvSpPr>
        <xdr:cNvPr id="27" name="Rectangle: Rounded Corners 26">
          <a:extLst>
            <a:ext uri="{FF2B5EF4-FFF2-40B4-BE49-F238E27FC236}">
              <a16:creationId xmlns:a16="http://schemas.microsoft.com/office/drawing/2014/main" id="{ECBB5361-84C6-480B-A918-375100FB4E3F}"/>
            </a:ext>
          </a:extLst>
        </xdr:cNvPr>
        <xdr:cNvSpPr/>
      </xdr:nvSpPr>
      <xdr:spPr>
        <a:xfrm>
          <a:off x="6918960" y="838200"/>
          <a:ext cx="3512820" cy="204216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175260</xdr:colOff>
      <xdr:row>4</xdr:row>
      <xdr:rowOff>76200</xdr:rowOff>
    </xdr:from>
    <xdr:to>
      <xdr:col>22</xdr:col>
      <xdr:colOff>609599</xdr:colOff>
      <xdr:row>15</xdr:row>
      <xdr:rowOff>106680</xdr:rowOff>
    </xdr:to>
    <xdr:sp macro="" textlink="">
      <xdr:nvSpPr>
        <xdr:cNvPr id="28" name="Rectangle: Rounded Corners 27">
          <a:extLst>
            <a:ext uri="{FF2B5EF4-FFF2-40B4-BE49-F238E27FC236}">
              <a16:creationId xmlns:a16="http://schemas.microsoft.com/office/drawing/2014/main" id="{0D0EC8EA-522B-475D-8DD7-E49EC2F50471}"/>
            </a:ext>
          </a:extLst>
        </xdr:cNvPr>
        <xdr:cNvSpPr/>
      </xdr:nvSpPr>
      <xdr:spPr>
        <a:xfrm>
          <a:off x="10538460" y="807720"/>
          <a:ext cx="3482339" cy="204216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457200</xdr:colOff>
      <xdr:row>16</xdr:row>
      <xdr:rowOff>30480</xdr:rowOff>
    </xdr:from>
    <xdr:to>
      <xdr:col>14</xdr:col>
      <xdr:colOff>281940</xdr:colOff>
      <xdr:row>27</xdr:row>
      <xdr:rowOff>60960</xdr:rowOff>
    </xdr:to>
    <xdr:sp macro="" textlink="">
      <xdr:nvSpPr>
        <xdr:cNvPr id="30" name="Rectangle: Rounded Corners 29">
          <a:extLst>
            <a:ext uri="{FF2B5EF4-FFF2-40B4-BE49-F238E27FC236}">
              <a16:creationId xmlns:a16="http://schemas.microsoft.com/office/drawing/2014/main" id="{069ECB70-26DB-413E-BA65-8BE4AD7D863F}"/>
            </a:ext>
          </a:extLst>
        </xdr:cNvPr>
        <xdr:cNvSpPr/>
      </xdr:nvSpPr>
      <xdr:spPr>
        <a:xfrm>
          <a:off x="1676400" y="2956560"/>
          <a:ext cx="7139940" cy="2042160"/>
        </a:xfrm>
        <a:prstGeom prst="roundRect">
          <a:avLst/>
        </a:prstGeom>
        <a:solidFill>
          <a:srgbClr val="F2F2F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259080</xdr:colOff>
      <xdr:row>2</xdr:row>
      <xdr:rowOff>129540</xdr:rowOff>
    </xdr:from>
    <xdr:to>
      <xdr:col>9</xdr:col>
      <xdr:colOff>579120</xdr:colOff>
      <xdr:row>4</xdr:row>
      <xdr:rowOff>137160</xdr:rowOff>
    </xdr:to>
    <xdr:sp macro="" textlink="">
      <xdr:nvSpPr>
        <xdr:cNvPr id="32" name="TextBox 31">
          <a:extLst>
            <a:ext uri="{FF2B5EF4-FFF2-40B4-BE49-F238E27FC236}">
              <a16:creationId xmlns:a16="http://schemas.microsoft.com/office/drawing/2014/main" id="{FE80CB74-8E85-484B-BDDE-781D46403B3D}"/>
            </a:ext>
          </a:extLst>
        </xdr:cNvPr>
        <xdr:cNvSpPr txBox="1"/>
      </xdr:nvSpPr>
      <xdr:spPr>
        <a:xfrm>
          <a:off x="2087880" y="495300"/>
          <a:ext cx="39776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bg2">
                  <a:lumMod val="50000"/>
                </a:schemeClr>
              </a:solidFill>
              <a:latin typeface="Nunito ExtraBold" pitchFamily="2" charset="0"/>
              <a:cs typeface="Cavolini" panose="020B0502040204020203" pitchFamily="66" charset="0"/>
            </a:rPr>
            <a:t>Purchasing barrier analysis</a:t>
          </a:r>
          <a:endParaRPr lang="en-US" sz="1100">
            <a:solidFill>
              <a:schemeClr val="bg2">
                <a:lumMod val="50000"/>
              </a:schemeClr>
            </a:solidFill>
            <a:latin typeface="Nunito ExtraBold" pitchFamily="2" charset="0"/>
            <a:cs typeface="Cavolini" panose="020B0502040204020203" pitchFamily="66" charset="0"/>
          </a:endParaRPr>
        </a:p>
      </xdr:txBody>
    </xdr:sp>
    <xdr:clientData/>
  </xdr:twoCellAnchor>
  <xdr:twoCellAnchor>
    <xdr:from>
      <xdr:col>13</xdr:col>
      <xdr:colOff>472440</xdr:colOff>
      <xdr:row>2</xdr:row>
      <xdr:rowOff>114300</xdr:rowOff>
    </xdr:from>
    <xdr:to>
      <xdr:col>20</xdr:col>
      <xdr:colOff>182880</xdr:colOff>
      <xdr:row>4</xdr:row>
      <xdr:rowOff>121920</xdr:rowOff>
    </xdr:to>
    <xdr:sp macro="" textlink="">
      <xdr:nvSpPr>
        <xdr:cNvPr id="33" name="TextBox 32">
          <a:extLst>
            <a:ext uri="{FF2B5EF4-FFF2-40B4-BE49-F238E27FC236}">
              <a16:creationId xmlns:a16="http://schemas.microsoft.com/office/drawing/2014/main" id="{229ECA6B-FDFB-4CD8-B2E1-1256B1E8B15F}"/>
            </a:ext>
          </a:extLst>
        </xdr:cNvPr>
        <xdr:cNvSpPr txBox="1"/>
      </xdr:nvSpPr>
      <xdr:spPr>
        <a:xfrm>
          <a:off x="8397240" y="480060"/>
          <a:ext cx="39776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bg2">
                  <a:lumMod val="50000"/>
                </a:schemeClr>
              </a:solidFill>
              <a:latin typeface="Nunito ExtraBold" pitchFamily="2" charset="0"/>
              <a:cs typeface="Cavolini" panose="020B0502040204020203" pitchFamily="66" charset="0"/>
            </a:rPr>
            <a:t>Customers problems analysis</a:t>
          </a:r>
          <a:endParaRPr lang="en-US" sz="1100">
            <a:solidFill>
              <a:schemeClr val="bg2">
                <a:lumMod val="50000"/>
              </a:schemeClr>
            </a:solidFill>
            <a:latin typeface="Nunito ExtraBold" pitchFamily="2" charset="0"/>
            <a:cs typeface="Cavolini" panose="020B0502040204020203" pitchFamily="66" charset="0"/>
          </a:endParaRPr>
        </a:p>
      </xdr:txBody>
    </xdr:sp>
    <xdr:clientData/>
  </xdr:twoCellAnchor>
  <xdr:twoCellAnchor>
    <xdr:from>
      <xdr:col>11</xdr:col>
      <xdr:colOff>140138</xdr:colOff>
      <xdr:row>6</xdr:row>
      <xdr:rowOff>6044</xdr:rowOff>
    </xdr:from>
    <xdr:to>
      <xdr:col>16</xdr:col>
      <xdr:colOff>595586</xdr:colOff>
      <xdr:row>15</xdr:row>
      <xdr:rowOff>158442</xdr:rowOff>
    </xdr:to>
    <xdr:graphicFrame macro="">
      <xdr:nvGraphicFramePr>
        <xdr:cNvPr id="34" name="Chart 33">
          <a:extLst>
            <a:ext uri="{FF2B5EF4-FFF2-40B4-BE49-F238E27FC236}">
              <a16:creationId xmlns:a16="http://schemas.microsoft.com/office/drawing/2014/main" id="{1F242C63-8859-473B-B226-00963B0E6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186472</xdr:colOff>
      <xdr:row>4</xdr:row>
      <xdr:rowOff>136372</xdr:rowOff>
    </xdr:from>
    <xdr:to>
      <xdr:col>16</xdr:col>
      <xdr:colOff>186472</xdr:colOff>
      <xdr:row>6</xdr:row>
      <xdr:rowOff>97134</xdr:rowOff>
    </xdr:to>
    <xdr:sp macro="" textlink="">
      <xdr:nvSpPr>
        <xdr:cNvPr id="35" name="TextBox 34">
          <a:extLst>
            <a:ext uri="{FF2B5EF4-FFF2-40B4-BE49-F238E27FC236}">
              <a16:creationId xmlns:a16="http://schemas.microsoft.com/office/drawing/2014/main" id="{11FED356-CFB2-4CFC-8D2F-F2394E228704}"/>
            </a:ext>
          </a:extLst>
        </xdr:cNvPr>
        <xdr:cNvSpPr txBox="1"/>
      </xdr:nvSpPr>
      <xdr:spPr>
        <a:xfrm>
          <a:off x="7501672" y="867892"/>
          <a:ext cx="2438400" cy="326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Purchase Satisfaction</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18</xdr:col>
      <xdr:colOff>137073</xdr:colOff>
      <xdr:row>4</xdr:row>
      <xdr:rowOff>117716</xdr:rowOff>
    </xdr:from>
    <xdr:to>
      <xdr:col>22</xdr:col>
      <xdr:colOff>137073</xdr:colOff>
      <xdr:row>6</xdr:row>
      <xdr:rowOff>78478</xdr:rowOff>
    </xdr:to>
    <xdr:sp macro="" textlink="">
      <xdr:nvSpPr>
        <xdr:cNvPr id="36" name="TextBox 35">
          <a:extLst>
            <a:ext uri="{FF2B5EF4-FFF2-40B4-BE49-F238E27FC236}">
              <a16:creationId xmlns:a16="http://schemas.microsoft.com/office/drawing/2014/main" id="{B71E758D-2362-4833-ABDC-DB745342898A}"/>
            </a:ext>
          </a:extLst>
        </xdr:cNvPr>
        <xdr:cNvSpPr txBox="1"/>
      </xdr:nvSpPr>
      <xdr:spPr>
        <a:xfrm>
          <a:off x="11109873" y="849236"/>
          <a:ext cx="2438400" cy="326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Previous Problems</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18</xdr:col>
      <xdr:colOff>182880</xdr:colOff>
      <xdr:row>6</xdr:row>
      <xdr:rowOff>0</xdr:rowOff>
    </xdr:from>
    <xdr:to>
      <xdr:col>22</xdr:col>
      <xdr:colOff>106680</xdr:colOff>
      <xdr:row>15</xdr:row>
      <xdr:rowOff>83820</xdr:rowOff>
    </xdr:to>
    <xdr:graphicFrame macro="">
      <xdr:nvGraphicFramePr>
        <xdr:cNvPr id="37" name="Chart 36">
          <a:extLst>
            <a:ext uri="{FF2B5EF4-FFF2-40B4-BE49-F238E27FC236}">
              <a16:creationId xmlns:a16="http://schemas.microsoft.com/office/drawing/2014/main" id="{5F5353DE-AADB-4DD0-AE3B-4B6BC7AEF8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502920</xdr:colOff>
      <xdr:row>17</xdr:row>
      <xdr:rowOff>121920</xdr:rowOff>
    </xdr:from>
    <xdr:to>
      <xdr:col>14</xdr:col>
      <xdr:colOff>45720</xdr:colOff>
      <xdr:row>27</xdr:row>
      <xdr:rowOff>99060</xdr:rowOff>
    </xdr:to>
    <xdr:graphicFrame macro="">
      <xdr:nvGraphicFramePr>
        <xdr:cNvPr id="38" name="Chart 37">
          <a:extLst>
            <a:ext uri="{FF2B5EF4-FFF2-40B4-BE49-F238E27FC236}">
              <a16:creationId xmlns:a16="http://schemas.microsoft.com/office/drawing/2014/main" id="{85860603-F759-4FA9-AB95-3611F65DE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198120</xdr:colOff>
      <xdr:row>16</xdr:row>
      <xdr:rowOff>83820</xdr:rowOff>
    </xdr:from>
    <xdr:to>
      <xdr:col>12</xdr:col>
      <xdr:colOff>53340</xdr:colOff>
      <xdr:row>18</xdr:row>
      <xdr:rowOff>83820</xdr:rowOff>
    </xdr:to>
    <xdr:sp macro="" textlink="">
      <xdr:nvSpPr>
        <xdr:cNvPr id="39" name="TextBox 38">
          <a:extLst>
            <a:ext uri="{FF2B5EF4-FFF2-40B4-BE49-F238E27FC236}">
              <a16:creationId xmlns:a16="http://schemas.microsoft.com/office/drawing/2014/main" id="{1299F57E-B6EC-417F-955B-D459E15CE936}"/>
            </a:ext>
          </a:extLst>
        </xdr:cNvPr>
        <xdr:cNvSpPr txBox="1"/>
      </xdr:nvSpPr>
      <xdr:spPr>
        <a:xfrm>
          <a:off x="3246120" y="3009900"/>
          <a:ext cx="412242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EEB211"/>
              </a:solidFill>
              <a:latin typeface="Nunito ExtraBold" pitchFamily="2" charset="0"/>
              <a:cs typeface="Cavolini" panose="020B0502040204020203" pitchFamily="66" charset="0"/>
            </a:rPr>
            <a:t>Problem</a:t>
          </a:r>
          <a:r>
            <a:rPr lang="en-US" sz="1400" baseline="0">
              <a:solidFill>
                <a:srgbClr val="EEB211"/>
              </a:solidFill>
              <a:latin typeface="Nunito ExtraBold" pitchFamily="2" charset="0"/>
              <a:cs typeface="Cavolini" panose="020B0502040204020203" pitchFamily="66" charset="0"/>
            </a:rPr>
            <a:t> Encountered</a:t>
          </a:r>
          <a:endParaRPr lang="en-US" sz="1100">
            <a:solidFill>
              <a:srgbClr val="EEB211"/>
            </a:solidFill>
            <a:latin typeface="Nunito ExtraBold" pitchFamily="2" charset="0"/>
            <a:cs typeface="Cavolini" panose="020B0502040204020203" pitchFamily="66" charset="0"/>
          </a:endParaRPr>
        </a:p>
      </xdr:txBody>
    </xdr:sp>
    <xdr:clientData/>
  </xdr:twoCellAnchor>
  <xdr:twoCellAnchor>
    <xdr:from>
      <xdr:col>14</xdr:col>
      <xdr:colOff>487680</xdr:colOff>
      <xdr:row>17</xdr:row>
      <xdr:rowOff>152400</xdr:rowOff>
    </xdr:from>
    <xdr:to>
      <xdr:col>18</xdr:col>
      <xdr:colOff>472440</xdr:colOff>
      <xdr:row>27</xdr:row>
      <xdr:rowOff>129540</xdr:rowOff>
    </xdr:to>
    <xdr:graphicFrame macro="">
      <xdr:nvGraphicFramePr>
        <xdr:cNvPr id="40" name="Chart 39">
          <a:extLst>
            <a:ext uri="{FF2B5EF4-FFF2-40B4-BE49-F238E27FC236}">
              <a16:creationId xmlns:a16="http://schemas.microsoft.com/office/drawing/2014/main" id="{E59EA167-6AE8-4E36-B63F-20582F892B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68580</xdr:colOff>
      <xdr:row>11</xdr:row>
      <xdr:rowOff>22860</xdr:rowOff>
    </xdr:from>
    <xdr:to>
      <xdr:col>2</xdr:col>
      <xdr:colOff>213360</xdr:colOff>
      <xdr:row>14</xdr:row>
      <xdr:rowOff>60960</xdr:rowOff>
    </xdr:to>
    <xdr:sp macro="" textlink="">
      <xdr:nvSpPr>
        <xdr:cNvPr id="53" name="Rectangle: Rounded Corners 52">
          <a:hlinkClick xmlns:r="http://schemas.openxmlformats.org/officeDocument/2006/relationships" r:id="rId10"/>
          <a:extLst>
            <a:ext uri="{FF2B5EF4-FFF2-40B4-BE49-F238E27FC236}">
              <a16:creationId xmlns:a16="http://schemas.microsoft.com/office/drawing/2014/main" id="{496DA9E3-9F93-4B74-BE41-05CB503B6718}"/>
            </a:ext>
          </a:extLst>
        </xdr:cNvPr>
        <xdr:cNvSpPr/>
      </xdr:nvSpPr>
      <xdr:spPr>
        <a:xfrm>
          <a:off x="68580" y="2034540"/>
          <a:ext cx="1363980" cy="586740"/>
        </a:xfrm>
        <a:prstGeom prst="roundRect">
          <a:avLst/>
        </a:prstGeom>
        <a:solidFill>
          <a:srgbClr val="FFECC8"/>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160020</xdr:colOff>
      <xdr:row>11</xdr:row>
      <xdr:rowOff>53340</xdr:rowOff>
    </xdr:from>
    <xdr:to>
      <xdr:col>2</xdr:col>
      <xdr:colOff>144780</xdr:colOff>
      <xdr:row>14</xdr:row>
      <xdr:rowOff>91440</xdr:rowOff>
    </xdr:to>
    <xdr:sp macro="" textlink="">
      <xdr:nvSpPr>
        <xdr:cNvPr id="54" name="TextBox 53">
          <a:extLst>
            <a:ext uri="{FF2B5EF4-FFF2-40B4-BE49-F238E27FC236}">
              <a16:creationId xmlns:a16="http://schemas.microsoft.com/office/drawing/2014/main" id="{7EDE1948-27E8-490A-B4B3-2023CF30C731}"/>
            </a:ext>
          </a:extLst>
        </xdr:cNvPr>
        <xdr:cNvSpPr txBox="1"/>
      </xdr:nvSpPr>
      <xdr:spPr>
        <a:xfrm>
          <a:off x="160020" y="2065020"/>
          <a:ext cx="1203960" cy="58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2">
                  <a:lumMod val="75000"/>
                </a:schemeClr>
              </a:solidFill>
              <a:latin typeface="Nunito ExtraBold" pitchFamily="2" charset="0"/>
              <a:cs typeface="Poppins" panose="00000500000000000000" pitchFamily="2" charset="0"/>
            </a:rPr>
            <a:t>Customers</a:t>
          </a:r>
          <a:r>
            <a:rPr lang="en-US" sz="1200" b="1" baseline="0">
              <a:solidFill>
                <a:schemeClr val="bg2">
                  <a:lumMod val="75000"/>
                </a:schemeClr>
              </a:solidFill>
              <a:latin typeface="Nunito ExtraBold" pitchFamily="2" charset="0"/>
              <a:cs typeface="Poppins" panose="00000500000000000000" pitchFamily="2" charset="0"/>
            </a:rPr>
            <a:t> Overview</a:t>
          </a:r>
          <a:endParaRPr lang="en-US" sz="1200" b="1">
            <a:solidFill>
              <a:schemeClr val="bg2">
                <a:lumMod val="75000"/>
              </a:schemeClr>
            </a:solidFill>
            <a:latin typeface="Nunito ExtraBold" pitchFamily="2" charset="0"/>
            <a:cs typeface="Poppins" panose="00000500000000000000" pitchFamily="2" charset="0"/>
          </a:endParaRPr>
        </a:p>
      </xdr:txBody>
    </xdr:sp>
    <xdr:clientData/>
  </xdr:twoCellAnchor>
  <xdr:twoCellAnchor>
    <xdr:from>
      <xdr:col>0</xdr:col>
      <xdr:colOff>68580</xdr:colOff>
      <xdr:row>14</xdr:row>
      <xdr:rowOff>160020</xdr:rowOff>
    </xdr:from>
    <xdr:to>
      <xdr:col>2</xdr:col>
      <xdr:colOff>213360</xdr:colOff>
      <xdr:row>18</xdr:row>
      <xdr:rowOff>15240</xdr:rowOff>
    </xdr:to>
    <xdr:sp macro="" textlink="">
      <xdr:nvSpPr>
        <xdr:cNvPr id="55" name="Rectangle: Rounded Corners 54">
          <a:hlinkClick xmlns:r="http://schemas.openxmlformats.org/officeDocument/2006/relationships" r:id="rId11"/>
          <a:extLst>
            <a:ext uri="{FF2B5EF4-FFF2-40B4-BE49-F238E27FC236}">
              <a16:creationId xmlns:a16="http://schemas.microsoft.com/office/drawing/2014/main" id="{8EA515DF-7C3B-4E96-A0A3-97F09CFBD440}"/>
            </a:ext>
          </a:extLst>
        </xdr:cNvPr>
        <xdr:cNvSpPr/>
      </xdr:nvSpPr>
      <xdr:spPr>
        <a:xfrm>
          <a:off x="68580" y="2720340"/>
          <a:ext cx="1363980" cy="586740"/>
        </a:xfrm>
        <a:prstGeom prst="roundRect">
          <a:avLst/>
        </a:prstGeom>
        <a:solidFill>
          <a:srgbClr val="FFECC8"/>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160020</xdr:colOff>
      <xdr:row>15</xdr:row>
      <xdr:rowOff>91440</xdr:rowOff>
    </xdr:from>
    <xdr:to>
      <xdr:col>2</xdr:col>
      <xdr:colOff>144780</xdr:colOff>
      <xdr:row>17</xdr:row>
      <xdr:rowOff>53340</xdr:rowOff>
    </xdr:to>
    <xdr:sp macro="" textlink="">
      <xdr:nvSpPr>
        <xdr:cNvPr id="56" name="TextBox 55">
          <a:extLst>
            <a:ext uri="{FF2B5EF4-FFF2-40B4-BE49-F238E27FC236}">
              <a16:creationId xmlns:a16="http://schemas.microsoft.com/office/drawing/2014/main" id="{9204C4BD-F78D-4D95-B396-E2D4B42A65B7}"/>
            </a:ext>
          </a:extLst>
        </xdr:cNvPr>
        <xdr:cNvSpPr txBox="1"/>
      </xdr:nvSpPr>
      <xdr:spPr>
        <a:xfrm>
          <a:off x="160020" y="2834640"/>
          <a:ext cx="12039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2">
                  <a:lumMod val="75000"/>
                </a:schemeClr>
              </a:solidFill>
              <a:latin typeface="Nunito ExtraBold" pitchFamily="2" charset="0"/>
              <a:cs typeface="Cavolini" panose="020B0502040204020203" pitchFamily="66" charset="0"/>
            </a:rPr>
            <a:t>Brand Edge</a:t>
          </a:r>
        </a:p>
      </xdr:txBody>
    </xdr:sp>
    <xdr:clientData/>
  </xdr:twoCellAnchor>
  <xdr:twoCellAnchor>
    <xdr:from>
      <xdr:col>0</xdr:col>
      <xdr:colOff>76200</xdr:colOff>
      <xdr:row>18</xdr:row>
      <xdr:rowOff>114300</xdr:rowOff>
    </xdr:from>
    <xdr:to>
      <xdr:col>2</xdr:col>
      <xdr:colOff>220980</xdr:colOff>
      <xdr:row>21</xdr:row>
      <xdr:rowOff>152400</xdr:rowOff>
    </xdr:to>
    <xdr:sp macro="" textlink="">
      <xdr:nvSpPr>
        <xdr:cNvPr id="57" name="Rectangle: Rounded Corners 56">
          <a:hlinkClick xmlns:r="http://schemas.openxmlformats.org/officeDocument/2006/relationships" r:id="rId12"/>
          <a:extLst>
            <a:ext uri="{FF2B5EF4-FFF2-40B4-BE49-F238E27FC236}">
              <a16:creationId xmlns:a16="http://schemas.microsoft.com/office/drawing/2014/main" id="{C8791F37-8D96-4CDB-823B-3D810912E7F3}"/>
            </a:ext>
          </a:extLst>
        </xdr:cNvPr>
        <xdr:cNvSpPr/>
      </xdr:nvSpPr>
      <xdr:spPr>
        <a:xfrm>
          <a:off x="76200" y="3406140"/>
          <a:ext cx="1363980" cy="586740"/>
        </a:xfrm>
        <a:prstGeom prst="roundRect">
          <a:avLst/>
        </a:prstGeom>
        <a:solidFill>
          <a:srgbClr val="FFECC8"/>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167640</xdr:colOff>
      <xdr:row>18</xdr:row>
      <xdr:rowOff>144780</xdr:rowOff>
    </xdr:from>
    <xdr:to>
      <xdr:col>2</xdr:col>
      <xdr:colOff>152400</xdr:colOff>
      <xdr:row>22</xdr:row>
      <xdr:rowOff>0</xdr:rowOff>
    </xdr:to>
    <xdr:sp macro="" textlink="">
      <xdr:nvSpPr>
        <xdr:cNvPr id="58" name="TextBox 57">
          <a:extLst>
            <a:ext uri="{FF2B5EF4-FFF2-40B4-BE49-F238E27FC236}">
              <a16:creationId xmlns:a16="http://schemas.microsoft.com/office/drawing/2014/main" id="{94B45364-EC94-4F85-9BDD-4565CF4AE7D6}"/>
            </a:ext>
          </a:extLst>
        </xdr:cNvPr>
        <xdr:cNvSpPr txBox="1"/>
      </xdr:nvSpPr>
      <xdr:spPr>
        <a:xfrm>
          <a:off x="167640" y="3436620"/>
          <a:ext cx="1203960" cy="58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tx1">
                  <a:lumMod val="65000"/>
                  <a:lumOff val="35000"/>
                </a:schemeClr>
              </a:solidFill>
              <a:latin typeface="Nunito ExtraBold" pitchFamily="2" charset="0"/>
              <a:cs typeface="Cavolini" panose="020B0502040204020203" pitchFamily="66" charset="0"/>
            </a:rPr>
            <a:t>Customers</a:t>
          </a:r>
          <a:r>
            <a:rPr lang="en-US" sz="1200" b="1" baseline="0">
              <a:solidFill>
                <a:schemeClr val="tx1">
                  <a:lumMod val="65000"/>
                  <a:lumOff val="35000"/>
                </a:schemeClr>
              </a:solidFill>
              <a:latin typeface="Nunito ExtraBold" pitchFamily="2" charset="0"/>
              <a:cs typeface="Cavolini" panose="020B0502040204020203" pitchFamily="66" charset="0"/>
            </a:rPr>
            <a:t> </a:t>
          </a:r>
        </a:p>
        <a:p>
          <a:pPr algn="ctr"/>
          <a:r>
            <a:rPr lang="en-US" sz="1200" b="1" baseline="0">
              <a:solidFill>
                <a:schemeClr val="tx1">
                  <a:lumMod val="65000"/>
                  <a:lumOff val="35000"/>
                </a:schemeClr>
              </a:solidFill>
              <a:latin typeface="Nunito ExtraBold" pitchFamily="2" charset="0"/>
              <a:cs typeface="Cavolini" panose="020B0502040204020203" pitchFamily="66" charset="0"/>
            </a:rPr>
            <a:t>Satisfaction</a:t>
          </a:r>
          <a:endParaRPr lang="en-US" sz="1200" b="1">
            <a:solidFill>
              <a:schemeClr val="tx1">
                <a:lumMod val="65000"/>
                <a:lumOff val="35000"/>
              </a:schemeClr>
            </a:solidFill>
            <a:latin typeface="Nunito ExtraBold" pitchFamily="2" charset="0"/>
            <a:cs typeface="Cavolini" panose="020B0502040204020203" pitchFamily="66"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taweel" refreshedDate="45566.576911458331" createdVersion="8" refreshedVersion="8" minRefreshableVersion="3" recordCount="244" xr:uid="{463E3639-A33E-4EA5-8D5F-F6DFFBC9CDAE}">
  <cacheSource type="worksheet">
    <worksheetSource name="Table1"/>
  </cacheSource>
  <cacheFields count="19">
    <cacheField name="Timestamp" numFmtId="22">
      <sharedItems containsSemiMixedTypes="0" containsNonDate="0" containsDate="1" containsString="0" minDate="2024-09-11T19:37:00" maxDate="2024-09-16T14:16:00"/>
    </cacheField>
    <cacheField name="Age_Group" numFmtId="0">
      <sharedItems count="4">
        <s v="Under 18"/>
        <s v="18-24"/>
        <s v="25-34"/>
        <s v="35 or older"/>
      </sharedItems>
    </cacheField>
    <cacheField name="Gender" numFmtId="0">
      <sharedItems/>
    </cacheField>
    <cacheField name="Location" numFmtId="0">
      <sharedItems count="5">
        <s v="Cairo"/>
        <s v="Delta"/>
        <s v="Giza"/>
        <s v="Upper Egypt"/>
        <s v="Alexandria"/>
      </sharedItems>
    </cacheField>
    <cacheField name="Occupation" numFmtId="0">
      <sharedItems count="4">
        <s v="Student"/>
        <s v="Both"/>
        <s v="Employee"/>
        <s v="nullof the above"/>
      </sharedItems>
    </cacheField>
    <cacheField name="Platform_Suitability" numFmtId="0">
      <sharedItems count="8">
        <s v="Instagram"/>
        <s v="TikTok"/>
        <s v="Facebook"/>
        <s v="TikTok, Instagram "/>
        <s v="Instagram, TikTok"/>
        <s v="Instagram, Facebook"/>
        <s v="Instagram, Facebook, TikTok"/>
        <s v="Facebook, TikTok"/>
      </sharedItems>
    </cacheField>
    <cacheField name="First_Heard" numFmtId="0">
      <sharedItems count="6">
        <s v="Instagram"/>
        <s v="Friend"/>
        <s v="Influencer"/>
        <s v="Facebook"/>
        <s v="TikTok"/>
        <s v="Brand owner"/>
      </sharedItems>
    </cacheField>
    <cacheField name="Planner_Feature" numFmtId="0">
      <sharedItems count="4">
        <s v="Design &amp; Style"/>
        <s v="Inner Structure (All-in-one, Undated, Free White Spaces,etc)"/>
        <s v="Size &amp; Ease of Use"/>
        <s v="All of the above"/>
      </sharedItems>
    </cacheField>
    <cacheField name="Willing_to_Pay" numFmtId="0">
      <sharedItems count="4">
        <s v="200-250 EGP"/>
        <s v="250-350 EGP"/>
        <s v="350-450 EGP"/>
        <s v="450-550 EGP"/>
      </sharedItems>
    </cacheField>
    <cacheField name="Interested_Products" numFmtId="0">
      <sharedItems count="31">
        <s v="Weekly planners"/>
        <s v="Notebooks, Planner accessories (e.g., stickers, pens), Memos, To-do lists"/>
        <s v="Notebooks, Planner accessories (e.g., stickers, pens), Memos, To-do lists, Weekly planners"/>
        <s v="To-do lists"/>
        <s v="Notebooks, Planner accessories (e.g., stickers, pens), To-do lists"/>
        <s v="Notebooks, Planner accessories (e.g., stickers, pens), To-do lists, Weekly planners"/>
        <s v="Notebooks, Planner accessories (e.g., stickers, pens), Weekly planners"/>
        <s v="Planner accessories (e.g., stickers, pens), Weekly planners"/>
        <s v="To-do lists, Weekly planners"/>
        <s v="Notebooks, Planner accessories (e.g., stickers, pens)"/>
        <s v="Notebooks, To-do lists"/>
        <s v="Planner accessories (e.g., stickers, pens), To-do lists"/>
        <s v="Planner accessories (e.g., stickers, pens), Memos, To-do lists"/>
        <s v="Notebooks, Planner accessories (e.g., stickers, pens), Memos"/>
        <s v="Notebooks, To-do lists, Weekly planners"/>
        <s v="Memos, To-do lists, Weekly planners"/>
        <s v="Planner accessories (e.g., stickers, pens), To-do lists, Weekly planners"/>
        <s v="Notebooks"/>
        <s v="Planner accessories (e.g., stickers, pens), Memos, To-do lists, Weekly planners"/>
        <s v="Notebooks, Memos, To-do lists, Weekly planners"/>
        <s v="Planner accessories (e.g., stickers, pens), Memos, Weekly planners"/>
        <s v="Not interested"/>
        <s v="Planner accessories (e.g., stickers, pens)"/>
        <s v="Notebooks, Memos"/>
        <s v="Notebooks, Weekly planners"/>
        <s v="Memos, To-do lists"/>
        <s v="Notebooks, Memos, To-do lists"/>
        <s v="Notebooks, Not interested"/>
        <s v="Memos"/>
        <s v="Planner accessories (e.g., stickers, pens), Memos"/>
        <s v="Planner accessories (e.g., stickers, pens), Not interested"/>
      </sharedItems>
    </cacheField>
    <cacheField name="Purchase_Gift" numFmtId="0">
      <sharedItems/>
    </cacheField>
    <cacheField name="Promotion_Encouragement" numFmtId="0">
      <sharedItems count="5">
        <s v="Free shipping"/>
        <s v="Loyalty programs"/>
        <s v="Discount codes"/>
        <s v="Limited edition designs"/>
        <s v="Buy one, get 30% off the second"/>
      </sharedItems>
    </cacheField>
    <cacheField name=" Purchase_Barrier" numFmtId="0">
      <sharedItems count="5">
        <s v="I’m not sure how to organize my time"/>
        <s v="null"/>
        <s v="Product price"/>
        <s v="Unappealing designs"/>
        <s v="Shipping costs"/>
      </sharedItems>
    </cacheField>
    <cacheField name="Purchase_Time" numFmtId="0">
      <sharedItems count="3">
        <s v="No specific time"/>
        <s v="At the start of a new year (January or December)"/>
        <s v="At the beginning of a new school semester (September or February)"/>
      </sharedItems>
    </cacheField>
    <cacheField name="Purchased" numFmtId="0">
      <sharedItems count="2">
        <s v="No"/>
        <s v="Yes"/>
      </sharedItems>
    </cacheField>
    <cacheField name="Encountered_Problems" numFmtId="0">
      <sharedItems count="3">
        <s v="null"/>
        <s v="No"/>
        <s v="Yes"/>
      </sharedItems>
    </cacheField>
    <cacheField name="If yes, please specify the issue" numFmtId="0">
      <sharedItems count="5">
        <s v="null"/>
        <s v="Quality"/>
        <s v="Incorrect order (e.g., wrong color)"/>
        <s v="Shipping problems"/>
        <s v="Size"/>
      </sharedItems>
    </cacheField>
    <cacheField name="Satisfaction" numFmtId="0">
      <sharedItems count="4">
        <s v="null"/>
        <s v="Not satisfied"/>
        <s v="Satisfied"/>
        <s v="Very satisfied"/>
      </sharedItems>
    </cacheField>
    <cacheField name="Buy_Again" numFmtId="0">
      <sharedItems count="3">
        <s v="null"/>
        <s v="Yes"/>
        <s v="No"/>
      </sharedItems>
    </cacheField>
  </cacheFields>
  <extLst>
    <ext xmlns:x14="http://schemas.microsoft.com/office/spreadsheetml/2009/9/main" uri="{725AE2AE-9491-48be-B2B4-4EB974FC3084}">
      <x14:pivotCacheDefinition pivotCacheId="3441831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
  <r>
    <d v="2024-09-11T19:37:00"/>
    <x v="0"/>
    <s v="Female"/>
    <x v="0"/>
    <x v="0"/>
    <x v="0"/>
    <x v="0"/>
    <x v="0"/>
    <x v="0"/>
    <x v="0"/>
    <s v="Yes"/>
    <x v="0"/>
    <x v="0"/>
    <x v="0"/>
    <x v="0"/>
    <x v="0"/>
    <x v="0"/>
    <x v="0"/>
    <x v="0"/>
  </r>
  <r>
    <d v="2024-09-11T19:40:00"/>
    <x v="1"/>
    <s v="Female"/>
    <x v="1"/>
    <x v="0"/>
    <x v="0"/>
    <x v="0"/>
    <x v="0"/>
    <x v="1"/>
    <x v="1"/>
    <s v="Yes"/>
    <x v="0"/>
    <x v="0"/>
    <x v="1"/>
    <x v="0"/>
    <x v="0"/>
    <x v="0"/>
    <x v="0"/>
    <x v="0"/>
  </r>
  <r>
    <d v="2024-09-11T19:40:00"/>
    <x v="1"/>
    <s v="Female"/>
    <x v="0"/>
    <x v="1"/>
    <x v="0"/>
    <x v="1"/>
    <x v="1"/>
    <x v="1"/>
    <x v="2"/>
    <s v="Yes"/>
    <x v="1"/>
    <x v="1"/>
    <x v="0"/>
    <x v="1"/>
    <x v="1"/>
    <x v="0"/>
    <x v="1"/>
    <x v="1"/>
  </r>
  <r>
    <d v="2024-09-11T19:41:00"/>
    <x v="1"/>
    <s v="Female"/>
    <x v="0"/>
    <x v="0"/>
    <x v="0"/>
    <x v="2"/>
    <x v="1"/>
    <x v="1"/>
    <x v="3"/>
    <s v="Maybe"/>
    <x v="2"/>
    <x v="2"/>
    <x v="2"/>
    <x v="0"/>
    <x v="0"/>
    <x v="0"/>
    <x v="0"/>
    <x v="0"/>
  </r>
  <r>
    <d v="2024-09-11T19:41:00"/>
    <x v="1"/>
    <s v="Female"/>
    <x v="0"/>
    <x v="0"/>
    <x v="0"/>
    <x v="0"/>
    <x v="1"/>
    <x v="1"/>
    <x v="4"/>
    <s v="Yes"/>
    <x v="2"/>
    <x v="1"/>
    <x v="2"/>
    <x v="0"/>
    <x v="0"/>
    <x v="0"/>
    <x v="0"/>
    <x v="0"/>
  </r>
  <r>
    <d v="2024-09-11T19:42:00"/>
    <x v="1"/>
    <s v="Female"/>
    <x v="0"/>
    <x v="0"/>
    <x v="0"/>
    <x v="1"/>
    <x v="1"/>
    <x v="1"/>
    <x v="5"/>
    <s v="Yes"/>
    <x v="0"/>
    <x v="0"/>
    <x v="0"/>
    <x v="0"/>
    <x v="0"/>
    <x v="0"/>
    <x v="0"/>
    <x v="0"/>
  </r>
  <r>
    <d v="2024-09-11T19:44:00"/>
    <x v="1"/>
    <s v="Female"/>
    <x v="2"/>
    <x v="0"/>
    <x v="0"/>
    <x v="0"/>
    <x v="1"/>
    <x v="0"/>
    <x v="3"/>
    <s v="Maybe"/>
    <x v="2"/>
    <x v="2"/>
    <x v="0"/>
    <x v="0"/>
    <x v="0"/>
    <x v="0"/>
    <x v="0"/>
    <x v="0"/>
  </r>
  <r>
    <d v="2024-09-11T19:46:00"/>
    <x v="0"/>
    <s v="Female"/>
    <x v="0"/>
    <x v="0"/>
    <x v="0"/>
    <x v="0"/>
    <x v="1"/>
    <x v="0"/>
    <x v="6"/>
    <s v="Yes"/>
    <x v="2"/>
    <x v="2"/>
    <x v="0"/>
    <x v="0"/>
    <x v="0"/>
    <x v="0"/>
    <x v="0"/>
    <x v="0"/>
  </r>
  <r>
    <d v="2024-09-11T19:47:00"/>
    <x v="1"/>
    <s v="Female"/>
    <x v="0"/>
    <x v="2"/>
    <x v="0"/>
    <x v="0"/>
    <x v="0"/>
    <x v="0"/>
    <x v="7"/>
    <s v="Maybe"/>
    <x v="2"/>
    <x v="2"/>
    <x v="0"/>
    <x v="0"/>
    <x v="0"/>
    <x v="0"/>
    <x v="0"/>
    <x v="0"/>
  </r>
  <r>
    <d v="2024-09-11T19:47:00"/>
    <x v="1"/>
    <s v="Female"/>
    <x v="0"/>
    <x v="0"/>
    <x v="0"/>
    <x v="1"/>
    <x v="1"/>
    <x v="1"/>
    <x v="8"/>
    <s v="Yes"/>
    <x v="2"/>
    <x v="1"/>
    <x v="1"/>
    <x v="1"/>
    <x v="2"/>
    <x v="1"/>
    <x v="2"/>
    <x v="1"/>
  </r>
  <r>
    <d v="2024-09-11T19:48:00"/>
    <x v="1"/>
    <s v="Female"/>
    <x v="0"/>
    <x v="0"/>
    <x v="0"/>
    <x v="0"/>
    <x v="2"/>
    <x v="1"/>
    <x v="9"/>
    <s v="Yes"/>
    <x v="2"/>
    <x v="3"/>
    <x v="1"/>
    <x v="1"/>
    <x v="1"/>
    <x v="0"/>
    <x v="3"/>
    <x v="1"/>
  </r>
  <r>
    <d v="2024-09-11T19:48:00"/>
    <x v="1"/>
    <s v="Female"/>
    <x v="1"/>
    <x v="0"/>
    <x v="0"/>
    <x v="1"/>
    <x v="1"/>
    <x v="1"/>
    <x v="10"/>
    <s v="Yes"/>
    <x v="0"/>
    <x v="0"/>
    <x v="1"/>
    <x v="0"/>
    <x v="0"/>
    <x v="0"/>
    <x v="0"/>
    <x v="0"/>
  </r>
  <r>
    <d v="2024-09-11T19:49:00"/>
    <x v="1"/>
    <s v="Female"/>
    <x v="2"/>
    <x v="1"/>
    <x v="1"/>
    <x v="1"/>
    <x v="1"/>
    <x v="1"/>
    <x v="11"/>
    <s v="Yes"/>
    <x v="0"/>
    <x v="1"/>
    <x v="1"/>
    <x v="1"/>
    <x v="1"/>
    <x v="0"/>
    <x v="3"/>
    <x v="1"/>
  </r>
  <r>
    <d v="2024-09-11T19:52:00"/>
    <x v="1"/>
    <s v="Female"/>
    <x v="0"/>
    <x v="0"/>
    <x v="0"/>
    <x v="0"/>
    <x v="1"/>
    <x v="2"/>
    <x v="2"/>
    <s v="Maybe"/>
    <x v="3"/>
    <x v="0"/>
    <x v="1"/>
    <x v="1"/>
    <x v="0"/>
    <x v="0"/>
    <x v="3"/>
    <x v="1"/>
  </r>
  <r>
    <d v="2024-09-11T19:52:00"/>
    <x v="1"/>
    <s v="Female"/>
    <x v="0"/>
    <x v="0"/>
    <x v="0"/>
    <x v="2"/>
    <x v="0"/>
    <x v="0"/>
    <x v="9"/>
    <s v="Maybe"/>
    <x v="2"/>
    <x v="2"/>
    <x v="2"/>
    <x v="0"/>
    <x v="0"/>
    <x v="0"/>
    <x v="0"/>
    <x v="0"/>
  </r>
  <r>
    <d v="2024-09-11T19:54:00"/>
    <x v="1"/>
    <s v="Female"/>
    <x v="1"/>
    <x v="0"/>
    <x v="0"/>
    <x v="0"/>
    <x v="1"/>
    <x v="0"/>
    <x v="11"/>
    <s v="Maybe"/>
    <x v="0"/>
    <x v="4"/>
    <x v="1"/>
    <x v="1"/>
    <x v="1"/>
    <x v="0"/>
    <x v="2"/>
    <x v="1"/>
  </r>
  <r>
    <d v="2024-09-11T19:55:00"/>
    <x v="1"/>
    <s v="Female"/>
    <x v="1"/>
    <x v="0"/>
    <x v="0"/>
    <x v="1"/>
    <x v="0"/>
    <x v="1"/>
    <x v="9"/>
    <s v="Yes"/>
    <x v="2"/>
    <x v="2"/>
    <x v="2"/>
    <x v="1"/>
    <x v="1"/>
    <x v="0"/>
    <x v="3"/>
    <x v="1"/>
  </r>
  <r>
    <d v="2024-09-11T19:56:00"/>
    <x v="1"/>
    <s v="Female"/>
    <x v="0"/>
    <x v="0"/>
    <x v="0"/>
    <x v="2"/>
    <x v="0"/>
    <x v="0"/>
    <x v="8"/>
    <s v="Yes"/>
    <x v="2"/>
    <x v="0"/>
    <x v="2"/>
    <x v="0"/>
    <x v="0"/>
    <x v="0"/>
    <x v="0"/>
    <x v="0"/>
  </r>
  <r>
    <d v="2024-09-11T19:56:00"/>
    <x v="1"/>
    <s v="Female"/>
    <x v="1"/>
    <x v="0"/>
    <x v="0"/>
    <x v="1"/>
    <x v="1"/>
    <x v="0"/>
    <x v="5"/>
    <s v="Maybe"/>
    <x v="2"/>
    <x v="0"/>
    <x v="0"/>
    <x v="1"/>
    <x v="1"/>
    <x v="0"/>
    <x v="3"/>
    <x v="1"/>
  </r>
  <r>
    <d v="2024-09-11T19:56:00"/>
    <x v="1"/>
    <s v="Female"/>
    <x v="2"/>
    <x v="0"/>
    <x v="0"/>
    <x v="1"/>
    <x v="1"/>
    <x v="1"/>
    <x v="2"/>
    <s v="Yes"/>
    <x v="2"/>
    <x v="1"/>
    <x v="2"/>
    <x v="0"/>
    <x v="0"/>
    <x v="0"/>
    <x v="0"/>
    <x v="0"/>
  </r>
  <r>
    <d v="2024-09-11T19:58:00"/>
    <x v="1"/>
    <s v="Female"/>
    <x v="2"/>
    <x v="0"/>
    <x v="1"/>
    <x v="2"/>
    <x v="2"/>
    <x v="0"/>
    <x v="5"/>
    <s v="Yes"/>
    <x v="0"/>
    <x v="2"/>
    <x v="1"/>
    <x v="0"/>
    <x v="0"/>
    <x v="0"/>
    <x v="0"/>
    <x v="0"/>
  </r>
  <r>
    <d v="2024-09-11T19:58:00"/>
    <x v="1"/>
    <s v="Female"/>
    <x v="0"/>
    <x v="0"/>
    <x v="0"/>
    <x v="0"/>
    <x v="1"/>
    <x v="0"/>
    <x v="0"/>
    <s v="Maybe"/>
    <x v="0"/>
    <x v="4"/>
    <x v="2"/>
    <x v="0"/>
    <x v="0"/>
    <x v="0"/>
    <x v="0"/>
    <x v="0"/>
  </r>
  <r>
    <d v="2024-09-11T20:03:00"/>
    <x v="2"/>
    <s v="Female"/>
    <x v="2"/>
    <x v="2"/>
    <x v="0"/>
    <x v="0"/>
    <x v="1"/>
    <x v="1"/>
    <x v="12"/>
    <s v="Yes"/>
    <x v="2"/>
    <x v="1"/>
    <x v="0"/>
    <x v="0"/>
    <x v="0"/>
    <x v="0"/>
    <x v="0"/>
    <x v="0"/>
  </r>
  <r>
    <d v="2024-09-11T20:03:00"/>
    <x v="1"/>
    <s v="Female"/>
    <x v="0"/>
    <x v="0"/>
    <x v="0"/>
    <x v="0"/>
    <x v="1"/>
    <x v="2"/>
    <x v="2"/>
    <s v="Yes"/>
    <x v="1"/>
    <x v="1"/>
    <x v="2"/>
    <x v="1"/>
    <x v="2"/>
    <x v="1"/>
    <x v="3"/>
    <x v="1"/>
  </r>
  <r>
    <d v="2024-09-11T20:04:00"/>
    <x v="1"/>
    <s v="Female"/>
    <x v="3"/>
    <x v="0"/>
    <x v="0"/>
    <x v="2"/>
    <x v="1"/>
    <x v="1"/>
    <x v="13"/>
    <s v="Yes"/>
    <x v="2"/>
    <x v="2"/>
    <x v="2"/>
    <x v="0"/>
    <x v="0"/>
    <x v="0"/>
    <x v="0"/>
    <x v="0"/>
  </r>
  <r>
    <d v="2024-09-11T20:08:00"/>
    <x v="0"/>
    <s v="Female"/>
    <x v="2"/>
    <x v="0"/>
    <x v="0"/>
    <x v="0"/>
    <x v="1"/>
    <x v="1"/>
    <x v="14"/>
    <s v="Maybe"/>
    <x v="0"/>
    <x v="1"/>
    <x v="2"/>
    <x v="0"/>
    <x v="0"/>
    <x v="0"/>
    <x v="0"/>
    <x v="0"/>
  </r>
  <r>
    <d v="2024-09-11T20:08:00"/>
    <x v="1"/>
    <s v="Female"/>
    <x v="0"/>
    <x v="0"/>
    <x v="0"/>
    <x v="2"/>
    <x v="1"/>
    <x v="0"/>
    <x v="10"/>
    <s v="Maybe"/>
    <x v="0"/>
    <x v="2"/>
    <x v="2"/>
    <x v="0"/>
    <x v="0"/>
    <x v="0"/>
    <x v="0"/>
    <x v="0"/>
  </r>
  <r>
    <d v="2024-09-11T20:09:00"/>
    <x v="1"/>
    <s v="Female"/>
    <x v="4"/>
    <x v="2"/>
    <x v="1"/>
    <x v="2"/>
    <x v="1"/>
    <x v="0"/>
    <x v="6"/>
    <s v="Yes"/>
    <x v="0"/>
    <x v="4"/>
    <x v="1"/>
    <x v="0"/>
    <x v="0"/>
    <x v="0"/>
    <x v="0"/>
    <x v="0"/>
  </r>
  <r>
    <d v="2024-09-11T20:12:00"/>
    <x v="0"/>
    <s v="Female"/>
    <x v="3"/>
    <x v="0"/>
    <x v="0"/>
    <x v="0"/>
    <x v="0"/>
    <x v="0"/>
    <x v="10"/>
    <s v="Yes"/>
    <x v="2"/>
    <x v="1"/>
    <x v="1"/>
    <x v="1"/>
    <x v="1"/>
    <x v="0"/>
    <x v="3"/>
    <x v="1"/>
  </r>
  <r>
    <d v="2024-09-11T20:11:00"/>
    <x v="1"/>
    <s v="Female"/>
    <x v="0"/>
    <x v="0"/>
    <x v="0"/>
    <x v="3"/>
    <x v="1"/>
    <x v="0"/>
    <x v="8"/>
    <s v="Yes"/>
    <x v="2"/>
    <x v="1"/>
    <x v="2"/>
    <x v="1"/>
    <x v="1"/>
    <x v="0"/>
    <x v="3"/>
    <x v="1"/>
  </r>
  <r>
    <d v="2024-09-11T20:15:00"/>
    <x v="1"/>
    <s v="Female"/>
    <x v="3"/>
    <x v="2"/>
    <x v="1"/>
    <x v="4"/>
    <x v="0"/>
    <x v="2"/>
    <x v="3"/>
    <s v="Yes"/>
    <x v="2"/>
    <x v="1"/>
    <x v="0"/>
    <x v="1"/>
    <x v="1"/>
    <x v="0"/>
    <x v="3"/>
    <x v="1"/>
  </r>
  <r>
    <d v="2024-09-11T20:17:00"/>
    <x v="0"/>
    <s v="Female"/>
    <x v="0"/>
    <x v="0"/>
    <x v="0"/>
    <x v="0"/>
    <x v="1"/>
    <x v="1"/>
    <x v="15"/>
    <s v="Maybe"/>
    <x v="4"/>
    <x v="2"/>
    <x v="0"/>
    <x v="0"/>
    <x v="0"/>
    <x v="0"/>
    <x v="0"/>
    <x v="0"/>
  </r>
  <r>
    <d v="2024-09-11T20:21:00"/>
    <x v="1"/>
    <s v="Female"/>
    <x v="4"/>
    <x v="0"/>
    <x v="0"/>
    <x v="0"/>
    <x v="1"/>
    <x v="1"/>
    <x v="4"/>
    <s v="Maybe"/>
    <x v="4"/>
    <x v="2"/>
    <x v="2"/>
    <x v="0"/>
    <x v="0"/>
    <x v="0"/>
    <x v="0"/>
    <x v="0"/>
  </r>
  <r>
    <d v="2024-09-13T03:46:00"/>
    <x v="1"/>
    <s v="Female"/>
    <x v="0"/>
    <x v="0"/>
    <x v="0"/>
    <x v="5"/>
    <x v="1"/>
    <x v="0"/>
    <x v="2"/>
    <s v="Yes"/>
    <x v="2"/>
    <x v="2"/>
    <x v="2"/>
    <x v="1"/>
    <x v="1"/>
    <x v="0"/>
    <x v="3"/>
    <x v="1"/>
  </r>
  <r>
    <d v="2024-09-11T20:25:00"/>
    <x v="1"/>
    <s v="Female"/>
    <x v="0"/>
    <x v="2"/>
    <x v="0"/>
    <x v="4"/>
    <x v="0"/>
    <x v="0"/>
    <x v="8"/>
    <s v="Yes"/>
    <x v="2"/>
    <x v="2"/>
    <x v="0"/>
    <x v="0"/>
    <x v="0"/>
    <x v="0"/>
    <x v="0"/>
    <x v="0"/>
  </r>
  <r>
    <d v="2024-09-11T20:25:00"/>
    <x v="1"/>
    <s v="Female"/>
    <x v="3"/>
    <x v="1"/>
    <x v="0"/>
    <x v="0"/>
    <x v="1"/>
    <x v="1"/>
    <x v="3"/>
    <s v="Yes"/>
    <x v="0"/>
    <x v="2"/>
    <x v="0"/>
    <x v="0"/>
    <x v="0"/>
    <x v="0"/>
    <x v="0"/>
    <x v="0"/>
  </r>
  <r>
    <d v="2024-09-11T20:26:00"/>
    <x v="1"/>
    <s v="Female"/>
    <x v="1"/>
    <x v="0"/>
    <x v="0"/>
    <x v="0"/>
    <x v="1"/>
    <x v="0"/>
    <x v="14"/>
    <s v="Yes"/>
    <x v="2"/>
    <x v="2"/>
    <x v="2"/>
    <x v="0"/>
    <x v="0"/>
    <x v="0"/>
    <x v="0"/>
    <x v="0"/>
  </r>
  <r>
    <d v="2024-09-11T20:26:00"/>
    <x v="1"/>
    <s v="Female"/>
    <x v="2"/>
    <x v="0"/>
    <x v="0"/>
    <x v="0"/>
    <x v="1"/>
    <x v="1"/>
    <x v="16"/>
    <s v="Yes"/>
    <x v="0"/>
    <x v="4"/>
    <x v="1"/>
    <x v="0"/>
    <x v="0"/>
    <x v="0"/>
    <x v="0"/>
    <x v="0"/>
  </r>
  <r>
    <d v="2024-09-11T20:27:00"/>
    <x v="1"/>
    <s v="Female"/>
    <x v="2"/>
    <x v="0"/>
    <x v="0"/>
    <x v="2"/>
    <x v="1"/>
    <x v="1"/>
    <x v="17"/>
    <s v="Yes"/>
    <x v="0"/>
    <x v="1"/>
    <x v="1"/>
    <x v="1"/>
    <x v="2"/>
    <x v="1"/>
    <x v="3"/>
    <x v="1"/>
  </r>
  <r>
    <d v="2024-09-11T20:31:00"/>
    <x v="1"/>
    <s v="Female"/>
    <x v="2"/>
    <x v="1"/>
    <x v="0"/>
    <x v="1"/>
    <x v="1"/>
    <x v="1"/>
    <x v="14"/>
    <s v="Yes"/>
    <x v="2"/>
    <x v="1"/>
    <x v="1"/>
    <x v="1"/>
    <x v="1"/>
    <x v="0"/>
    <x v="3"/>
    <x v="1"/>
  </r>
  <r>
    <d v="2024-09-11T20:32:00"/>
    <x v="1"/>
    <s v="Female"/>
    <x v="0"/>
    <x v="0"/>
    <x v="0"/>
    <x v="3"/>
    <x v="1"/>
    <x v="0"/>
    <x v="17"/>
    <s v="Yes"/>
    <x v="2"/>
    <x v="1"/>
    <x v="1"/>
    <x v="1"/>
    <x v="2"/>
    <x v="1"/>
    <x v="3"/>
    <x v="1"/>
  </r>
  <r>
    <d v="2024-09-11T20:33:00"/>
    <x v="1"/>
    <s v="Female"/>
    <x v="2"/>
    <x v="0"/>
    <x v="2"/>
    <x v="1"/>
    <x v="1"/>
    <x v="0"/>
    <x v="4"/>
    <s v="Yes"/>
    <x v="0"/>
    <x v="0"/>
    <x v="2"/>
    <x v="1"/>
    <x v="1"/>
    <x v="0"/>
    <x v="3"/>
    <x v="1"/>
  </r>
  <r>
    <d v="2024-09-11T20:35:00"/>
    <x v="0"/>
    <s v="Male"/>
    <x v="4"/>
    <x v="0"/>
    <x v="0"/>
    <x v="0"/>
    <x v="0"/>
    <x v="0"/>
    <x v="2"/>
    <s v="Yes"/>
    <x v="0"/>
    <x v="2"/>
    <x v="2"/>
    <x v="0"/>
    <x v="1"/>
    <x v="0"/>
    <x v="0"/>
    <x v="0"/>
  </r>
  <r>
    <d v="2024-09-11T20:41:00"/>
    <x v="1"/>
    <s v="Female"/>
    <x v="2"/>
    <x v="2"/>
    <x v="0"/>
    <x v="1"/>
    <x v="1"/>
    <x v="1"/>
    <x v="17"/>
    <s v="Yes"/>
    <x v="2"/>
    <x v="1"/>
    <x v="1"/>
    <x v="1"/>
    <x v="2"/>
    <x v="1"/>
    <x v="3"/>
    <x v="1"/>
  </r>
  <r>
    <d v="2024-09-11T20:48:00"/>
    <x v="0"/>
    <s v="Female"/>
    <x v="0"/>
    <x v="0"/>
    <x v="0"/>
    <x v="0"/>
    <x v="1"/>
    <x v="0"/>
    <x v="14"/>
    <s v="Yes"/>
    <x v="2"/>
    <x v="0"/>
    <x v="0"/>
    <x v="1"/>
    <x v="1"/>
    <x v="0"/>
    <x v="3"/>
    <x v="1"/>
  </r>
  <r>
    <d v="2024-09-11T20:58:00"/>
    <x v="1"/>
    <s v="Female"/>
    <x v="0"/>
    <x v="2"/>
    <x v="0"/>
    <x v="1"/>
    <x v="0"/>
    <x v="0"/>
    <x v="17"/>
    <s v="Yes"/>
    <x v="3"/>
    <x v="1"/>
    <x v="0"/>
    <x v="1"/>
    <x v="2"/>
    <x v="1"/>
    <x v="2"/>
    <x v="1"/>
  </r>
  <r>
    <d v="2024-09-11T20:59:00"/>
    <x v="0"/>
    <s v="Female"/>
    <x v="1"/>
    <x v="0"/>
    <x v="0"/>
    <x v="0"/>
    <x v="1"/>
    <x v="1"/>
    <x v="18"/>
    <s v="Yes"/>
    <x v="2"/>
    <x v="0"/>
    <x v="0"/>
    <x v="1"/>
    <x v="1"/>
    <x v="0"/>
    <x v="2"/>
    <x v="1"/>
  </r>
  <r>
    <d v="2024-09-11T21:01:00"/>
    <x v="1"/>
    <s v="Male"/>
    <x v="3"/>
    <x v="0"/>
    <x v="0"/>
    <x v="0"/>
    <x v="1"/>
    <x v="0"/>
    <x v="8"/>
    <s v="Maybe"/>
    <x v="0"/>
    <x v="2"/>
    <x v="2"/>
    <x v="0"/>
    <x v="0"/>
    <x v="0"/>
    <x v="0"/>
    <x v="0"/>
  </r>
  <r>
    <d v="2024-09-11T21:01:00"/>
    <x v="3"/>
    <s v="Female"/>
    <x v="0"/>
    <x v="3"/>
    <x v="0"/>
    <x v="0"/>
    <x v="1"/>
    <x v="2"/>
    <x v="5"/>
    <s v="Maybe"/>
    <x v="2"/>
    <x v="0"/>
    <x v="0"/>
    <x v="0"/>
    <x v="0"/>
    <x v="0"/>
    <x v="0"/>
    <x v="0"/>
  </r>
  <r>
    <d v="2024-09-11T21:05:00"/>
    <x v="0"/>
    <s v="Female"/>
    <x v="1"/>
    <x v="0"/>
    <x v="0"/>
    <x v="0"/>
    <x v="1"/>
    <x v="2"/>
    <x v="2"/>
    <s v="Yes"/>
    <x v="2"/>
    <x v="2"/>
    <x v="1"/>
    <x v="0"/>
    <x v="0"/>
    <x v="0"/>
    <x v="0"/>
    <x v="0"/>
  </r>
  <r>
    <d v="2024-09-11T21:06:00"/>
    <x v="0"/>
    <s v="Male"/>
    <x v="0"/>
    <x v="0"/>
    <x v="0"/>
    <x v="0"/>
    <x v="1"/>
    <x v="0"/>
    <x v="0"/>
    <s v="No"/>
    <x v="0"/>
    <x v="1"/>
    <x v="2"/>
    <x v="1"/>
    <x v="1"/>
    <x v="0"/>
    <x v="3"/>
    <x v="1"/>
  </r>
  <r>
    <d v="2024-09-11T21:06:00"/>
    <x v="1"/>
    <s v="Female"/>
    <x v="3"/>
    <x v="0"/>
    <x v="0"/>
    <x v="0"/>
    <x v="1"/>
    <x v="0"/>
    <x v="15"/>
    <s v="Maybe"/>
    <x v="0"/>
    <x v="1"/>
    <x v="2"/>
    <x v="1"/>
    <x v="2"/>
    <x v="1"/>
    <x v="3"/>
    <x v="1"/>
  </r>
  <r>
    <d v="2024-09-11T21:07:00"/>
    <x v="1"/>
    <s v="Female"/>
    <x v="0"/>
    <x v="0"/>
    <x v="0"/>
    <x v="3"/>
    <x v="1"/>
    <x v="0"/>
    <x v="8"/>
    <s v="Yes"/>
    <x v="2"/>
    <x v="2"/>
    <x v="1"/>
    <x v="0"/>
    <x v="0"/>
    <x v="0"/>
    <x v="0"/>
    <x v="0"/>
  </r>
  <r>
    <d v="2024-09-11T21:07:00"/>
    <x v="1"/>
    <s v="Female"/>
    <x v="2"/>
    <x v="3"/>
    <x v="0"/>
    <x v="1"/>
    <x v="0"/>
    <x v="0"/>
    <x v="19"/>
    <s v="Yes"/>
    <x v="3"/>
    <x v="0"/>
    <x v="0"/>
    <x v="1"/>
    <x v="1"/>
    <x v="0"/>
    <x v="3"/>
    <x v="1"/>
  </r>
  <r>
    <d v="2024-09-11T21:11:00"/>
    <x v="1"/>
    <s v="Female"/>
    <x v="0"/>
    <x v="0"/>
    <x v="0"/>
    <x v="1"/>
    <x v="1"/>
    <x v="1"/>
    <x v="10"/>
    <s v="Maybe"/>
    <x v="2"/>
    <x v="2"/>
    <x v="2"/>
    <x v="0"/>
    <x v="0"/>
    <x v="0"/>
    <x v="0"/>
    <x v="0"/>
  </r>
  <r>
    <d v="2024-09-11T21:11:00"/>
    <x v="0"/>
    <s v="Female"/>
    <x v="0"/>
    <x v="0"/>
    <x v="0"/>
    <x v="2"/>
    <x v="1"/>
    <x v="0"/>
    <x v="3"/>
    <s v="Maybe"/>
    <x v="0"/>
    <x v="2"/>
    <x v="1"/>
    <x v="1"/>
    <x v="2"/>
    <x v="1"/>
    <x v="3"/>
    <x v="1"/>
  </r>
  <r>
    <d v="2024-09-11T21:12:00"/>
    <x v="0"/>
    <s v="Female"/>
    <x v="4"/>
    <x v="0"/>
    <x v="0"/>
    <x v="0"/>
    <x v="1"/>
    <x v="1"/>
    <x v="3"/>
    <s v="Yes"/>
    <x v="0"/>
    <x v="1"/>
    <x v="2"/>
    <x v="0"/>
    <x v="0"/>
    <x v="0"/>
    <x v="0"/>
    <x v="0"/>
  </r>
  <r>
    <d v="2024-09-11T21:12:00"/>
    <x v="0"/>
    <s v="Female"/>
    <x v="1"/>
    <x v="0"/>
    <x v="1"/>
    <x v="4"/>
    <x v="3"/>
    <x v="0"/>
    <x v="3"/>
    <s v="Yes"/>
    <x v="0"/>
    <x v="4"/>
    <x v="0"/>
    <x v="0"/>
    <x v="0"/>
    <x v="0"/>
    <x v="0"/>
    <x v="0"/>
  </r>
  <r>
    <d v="2024-09-11T21:13:00"/>
    <x v="2"/>
    <s v="Female"/>
    <x v="4"/>
    <x v="2"/>
    <x v="3"/>
    <x v="5"/>
    <x v="1"/>
    <x v="2"/>
    <x v="2"/>
    <s v="Yes"/>
    <x v="2"/>
    <x v="1"/>
    <x v="0"/>
    <x v="0"/>
    <x v="0"/>
    <x v="0"/>
    <x v="0"/>
    <x v="0"/>
  </r>
  <r>
    <d v="2024-09-11T21:24:00"/>
    <x v="0"/>
    <s v="Female"/>
    <x v="0"/>
    <x v="0"/>
    <x v="0"/>
    <x v="0"/>
    <x v="1"/>
    <x v="1"/>
    <x v="3"/>
    <s v="Yes"/>
    <x v="3"/>
    <x v="0"/>
    <x v="1"/>
    <x v="0"/>
    <x v="0"/>
    <x v="0"/>
    <x v="0"/>
    <x v="0"/>
  </r>
  <r>
    <d v="2024-09-11T21:18:00"/>
    <x v="1"/>
    <s v="Female"/>
    <x v="2"/>
    <x v="0"/>
    <x v="0"/>
    <x v="0"/>
    <x v="1"/>
    <x v="0"/>
    <x v="20"/>
    <s v="Yes"/>
    <x v="2"/>
    <x v="2"/>
    <x v="1"/>
    <x v="0"/>
    <x v="0"/>
    <x v="0"/>
    <x v="0"/>
    <x v="0"/>
  </r>
  <r>
    <d v="2024-09-11T21:22:00"/>
    <x v="1"/>
    <s v="Female"/>
    <x v="1"/>
    <x v="0"/>
    <x v="0"/>
    <x v="0"/>
    <x v="1"/>
    <x v="0"/>
    <x v="8"/>
    <s v="Yes"/>
    <x v="1"/>
    <x v="2"/>
    <x v="2"/>
    <x v="1"/>
    <x v="1"/>
    <x v="0"/>
    <x v="2"/>
    <x v="1"/>
  </r>
  <r>
    <d v="2024-09-11T21:22:00"/>
    <x v="1"/>
    <s v="Female"/>
    <x v="0"/>
    <x v="0"/>
    <x v="0"/>
    <x v="0"/>
    <x v="1"/>
    <x v="0"/>
    <x v="21"/>
    <s v="Maybe"/>
    <x v="0"/>
    <x v="2"/>
    <x v="2"/>
    <x v="0"/>
    <x v="0"/>
    <x v="0"/>
    <x v="0"/>
    <x v="0"/>
  </r>
  <r>
    <d v="2024-09-11T21:23:00"/>
    <x v="1"/>
    <s v="Female"/>
    <x v="1"/>
    <x v="1"/>
    <x v="1"/>
    <x v="5"/>
    <x v="0"/>
    <x v="1"/>
    <x v="10"/>
    <s v="Yes"/>
    <x v="4"/>
    <x v="0"/>
    <x v="2"/>
    <x v="0"/>
    <x v="0"/>
    <x v="0"/>
    <x v="0"/>
    <x v="0"/>
  </r>
  <r>
    <d v="2024-09-11T21:25:00"/>
    <x v="1"/>
    <s v="Female"/>
    <x v="2"/>
    <x v="1"/>
    <x v="0"/>
    <x v="1"/>
    <x v="1"/>
    <x v="1"/>
    <x v="22"/>
    <s v="Yes"/>
    <x v="3"/>
    <x v="2"/>
    <x v="0"/>
    <x v="1"/>
    <x v="1"/>
    <x v="0"/>
    <x v="2"/>
    <x v="1"/>
  </r>
  <r>
    <d v="2024-09-11T21:34:00"/>
    <x v="1"/>
    <s v="Female"/>
    <x v="1"/>
    <x v="0"/>
    <x v="0"/>
    <x v="0"/>
    <x v="0"/>
    <x v="0"/>
    <x v="2"/>
    <s v="Yes"/>
    <x v="2"/>
    <x v="2"/>
    <x v="1"/>
    <x v="0"/>
    <x v="0"/>
    <x v="0"/>
    <x v="0"/>
    <x v="0"/>
  </r>
  <r>
    <d v="2024-09-11T21:37:00"/>
    <x v="1"/>
    <s v="Female"/>
    <x v="0"/>
    <x v="1"/>
    <x v="0"/>
    <x v="2"/>
    <x v="1"/>
    <x v="1"/>
    <x v="8"/>
    <s v="Yes"/>
    <x v="2"/>
    <x v="1"/>
    <x v="2"/>
    <x v="1"/>
    <x v="2"/>
    <x v="1"/>
    <x v="2"/>
    <x v="1"/>
  </r>
  <r>
    <d v="2024-09-11T21:42:00"/>
    <x v="1"/>
    <s v="Female"/>
    <x v="1"/>
    <x v="0"/>
    <x v="0"/>
    <x v="5"/>
    <x v="1"/>
    <x v="0"/>
    <x v="13"/>
    <s v="Yes"/>
    <x v="2"/>
    <x v="2"/>
    <x v="2"/>
    <x v="0"/>
    <x v="0"/>
    <x v="0"/>
    <x v="0"/>
    <x v="0"/>
  </r>
  <r>
    <d v="2024-09-11T21:51:00"/>
    <x v="1"/>
    <s v="Female"/>
    <x v="0"/>
    <x v="0"/>
    <x v="0"/>
    <x v="0"/>
    <x v="1"/>
    <x v="1"/>
    <x v="22"/>
    <s v="Maybe"/>
    <x v="3"/>
    <x v="0"/>
    <x v="0"/>
    <x v="0"/>
    <x v="0"/>
    <x v="0"/>
    <x v="0"/>
    <x v="0"/>
  </r>
  <r>
    <d v="2024-09-11T21:52:00"/>
    <x v="2"/>
    <s v="Female"/>
    <x v="0"/>
    <x v="1"/>
    <x v="0"/>
    <x v="0"/>
    <x v="2"/>
    <x v="1"/>
    <x v="17"/>
    <s v="Yes"/>
    <x v="2"/>
    <x v="1"/>
    <x v="0"/>
    <x v="1"/>
    <x v="2"/>
    <x v="0"/>
    <x v="3"/>
    <x v="1"/>
  </r>
  <r>
    <d v="2024-09-11T22:00:00"/>
    <x v="1"/>
    <s v="Female"/>
    <x v="0"/>
    <x v="0"/>
    <x v="0"/>
    <x v="1"/>
    <x v="1"/>
    <x v="0"/>
    <x v="6"/>
    <s v="Yes"/>
    <x v="2"/>
    <x v="2"/>
    <x v="1"/>
    <x v="0"/>
    <x v="0"/>
    <x v="0"/>
    <x v="0"/>
    <x v="0"/>
  </r>
  <r>
    <d v="2024-09-11T22:02:00"/>
    <x v="1"/>
    <s v="Female"/>
    <x v="4"/>
    <x v="1"/>
    <x v="0"/>
    <x v="4"/>
    <x v="1"/>
    <x v="1"/>
    <x v="23"/>
    <s v="Yes"/>
    <x v="1"/>
    <x v="1"/>
    <x v="0"/>
    <x v="1"/>
    <x v="1"/>
    <x v="0"/>
    <x v="3"/>
    <x v="1"/>
  </r>
  <r>
    <d v="2024-09-11T22:02:00"/>
    <x v="0"/>
    <s v="Female"/>
    <x v="0"/>
    <x v="0"/>
    <x v="0"/>
    <x v="0"/>
    <x v="1"/>
    <x v="1"/>
    <x v="2"/>
    <s v="Maybe"/>
    <x v="0"/>
    <x v="4"/>
    <x v="2"/>
    <x v="0"/>
    <x v="0"/>
    <x v="0"/>
    <x v="0"/>
    <x v="0"/>
  </r>
  <r>
    <d v="2024-09-11T22:04:00"/>
    <x v="1"/>
    <s v="Female"/>
    <x v="3"/>
    <x v="0"/>
    <x v="0"/>
    <x v="2"/>
    <x v="0"/>
    <x v="1"/>
    <x v="0"/>
    <s v="Yes"/>
    <x v="0"/>
    <x v="4"/>
    <x v="0"/>
    <x v="0"/>
    <x v="0"/>
    <x v="0"/>
    <x v="0"/>
    <x v="0"/>
  </r>
  <r>
    <d v="2024-09-11T22:12:00"/>
    <x v="1"/>
    <s v="Female"/>
    <x v="0"/>
    <x v="0"/>
    <x v="0"/>
    <x v="5"/>
    <x v="0"/>
    <x v="0"/>
    <x v="12"/>
    <s v="Maybe"/>
    <x v="0"/>
    <x v="0"/>
    <x v="1"/>
    <x v="0"/>
    <x v="0"/>
    <x v="0"/>
    <x v="0"/>
    <x v="0"/>
  </r>
  <r>
    <d v="2024-09-11T22:19:00"/>
    <x v="1"/>
    <s v="Female"/>
    <x v="1"/>
    <x v="0"/>
    <x v="0"/>
    <x v="0"/>
    <x v="1"/>
    <x v="2"/>
    <x v="2"/>
    <s v="Yes"/>
    <x v="0"/>
    <x v="2"/>
    <x v="1"/>
    <x v="0"/>
    <x v="0"/>
    <x v="0"/>
    <x v="0"/>
    <x v="0"/>
  </r>
  <r>
    <d v="2024-09-11T22:21:00"/>
    <x v="0"/>
    <s v="Female"/>
    <x v="0"/>
    <x v="0"/>
    <x v="0"/>
    <x v="0"/>
    <x v="1"/>
    <x v="1"/>
    <x v="2"/>
    <s v="Yes"/>
    <x v="2"/>
    <x v="2"/>
    <x v="2"/>
    <x v="0"/>
    <x v="0"/>
    <x v="0"/>
    <x v="0"/>
    <x v="0"/>
  </r>
  <r>
    <d v="2024-09-11T22:21:00"/>
    <x v="3"/>
    <s v="Female"/>
    <x v="0"/>
    <x v="3"/>
    <x v="0"/>
    <x v="0"/>
    <x v="3"/>
    <x v="1"/>
    <x v="17"/>
    <s v="Yes"/>
    <x v="4"/>
    <x v="4"/>
    <x v="1"/>
    <x v="1"/>
    <x v="1"/>
    <x v="0"/>
    <x v="3"/>
    <x v="1"/>
  </r>
  <r>
    <d v="2024-09-11T22:24:00"/>
    <x v="1"/>
    <s v="Female"/>
    <x v="0"/>
    <x v="0"/>
    <x v="2"/>
    <x v="1"/>
    <x v="1"/>
    <x v="0"/>
    <x v="9"/>
    <s v="Yes"/>
    <x v="0"/>
    <x v="0"/>
    <x v="1"/>
    <x v="1"/>
    <x v="1"/>
    <x v="0"/>
    <x v="2"/>
    <x v="1"/>
  </r>
  <r>
    <d v="2024-09-11T22:43:00"/>
    <x v="1"/>
    <s v="Female"/>
    <x v="1"/>
    <x v="0"/>
    <x v="0"/>
    <x v="1"/>
    <x v="2"/>
    <x v="1"/>
    <x v="22"/>
    <s v="Yes"/>
    <x v="3"/>
    <x v="1"/>
    <x v="1"/>
    <x v="0"/>
    <x v="0"/>
    <x v="0"/>
    <x v="0"/>
    <x v="0"/>
  </r>
  <r>
    <d v="2024-09-11T22:52:00"/>
    <x v="1"/>
    <s v="Female"/>
    <x v="2"/>
    <x v="0"/>
    <x v="0"/>
    <x v="1"/>
    <x v="0"/>
    <x v="0"/>
    <x v="5"/>
    <s v="Maybe"/>
    <x v="2"/>
    <x v="1"/>
    <x v="2"/>
    <x v="1"/>
    <x v="2"/>
    <x v="2"/>
    <x v="3"/>
    <x v="1"/>
  </r>
  <r>
    <d v="2024-09-11T22:53:00"/>
    <x v="1"/>
    <s v="Female"/>
    <x v="0"/>
    <x v="0"/>
    <x v="0"/>
    <x v="2"/>
    <x v="1"/>
    <x v="0"/>
    <x v="21"/>
    <s v="Yes"/>
    <x v="2"/>
    <x v="2"/>
    <x v="0"/>
    <x v="1"/>
    <x v="1"/>
    <x v="0"/>
    <x v="3"/>
    <x v="1"/>
  </r>
  <r>
    <d v="2024-09-11T23:05:00"/>
    <x v="1"/>
    <s v="Female"/>
    <x v="0"/>
    <x v="0"/>
    <x v="2"/>
    <x v="3"/>
    <x v="1"/>
    <x v="0"/>
    <x v="8"/>
    <s v="Yes"/>
    <x v="2"/>
    <x v="0"/>
    <x v="1"/>
    <x v="1"/>
    <x v="1"/>
    <x v="0"/>
    <x v="2"/>
    <x v="1"/>
  </r>
  <r>
    <d v="2024-09-11T23:05:00"/>
    <x v="1"/>
    <s v="Female"/>
    <x v="0"/>
    <x v="0"/>
    <x v="0"/>
    <x v="2"/>
    <x v="1"/>
    <x v="1"/>
    <x v="14"/>
    <s v="Yes"/>
    <x v="0"/>
    <x v="1"/>
    <x v="0"/>
    <x v="0"/>
    <x v="0"/>
    <x v="0"/>
    <x v="0"/>
    <x v="0"/>
  </r>
  <r>
    <d v="2024-09-11T23:09:00"/>
    <x v="1"/>
    <s v="Female"/>
    <x v="1"/>
    <x v="0"/>
    <x v="4"/>
    <x v="0"/>
    <x v="1"/>
    <x v="0"/>
    <x v="14"/>
    <s v="Maybe"/>
    <x v="3"/>
    <x v="0"/>
    <x v="1"/>
    <x v="1"/>
    <x v="1"/>
    <x v="0"/>
    <x v="2"/>
    <x v="1"/>
  </r>
  <r>
    <d v="2024-09-11T23:11:00"/>
    <x v="1"/>
    <s v="Female"/>
    <x v="2"/>
    <x v="1"/>
    <x v="0"/>
    <x v="5"/>
    <x v="1"/>
    <x v="1"/>
    <x v="3"/>
    <s v="Maybe"/>
    <x v="0"/>
    <x v="1"/>
    <x v="1"/>
    <x v="1"/>
    <x v="2"/>
    <x v="1"/>
    <x v="3"/>
    <x v="1"/>
  </r>
  <r>
    <d v="2024-09-11T23:11:00"/>
    <x v="1"/>
    <s v="Female"/>
    <x v="2"/>
    <x v="0"/>
    <x v="4"/>
    <x v="4"/>
    <x v="1"/>
    <x v="3"/>
    <x v="1"/>
    <s v="Yes"/>
    <x v="3"/>
    <x v="1"/>
    <x v="0"/>
    <x v="0"/>
    <x v="0"/>
    <x v="0"/>
    <x v="0"/>
    <x v="0"/>
  </r>
  <r>
    <d v="2024-09-11T23:11:00"/>
    <x v="1"/>
    <s v="Female"/>
    <x v="0"/>
    <x v="0"/>
    <x v="0"/>
    <x v="4"/>
    <x v="1"/>
    <x v="1"/>
    <x v="3"/>
    <s v="Maybe"/>
    <x v="2"/>
    <x v="2"/>
    <x v="2"/>
    <x v="1"/>
    <x v="0"/>
    <x v="0"/>
    <x v="2"/>
    <x v="1"/>
  </r>
  <r>
    <d v="2024-09-11T23:12:00"/>
    <x v="1"/>
    <s v="Female"/>
    <x v="2"/>
    <x v="0"/>
    <x v="4"/>
    <x v="2"/>
    <x v="1"/>
    <x v="0"/>
    <x v="16"/>
    <s v="Yes"/>
    <x v="2"/>
    <x v="1"/>
    <x v="2"/>
    <x v="1"/>
    <x v="2"/>
    <x v="2"/>
    <x v="3"/>
    <x v="1"/>
  </r>
  <r>
    <d v="2024-09-11T23:13:00"/>
    <x v="3"/>
    <s v="Female"/>
    <x v="0"/>
    <x v="2"/>
    <x v="0"/>
    <x v="0"/>
    <x v="1"/>
    <x v="2"/>
    <x v="0"/>
    <s v="Yes"/>
    <x v="2"/>
    <x v="0"/>
    <x v="0"/>
    <x v="1"/>
    <x v="1"/>
    <x v="0"/>
    <x v="3"/>
    <x v="1"/>
  </r>
  <r>
    <d v="2024-09-11T23:13:00"/>
    <x v="2"/>
    <s v="Female"/>
    <x v="2"/>
    <x v="2"/>
    <x v="0"/>
    <x v="1"/>
    <x v="0"/>
    <x v="0"/>
    <x v="22"/>
    <s v="Yes"/>
    <x v="2"/>
    <x v="0"/>
    <x v="0"/>
    <x v="0"/>
    <x v="1"/>
    <x v="0"/>
    <x v="0"/>
    <x v="0"/>
  </r>
  <r>
    <d v="2024-09-11T23:17:00"/>
    <x v="1"/>
    <s v="Female"/>
    <x v="0"/>
    <x v="2"/>
    <x v="0"/>
    <x v="0"/>
    <x v="1"/>
    <x v="1"/>
    <x v="6"/>
    <s v="Yes"/>
    <x v="2"/>
    <x v="1"/>
    <x v="1"/>
    <x v="1"/>
    <x v="1"/>
    <x v="0"/>
    <x v="3"/>
    <x v="1"/>
  </r>
  <r>
    <d v="2024-09-11T23:18:00"/>
    <x v="1"/>
    <s v="Female"/>
    <x v="3"/>
    <x v="0"/>
    <x v="0"/>
    <x v="0"/>
    <x v="1"/>
    <x v="0"/>
    <x v="22"/>
    <s v="Maybe"/>
    <x v="2"/>
    <x v="0"/>
    <x v="2"/>
    <x v="1"/>
    <x v="1"/>
    <x v="0"/>
    <x v="2"/>
    <x v="1"/>
  </r>
  <r>
    <d v="2024-09-11T23:22:00"/>
    <x v="1"/>
    <s v="Female"/>
    <x v="2"/>
    <x v="0"/>
    <x v="4"/>
    <x v="2"/>
    <x v="1"/>
    <x v="2"/>
    <x v="22"/>
    <s v="Yes"/>
    <x v="0"/>
    <x v="1"/>
    <x v="0"/>
    <x v="1"/>
    <x v="2"/>
    <x v="3"/>
    <x v="3"/>
    <x v="1"/>
  </r>
  <r>
    <d v="2024-09-11T23:29:00"/>
    <x v="1"/>
    <s v="Female"/>
    <x v="0"/>
    <x v="0"/>
    <x v="4"/>
    <x v="2"/>
    <x v="1"/>
    <x v="0"/>
    <x v="14"/>
    <s v="Yes"/>
    <x v="2"/>
    <x v="1"/>
    <x v="1"/>
    <x v="1"/>
    <x v="2"/>
    <x v="2"/>
    <x v="3"/>
    <x v="1"/>
  </r>
  <r>
    <d v="2024-09-11T23:45:00"/>
    <x v="1"/>
    <s v="Female"/>
    <x v="2"/>
    <x v="0"/>
    <x v="0"/>
    <x v="5"/>
    <x v="1"/>
    <x v="1"/>
    <x v="11"/>
    <s v="Yes"/>
    <x v="0"/>
    <x v="2"/>
    <x v="1"/>
    <x v="0"/>
    <x v="0"/>
    <x v="0"/>
    <x v="0"/>
    <x v="0"/>
  </r>
  <r>
    <d v="2024-09-11T23:47:00"/>
    <x v="1"/>
    <s v="Female"/>
    <x v="0"/>
    <x v="0"/>
    <x v="0"/>
    <x v="4"/>
    <x v="1"/>
    <x v="0"/>
    <x v="2"/>
    <s v="Yes"/>
    <x v="2"/>
    <x v="2"/>
    <x v="0"/>
    <x v="0"/>
    <x v="1"/>
    <x v="0"/>
    <x v="0"/>
    <x v="0"/>
  </r>
  <r>
    <d v="2024-09-11T23:47:00"/>
    <x v="1"/>
    <s v="Female"/>
    <x v="1"/>
    <x v="0"/>
    <x v="0"/>
    <x v="2"/>
    <x v="1"/>
    <x v="1"/>
    <x v="2"/>
    <s v="Yes"/>
    <x v="0"/>
    <x v="2"/>
    <x v="0"/>
    <x v="0"/>
    <x v="0"/>
    <x v="0"/>
    <x v="0"/>
    <x v="0"/>
  </r>
  <r>
    <d v="2024-09-11T23:48:00"/>
    <x v="1"/>
    <s v="Female"/>
    <x v="1"/>
    <x v="0"/>
    <x v="0"/>
    <x v="2"/>
    <x v="0"/>
    <x v="1"/>
    <x v="2"/>
    <s v="Maybe"/>
    <x v="0"/>
    <x v="4"/>
    <x v="1"/>
    <x v="0"/>
    <x v="0"/>
    <x v="0"/>
    <x v="0"/>
    <x v="0"/>
  </r>
  <r>
    <d v="2024-09-11T23:51:00"/>
    <x v="1"/>
    <s v="Female"/>
    <x v="0"/>
    <x v="0"/>
    <x v="0"/>
    <x v="0"/>
    <x v="1"/>
    <x v="0"/>
    <x v="8"/>
    <s v="Maybe"/>
    <x v="0"/>
    <x v="2"/>
    <x v="0"/>
    <x v="0"/>
    <x v="0"/>
    <x v="0"/>
    <x v="0"/>
    <x v="0"/>
  </r>
  <r>
    <d v="2024-09-12T00:04:00"/>
    <x v="1"/>
    <s v="Female"/>
    <x v="0"/>
    <x v="1"/>
    <x v="4"/>
    <x v="1"/>
    <x v="0"/>
    <x v="0"/>
    <x v="17"/>
    <s v="Yes"/>
    <x v="2"/>
    <x v="0"/>
    <x v="1"/>
    <x v="1"/>
    <x v="2"/>
    <x v="1"/>
    <x v="2"/>
    <x v="1"/>
  </r>
  <r>
    <d v="2024-09-12T00:07:00"/>
    <x v="1"/>
    <s v="Female"/>
    <x v="2"/>
    <x v="0"/>
    <x v="0"/>
    <x v="0"/>
    <x v="0"/>
    <x v="1"/>
    <x v="16"/>
    <s v="Yes"/>
    <x v="0"/>
    <x v="0"/>
    <x v="2"/>
    <x v="1"/>
    <x v="2"/>
    <x v="1"/>
    <x v="2"/>
    <x v="1"/>
  </r>
  <r>
    <d v="2024-09-12T00:08:00"/>
    <x v="1"/>
    <s v="Female"/>
    <x v="1"/>
    <x v="1"/>
    <x v="5"/>
    <x v="0"/>
    <x v="1"/>
    <x v="1"/>
    <x v="17"/>
    <s v="Yes"/>
    <x v="0"/>
    <x v="2"/>
    <x v="0"/>
    <x v="0"/>
    <x v="0"/>
    <x v="0"/>
    <x v="0"/>
    <x v="0"/>
  </r>
  <r>
    <d v="2024-09-12T00:11:00"/>
    <x v="1"/>
    <s v="Female"/>
    <x v="2"/>
    <x v="0"/>
    <x v="0"/>
    <x v="5"/>
    <x v="1"/>
    <x v="1"/>
    <x v="4"/>
    <s v="Yes"/>
    <x v="0"/>
    <x v="0"/>
    <x v="0"/>
    <x v="1"/>
    <x v="1"/>
    <x v="0"/>
    <x v="3"/>
    <x v="1"/>
  </r>
  <r>
    <d v="2024-09-12T00:17:00"/>
    <x v="2"/>
    <s v="Female"/>
    <x v="0"/>
    <x v="3"/>
    <x v="0"/>
    <x v="1"/>
    <x v="1"/>
    <x v="1"/>
    <x v="24"/>
    <s v="Maybe"/>
    <x v="0"/>
    <x v="1"/>
    <x v="1"/>
    <x v="1"/>
    <x v="2"/>
    <x v="1"/>
    <x v="2"/>
    <x v="1"/>
  </r>
  <r>
    <d v="2024-09-12T00:19:00"/>
    <x v="1"/>
    <s v="Female"/>
    <x v="1"/>
    <x v="1"/>
    <x v="4"/>
    <x v="0"/>
    <x v="0"/>
    <x v="1"/>
    <x v="17"/>
    <s v="Yes"/>
    <x v="2"/>
    <x v="4"/>
    <x v="1"/>
    <x v="0"/>
    <x v="1"/>
    <x v="0"/>
    <x v="0"/>
    <x v="0"/>
  </r>
  <r>
    <d v="2024-09-12T00:28:00"/>
    <x v="0"/>
    <s v="Female"/>
    <x v="4"/>
    <x v="0"/>
    <x v="0"/>
    <x v="0"/>
    <x v="2"/>
    <x v="3"/>
    <x v="3"/>
    <s v="Yes"/>
    <x v="2"/>
    <x v="0"/>
    <x v="2"/>
    <x v="0"/>
    <x v="0"/>
    <x v="0"/>
    <x v="0"/>
    <x v="0"/>
  </r>
  <r>
    <d v="2024-09-12T00:34:00"/>
    <x v="1"/>
    <s v="Female"/>
    <x v="0"/>
    <x v="0"/>
    <x v="4"/>
    <x v="5"/>
    <x v="1"/>
    <x v="1"/>
    <x v="4"/>
    <s v="Yes"/>
    <x v="2"/>
    <x v="0"/>
    <x v="1"/>
    <x v="1"/>
    <x v="1"/>
    <x v="0"/>
    <x v="3"/>
    <x v="1"/>
  </r>
  <r>
    <d v="2024-09-12T00:47:00"/>
    <x v="1"/>
    <s v="Female"/>
    <x v="1"/>
    <x v="0"/>
    <x v="0"/>
    <x v="0"/>
    <x v="3"/>
    <x v="1"/>
    <x v="17"/>
    <s v="Yes"/>
    <x v="4"/>
    <x v="0"/>
    <x v="2"/>
    <x v="0"/>
    <x v="0"/>
    <x v="0"/>
    <x v="0"/>
    <x v="0"/>
  </r>
  <r>
    <d v="2024-09-12T00:49:00"/>
    <x v="1"/>
    <s v="Female"/>
    <x v="1"/>
    <x v="0"/>
    <x v="0"/>
    <x v="2"/>
    <x v="1"/>
    <x v="2"/>
    <x v="10"/>
    <s v="Maybe"/>
    <x v="2"/>
    <x v="1"/>
    <x v="2"/>
    <x v="0"/>
    <x v="0"/>
    <x v="0"/>
    <x v="0"/>
    <x v="0"/>
  </r>
  <r>
    <d v="2024-09-12T00:54:00"/>
    <x v="1"/>
    <s v="Female"/>
    <x v="0"/>
    <x v="0"/>
    <x v="0"/>
    <x v="0"/>
    <x v="1"/>
    <x v="1"/>
    <x v="3"/>
    <s v="Yes"/>
    <x v="2"/>
    <x v="2"/>
    <x v="2"/>
    <x v="0"/>
    <x v="0"/>
    <x v="0"/>
    <x v="0"/>
    <x v="0"/>
  </r>
  <r>
    <d v="2024-09-12T00:54:00"/>
    <x v="1"/>
    <s v="Female"/>
    <x v="1"/>
    <x v="0"/>
    <x v="4"/>
    <x v="0"/>
    <x v="1"/>
    <x v="1"/>
    <x v="4"/>
    <s v="Yes"/>
    <x v="0"/>
    <x v="1"/>
    <x v="1"/>
    <x v="1"/>
    <x v="1"/>
    <x v="0"/>
    <x v="3"/>
    <x v="1"/>
  </r>
  <r>
    <d v="2024-09-12T00:55:00"/>
    <x v="1"/>
    <s v="Female"/>
    <x v="4"/>
    <x v="0"/>
    <x v="0"/>
    <x v="1"/>
    <x v="0"/>
    <x v="0"/>
    <x v="14"/>
    <s v="Yes"/>
    <x v="3"/>
    <x v="0"/>
    <x v="1"/>
    <x v="1"/>
    <x v="1"/>
    <x v="0"/>
    <x v="3"/>
    <x v="1"/>
  </r>
  <r>
    <d v="2024-09-12T00:57:00"/>
    <x v="1"/>
    <s v="Female"/>
    <x v="1"/>
    <x v="0"/>
    <x v="0"/>
    <x v="2"/>
    <x v="1"/>
    <x v="0"/>
    <x v="10"/>
    <s v="Yes"/>
    <x v="4"/>
    <x v="1"/>
    <x v="1"/>
    <x v="1"/>
    <x v="0"/>
    <x v="0"/>
    <x v="2"/>
    <x v="1"/>
  </r>
  <r>
    <d v="2024-09-12T00:57:00"/>
    <x v="1"/>
    <s v="Female"/>
    <x v="0"/>
    <x v="2"/>
    <x v="4"/>
    <x v="5"/>
    <x v="1"/>
    <x v="1"/>
    <x v="3"/>
    <s v="Yes"/>
    <x v="2"/>
    <x v="1"/>
    <x v="1"/>
    <x v="1"/>
    <x v="2"/>
    <x v="1"/>
    <x v="3"/>
    <x v="1"/>
  </r>
  <r>
    <d v="2024-09-12T01:08:00"/>
    <x v="0"/>
    <s v="Male"/>
    <x v="3"/>
    <x v="0"/>
    <x v="0"/>
    <x v="0"/>
    <x v="2"/>
    <x v="1"/>
    <x v="2"/>
    <s v="Yes"/>
    <x v="2"/>
    <x v="1"/>
    <x v="1"/>
    <x v="1"/>
    <x v="1"/>
    <x v="0"/>
    <x v="3"/>
    <x v="2"/>
  </r>
  <r>
    <d v="2024-09-12T01:11:00"/>
    <x v="1"/>
    <s v="Female"/>
    <x v="0"/>
    <x v="0"/>
    <x v="4"/>
    <x v="4"/>
    <x v="0"/>
    <x v="1"/>
    <x v="2"/>
    <s v="Yes"/>
    <x v="4"/>
    <x v="1"/>
    <x v="1"/>
    <x v="1"/>
    <x v="1"/>
    <x v="0"/>
    <x v="3"/>
    <x v="1"/>
  </r>
  <r>
    <d v="2024-09-12T01:13:00"/>
    <x v="0"/>
    <s v="Male"/>
    <x v="0"/>
    <x v="0"/>
    <x v="4"/>
    <x v="4"/>
    <x v="1"/>
    <x v="2"/>
    <x v="21"/>
    <s v="Yes"/>
    <x v="2"/>
    <x v="3"/>
    <x v="0"/>
    <x v="1"/>
    <x v="2"/>
    <x v="1"/>
    <x v="2"/>
    <x v="1"/>
  </r>
  <r>
    <d v="2024-09-12T01:31:00"/>
    <x v="2"/>
    <s v="Female"/>
    <x v="0"/>
    <x v="1"/>
    <x v="5"/>
    <x v="2"/>
    <x v="2"/>
    <x v="0"/>
    <x v="16"/>
    <s v="No"/>
    <x v="2"/>
    <x v="4"/>
    <x v="0"/>
    <x v="0"/>
    <x v="0"/>
    <x v="0"/>
    <x v="0"/>
    <x v="0"/>
  </r>
  <r>
    <d v="2024-09-12T01:34:00"/>
    <x v="2"/>
    <s v="Female"/>
    <x v="4"/>
    <x v="2"/>
    <x v="0"/>
    <x v="0"/>
    <x v="1"/>
    <x v="3"/>
    <x v="19"/>
    <s v="Yes"/>
    <x v="3"/>
    <x v="1"/>
    <x v="0"/>
    <x v="1"/>
    <x v="1"/>
    <x v="0"/>
    <x v="3"/>
    <x v="1"/>
  </r>
  <r>
    <d v="2024-09-12T01:37:00"/>
    <x v="1"/>
    <s v="Female"/>
    <x v="4"/>
    <x v="0"/>
    <x v="4"/>
    <x v="1"/>
    <x v="1"/>
    <x v="1"/>
    <x v="25"/>
    <s v="Yes"/>
    <x v="2"/>
    <x v="2"/>
    <x v="1"/>
    <x v="0"/>
    <x v="0"/>
    <x v="0"/>
    <x v="0"/>
    <x v="0"/>
  </r>
  <r>
    <d v="2024-09-12T01:42:00"/>
    <x v="3"/>
    <s v="Female"/>
    <x v="2"/>
    <x v="3"/>
    <x v="0"/>
    <x v="2"/>
    <x v="0"/>
    <x v="1"/>
    <x v="8"/>
    <s v="Maybe"/>
    <x v="2"/>
    <x v="2"/>
    <x v="1"/>
    <x v="1"/>
    <x v="2"/>
    <x v="1"/>
    <x v="2"/>
    <x v="1"/>
  </r>
  <r>
    <d v="2024-09-12T01:48:00"/>
    <x v="1"/>
    <s v="Male"/>
    <x v="1"/>
    <x v="1"/>
    <x v="4"/>
    <x v="0"/>
    <x v="1"/>
    <x v="0"/>
    <x v="26"/>
    <s v="Maybe"/>
    <x v="2"/>
    <x v="2"/>
    <x v="1"/>
    <x v="0"/>
    <x v="0"/>
    <x v="0"/>
    <x v="0"/>
    <x v="0"/>
  </r>
  <r>
    <d v="2024-09-12T01:58:00"/>
    <x v="1"/>
    <s v="Female"/>
    <x v="1"/>
    <x v="0"/>
    <x v="0"/>
    <x v="0"/>
    <x v="2"/>
    <x v="1"/>
    <x v="22"/>
    <s v="Yes"/>
    <x v="0"/>
    <x v="2"/>
    <x v="1"/>
    <x v="1"/>
    <x v="1"/>
    <x v="0"/>
    <x v="3"/>
    <x v="1"/>
  </r>
  <r>
    <d v="2024-09-12T02:00:00"/>
    <x v="1"/>
    <s v="Female"/>
    <x v="0"/>
    <x v="1"/>
    <x v="4"/>
    <x v="0"/>
    <x v="1"/>
    <x v="1"/>
    <x v="7"/>
    <s v="Yes"/>
    <x v="2"/>
    <x v="1"/>
    <x v="2"/>
    <x v="0"/>
    <x v="0"/>
    <x v="0"/>
    <x v="0"/>
    <x v="0"/>
  </r>
  <r>
    <d v="2024-09-12T02:01:00"/>
    <x v="1"/>
    <s v="Male"/>
    <x v="0"/>
    <x v="0"/>
    <x v="0"/>
    <x v="0"/>
    <x v="2"/>
    <x v="1"/>
    <x v="22"/>
    <s v="Yes"/>
    <x v="1"/>
    <x v="0"/>
    <x v="1"/>
    <x v="0"/>
    <x v="0"/>
    <x v="1"/>
    <x v="0"/>
    <x v="0"/>
  </r>
  <r>
    <d v="2024-09-12T02:16:00"/>
    <x v="1"/>
    <s v="Female"/>
    <x v="0"/>
    <x v="0"/>
    <x v="0"/>
    <x v="5"/>
    <x v="1"/>
    <x v="1"/>
    <x v="10"/>
    <s v="Yes"/>
    <x v="2"/>
    <x v="2"/>
    <x v="1"/>
    <x v="1"/>
    <x v="1"/>
    <x v="0"/>
    <x v="3"/>
    <x v="1"/>
  </r>
  <r>
    <d v="2024-09-12T02:30:00"/>
    <x v="1"/>
    <s v="Female"/>
    <x v="0"/>
    <x v="1"/>
    <x v="4"/>
    <x v="2"/>
    <x v="1"/>
    <x v="0"/>
    <x v="27"/>
    <s v="Maybe"/>
    <x v="0"/>
    <x v="1"/>
    <x v="0"/>
    <x v="1"/>
    <x v="1"/>
    <x v="0"/>
    <x v="2"/>
    <x v="1"/>
  </r>
  <r>
    <d v="2024-09-12T02:37:00"/>
    <x v="2"/>
    <s v="Female"/>
    <x v="0"/>
    <x v="1"/>
    <x v="0"/>
    <x v="0"/>
    <x v="1"/>
    <x v="2"/>
    <x v="2"/>
    <s v="Yes"/>
    <x v="2"/>
    <x v="1"/>
    <x v="0"/>
    <x v="1"/>
    <x v="1"/>
    <x v="0"/>
    <x v="3"/>
    <x v="1"/>
  </r>
  <r>
    <d v="2024-09-12T02:44:00"/>
    <x v="0"/>
    <s v="Female"/>
    <x v="2"/>
    <x v="3"/>
    <x v="0"/>
    <x v="5"/>
    <x v="0"/>
    <x v="1"/>
    <x v="14"/>
    <s v="Maybe"/>
    <x v="2"/>
    <x v="0"/>
    <x v="0"/>
    <x v="0"/>
    <x v="0"/>
    <x v="0"/>
    <x v="0"/>
    <x v="0"/>
  </r>
  <r>
    <d v="2024-09-12T02:47:00"/>
    <x v="2"/>
    <s v="Female"/>
    <x v="3"/>
    <x v="2"/>
    <x v="6"/>
    <x v="3"/>
    <x v="1"/>
    <x v="1"/>
    <x v="22"/>
    <s v="Yes"/>
    <x v="0"/>
    <x v="4"/>
    <x v="1"/>
    <x v="1"/>
    <x v="1"/>
    <x v="0"/>
    <x v="3"/>
    <x v="1"/>
  </r>
  <r>
    <d v="2024-09-12T02:53:00"/>
    <x v="2"/>
    <s v="Male"/>
    <x v="2"/>
    <x v="1"/>
    <x v="2"/>
    <x v="3"/>
    <x v="0"/>
    <x v="0"/>
    <x v="8"/>
    <s v="Maybe"/>
    <x v="2"/>
    <x v="0"/>
    <x v="1"/>
    <x v="1"/>
    <x v="2"/>
    <x v="1"/>
    <x v="2"/>
    <x v="1"/>
  </r>
  <r>
    <d v="2024-09-12T02:56:00"/>
    <x v="1"/>
    <s v="Female"/>
    <x v="3"/>
    <x v="0"/>
    <x v="0"/>
    <x v="1"/>
    <x v="0"/>
    <x v="0"/>
    <x v="22"/>
    <s v="Yes"/>
    <x v="2"/>
    <x v="2"/>
    <x v="2"/>
    <x v="0"/>
    <x v="0"/>
    <x v="0"/>
    <x v="0"/>
    <x v="0"/>
  </r>
  <r>
    <d v="2024-09-12T03:31:00"/>
    <x v="1"/>
    <s v="Female"/>
    <x v="0"/>
    <x v="0"/>
    <x v="5"/>
    <x v="0"/>
    <x v="1"/>
    <x v="1"/>
    <x v="9"/>
    <s v="Yes"/>
    <x v="0"/>
    <x v="0"/>
    <x v="1"/>
    <x v="1"/>
    <x v="1"/>
    <x v="0"/>
    <x v="3"/>
    <x v="1"/>
  </r>
  <r>
    <d v="2024-09-12T03:40:00"/>
    <x v="1"/>
    <s v="Female"/>
    <x v="1"/>
    <x v="2"/>
    <x v="4"/>
    <x v="2"/>
    <x v="1"/>
    <x v="1"/>
    <x v="10"/>
    <s v="Yes"/>
    <x v="2"/>
    <x v="2"/>
    <x v="1"/>
    <x v="0"/>
    <x v="0"/>
    <x v="0"/>
    <x v="0"/>
    <x v="0"/>
  </r>
  <r>
    <d v="2024-09-12T03:42:00"/>
    <x v="1"/>
    <s v="Female"/>
    <x v="0"/>
    <x v="0"/>
    <x v="0"/>
    <x v="0"/>
    <x v="1"/>
    <x v="1"/>
    <x v="22"/>
    <s v="Yes"/>
    <x v="2"/>
    <x v="1"/>
    <x v="0"/>
    <x v="1"/>
    <x v="2"/>
    <x v="1"/>
    <x v="2"/>
    <x v="1"/>
  </r>
  <r>
    <d v="2024-09-12T04:20:00"/>
    <x v="1"/>
    <s v="Female"/>
    <x v="0"/>
    <x v="2"/>
    <x v="4"/>
    <x v="1"/>
    <x v="1"/>
    <x v="0"/>
    <x v="12"/>
    <s v="Maybe"/>
    <x v="2"/>
    <x v="1"/>
    <x v="1"/>
    <x v="1"/>
    <x v="1"/>
    <x v="0"/>
    <x v="2"/>
    <x v="1"/>
  </r>
  <r>
    <d v="2024-09-12T06:20:00"/>
    <x v="1"/>
    <s v="Female"/>
    <x v="3"/>
    <x v="0"/>
    <x v="2"/>
    <x v="3"/>
    <x v="1"/>
    <x v="0"/>
    <x v="9"/>
    <s v="Maybe"/>
    <x v="0"/>
    <x v="2"/>
    <x v="2"/>
    <x v="1"/>
    <x v="1"/>
    <x v="0"/>
    <x v="2"/>
    <x v="1"/>
  </r>
  <r>
    <d v="2024-09-12T06:44:00"/>
    <x v="1"/>
    <s v="Female"/>
    <x v="4"/>
    <x v="0"/>
    <x v="5"/>
    <x v="0"/>
    <x v="0"/>
    <x v="0"/>
    <x v="16"/>
    <s v="Maybe"/>
    <x v="0"/>
    <x v="4"/>
    <x v="0"/>
    <x v="0"/>
    <x v="0"/>
    <x v="0"/>
    <x v="0"/>
    <x v="0"/>
  </r>
  <r>
    <d v="2024-09-12T07:28:00"/>
    <x v="1"/>
    <s v="Male"/>
    <x v="2"/>
    <x v="0"/>
    <x v="5"/>
    <x v="1"/>
    <x v="0"/>
    <x v="1"/>
    <x v="6"/>
    <s v="Yes"/>
    <x v="4"/>
    <x v="1"/>
    <x v="1"/>
    <x v="0"/>
    <x v="1"/>
    <x v="0"/>
    <x v="0"/>
    <x v="0"/>
  </r>
  <r>
    <d v="2024-09-12T07:55:00"/>
    <x v="3"/>
    <s v="Female"/>
    <x v="0"/>
    <x v="2"/>
    <x v="5"/>
    <x v="1"/>
    <x v="1"/>
    <x v="1"/>
    <x v="8"/>
    <s v="Yes"/>
    <x v="2"/>
    <x v="1"/>
    <x v="0"/>
    <x v="0"/>
    <x v="0"/>
    <x v="0"/>
    <x v="0"/>
    <x v="0"/>
  </r>
  <r>
    <d v="2024-09-12T08:00:00"/>
    <x v="1"/>
    <s v="Female"/>
    <x v="0"/>
    <x v="2"/>
    <x v="4"/>
    <x v="0"/>
    <x v="2"/>
    <x v="0"/>
    <x v="0"/>
    <s v="Yes"/>
    <x v="0"/>
    <x v="1"/>
    <x v="1"/>
    <x v="0"/>
    <x v="0"/>
    <x v="0"/>
    <x v="0"/>
    <x v="0"/>
  </r>
  <r>
    <d v="2024-09-12T08:27:00"/>
    <x v="1"/>
    <s v="Female"/>
    <x v="2"/>
    <x v="2"/>
    <x v="4"/>
    <x v="2"/>
    <x v="1"/>
    <x v="0"/>
    <x v="8"/>
    <s v="Maybe"/>
    <x v="2"/>
    <x v="2"/>
    <x v="0"/>
    <x v="1"/>
    <x v="2"/>
    <x v="1"/>
    <x v="2"/>
    <x v="1"/>
  </r>
  <r>
    <d v="2024-09-12T09:08:00"/>
    <x v="1"/>
    <s v="Female"/>
    <x v="1"/>
    <x v="0"/>
    <x v="4"/>
    <x v="4"/>
    <x v="2"/>
    <x v="0"/>
    <x v="3"/>
    <s v="Yes"/>
    <x v="1"/>
    <x v="0"/>
    <x v="1"/>
    <x v="1"/>
    <x v="1"/>
    <x v="0"/>
    <x v="2"/>
    <x v="1"/>
  </r>
  <r>
    <d v="2024-09-12T09:45:00"/>
    <x v="2"/>
    <s v="Female"/>
    <x v="2"/>
    <x v="2"/>
    <x v="4"/>
    <x v="1"/>
    <x v="1"/>
    <x v="1"/>
    <x v="22"/>
    <s v="Yes"/>
    <x v="0"/>
    <x v="1"/>
    <x v="1"/>
    <x v="1"/>
    <x v="1"/>
    <x v="0"/>
    <x v="3"/>
    <x v="1"/>
  </r>
  <r>
    <d v="2024-09-12T09:55:00"/>
    <x v="1"/>
    <s v="Female"/>
    <x v="2"/>
    <x v="1"/>
    <x v="4"/>
    <x v="5"/>
    <x v="1"/>
    <x v="2"/>
    <x v="4"/>
    <s v="Yes"/>
    <x v="0"/>
    <x v="1"/>
    <x v="0"/>
    <x v="1"/>
    <x v="1"/>
    <x v="0"/>
    <x v="2"/>
    <x v="1"/>
  </r>
  <r>
    <d v="2024-09-12T11:10:00"/>
    <x v="1"/>
    <s v="Female"/>
    <x v="2"/>
    <x v="1"/>
    <x v="0"/>
    <x v="1"/>
    <x v="1"/>
    <x v="1"/>
    <x v="10"/>
    <s v="Yes"/>
    <x v="3"/>
    <x v="1"/>
    <x v="1"/>
    <x v="1"/>
    <x v="0"/>
    <x v="0"/>
    <x v="3"/>
    <x v="1"/>
  </r>
  <r>
    <d v="2024-09-12T11:43:00"/>
    <x v="1"/>
    <s v="Female"/>
    <x v="1"/>
    <x v="0"/>
    <x v="4"/>
    <x v="4"/>
    <x v="1"/>
    <x v="2"/>
    <x v="4"/>
    <s v="Yes"/>
    <x v="0"/>
    <x v="1"/>
    <x v="0"/>
    <x v="1"/>
    <x v="1"/>
    <x v="0"/>
    <x v="3"/>
    <x v="1"/>
  </r>
  <r>
    <d v="2024-09-12T12:02:00"/>
    <x v="2"/>
    <s v="Female"/>
    <x v="4"/>
    <x v="3"/>
    <x v="4"/>
    <x v="4"/>
    <x v="2"/>
    <x v="1"/>
    <x v="5"/>
    <s v="Yes"/>
    <x v="4"/>
    <x v="3"/>
    <x v="1"/>
    <x v="1"/>
    <x v="2"/>
    <x v="1"/>
    <x v="3"/>
    <x v="1"/>
  </r>
  <r>
    <d v="2024-09-12T12:19:00"/>
    <x v="2"/>
    <s v="Female"/>
    <x v="0"/>
    <x v="3"/>
    <x v="1"/>
    <x v="4"/>
    <x v="1"/>
    <x v="1"/>
    <x v="21"/>
    <s v="Yes"/>
    <x v="0"/>
    <x v="1"/>
    <x v="0"/>
    <x v="0"/>
    <x v="0"/>
    <x v="0"/>
    <x v="0"/>
    <x v="0"/>
  </r>
  <r>
    <d v="2024-09-12T12:39:00"/>
    <x v="1"/>
    <s v="Female"/>
    <x v="0"/>
    <x v="1"/>
    <x v="0"/>
    <x v="0"/>
    <x v="3"/>
    <x v="0"/>
    <x v="19"/>
    <s v="Yes"/>
    <x v="2"/>
    <x v="2"/>
    <x v="0"/>
    <x v="1"/>
    <x v="1"/>
    <x v="0"/>
    <x v="3"/>
    <x v="1"/>
  </r>
  <r>
    <d v="2024-09-12T13:01:00"/>
    <x v="1"/>
    <s v="Female"/>
    <x v="1"/>
    <x v="0"/>
    <x v="4"/>
    <x v="1"/>
    <x v="1"/>
    <x v="1"/>
    <x v="4"/>
    <s v="Yes"/>
    <x v="0"/>
    <x v="1"/>
    <x v="2"/>
    <x v="1"/>
    <x v="1"/>
    <x v="0"/>
    <x v="2"/>
    <x v="1"/>
  </r>
  <r>
    <d v="2024-09-12T13:41:00"/>
    <x v="1"/>
    <s v="Female"/>
    <x v="3"/>
    <x v="0"/>
    <x v="0"/>
    <x v="2"/>
    <x v="0"/>
    <x v="0"/>
    <x v="0"/>
    <s v="Maybe"/>
    <x v="0"/>
    <x v="0"/>
    <x v="0"/>
    <x v="1"/>
    <x v="2"/>
    <x v="4"/>
    <x v="2"/>
    <x v="1"/>
  </r>
  <r>
    <d v="2024-09-12T13:58:00"/>
    <x v="1"/>
    <s v="Female"/>
    <x v="0"/>
    <x v="0"/>
    <x v="0"/>
    <x v="0"/>
    <x v="2"/>
    <x v="1"/>
    <x v="28"/>
    <s v="Yes"/>
    <x v="4"/>
    <x v="2"/>
    <x v="0"/>
    <x v="1"/>
    <x v="1"/>
    <x v="0"/>
    <x v="3"/>
    <x v="1"/>
  </r>
  <r>
    <d v="2024-09-12T14:12:00"/>
    <x v="2"/>
    <s v="Female"/>
    <x v="0"/>
    <x v="2"/>
    <x v="0"/>
    <x v="1"/>
    <x v="0"/>
    <x v="1"/>
    <x v="14"/>
    <s v="Yes"/>
    <x v="2"/>
    <x v="1"/>
    <x v="1"/>
    <x v="1"/>
    <x v="1"/>
    <x v="0"/>
    <x v="3"/>
    <x v="1"/>
  </r>
  <r>
    <d v="2024-09-12T14:19:00"/>
    <x v="2"/>
    <s v="Female"/>
    <x v="2"/>
    <x v="3"/>
    <x v="4"/>
    <x v="0"/>
    <x v="0"/>
    <x v="2"/>
    <x v="2"/>
    <s v="Yes"/>
    <x v="3"/>
    <x v="1"/>
    <x v="1"/>
    <x v="1"/>
    <x v="0"/>
    <x v="0"/>
    <x v="3"/>
    <x v="1"/>
  </r>
  <r>
    <d v="2024-09-12T14:34:00"/>
    <x v="1"/>
    <s v="Female"/>
    <x v="0"/>
    <x v="0"/>
    <x v="4"/>
    <x v="4"/>
    <x v="2"/>
    <x v="2"/>
    <x v="0"/>
    <s v="Yes"/>
    <x v="2"/>
    <x v="1"/>
    <x v="1"/>
    <x v="1"/>
    <x v="1"/>
    <x v="0"/>
    <x v="2"/>
    <x v="1"/>
  </r>
  <r>
    <d v="2024-09-12T14:41:00"/>
    <x v="1"/>
    <s v="Female"/>
    <x v="1"/>
    <x v="0"/>
    <x v="4"/>
    <x v="2"/>
    <x v="1"/>
    <x v="2"/>
    <x v="2"/>
    <s v="Yes"/>
    <x v="0"/>
    <x v="1"/>
    <x v="1"/>
    <x v="0"/>
    <x v="0"/>
    <x v="0"/>
    <x v="0"/>
    <x v="0"/>
  </r>
  <r>
    <d v="2024-09-12T14:52:00"/>
    <x v="2"/>
    <s v="Female"/>
    <x v="2"/>
    <x v="2"/>
    <x v="0"/>
    <x v="1"/>
    <x v="2"/>
    <x v="0"/>
    <x v="6"/>
    <s v="Yes"/>
    <x v="0"/>
    <x v="1"/>
    <x v="1"/>
    <x v="1"/>
    <x v="1"/>
    <x v="0"/>
    <x v="3"/>
    <x v="1"/>
  </r>
  <r>
    <d v="2024-09-12T15:28:00"/>
    <x v="1"/>
    <s v="Female"/>
    <x v="0"/>
    <x v="0"/>
    <x v="4"/>
    <x v="5"/>
    <x v="3"/>
    <x v="0"/>
    <x v="10"/>
    <s v="Yes"/>
    <x v="3"/>
    <x v="0"/>
    <x v="1"/>
    <x v="0"/>
    <x v="0"/>
    <x v="0"/>
    <x v="0"/>
    <x v="0"/>
  </r>
  <r>
    <d v="2024-09-12T15:55:00"/>
    <x v="1"/>
    <s v="Female"/>
    <x v="0"/>
    <x v="0"/>
    <x v="4"/>
    <x v="5"/>
    <x v="1"/>
    <x v="0"/>
    <x v="17"/>
    <s v="Yes"/>
    <x v="2"/>
    <x v="2"/>
    <x v="0"/>
    <x v="1"/>
    <x v="1"/>
    <x v="0"/>
    <x v="2"/>
    <x v="1"/>
  </r>
  <r>
    <d v="2024-09-12T16:14:00"/>
    <x v="1"/>
    <s v="Female"/>
    <x v="0"/>
    <x v="0"/>
    <x v="4"/>
    <x v="4"/>
    <x v="1"/>
    <x v="3"/>
    <x v="5"/>
    <s v="Yes"/>
    <x v="2"/>
    <x v="0"/>
    <x v="2"/>
    <x v="1"/>
    <x v="1"/>
    <x v="0"/>
    <x v="3"/>
    <x v="1"/>
  </r>
  <r>
    <d v="2024-09-12T16:16:00"/>
    <x v="1"/>
    <s v="Female"/>
    <x v="0"/>
    <x v="0"/>
    <x v="0"/>
    <x v="0"/>
    <x v="0"/>
    <x v="1"/>
    <x v="29"/>
    <s v="Yes"/>
    <x v="0"/>
    <x v="3"/>
    <x v="1"/>
    <x v="0"/>
    <x v="0"/>
    <x v="0"/>
    <x v="0"/>
    <x v="0"/>
  </r>
  <r>
    <d v="2024-09-12T16:26:00"/>
    <x v="1"/>
    <s v="Female"/>
    <x v="4"/>
    <x v="1"/>
    <x v="0"/>
    <x v="0"/>
    <x v="0"/>
    <x v="2"/>
    <x v="8"/>
    <s v="Yes"/>
    <x v="2"/>
    <x v="0"/>
    <x v="1"/>
    <x v="0"/>
    <x v="0"/>
    <x v="0"/>
    <x v="0"/>
    <x v="0"/>
  </r>
  <r>
    <d v="2024-09-12T16:38:00"/>
    <x v="2"/>
    <s v="Male"/>
    <x v="0"/>
    <x v="2"/>
    <x v="5"/>
    <x v="1"/>
    <x v="1"/>
    <x v="0"/>
    <x v="3"/>
    <s v="Yes"/>
    <x v="0"/>
    <x v="2"/>
    <x v="1"/>
    <x v="1"/>
    <x v="1"/>
    <x v="0"/>
    <x v="2"/>
    <x v="1"/>
  </r>
  <r>
    <d v="2024-09-12T16:38:00"/>
    <x v="2"/>
    <s v="Female"/>
    <x v="4"/>
    <x v="2"/>
    <x v="7"/>
    <x v="4"/>
    <x v="1"/>
    <x v="1"/>
    <x v="6"/>
    <s v="Yes"/>
    <x v="0"/>
    <x v="3"/>
    <x v="2"/>
    <x v="1"/>
    <x v="1"/>
    <x v="0"/>
    <x v="3"/>
    <x v="1"/>
  </r>
  <r>
    <d v="2024-09-12T16:39:00"/>
    <x v="1"/>
    <s v="Female"/>
    <x v="0"/>
    <x v="2"/>
    <x v="0"/>
    <x v="2"/>
    <x v="1"/>
    <x v="1"/>
    <x v="8"/>
    <s v="Yes"/>
    <x v="0"/>
    <x v="2"/>
    <x v="1"/>
    <x v="1"/>
    <x v="1"/>
    <x v="0"/>
    <x v="2"/>
    <x v="1"/>
  </r>
  <r>
    <d v="2024-09-12T16:48:00"/>
    <x v="1"/>
    <s v="Female"/>
    <x v="3"/>
    <x v="0"/>
    <x v="0"/>
    <x v="2"/>
    <x v="1"/>
    <x v="0"/>
    <x v="30"/>
    <s v="Yes"/>
    <x v="0"/>
    <x v="2"/>
    <x v="0"/>
    <x v="0"/>
    <x v="0"/>
    <x v="0"/>
    <x v="0"/>
    <x v="0"/>
  </r>
  <r>
    <d v="2024-09-12T17:16:00"/>
    <x v="2"/>
    <s v="Female"/>
    <x v="3"/>
    <x v="2"/>
    <x v="4"/>
    <x v="2"/>
    <x v="1"/>
    <x v="0"/>
    <x v="14"/>
    <s v="Maybe"/>
    <x v="4"/>
    <x v="2"/>
    <x v="1"/>
    <x v="0"/>
    <x v="0"/>
    <x v="0"/>
    <x v="0"/>
    <x v="0"/>
  </r>
  <r>
    <d v="2024-09-12T17:19:00"/>
    <x v="1"/>
    <s v="Female"/>
    <x v="4"/>
    <x v="0"/>
    <x v="4"/>
    <x v="0"/>
    <x v="1"/>
    <x v="1"/>
    <x v="7"/>
    <s v="Maybe"/>
    <x v="2"/>
    <x v="4"/>
    <x v="0"/>
    <x v="0"/>
    <x v="0"/>
    <x v="0"/>
    <x v="0"/>
    <x v="0"/>
  </r>
  <r>
    <d v="2024-09-12T17:33:00"/>
    <x v="1"/>
    <s v="Female"/>
    <x v="0"/>
    <x v="0"/>
    <x v="7"/>
    <x v="3"/>
    <x v="1"/>
    <x v="0"/>
    <x v="22"/>
    <s v="Yes"/>
    <x v="2"/>
    <x v="1"/>
    <x v="2"/>
    <x v="1"/>
    <x v="1"/>
    <x v="0"/>
    <x v="3"/>
    <x v="1"/>
  </r>
  <r>
    <d v="2024-09-12T17:37:00"/>
    <x v="1"/>
    <s v="Female"/>
    <x v="3"/>
    <x v="0"/>
    <x v="5"/>
    <x v="2"/>
    <x v="1"/>
    <x v="0"/>
    <x v="7"/>
    <s v="Yes"/>
    <x v="0"/>
    <x v="1"/>
    <x v="2"/>
    <x v="0"/>
    <x v="0"/>
    <x v="0"/>
    <x v="0"/>
    <x v="0"/>
  </r>
  <r>
    <d v="2024-09-12T17:39:00"/>
    <x v="1"/>
    <s v="Female"/>
    <x v="4"/>
    <x v="0"/>
    <x v="5"/>
    <x v="2"/>
    <x v="0"/>
    <x v="0"/>
    <x v="17"/>
    <s v="Maybe"/>
    <x v="2"/>
    <x v="4"/>
    <x v="1"/>
    <x v="1"/>
    <x v="1"/>
    <x v="0"/>
    <x v="3"/>
    <x v="1"/>
  </r>
  <r>
    <d v="2024-09-12T17:43:00"/>
    <x v="1"/>
    <s v="Female"/>
    <x v="0"/>
    <x v="0"/>
    <x v="0"/>
    <x v="0"/>
    <x v="0"/>
    <x v="0"/>
    <x v="4"/>
    <s v="Yes"/>
    <x v="0"/>
    <x v="2"/>
    <x v="1"/>
    <x v="0"/>
    <x v="0"/>
    <x v="0"/>
    <x v="0"/>
    <x v="0"/>
  </r>
  <r>
    <d v="2024-09-12T17:44:00"/>
    <x v="1"/>
    <s v="Female"/>
    <x v="1"/>
    <x v="1"/>
    <x v="0"/>
    <x v="0"/>
    <x v="1"/>
    <x v="1"/>
    <x v="0"/>
    <s v="Yes"/>
    <x v="0"/>
    <x v="2"/>
    <x v="1"/>
    <x v="0"/>
    <x v="0"/>
    <x v="0"/>
    <x v="0"/>
    <x v="0"/>
  </r>
  <r>
    <d v="2024-09-12T17:51:00"/>
    <x v="1"/>
    <s v="Female"/>
    <x v="0"/>
    <x v="0"/>
    <x v="0"/>
    <x v="1"/>
    <x v="0"/>
    <x v="0"/>
    <x v="8"/>
    <s v="No"/>
    <x v="2"/>
    <x v="0"/>
    <x v="1"/>
    <x v="0"/>
    <x v="0"/>
    <x v="0"/>
    <x v="0"/>
    <x v="0"/>
  </r>
  <r>
    <d v="2024-09-12T18:25:00"/>
    <x v="2"/>
    <s v="Female"/>
    <x v="1"/>
    <x v="2"/>
    <x v="0"/>
    <x v="5"/>
    <x v="1"/>
    <x v="2"/>
    <x v="8"/>
    <s v="Maybe"/>
    <x v="0"/>
    <x v="3"/>
    <x v="0"/>
    <x v="0"/>
    <x v="0"/>
    <x v="0"/>
    <x v="0"/>
    <x v="0"/>
  </r>
  <r>
    <d v="2024-09-12T18:46:00"/>
    <x v="1"/>
    <s v="Male"/>
    <x v="0"/>
    <x v="1"/>
    <x v="0"/>
    <x v="0"/>
    <x v="1"/>
    <x v="1"/>
    <x v="15"/>
    <s v="Yes"/>
    <x v="2"/>
    <x v="0"/>
    <x v="1"/>
    <x v="1"/>
    <x v="1"/>
    <x v="0"/>
    <x v="3"/>
    <x v="1"/>
  </r>
  <r>
    <d v="2024-09-12T20:09:00"/>
    <x v="1"/>
    <s v="Female"/>
    <x v="1"/>
    <x v="0"/>
    <x v="1"/>
    <x v="4"/>
    <x v="1"/>
    <x v="0"/>
    <x v="9"/>
    <s v="Yes"/>
    <x v="0"/>
    <x v="0"/>
    <x v="2"/>
    <x v="1"/>
    <x v="0"/>
    <x v="0"/>
    <x v="2"/>
    <x v="1"/>
  </r>
  <r>
    <d v="2024-09-12T20:19:00"/>
    <x v="1"/>
    <s v="Female"/>
    <x v="3"/>
    <x v="0"/>
    <x v="0"/>
    <x v="0"/>
    <x v="3"/>
    <x v="1"/>
    <x v="4"/>
    <s v="Maybe"/>
    <x v="0"/>
    <x v="1"/>
    <x v="1"/>
    <x v="1"/>
    <x v="1"/>
    <x v="0"/>
    <x v="3"/>
    <x v="1"/>
  </r>
  <r>
    <d v="2024-09-12T23:03:00"/>
    <x v="1"/>
    <s v="Female"/>
    <x v="1"/>
    <x v="0"/>
    <x v="0"/>
    <x v="0"/>
    <x v="0"/>
    <x v="1"/>
    <x v="3"/>
    <s v="Maybe"/>
    <x v="1"/>
    <x v="0"/>
    <x v="0"/>
    <x v="1"/>
    <x v="1"/>
    <x v="0"/>
    <x v="3"/>
    <x v="1"/>
  </r>
  <r>
    <d v="2024-09-13T02:08:00"/>
    <x v="1"/>
    <s v="Female"/>
    <x v="0"/>
    <x v="0"/>
    <x v="6"/>
    <x v="3"/>
    <x v="1"/>
    <x v="0"/>
    <x v="22"/>
    <s v="Yes"/>
    <x v="2"/>
    <x v="2"/>
    <x v="1"/>
    <x v="0"/>
    <x v="0"/>
    <x v="0"/>
    <x v="0"/>
    <x v="0"/>
  </r>
  <r>
    <d v="2024-09-13T02:22:00"/>
    <x v="1"/>
    <s v="Female"/>
    <x v="1"/>
    <x v="0"/>
    <x v="0"/>
    <x v="2"/>
    <x v="1"/>
    <x v="1"/>
    <x v="23"/>
    <s v="Maybe"/>
    <x v="0"/>
    <x v="2"/>
    <x v="2"/>
    <x v="0"/>
    <x v="0"/>
    <x v="0"/>
    <x v="0"/>
    <x v="0"/>
  </r>
  <r>
    <d v="2024-09-13T16:19:00"/>
    <x v="1"/>
    <s v="Female"/>
    <x v="2"/>
    <x v="0"/>
    <x v="4"/>
    <x v="4"/>
    <x v="1"/>
    <x v="1"/>
    <x v="9"/>
    <s v="Yes"/>
    <x v="2"/>
    <x v="2"/>
    <x v="1"/>
    <x v="0"/>
    <x v="0"/>
    <x v="0"/>
    <x v="0"/>
    <x v="0"/>
  </r>
  <r>
    <d v="2024-09-13T17:34:00"/>
    <x v="1"/>
    <s v="Female"/>
    <x v="1"/>
    <x v="0"/>
    <x v="0"/>
    <x v="0"/>
    <x v="0"/>
    <x v="0"/>
    <x v="4"/>
    <s v="Yes"/>
    <x v="0"/>
    <x v="2"/>
    <x v="1"/>
    <x v="1"/>
    <x v="1"/>
    <x v="0"/>
    <x v="3"/>
    <x v="1"/>
  </r>
  <r>
    <d v="2024-09-13T18:49:00"/>
    <x v="0"/>
    <s v="Female"/>
    <x v="1"/>
    <x v="0"/>
    <x v="0"/>
    <x v="0"/>
    <x v="1"/>
    <x v="0"/>
    <x v="4"/>
    <s v="Yes"/>
    <x v="0"/>
    <x v="2"/>
    <x v="2"/>
    <x v="1"/>
    <x v="1"/>
    <x v="0"/>
    <x v="3"/>
    <x v="1"/>
  </r>
  <r>
    <d v="2024-09-13T19:03:00"/>
    <x v="2"/>
    <s v="Male"/>
    <x v="0"/>
    <x v="2"/>
    <x v="0"/>
    <x v="0"/>
    <x v="1"/>
    <x v="1"/>
    <x v="22"/>
    <s v="Yes"/>
    <x v="2"/>
    <x v="3"/>
    <x v="1"/>
    <x v="1"/>
    <x v="1"/>
    <x v="0"/>
    <x v="2"/>
    <x v="1"/>
  </r>
  <r>
    <d v="2024-09-14T00:09:00"/>
    <x v="2"/>
    <s v="Female"/>
    <x v="4"/>
    <x v="3"/>
    <x v="0"/>
    <x v="0"/>
    <x v="1"/>
    <x v="1"/>
    <x v="17"/>
    <s v="Yes"/>
    <x v="2"/>
    <x v="4"/>
    <x v="0"/>
    <x v="0"/>
    <x v="0"/>
    <x v="0"/>
    <x v="0"/>
    <x v="0"/>
  </r>
  <r>
    <d v="2024-09-14T00:54:00"/>
    <x v="1"/>
    <s v="Female"/>
    <x v="0"/>
    <x v="2"/>
    <x v="4"/>
    <x v="0"/>
    <x v="3"/>
    <x v="1"/>
    <x v="5"/>
    <s v="Yes"/>
    <x v="2"/>
    <x v="1"/>
    <x v="1"/>
    <x v="1"/>
    <x v="1"/>
    <x v="0"/>
    <x v="3"/>
    <x v="1"/>
  </r>
  <r>
    <d v="2024-09-14T04:23:00"/>
    <x v="1"/>
    <s v="Female"/>
    <x v="1"/>
    <x v="0"/>
    <x v="0"/>
    <x v="2"/>
    <x v="0"/>
    <x v="1"/>
    <x v="17"/>
    <s v="Maybe"/>
    <x v="2"/>
    <x v="0"/>
    <x v="0"/>
    <x v="1"/>
    <x v="1"/>
    <x v="0"/>
    <x v="3"/>
    <x v="1"/>
  </r>
  <r>
    <d v="2024-09-14T05:57:00"/>
    <x v="1"/>
    <s v="Female"/>
    <x v="2"/>
    <x v="0"/>
    <x v="6"/>
    <x v="5"/>
    <x v="3"/>
    <x v="0"/>
    <x v="10"/>
    <s v="Maybe"/>
    <x v="3"/>
    <x v="2"/>
    <x v="1"/>
    <x v="0"/>
    <x v="0"/>
    <x v="0"/>
    <x v="0"/>
    <x v="0"/>
  </r>
  <r>
    <d v="2024-09-14T16:18:00"/>
    <x v="2"/>
    <s v="Female"/>
    <x v="1"/>
    <x v="2"/>
    <x v="0"/>
    <x v="0"/>
    <x v="1"/>
    <x v="1"/>
    <x v="0"/>
    <s v="Yes"/>
    <x v="4"/>
    <x v="0"/>
    <x v="1"/>
    <x v="1"/>
    <x v="1"/>
    <x v="0"/>
    <x v="3"/>
    <x v="1"/>
  </r>
  <r>
    <d v="2024-09-14T19:12:00"/>
    <x v="1"/>
    <s v="Female"/>
    <x v="1"/>
    <x v="0"/>
    <x v="0"/>
    <x v="5"/>
    <x v="1"/>
    <x v="1"/>
    <x v="5"/>
    <s v="Yes"/>
    <x v="2"/>
    <x v="1"/>
    <x v="2"/>
    <x v="0"/>
    <x v="0"/>
    <x v="0"/>
    <x v="0"/>
    <x v="0"/>
  </r>
  <r>
    <d v="2024-09-14T19:13:00"/>
    <x v="1"/>
    <s v="Female"/>
    <x v="0"/>
    <x v="0"/>
    <x v="0"/>
    <x v="1"/>
    <x v="2"/>
    <x v="1"/>
    <x v="9"/>
    <s v="Yes"/>
    <x v="2"/>
    <x v="0"/>
    <x v="1"/>
    <x v="0"/>
    <x v="0"/>
    <x v="0"/>
    <x v="0"/>
    <x v="0"/>
  </r>
  <r>
    <d v="2024-09-14T19:18:00"/>
    <x v="0"/>
    <s v="Female"/>
    <x v="0"/>
    <x v="0"/>
    <x v="4"/>
    <x v="4"/>
    <x v="3"/>
    <x v="1"/>
    <x v="2"/>
    <s v="Yes"/>
    <x v="4"/>
    <x v="1"/>
    <x v="2"/>
    <x v="0"/>
    <x v="0"/>
    <x v="0"/>
    <x v="0"/>
    <x v="0"/>
  </r>
  <r>
    <d v="2024-09-14T19:18:00"/>
    <x v="1"/>
    <s v="Male"/>
    <x v="0"/>
    <x v="0"/>
    <x v="0"/>
    <x v="0"/>
    <x v="0"/>
    <x v="1"/>
    <x v="22"/>
    <s v="Yes"/>
    <x v="3"/>
    <x v="0"/>
    <x v="0"/>
    <x v="1"/>
    <x v="1"/>
    <x v="0"/>
    <x v="3"/>
    <x v="1"/>
  </r>
  <r>
    <d v="2024-09-14T19:27:00"/>
    <x v="0"/>
    <s v="Female"/>
    <x v="2"/>
    <x v="0"/>
    <x v="4"/>
    <x v="2"/>
    <x v="1"/>
    <x v="1"/>
    <x v="3"/>
    <s v="Yes"/>
    <x v="0"/>
    <x v="1"/>
    <x v="0"/>
    <x v="1"/>
    <x v="1"/>
    <x v="0"/>
    <x v="3"/>
    <x v="1"/>
  </r>
  <r>
    <d v="2024-09-14T19:39:00"/>
    <x v="1"/>
    <s v="Female"/>
    <x v="1"/>
    <x v="0"/>
    <x v="0"/>
    <x v="0"/>
    <x v="1"/>
    <x v="1"/>
    <x v="14"/>
    <s v="Yes"/>
    <x v="2"/>
    <x v="4"/>
    <x v="2"/>
    <x v="0"/>
    <x v="0"/>
    <x v="0"/>
    <x v="0"/>
    <x v="0"/>
  </r>
  <r>
    <d v="2024-09-14T19:45:00"/>
    <x v="1"/>
    <s v="Female"/>
    <x v="0"/>
    <x v="0"/>
    <x v="0"/>
    <x v="0"/>
    <x v="1"/>
    <x v="0"/>
    <x v="0"/>
    <s v="Maybe"/>
    <x v="2"/>
    <x v="2"/>
    <x v="0"/>
    <x v="0"/>
    <x v="0"/>
    <x v="0"/>
    <x v="0"/>
    <x v="0"/>
  </r>
  <r>
    <d v="2024-09-14T19:50:00"/>
    <x v="1"/>
    <s v="Female"/>
    <x v="0"/>
    <x v="0"/>
    <x v="0"/>
    <x v="2"/>
    <x v="2"/>
    <x v="0"/>
    <x v="14"/>
    <s v="Maybe"/>
    <x v="2"/>
    <x v="2"/>
    <x v="2"/>
    <x v="0"/>
    <x v="0"/>
    <x v="0"/>
    <x v="0"/>
    <x v="0"/>
  </r>
  <r>
    <d v="2024-09-14T19:54:00"/>
    <x v="2"/>
    <s v="Female"/>
    <x v="1"/>
    <x v="3"/>
    <x v="0"/>
    <x v="0"/>
    <x v="1"/>
    <x v="1"/>
    <x v="14"/>
    <s v="Yes"/>
    <x v="0"/>
    <x v="2"/>
    <x v="0"/>
    <x v="0"/>
    <x v="0"/>
    <x v="0"/>
    <x v="0"/>
    <x v="0"/>
  </r>
  <r>
    <d v="2024-09-14T20:04:00"/>
    <x v="1"/>
    <s v="Female"/>
    <x v="0"/>
    <x v="0"/>
    <x v="0"/>
    <x v="5"/>
    <x v="1"/>
    <x v="1"/>
    <x v="11"/>
    <s v="Yes"/>
    <x v="0"/>
    <x v="2"/>
    <x v="1"/>
    <x v="0"/>
    <x v="0"/>
    <x v="0"/>
    <x v="0"/>
    <x v="0"/>
  </r>
  <r>
    <d v="2024-09-14T20:15:00"/>
    <x v="1"/>
    <s v="Female"/>
    <x v="4"/>
    <x v="0"/>
    <x v="0"/>
    <x v="0"/>
    <x v="1"/>
    <x v="0"/>
    <x v="14"/>
    <s v="Yes"/>
    <x v="2"/>
    <x v="2"/>
    <x v="1"/>
    <x v="0"/>
    <x v="0"/>
    <x v="0"/>
    <x v="0"/>
    <x v="0"/>
  </r>
  <r>
    <d v="2024-09-14T20:16:00"/>
    <x v="1"/>
    <s v="Female"/>
    <x v="1"/>
    <x v="1"/>
    <x v="0"/>
    <x v="0"/>
    <x v="3"/>
    <x v="3"/>
    <x v="9"/>
    <s v="Yes"/>
    <x v="0"/>
    <x v="3"/>
    <x v="0"/>
    <x v="0"/>
    <x v="0"/>
    <x v="0"/>
    <x v="0"/>
    <x v="0"/>
  </r>
  <r>
    <d v="2024-09-14T20:21:00"/>
    <x v="1"/>
    <s v="Female"/>
    <x v="3"/>
    <x v="0"/>
    <x v="0"/>
    <x v="5"/>
    <x v="2"/>
    <x v="0"/>
    <x v="1"/>
    <s v="Yes"/>
    <x v="0"/>
    <x v="2"/>
    <x v="0"/>
    <x v="0"/>
    <x v="0"/>
    <x v="0"/>
    <x v="0"/>
    <x v="0"/>
  </r>
  <r>
    <d v="2024-09-14T20:24:00"/>
    <x v="1"/>
    <s v="Female"/>
    <x v="1"/>
    <x v="0"/>
    <x v="0"/>
    <x v="0"/>
    <x v="0"/>
    <x v="1"/>
    <x v="0"/>
    <s v="Yes"/>
    <x v="0"/>
    <x v="2"/>
    <x v="0"/>
    <x v="0"/>
    <x v="0"/>
    <x v="0"/>
    <x v="0"/>
    <x v="0"/>
  </r>
  <r>
    <d v="2024-09-14T20:35:00"/>
    <x v="2"/>
    <s v="Female"/>
    <x v="3"/>
    <x v="1"/>
    <x v="5"/>
    <x v="3"/>
    <x v="1"/>
    <x v="2"/>
    <x v="9"/>
    <s v="Yes"/>
    <x v="0"/>
    <x v="4"/>
    <x v="0"/>
    <x v="1"/>
    <x v="1"/>
    <x v="0"/>
    <x v="3"/>
    <x v="1"/>
  </r>
  <r>
    <d v="2024-09-14T20:41:00"/>
    <x v="1"/>
    <s v="Female"/>
    <x v="0"/>
    <x v="0"/>
    <x v="0"/>
    <x v="1"/>
    <x v="1"/>
    <x v="0"/>
    <x v="7"/>
    <s v="Yes"/>
    <x v="2"/>
    <x v="2"/>
    <x v="2"/>
    <x v="0"/>
    <x v="0"/>
    <x v="0"/>
    <x v="0"/>
    <x v="0"/>
  </r>
  <r>
    <d v="2024-09-14T21:03:00"/>
    <x v="2"/>
    <s v="Female"/>
    <x v="0"/>
    <x v="3"/>
    <x v="0"/>
    <x v="0"/>
    <x v="0"/>
    <x v="0"/>
    <x v="0"/>
    <s v="Yes"/>
    <x v="0"/>
    <x v="0"/>
    <x v="0"/>
    <x v="0"/>
    <x v="0"/>
    <x v="0"/>
    <x v="0"/>
    <x v="0"/>
  </r>
  <r>
    <d v="2024-09-14T21:36:00"/>
    <x v="1"/>
    <s v="Female"/>
    <x v="0"/>
    <x v="0"/>
    <x v="0"/>
    <x v="0"/>
    <x v="1"/>
    <x v="1"/>
    <x v="3"/>
    <s v="Yes"/>
    <x v="2"/>
    <x v="0"/>
    <x v="0"/>
    <x v="0"/>
    <x v="0"/>
    <x v="0"/>
    <x v="0"/>
    <x v="0"/>
  </r>
  <r>
    <d v="2024-09-14T21:57:00"/>
    <x v="1"/>
    <s v="Female"/>
    <x v="2"/>
    <x v="0"/>
    <x v="5"/>
    <x v="5"/>
    <x v="1"/>
    <x v="0"/>
    <x v="5"/>
    <s v="Yes"/>
    <x v="0"/>
    <x v="2"/>
    <x v="0"/>
    <x v="1"/>
    <x v="1"/>
    <x v="0"/>
    <x v="3"/>
    <x v="1"/>
  </r>
  <r>
    <d v="2024-09-14T22:15:00"/>
    <x v="2"/>
    <s v="Female"/>
    <x v="1"/>
    <x v="2"/>
    <x v="4"/>
    <x v="0"/>
    <x v="1"/>
    <x v="0"/>
    <x v="4"/>
    <s v="Maybe"/>
    <x v="2"/>
    <x v="0"/>
    <x v="0"/>
    <x v="0"/>
    <x v="1"/>
    <x v="0"/>
    <x v="0"/>
    <x v="0"/>
  </r>
  <r>
    <d v="2024-09-14T22:51:00"/>
    <x v="1"/>
    <s v="Female"/>
    <x v="2"/>
    <x v="1"/>
    <x v="0"/>
    <x v="5"/>
    <x v="1"/>
    <x v="0"/>
    <x v="9"/>
    <s v="Yes"/>
    <x v="2"/>
    <x v="2"/>
    <x v="1"/>
    <x v="0"/>
    <x v="0"/>
    <x v="0"/>
    <x v="0"/>
    <x v="0"/>
  </r>
  <r>
    <d v="2024-09-14T23:09:00"/>
    <x v="0"/>
    <s v="Female"/>
    <x v="0"/>
    <x v="0"/>
    <x v="6"/>
    <x v="0"/>
    <x v="0"/>
    <x v="1"/>
    <x v="22"/>
    <s v="Yes"/>
    <x v="2"/>
    <x v="0"/>
    <x v="2"/>
    <x v="0"/>
    <x v="0"/>
    <x v="0"/>
    <x v="0"/>
    <x v="0"/>
  </r>
  <r>
    <d v="2024-09-14T23:19:00"/>
    <x v="1"/>
    <s v="Female"/>
    <x v="0"/>
    <x v="0"/>
    <x v="0"/>
    <x v="0"/>
    <x v="0"/>
    <x v="1"/>
    <x v="28"/>
    <s v="Yes"/>
    <x v="0"/>
    <x v="0"/>
    <x v="1"/>
    <x v="0"/>
    <x v="0"/>
    <x v="0"/>
    <x v="0"/>
    <x v="0"/>
  </r>
  <r>
    <d v="2024-09-14T23:19:00"/>
    <x v="0"/>
    <s v="Female"/>
    <x v="2"/>
    <x v="0"/>
    <x v="0"/>
    <x v="0"/>
    <x v="1"/>
    <x v="1"/>
    <x v="7"/>
    <s v="Maybe"/>
    <x v="2"/>
    <x v="0"/>
    <x v="0"/>
    <x v="0"/>
    <x v="0"/>
    <x v="0"/>
    <x v="0"/>
    <x v="0"/>
  </r>
  <r>
    <d v="2024-09-14T23:40:00"/>
    <x v="1"/>
    <s v="Male"/>
    <x v="0"/>
    <x v="1"/>
    <x v="0"/>
    <x v="0"/>
    <x v="0"/>
    <x v="2"/>
    <x v="17"/>
    <s v="Yes"/>
    <x v="0"/>
    <x v="4"/>
    <x v="1"/>
    <x v="0"/>
    <x v="0"/>
    <x v="0"/>
    <x v="0"/>
    <x v="0"/>
  </r>
  <r>
    <d v="2024-09-14T23:45:00"/>
    <x v="1"/>
    <s v="Female"/>
    <x v="0"/>
    <x v="0"/>
    <x v="0"/>
    <x v="5"/>
    <x v="1"/>
    <x v="1"/>
    <x v="5"/>
    <s v="Yes"/>
    <x v="0"/>
    <x v="0"/>
    <x v="2"/>
    <x v="0"/>
    <x v="0"/>
    <x v="0"/>
    <x v="0"/>
    <x v="0"/>
  </r>
  <r>
    <d v="2024-09-14T23:49:00"/>
    <x v="1"/>
    <s v="Female"/>
    <x v="0"/>
    <x v="3"/>
    <x v="4"/>
    <x v="4"/>
    <x v="1"/>
    <x v="1"/>
    <x v="2"/>
    <s v="Yes"/>
    <x v="2"/>
    <x v="1"/>
    <x v="1"/>
    <x v="0"/>
    <x v="0"/>
    <x v="0"/>
    <x v="0"/>
    <x v="0"/>
  </r>
  <r>
    <d v="2024-09-15T00:16:00"/>
    <x v="0"/>
    <s v="Female"/>
    <x v="1"/>
    <x v="0"/>
    <x v="0"/>
    <x v="0"/>
    <x v="0"/>
    <x v="1"/>
    <x v="0"/>
    <s v="Maybe"/>
    <x v="0"/>
    <x v="4"/>
    <x v="0"/>
    <x v="0"/>
    <x v="0"/>
    <x v="0"/>
    <x v="0"/>
    <x v="0"/>
  </r>
  <r>
    <d v="2024-09-15T00:46:00"/>
    <x v="1"/>
    <s v="Male"/>
    <x v="0"/>
    <x v="1"/>
    <x v="0"/>
    <x v="5"/>
    <x v="1"/>
    <x v="1"/>
    <x v="17"/>
    <s v="Yes"/>
    <x v="4"/>
    <x v="0"/>
    <x v="1"/>
    <x v="1"/>
    <x v="1"/>
    <x v="0"/>
    <x v="3"/>
    <x v="1"/>
  </r>
  <r>
    <d v="2024-09-15T00:55:00"/>
    <x v="1"/>
    <s v="Female"/>
    <x v="0"/>
    <x v="0"/>
    <x v="0"/>
    <x v="1"/>
    <x v="0"/>
    <x v="0"/>
    <x v="14"/>
    <s v="Yes"/>
    <x v="4"/>
    <x v="1"/>
    <x v="2"/>
    <x v="0"/>
    <x v="0"/>
    <x v="0"/>
    <x v="0"/>
    <x v="0"/>
  </r>
  <r>
    <d v="2024-09-15T01:40:00"/>
    <x v="1"/>
    <s v="Female"/>
    <x v="1"/>
    <x v="0"/>
    <x v="0"/>
    <x v="0"/>
    <x v="1"/>
    <x v="1"/>
    <x v="10"/>
    <s v="Yes"/>
    <x v="0"/>
    <x v="2"/>
    <x v="1"/>
    <x v="1"/>
    <x v="1"/>
    <x v="0"/>
    <x v="3"/>
    <x v="1"/>
  </r>
  <r>
    <d v="2024-09-15T01:56:00"/>
    <x v="2"/>
    <s v="Female"/>
    <x v="4"/>
    <x v="2"/>
    <x v="0"/>
    <x v="0"/>
    <x v="1"/>
    <x v="2"/>
    <x v="10"/>
    <s v="Yes"/>
    <x v="2"/>
    <x v="1"/>
    <x v="0"/>
    <x v="0"/>
    <x v="0"/>
    <x v="0"/>
    <x v="0"/>
    <x v="0"/>
  </r>
  <r>
    <d v="2024-09-15T02:08:00"/>
    <x v="1"/>
    <s v="Female"/>
    <x v="1"/>
    <x v="0"/>
    <x v="6"/>
    <x v="5"/>
    <x v="1"/>
    <x v="0"/>
    <x v="29"/>
    <s v="Maybe"/>
    <x v="2"/>
    <x v="2"/>
    <x v="1"/>
    <x v="0"/>
    <x v="0"/>
    <x v="0"/>
    <x v="0"/>
    <x v="0"/>
  </r>
  <r>
    <d v="2024-09-15T02:27:00"/>
    <x v="1"/>
    <s v="Female"/>
    <x v="0"/>
    <x v="0"/>
    <x v="0"/>
    <x v="5"/>
    <x v="0"/>
    <x v="0"/>
    <x v="14"/>
    <s v="Yes"/>
    <x v="2"/>
    <x v="0"/>
    <x v="1"/>
    <x v="0"/>
    <x v="0"/>
    <x v="0"/>
    <x v="0"/>
    <x v="0"/>
  </r>
  <r>
    <d v="2024-09-15T02:34:00"/>
    <x v="1"/>
    <s v="Female"/>
    <x v="3"/>
    <x v="1"/>
    <x v="0"/>
    <x v="0"/>
    <x v="1"/>
    <x v="0"/>
    <x v="24"/>
    <s v="Yes"/>
    <x v="2"/>
    <x v="2"/>
    <x v="2"/>
    <x v="0"/>
    <x v="0"/>
    <x v="0"/>
    <x v="0"/>
    <x v="0"/>
  </r>
  <r>
    <d v="2024-09-15T02:43:00"/>
    <x v="2"/>
    <s v="Female"/>
    <x v="2"/>
    <x v="2"/>
    <x v="4"/>
    <x v="4"/>
    <x v="1"/>
    <x v="0"/>
    <x v="11"/>
    <s v="Yes"/>
    <x v="2"/>
    <x v="2"/>
    <x v="2"/>
    <x v="0"/>
    <x v="0"/>
    <x v="0"/>
    <x v="0"/>
    <x v="0"/>
  </r>
  <r>
    <d v="2024-09-15T03:18:00"/>
    <x v="1"/>
    <s v="Female"/>
    <x v="4"/>
    <x v="0"/>
    <x v="4"/>
    <x v="0"/>
    <x v="1"/>
    <x v="1"/>
    <x v="4"/>
    <s v="Yes"/>
    <x v="4"/>
    <x v="1"/>
    <x v="2"/>
    <x v="1"/>
    <x v="1"/>
    <x v="0"/>
    <x v="3"/>
    <x v="1"/>
  </r>
  <r>
    <d v="2024-09-15T03:22:00"/>
    <x v="1"/>
    <s v="Female"/>
    <x v="1"/>
    <x v="0"/>
    <x v="0"/>
    <x v="0"/>
    <x v="1"/>
    <x v="1"/>
    <x v="12"/>
    <s v="Yes"/>
    <x v="2"/>
    <x v="4"/>
    <x v="0"/>
    <x v="1"/>
    <x v="1"/>
    <x v="0"/>
    <x v="3"/>
    <x v="1"/>
  </r>
  <r>
    <d v="2024-09-15T03:42:00"/>
    <x v="1"/>
    <s v="Female"/>
    <x v="1"/>
    <x v="2"/>
    <x v="4"/>
    <x v="5"/>
    <x v="0"/>
    <x v="0"/>
    <x v="19"/>
    <s v="Yes"/>
    <x v="2"/>
    <x v="1"/>
    <x v="1"/>
    <x v="0"/>
    <x v="0"/>
    <x v="0"/>
    <x v="0"/>
    <x v="0"/>
  </r>
  <r>
    <d v="2024-09-15T05:07:00"/>
    <x v="1"/>
    <s v="Female"/>
    <x v="2"/>
    <x v="0"/>
    <x v="0"/>
    <x v="0"/>
    <x v="1"/>
    <x v="1"/>
    <x v="2"/>
    <s v="Yes"/>
    <x v="2"/>
    <x v="2"/>
    <x v="1"/>
    <x v="0"/>
    <x v="0"/>
    <x v="0"/>
    <x v="0"/>
    <x v="0"/>
  </r>
  <r>
    <d v="2024-09-15T06:55:00"/>
    <x v="1"/>
    <s v="Female"/>
    <x v="1"/>
    <x v="0"/>
    <x v="0"/>
    <x v="0"/>
    <x v="1"/>
    <x v="1"/>
    <x v="14"/>
    <s v="Maybe"/>
    <x v="0"/>
    <x v="0"/>
    <x v="2"/>
    <x v="0"/>
    <x v="0"/>
    <x v="0"/>
    <x v="0"/>
    <x v="0"/>
  </r>
  <r>
    <d v="2024-09-15T11:49:00"/>
    <x v="1"/>
    <s v="Female"/>
    <x v="1"/>
    <x v="0"/>
    <x v="4"/>
    <x v="0"/>
    <x v="1"/>
    <x v="2"/>
    <x v="0"/>
    <s v="Maybe"/>
    <x v="3"/>
    <x v="0"/>
    <x v="2"/>
    <x v="0"/>
    <x v="0"/>
    <x v="0"/>
    <x v="0"/>
    <x v="0"/>
  </r>
  <r>
    <d v="2024-09-15T11:59:00"/>
    <x v="1"/>
    <s v="Female"/>
    <x v="1"/>
    <x v="0"/>
    <x v="0"/>
    <x v="0"/>
    <x v="1"/>
    <x v="0"/>
    <x v="7"/>
    <s v="Yes"/>
    <x v="2"/>
    <x v="2"/>
    <x v="1"/>
    <x v="0"/>
    <x v="0"/>
    <x v="0"/>
    <x v="0"/>
    <x v="0"/>
  </r>
  <r>
    <d v="2024-09-15T12:07:00"/>
    <x v="1"/>
    <s v="Female"/>
    <x v="4"/>
    <x v="2"/>
    <x v="4"/>
    <x v="0"/>
    <x v="0"/>
    <x v="0"/>
    <x v="14"/>
    <s v="Yes"/>
    <x v="0"/>
    <x v="2"/>
    <x v="0"/>
    <x v="0"/>
    <x v="0"/>
    <x v="0"/>
    <x v="0"/>
    <x v="0"/>
  </r>
  <r>
    <d v="2024-09-15T13:12:00"/>
    <x v="0"/>
    <s v="Female"/>
    <x v="1"/>
    <x v="0"/>
    <x v="0"/>
    <x v="2"/>
    <x v="1"/>
    <x v="0"/>
    <x v="22"/>
    <s v="Maybe"/>
    <x v="0"/>
    <x v="1"/>
    <x v="2"/>
    <x v="0"/>
    <x v="0"/>
    <x v="0"/>
    <x v="0"/>
    <x v="0"/>
  </r>
  <r>
    <d v="2024-09-15T13:50:00"/>
    <x v="1"/>
    <s v="Female"/>
    <x v="0"/>
    <x v="0"/>
    <x v="4"/>
    <x v="4"/>
    <x v="1"/>
    <x v="1"/>
    <x v="17"/>
    <s v="Maybe"/>
    <x v="2"/>
    <x v="0"/>
    <x v="2"/>
    <x v="0"/>
    <x v="0"/>
    <x v="0"/>
    <x v="0"/>
    <x v="0"/>
  </r>
  <r>
    <d v="2024-09-15T15:03:00"/>
    <x v="1"/>
    <s v="Female"/>
    <x v="0"/>
    <x v="0"/>
    <x v="4"/>
    <x v="2"/>
    <x v="1"/>
    <x v="0"/>
    <x v="14"/>
    <s v="Yes"/>
    <x v="0"/>
    <x v="2"/>
    <x v="2"/>
    <x v="0"/>
    <x v="0"/>
    <x v="0"/>
    <x v="0"/>
    <x v="0"/>
  </r>
  <r>
    <d v="2024-09-15T15:26:00"/>
    <x v="1"/>
    <s v="Female"/>
    <x v="0"/>
    <x v="0"/>
    <x v="4"/>
    <x v="1"/>
    <x v="0"/>
    <x v="0"/>
    <x v="17"/>
    <s v="Yes"/>
    <x v="0"/>
    <x v="2"/>
    <x v="0"/>
    <x v="1"/>
    <x v="2"/>
    <x v="1"/>
    <x v="2"/>
    <x v="1"/>
  </r>
  <r>
    <d v="2024-09-15T16:04:00"/>
    <x v="0"/>
    <s v="Female"/>
    <x v="0"/>
    <x v="0"/>
    <x v="0"/>
    <x v="2"/>
    <x v="0"/>
    <x v="0"/>
    <x v="3"/>
    <s v="Maybe"/>
    <x v="0"/>
    <x v="2"/>
    <x v="0"/>
    <x v="1"/>
    <x v="0"/>
    <x v="0"/>
    <x v="2"/>
    <x v="1"/>
  </r>
  <r>
    <d v="2024-09-15T17:59:00"/>
    <x v="1"/>
    <s v="Female"/>
    <x v="4"/>
    <x v="0"/>
    <x v="0"/>
    <x v="0"/>
    <x v="1"/>
    <x v="3"/>
    <x v="28"/>
    <s v="Yes"/>
    <x v="2"/>
    <x v="1"/>
    <x v="0"/>
    <x v="0"/>
    <x v="1"/>
    <x v="0"/>
    <x v="0"/>
    <x v="0"/>
  </r>
  <r>
    <d v="2024-09-15T18:35:00"/>
    <x v="1"/>
    <s v="Female"/>
    <x v="3"/>
    <x v="0"/>
    <x v="4"/>
    <x v="4"/>
    <x v="1"/>
    <x v="0"/>
    <x v="14"/>
    <s v="Yes"/>
    <x v="0"/>
    <x v="4"/>
    <x v="2"/>
    <x v="0"/>
    <x v="0"/>
    <x v="0"/>
    <x v="0"/>
    <x v="0"/>
  </r>
  <r>
    <d v="2024-09-16T14:16:00"/>
    <x v="1"/>
    <s v="Female"/>
    <x v="0"/>
    <x v="0"/>
    <x v="0"/>
    <x v="0"/>
    <x v="1"/>
    <x v="1"/>
    <x v="7"/>
    <s v="Yes"/>
    <x v="0"/>
    <x v="1"/>
    <x v="0"/>
    <x v="1"/>
    <x v="1"/>
    <x v="0"/>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4EF871-7115-414A-820C-8F5BC582179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K12:L17" firstHeaderRow="1" firstDataRow="1" firstDataCol="1"/>
  <pivotFields count="19">
    <pivotField numFmtId="22" showAll="0"/>
    <pivotField showAll="0">
      <items count="5">
        <item x="1"/>
        <item x="2"/>
        <item x="3"/>
        <item x="0"/>
        <item t="default"/>
      </items>
    </pivotField>
    <pivotField showAll="0"/>
    <pivotField showAll="0"/>
    <pivotField showAll="0"/>
    <pivotField showAll="0"/>
    <pivotField showAll="0"/>
    <pivotField axis="axisRow" dataField="1" showAll="0" sortType="descending">
      <items count="5">
        <item x="3"/>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5">
    <i>
      <x v="2"/>
    </i>
    <i>
      <x v="1"/>
    </i>
    <i>
      <x v="3"/>
    </i>
    <i>
      <x/>
    </i>
    <i t="grand">
      <x/>
    </i>
  </rowItems>
  <colItems count="1">
    <i/>
  </colItems>
  <dataFields count="1">
    <dataField name="Count of Planner_Feature" fld="7" subtotal="count" baseField="0" baseItem="0"/>
  </dataFields>
  <chartFormats count="6">
    <chartFormat chart="0"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7" count="1" selected="0">
            <x v="2"/>
          </reference>
        </references>
      </pivotArea>
    </chartFormat>
    <chartFormat chart="8" format="6">
      <pivotArea type="data" outline="0" fieldPosition="0">
        <references count="2">
          <reference field="4294967294" count="1" selected="0">
            <x v="0"/>
          </reference>
          <reference field="7" count="1" selected="0">
            <x v="1"/>
          </reference>
        </references>
      </pivotArea>
    </chartFormat>
    <chartFormat chart="8" format="7">
      <pivotArea type="data" outline="0" fieldPosition="0">
        <references count="2">
          <reference field="4294967294" count="1" selected="0">
            <x v="0"/>
          </reference>
          <reference field="7" count="1" selected="0">
            <x v="3"/>
          </reference>
        </references>
      </pivotArea>
    </chartFormat>
    <chartFormat chart="8" format="8">
      <pivotArea type="data" outline="0" fieldPosition="0">
        <references count="2">
          <reference field="4294967294" count="1" selected="0">
            <x v="0"/>
          </reference>
          <reference field="7"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6291D7-8B23-4D09-9E29-8E8B2B8ED6FB}"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S2:T5" firstHeaderRow="1" firstDataRow="1" firstDataCol="1"/>
  <pivotFields count="19">
    <pivotField numFmtId="22" showAll="0"/>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1"/>
        <item h="1" x="0"/>
        <item x="2"/>
        <item t="default"/>
      </items>
    </pivotField>
    <pivotField showAll="0"/>
    <pivotField showAll="0"/>
    <pivotField showAll="0"/>
  </pivotFields>
  <rowFields count="1">
    <field x="15"/>
  </rowFields>
  <rowItems count="3">
    <i>
      <x/>
    </i>
    <i>
      <x v="2"/>
    </i>
    <i t="grand">
      <x/>
    </i>
  </rowItems>
  <colItems count="1">
    <i/>
  </colItems>
  <dataFields count="1">
    <dataField name="Count of Encountered_Problems" fld="15" subtotal="count" baseField="0" baseItem="0"/>
  </dataFields>
  <chartFormats count="7">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15" count="1" selected="0">
            <x v="0"/>
          </reference>
        </references>
      </pivotArea>
    </chartFormat>
    <chartFormat chart="2" format="3">
      <pivotArea type="data" outline="0" fieldPosition="0">
        <references count="2">
          <reference field="4294967294" count="1" selected="0">
            <x v="0"/>
          </reference>
          <reference field="15" count="1" selected="0">
            <x v="2"/>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15" count="1" selected="0">
            <x v="0"/>
          </reference>
        </references>
      </pivotArea>
    </chartFormat>
    <chartFormat chart="6" format="12">
      <pivotArea type="data" outline="0" fieldPosition="0">
        <references count="2">
          <reference field="4294967294" count="1" selected="0">
            <x v="0"/>
          </reference>
          <reference field="15" count="1" selected="0">
            <x v="2"/>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AF724B-3272-46BB-B6E0-D88C2C092C9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K2:L9" firstHeaderRow="1" firstDataRow="1" firstDataCol="1"/>
  <pivotFields count="19">
    <pivotField numFmtId="22" showAll="0"/>
    <pivotField showAll="0">
      <items count="5">
        <item x="1"/>
        <item x="2"/>
        <item x="3"/>
        <item x="0"/>
        <item t="default"/>
      </items>
    </pivotField>
    <pivotField showAll="0"/>
    <pivotField showAll="0"/>
    <pivotField showAll="0"/>
    <pivotField showAll="0"/>
    <pivotField axis="axisRow" dataField="1" showAll="0" sortType="descending">
      <items count="7">
        <item x="5"/>
        <item x="3"/>
        <item x="1"/>
        <item x="2"/>
        <item x="0"/>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v="4"/>
    </i>
    <i>
      <x v="3"/>
    </i>
    <i>
      <x v="2"/>
    </i>
    <i>
      <x/>
    </i>
    <i>
      <x v="5"/>
    </i>
    <i>
      <x v="1"/>
    </i>
    <i t="grand">
      <x/>
    </i>
  </rowItems>
  <colItems count="1">
    <i/>
  </colItems>
  <dataFields count="1">
    <dataField name="Count of First_Heard" fld="6" subtotal="count" baseField="0" baseItem="0"/>
  </dataFields>
  <chartFormats count="7">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6" count="1" selected="0">
            <x v="4"/>
          </reference>
        </references>
      </pivotArea>
    </chartFormat>
    <chartFormat chart="3" format="4">
      <pivotArea type="data" outline="0" fieldPosition="0">
        <references count="2">
          <reference field="4294967294" count="1" selected="0">
            <x v="0"/>
          </reference>
          <reference field="6" count="1" selected="0">
            <x v="3"/>
          </reference>
        </references>
      </pivotArea>
    </chartFormat>
    <chartFormat chart="3" format="5">
      <pivotArea type="data" outline="0" fieldPosition="0">
        <references count="2">
          <reference field="4294967294" count="1" selected="0">
            <x v="0"/>
          </reference>
          <reference field="6" count="1" selected="0">
            <x v="2"/>
          </reference>
        </references>
      </pivotArea>
    </chartFormat>
    <chartFormat chart="3" format="6">
      <pivotArea type="data" outline="0" fieldPosition="0">
        <references count="2">
          <reference field="4294967294" count="1" selected="0">
            <x v="0"/>
          </reference>
          <reference field="6" count="1" selected="0">
            <x v="0"/>
          </reference>
        </references>
      </pivotArea>
    </chartFormat>
    <chartFormat chart="3" format="7">
      <pivotArea type="data" outline="0" fieldPosition="0">
        <references count="2">
          <reference field="4294967294" count="1" selected="0">
            <x v="0"/>
          </reference>
          <reference field="6" count="1" selected="0">
            <x v="5"/>
          </reference>
        </references>
      </pivotArea>
    </chartFormat>
    <chartFormat chart="3" format="8">
      <pivotArea type="data" outline="0" fieldPosition="0">
        <references count="2">
          <reference field="4294967294" count="1" selected="0">
            <x v="0"/>
          </reference>
          <reference field="6" count="1" selected="0">
            <x v="1"/>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055A77-A171-47C9-8A8C-599A3D5BA65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B8" firstHeaderRow="1" firstDataRow="1" firstDataCol="1"/>
  <pivotFields count="19">
    <pivotField numFmtId="22" showAll="0"/>
    <pivotField showAll="0">
      <items count="5">
        <item x="1"/>
        <item x="2"/>
        <item x="3"/>
        <item x="0"/>
        <item t="default"/>
      </items>
    </pivotField>
    <pivotField showAll="0"/>
    <pivotField axis="axisRow" dataField="1" showAll="0" sortType="descending">
      <items count="6">
        <item x="4"/>
        <item x="0"/>
        <item x="1"/>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
    <i>
      <x v="1"/>
    </i>
    <i>
      <x v="2"/>
    </i>
    <i>
      <x v="3"/>
    </i>
    <i>
      <x/>
    </i>
    <i>
      <x v="4"/>
    </i>
    <i t="grand">
      <x/>
    </i>
  </rowItems>
  <colItems count="1">
    <i/>
  </colItems>
  <dataFields count="1">
    <dataField name="Count of Location" fld="3" subtotal="count" baseField="0" baseItem="0"/>
  </dataFields>
  <chartFormats count="6">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3" count="1" selected="0">
            <x v="4"/>
          </reference>
        </references>
      </pivotArea>
    </chartFormat>
    <chartFormat chart="4" format="4">
      <pivotArea type="data" outline="0" fieldPosition="0">
        <references count="2">
          <reference field="4294967294" count="1" selected="0">
            <x v="0"/>
          </reference>
          <reference field="3" count="1" selected="0">
            <x v="0"/>
          </reference>
        </references>
      </pivotArea>
    </chartFormat>
    <chartFormat chart="4" format="5">
      <pivotArea type="data" outline="0" fieldPosition="0">
        <references count="2">
          <reference field="4294967294" count="1" selected="0">
            <x v="0"/>
          </reference>
          <reference field="3" count="1" selected="0">
            <x v="1"/>
          </reference>
        </references>
      </pivotArea>
    </chartFormat>
    <chartFormat chart="4" format="6">
      <pivotArea type="data" outline="0" fieldPosition="0">
        <references count="2">
          <reference field="4294967294" count="1" selected="0">
            <x v="0"/>
          </reference>
          <reference field="3" count="1" selected="0">
            <x v="2"/>
          </reference>
        </references>
      </pivotArea>
    </chartFormat>
    <chartFormat chart="4" format="7">
      <pivotArea type="data" outline="0" fieldPosition="0">
        <references count="2">
          <reference field="4294967294" count="1" selected="0">
            <x v="0"/>
          </reference>
          <reference field="3" count="1" selected="0">
            <x v="3"/>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FB622E0-06D8-42E1-8C9C-6DDE9251E11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2:B17" firstHeaderRow="1" firstDataRow="1" firstDataCol="1"/>
  <pivotFields count="19">
    <pivotField numFmtId="22" showAll="0"/>
    <pivotField showAll="0">
      <items count="5">
        <item x="1"/>
        <item x="2"/>
        <item x="3"/>
        <item x="0"/>
        <item t="default"/>
      </items>
    </pivotField>
    <pivotField showAll="0"/>
    <pivotField showAll="0"/>
    <pivotField axis="axisRow" dataField="1"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Count of Occupation" fld="4" subtotal="count" baseField="0" baseItem="0"/>
  </dataFields>
  <chartFormats count="5">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4" count="1" selected="0">
            <x v="0"/>
          </reference>
        </references>
      </pivotArea>
    </chartFormat>
    <chartFormat chart="10" format="8">
      <pivotArea type="data" outline="0" fieldPosition="0">
        <references count="2">
          <reference field="4294967294" count="1" selected="0">
            <x v="0"/>
          </reference>
          <reference field="4" count="1" selected="0">
            <x v="1"/>
          </reference>
        </references>
      </pivotArea>
    </chartFormat>
    <chartFormat chart="10" format="9">
      <pivotArea type="data" outline="0" fieldPosition="0">
        <references count="2">
          <reference field="4294967294" count="1" selected="0">
            <x v="0"/>
          </reference>
          <reference field="4" count="1" selected="0">
            <x v="2"/>
          </reference>
        </references>
      </pivotArea>
    </chartFormat>
    <chartFormat chart="10" format="10">
      <pivotArea type="data" outline="0" fieldPosition="0">
        <references count="2">
          <reference field="4294967294" count="1" selected="0">
            <x v="0"/>
          </reference>
          <reference field="4" count="1" selected="0">
            <x v="3"/>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DADF51-3C05-43C2-95A9-C0A5E557F603}"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S9:T14" firstHeaderRow="1" firstDataRow="1" firstDataCol="1"/>
  <pivotFields count="19">
    <pivotField numFmtId="22" showAll="0"/>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6">
        <item x="2"/>
        <item h="1" x="0"/>
        <item x="1"/>
        <item x="3"/>
        <item x="4"/>
        <item t="default"/>
      </items>
      <autoSortScope>
        <pivotArea dataOnly="0" outline="0" fieldPosition="0">
          <references count="1">
            <reference field="4294967294" count="1" selected="0">
              <x v="0"/>
            </reference>
          </references>
        </pivotArea>
      </autoSortScope>
    </pivotField>
    <pivotField showAll="0"/>
    <pivotField showAll="0"/>
  </pivotFields>
  <rowFields count="1">
    <field x="16"/>
  </rowFields>
  <rowItems count="5">
    <i>
      <x v="2"/>
    </i>
    <i>
      <x/>
    </i>
    <i>
      <x v="4"/>
    </i>
    <i>
      <x v="3"/>
    </i>
    <i t="grand">
      <x/>
    </i>
  </rowItems>
  <colItems count="1">
    <i/>
  </colItems>
  <dataFields count="1">
    <dataField name="Count of If yes, please specify the issue" fld="16" subtotal="count" baseField="0" baseItem="0"/>
  </dataFields>
  <chartFormats count="5">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6" count="1" selected="0">
            <x v="2"/>
          </reference>
        </references>
      </pivotArea>
    </chartFormat>
    <chartFormat chart="5" format="6">
      <pivotArea type="data" outline="0" fieldPosition="0">
        <references count="2">
          <reference field="4294967294" count="1" selected="0">
            <x v="0"/>
          </reference>
          <reference field="16" count="1" selected="0">
            <x v="0"/>
          </reference>
        </references>
      </pivotArea>
    </chartFormat>
    <chartFormat chart="5" format="7">
      <pivotArea type="data" outline="0" fieldPosition="0">
        <references count="2">
          <reference field="4294967294" count="1" selected="0">
            <x v="0"/>
          </reference>
          <reference field="16" count="1" selected="0">
            <x v="4"/>
          </reference>
        </references>
      </pivotArea>
    </chartFormat>
    <chartFormat chart="5" format="8">
      <pivotArea type="data" outline="0" fieldPosition="0">
        <references count="2">
          <reference field="4294967294" count="1" selected="0">
            <x v="0"/>
          </reference>
          <reference field="16" count="1" selected="0">
            <x v="3"/>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E6B2DFF-AE67-4DBE-B1CE-5D596C275A7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O12:P16" firstHeaderRow="1" firstDataRow="1" firstDataCol="1"/>
  <pivotFields count="19">
    <pivotField numFmtId="22" showAll="0"/>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13"/>
  </rowFields>
  <rowItems count="4">
    <i>
      <x v="1"/>
    </i>
    <i>
      <x v="2"/>
    </i>
    <i>
      <x/>
    </i>
    <i t="grand">
      <x/>
    </i>
  </rowItems>
  <colItems count="1">
    <i/>
  </colItems>
  <dataFields count="1">
    <dataField name="Count of Purchase_Time" fld="13" subtotal="count" baseField="0" baseItem="0"/>
  </dataFields>
  <chartFormats count="5">
    <chartFormat chart="0" format="0" series="1">
      <pivotArea type="data" outline="0" fieldPosition="0">
        <references count="1">
          <reference field="4294967294" count="1" selected="0">
            <x v="0"/>
          </reference>
        </references>
      </pivotArea>
    </chartFormat>
    <chartFormat chart="6" format="13" series="1">
      <pivotArea type="data" outline="0" fieldPosition="0">
        <references count="1">
          <reference field="4294967294" count="1" selected="0">
            <x v="0"/>
          </reference>
        </references>
      </pivotArea>
    </chartFormat>
    <chartFormat chart="6" format="14">
      <pivotArea type="data" outline="0" fieldPosition="0">
        <references count="2">
          <reference field="4294967294" count="1" selected="0">
            <x v="0"/>
          </reference>
          <reference field="13" count="1" selected="0">
            <x v="1"/>
          </reference>
        </references>
      </pivotArea>
    </chartFormat>
    <chartFormat chart="6" format="15">
      <pivotArea type="data" outline="0" fieldPosition="0">
        <references count="2">
          <reference field="4294967294" count="1" selected="0">
            <x v="0"/>
          </reference>
          <reference field="13" count="1" selected="0">
            <x v="2"/>
          </reference>
        </references>
      </pivotArea>
    </chartFormat>
    <chartFormat chart="6" format="16">
      <pivotArea type="data" outline="0" fieldPosition="0">
        <references count="2">
          <reference field="4294967294" count="1" selected="0">
            <x v="0"/>
          </reference>
          <reference field="13"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95AADF5-5BA8-4764-8E13-48AD2D650954}"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5:B97" firstHeaderRow="1" firstDataRow="1" firstDataCol="1"/>
  <pivotFields count="19">
    <pivotField numFmtId="22" showAll="0"/>
    <pivotField showAll="0">
      <items count="5">
        <item x="1"/>
        <item x="2"/>
        <item x="3"/>
        <item x="0"/>
        <item t="default"/>
      </items>
    </pivotField>
    <pivotField showAll="0"/>
    <pivotField showAll="0"/>
    <pivotField showAll="0"/>
    <pivotField showAll="0"/>
    <pivotField showAll="0"/>
    <pivotField showAll="0"/>
    <pivotField showAll="0"/>
    <pivotField axis="axisRow" dataField="1" showAll="0" sortType="descending">
      <items count="32">
        <item x="28"/>
        <item x="25"/>
        <item x="15"/>
        <item x="21"/>
        <item x="17"/>
        <item x="23"/>
        <item x="26"/>
        <item x="19"/>
        <item x="27"/>
        <item x="9"/>
        <item x="13"/>
        <item x="1"/>
        <item x="2"/>
        <item x="4"/>
        <item x="5"/>
        <item x="6"/>
        <item x="10"/>
        <item x="14"/>
        <item x="24"/>
        <item x="22"/>
        <item x="29"/>
        <item x="12"/>
        <item x="18"/>
        <item x="20"/>
        <item x="30"/>
        <item x="11"/>
        <item x="16"/>
        <item x="7"/>
        <item x="3"/>
        <item x="8"/>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1">
    <field x="9"/>
  </rowFields>
  <rowItems count="32">
    <i>
      <x v="12"/>
    </i>
    <i>
      <x v="17"/>
    </i>
    <i>
      <x v="28"/>
    </i>
    <i>
      <x v="4"/>
    </i>
    <i>
      <x v="19"/>
    </i>
    <i>
      <x v="29"/>
    </i>
    <i>
      <x v="30"/>
    </i>
    <i>
      <x v="13"/>
    </i>
    <i>
      <x v="16"/>
    </i>
    <i>
      <x v="9"/>
    </i>
    <i>
      <x v="14"/>
    </i>
    <i>
      <x v="27"/>
    </i>
    <i>
      <x v="15"/>
    </i>
    <i>
      <x v="26"/>
    </i>
    <i>
      <x v="25"/>
    </i>
    <i>
      <x v="3"/>
    </i>
    <i>
      <x v="7"/>
    </i>
    <i>
      <x v="21"/>
    </i>
    <i>
      <x/>
    </i>
    <i>
      <x v="2"/>
    </i>
    <i>
      <x v="11"/>
    </i>
    <i>
      <x v="18"/>
    </i>
    <i>
      <x v="10"/>
    </i>
    <i>
      <x v="20"/>
    </i>
    <i>
      <x v="5"/>
    </i>
    <i>
      <x v="1"/>
    </i>
    <i>
      <x v="8"/>
    </i>
    <i>
      <x v="22"/>
    </i>
    <i>
      <x v="6"/>
    </i>
    <i>
      <x v="23"/>
    </i>
    <i>
      <x v="24"/>
    </i>
    <i t="grand">
      <x/>
    </i>
  </rowItems>
  <colItems count="1">
    <i/>
  </colItems>
  <dataFields count="1">
    <dataField name="Count of Interested_Products" fld="9"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E55B284-5F84-416A-A9C4-6DB13803F70F}"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0:B36" firstHeaderRow="1" firstDataRow="1" firstDataCol="1" rowPageCount="1" colPageCount="1"/>
  <pivotFields count="19">
    <pivotField numFmtId="22" showAll="0"/>
    <pivotField showAll="0">
      <items count="5">
        <item x="1"/>
        <item x="2"/>
        <item x="3"/>
        <item x="0"/>
        <item t="default"/>
      </items>
    </pivotField>
    <pivotField showAll="0"/>
    <pivotField axis="axisRow" showAll="0" sortType="descending">
      <items count="6">
        <item x="4"/>
        <item x="0"/>
        <item x="1"/>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axis="axisPage" dataField="1" showAll="0">
      <items count="6">
        <item x="0"/>
        <item x="1"/>
        <item x="2"/>
        <item x="4"/>
        <item x="3"/>
        <item t="default"/>
      </items>
    </pivotField>
    <pivotField showAll="0"/>
    <pivotField showAll="0"/>
    <pivotField showAll="0"/>
    <pivotField showAll="0"/>
    <pivotField showAll="0"/>
    <pivotField showAll="0"/>
  </pivotFields>
  <rowFields count="1">
    <field x="3"/>
  </rowFields>
  <rowItems count="6">
    <i>
      <x v="2"/>
    </i>
    <i>
      <x v="1"/>
    </i>
    <i>
      <x/>
    </i>
    <i>
      <x v="4"/>
    </i>
    <i>
      <x v="3"/>
    </i>
    <i t="grand">
      <x/>
    </i>
  </rowItems>
  <colItems count="1">
    <i/>
  </colItems>
  <pageFields count="1">
    <pageField fld="12" item="3" hier="-1"/>
  </pageFields>
  <dataFields count="1">
    <dataField name="Count of  Purchase_Barrier" fld="12" subtotal="count" baseField="0" baseItem="0"/>
  </dataFields>
  <chartFormats count="6">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3" count="1" selected="0">
            <x v="2"/>
          </reference>
        </references>
      </pivotArea>
    </chartFormat>
    <chartFormat chart="6" format="6">
      <pivotArea type="data" outline="0" fieldPosition="0">
        <references count="2">
          <reference field="4294967294" count="1" selected="0">
            <x v="0"/>
          </reference>
          <reference field="3" count="1" selected="0">
            <x v="1"/>
          </reference>
        </references>
      </pivotArea>
    </chartFormat>
    <chartFormat chart="6" format="7">
      <pivotArea type="data" outline="0" fieldPosition="0">
        <references count="2">
          <reference field="4294967294" count="1" selected="0">
            <x v="0"/>
          </reference>
          <reference field="3" count="1" selected="0">
            <x v="0"/>
          </reference>
        </references>
      </pivotArea>
    </chartFormat>
    <chartFormat chart="6" format="8">
      <pivotArea type="data" outline="0" fieldPosition="0">
        <references count="2">
          <reference field="4294967294" count="1" selected="0">
            <x v="0"/>
          </reference>
          <reference field="3" count="1" selected="0">
            <x v="4"/>
          </reference>
        </references>
      </pivotArea>
    </chartFormat>
    <chartFormat chart="6" format="9">
      <pivotArea type="data" outline="0" fieldPosition="0">
        <references count="2">
          <reference field="4294967294" count="1" selected="0">
            <x v="0"/>
          </reference>
          <reference field="3" count="1" selected="0">
            <x v="3"/>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04738F6-4C4A-40C3-AE69-5BFAA569F05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O2:P7" firstHeaderRow="1" firstDataRow="1" firstDataCol="1"/>
  <pivotFields count="19">
    <pivotField numFmtId="22" showAll="0"/>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axis="axisRow" dataField="1" showAll="0" sortType="descending">
      <items count="6">
        <item x="0"/>
        <item h="1" x="1"/>
        <item x="2"/>
        <item x="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2"/>
  </rowFields>
  <rowItems count="5">
    <i>
      <x v="2"/>
    </i>
    <i>
      <x/>
    </i>
    <i>
      <x v="3"/>
    </i>
    <i>
      <x v="4"/>
    </i>
    <i t="grand">
      <x/>
    </i>
  </rowItems>
  <colItems count="1">
    <i/>
  </colItems>
  <dataFields count="1">
    <dataField name="Count of  Purchase_Barrier" fld="12" subtotal="count" baseField="0" baseItem="0"/>
  </dataFields>
  <chartFormats count="8">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2" count="1" selected="0">
            <x v="2"/>
          </reference>
        </references>
      </pivotArea>
    </chartFormat>
    <chartFormat chart="5" format="4">
      <pivotArea type="data" outline="0" fieldPosition="0">
        <references count="2">
          <reference field="4294967294" count="1" selected="0">
            <x v="0"/>
          </reference>
          <reference field="12" count="1" selected="0">
            <x v="0"/>
          </reference>
        </references>
      </pivotArea>
    </chartFormat>
    <chartFormat chart="5" format="5">
      <pivotArea type="data" outline="0" fieldPosition="0">
        <references count="2">
          <reference field="4294967294" count="1" selected="0">
            <x v="0"/>
          </reference>
          <reference field="12" count="1" selected="0">
            <x v="3"/>
          </reference>
        </references>
      </pivotArea>
    </chartFormat>
    <chartFormat chart="5" format="6">
      <pivotArea type="data" outline="0" fieldPosition="0">
        <references count="2">
          <reference field="4294967294" count="1" selected="0">
            <x v="0"/>
          </reference>
          <reference field="12" count="1" selected="0">
            <x v="4"/>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C75E8F6-13E3-40D4-B0EC-04ADE4E494AE}"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K32:L37" firstHeaderRow="1" firstDataRow="1" firstDataCol="1" rowPageCount="1" colPageCount="1"/>
  <pivotFields count="19">
    <pivotField numFmtId="22" showAll="0"/>
    <pivotField showAll="0">
      <items count="5">
        <item x="1"/>
        <item x="2"/>
        <item x="3"/>
        <item x="0"/>
        <item t="default"/>
      </items>
    </pivotField>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axis="axisPage" dataField="1" showAll="0">
      <items count="6">
        <item x="0"/>
        <item x="1"/>
        <item x="2"/>
        <item x="4"/>
        <item x="3"/>
        <item t="default"/>
      </items>
    </pivotField>
    <pivotField showAll="0"/>
    <pivotField showAll="0"/>
    <pivotField showAll="0"/>
    <pivotField showAll="0"/>
    <pivotField showAll="0"/>
    <pivotField showAll="0"/>
  </pivotFields>
  <rowFields count="1">
    <field x="4"/>
  </rowFields>
  <rowItems count="5">
    <i>
      <x v="3"/>
    </i>
    <i>
      <x v="1"/>
    </i>
    <i>
      <x/>
    </i>
    <i>
      <x v="2"/>
    </i>
    <i t="grand">
      <x/>
    </i>
  </rowItems>
  <colItems count="1">
    <i/>
  </colItems>
  <pageFields count="1">
    <pageField fld="12" item="2" hier="-1"/>
  </pageFields>
  <dataFields count="1">
    <dataField name="Count of  Purchase_Barrier" fld="12" subtotal="count" baseField="0" baseItem="0"/>
  </dataFields>
  <chartFormats count="5">
    <chartFormat chart="5" format="13" series="1">
      <pivotArea type="data" outline="0" fieldPosition="0">
        <references count="1">
          <reference field="4294967294" count="1" selected="0">
            <x v="0"/>
          </reference>
        </references>
      </pivotArea>
    </chartFormat>
    <chartFormat chart="5" format="14">
      <pivotArea type="data" outline="0" fieldPosition="0">
        <references count="2">
          <reference field="4294967294" count="1" selected="0">
            <x v="0"/>
          </reference>
          <reference field="4" count="1" selected="0">
            <x v="3"/>
          </reference>
        </references>
      </pivotArea>
    </chartFormat>
    <chartFormat chart="5" format="15">
      <pivotArea type="data" outline="0" fieldPosition="0">
        <references count="2">
          <reference field="4294967294" count="1" selected="0">
            <x v="0"/>
          </reference>
          <reference field="4" count="1" selected="0">
            <x v="1"/>
          </reference>
        </references>
      </pivotArea>
    </chartFormat>
    <chartFormat chart="5" format="16">
      <pivotArea type="data" outline="0" fieldPosition="0">
        <references count="2">
          <reference field="4294967294" count="1" selected="0">
            <x v="0"/>
          </reference>
          <reference field="4" count="1" selected="0">
            <x v="2"/>
          </reference>
        </references>
      </pivotArea>
    </chartFormat>
    <chartFormat chart="5" format="17">
      <pivotArea type="data" outline="0" fieldPosition="0">
        <references count="2">
          <reference field="4294967294" count="1" selected="0">
            <x v="0"/>
          </reference>
          <reference field="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9638C00-4A66-4086-B9BA-52946C349106}"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2:B45" firstHeaderRow="1" firstDataRow="1" firstDataCol="1" rowPageCount="1" colPageCount="1"/>
  <pivotFields count="19">
    <pivotField numFmtId="22" showAll="0"/>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items count="6">
        <item x="4"/>
        <item x="2"/>
        <item x="0"/>
        <item x="3"/>
        <item x="1"/>
        <item t="default"/>
      </items>
    </pivotField>
    <pivotField showAll="0"/>
    <pivotField showAll="0"/>
    <pivotField showAll="0"/>
    <pivotField axis="axisPage" dataField="1" showAll="0">
      <items count="4">
        <item x="1"/>
        <item x="0"/>
        <item x="2"/>
        <item t="default"/>
      </items>
    </pivotField>
    <pivotField showAll="0"/>
    <pivotField axis="axisRow" showAll="0">
      <items count="5">
        <item x="1"/>
        <item x="0"/>
        <item x="2"/>
        <item x="3"/>
        <item t="default"/>
      </items>
    </pivotField>
    <pivotField showAll="0"/>
  </pivotFields>
  <rowFields count="1">
    <field x="17"/>
  </rowFields>
  <rowItems count="3">
    <i>
      <x v="2"/>
    </i>
    <i>
      <x v="3"/>
    </i>
    <i t="grand">
      <x/>
    </i>
  </rowItems>
  <colItems count="1">
    <i/>
  </colItems>
  <pageFields count="1">
    <pageField fld="15" item="2" hier="-1"/>
  </pageFields>
  <dataFields count="1">
    <dataField name="Count of Encountered_Problems" fld="15" subtotal="count" baseField="0" baseItem="0"/>
  </dataFields>
  <chartFormats count="3">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17" count="1" selected="0">
            <x v="2"/>
          </reference>
        </references>
      </pivotArea>
    </chartFormat>
    <chartFormat chart="6" format="12">
      <pivotArea type="data" outline="0" fieldPosition="0">
        <references count="2">
          <reference field="4294967294" count="1" selected="0">
            <x v="0"/>
          </reference>
          <reference field="17" count="1" selected="0">
            <x v="3"/>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D30B056-D240-404D-A984-A6431E399A2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B25" firstHeaderRow="1" firstDataRow="1" firstDataCol="1"/>
  <pivotFields count="19">
    <pivotField numFmtId="22" showAll="0"/>
    <pivotField showAll="0">
      <items count="5">
        <item x="1"/>
        <item x="2"/>
        <item x="3"/>
        <item x="0"/>
        <item t="default"/>
      </items>
    </pivotField>
    <pivotField showAll="0"/>
    <pivotField showAll="0"/>
    <pivotField showAll="0"/>
    <pivotField showAll="0"/>
    <pivotField showAll="0"/>
    <pivotField showAll="0"/>
    <pivotField axis="axisRow" dataField="1" showAll="0" sortType="descending">
      <items count="5">
        <item x="0"/>
        <item x="1"/>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s>
  <rowFields count="1">
    <field x="8"/>
  </rowFields>
  <rowItems count="5">
    <i>
      <x v="1"/>
    </i>
    <i>
      <x/>
    </i>
    <i>
      <x v="2"/>
    </i>
    <i>
      <x v="3"/>
    </i>
    <i t="grand">
      <x/>
    </i>
  </rowItems>
  <colItems count="1">
    <i/>
  </colItems>
  <dataFields count="1">
    <dataField name="Count of Willing_to_Pay" fld="8" subtotal="count" baseField="0" baseItem="0"/>
  </dataFields>
  <chartFormats count="5">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8" count="1" selected="0">
            <x v="1"/>
          </reference>
        </references>
      </pivotArea>
    </chartFormat>
    <chartFormat chart="3" format="4">
      <pivotArea type="data" outline="0" fieldPosition="0">
        <references count="2">
          <reference field="4294967294" count="1" selected="0">
            <x v="0"/>
          </reference>
          <reference field="8" count="1" selected="0">
            <x v="0"/>
          </reference>
        </references>
      </pivotArea>
    </chartFormat>
    <chartFormat chart="3" format="5">
      <pivotArea type="data" outline="0" fieldPosition="0">
        <references count="2">
          <reference field="4294967294" count="1" selected="0">
            <x v="0"/>
          </reference>
          <reference field="8" count="1" selected="0">
            <x v="2"/>
          </reference>
        </references>
      </pivotArea>
    </chartFormat>
    <chartFormat chart="3" format="6">
      <pivotArea type="data" outline="0" fieldPosition="0">
        <references count="2">
          <reference field="4294967294" count="1" selected="0">
            <x v="0"/>
          </reference>
          <reference field="8" count="1" selected="0">
            <x v="3"/>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21EBA7B-1911-4F6B-9EB4-BDE713F8997E}"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S17:T21" firstHeaderRow="1" firstDataRow="1" firstDataCol="1"/>
  <pivotFields count="19">
    <pivotField numFmtId="22" showAll="0"/>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5">
        <item x="1"/>
        <item h="1" x="0"/>
        <item x="2"/>
        <item x="3"/>
        <item t="default"/>
      </items>
      <autoSortScope>
        <pivotArea dataOnly="0" outline="0" fieldPosition="0">
          <references count="1">
            <reference field="4294967294" count="1" selected="0">
              <x v="0"/>
            </reference>
          </references>
        </pivotArea>
      </autoSortScope>
    </pivotField>
    <pivotField showAll="0"/>
  </pivotFields>
  <rowFields count="1">
    <field x="17"/>
  </rowFields>
  <rowItems count="4">
    <i>
      <x v="3"/>
    </i>
    <i>
      <x v="2"/>
    </i>
    <i>
      <x/>
    </i>
    <i t="grand">
      <x/>
    </i>
  </rowItems>
  <colItems count="1">
    <i/>
  </colItems>
  <dataFields count="1">
    <dataField name="Count of Satisfaction" fld="17" subtotal="count" baseField="0" baseItem="0"/>
  </dataFields>
  <chartFormats count="4">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17" count="1" selected="0">
            <x v="3"/>
          </reference>
        </references>
      </pivotArea>
    </chartFormat>
    <chartFormat chart="9" format="4">
      <pivotArea type="data" outline="0" fieldPosition="0">
        <references count="2">
          <reference field="4294967294" count="1" selected="0">
            <x v="0"/>
          </reference>
          <reference field="17" count="1" selected="0">
            <x v="2"/>
          </reference>
        </references>
      </pivotArea>
    </chartFormat>
    <chartFormat chart="9" format="5">
      <pivotArea type="data" outline="0" fieldPosition="0">
        <references count="2">
          <reference field="4294967294" count="1" selected="0">
            <x v="0"/>
          </reference>
          <reference field="17"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B64A-88DA-4E67-9938-FCB66C7D7BA8}"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S24:T27" firstHeaderRow="1" firstDataRow="1" firstDataCol="1"/>
  <pivotFields count="19">
    <pivotField numFmtId="22" showAll="0"/>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4">
        <item x="2"/>
        <item h="1" x="0"/>
        <item x="1"/>
        <item t="default"/>
      </items>
      <autoSortScope>
        <pivotArea dataOnly="0" outline="0" fieldPosition="0">
          <references count="1">
            <reference field="4294967294" count="1" selected="0">
              <x v="0"/>
            </reference>
          </references>
        </pivotArea>
      </autoSortScope>
    </pivotField>
  </pivotFields>
  <rowFields count="1">
    <field x="18"/>
  </rowFields>
  <rowItems count="3">
    <i>
      <x v="2"/>
    </i>
    <i>
      <x/>
    </i>
    <i t="grand">
      <x/>
    </i>
  </rowItems>
  <colItems count="1">
    <i/>
  </colItems>
  <dataFields count="1">
    <dataField name="Count of Buy_Again" fld="18" subtotal="count" baseField="0" baseItem="0"/>
  </dataFields>
  <chartFormats count="3">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18" count="1" selected="0">
            <x v="2"/>
          </reference>
        </references>
      </pivotArea>
    </chartFormat>
    <chartFormat chart="8" format="12">
      <pivotArea type="data" outline="0" fieldPosition="0">
        <references count="2">
          <reference field="4294967294" count="1" selected="0">
            <x v="0"/>
          </reference>
          <reference field="18"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738DAFF-B8D9-4433-8C72-9ECC58E3ACCC}"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3:B61" firstHeaderRow="1" firstDataRow="1" firstDataCol="1"/>
  <pivotFields count="19">
    <pivotField numFmtId="22" showAll="0"/>
    <pivotField showAll="0">
      <items count="5">
        <item x="1"/>
        <item x="2"/>
        <item x="3"/>
        <item x="0"/>
        <item t="default"/>
      </items>
    </pivotField>
    <pivotField showAll="0"/>
    <pivotField showAll="0"/>
    <pivotField showAll="0"/>
    <pivotField axis="axisRow" dataField="1" multipleItemSelectionAllowed="1" showAll="0" measureFilter="1">
      <items count="9">
        <item x="2"/>
        <item x="7"/>
        <item x="0"/>
        <item x="5"/>
        <item x="6"/>
        <item x="4"/>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8">
    <i>
      <x/>
    </i>
    <i>
      <x v="1"/>
    </i>
    <i>
      <x v="2"/>
    </i>
    <i>
      <x v="4"/>
    </i>
    <i>
      <x v="5"/>
    </i>
    <i>
      <x v="6"/>
    </i>
    <i>
      <x v="7"/>
    </i>
    <i t="grand">
      <x/>
    </i>
  </rowItems>
  <colItems count="1">
    <i/>
  </colItems>
  <dataFields count="1">
    <dataField name="Count of Platform_Suitability" fld="5" subtotal="count" baseField="0" baseItem="0"/>
  </dataFields>
  <pivotTableStyleInfo name="PivotStyleLight15" showRowHeaders="1" showColHeaders="1" showRowStripes="0" showColStripes="0" showLastColumn="1"/>
  <filters count="1">
    <filter fld="5" type="valueNotEqual" evalOrder="-1" id="6" iMeasureFld="0">
      <autoFilter ref="A1">
        <filterColumn colId="0">
          <customFilters>
            <customFilter operator="notEqual" val="11"/>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C18BC8-3DC2-482F-B61D-07DB8856B43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O21:P24" firstHeaderRow="1" firstDataRow="1" firstDataCol="1"/>
  <pivotFields count="19">
    <pivotField numFmtId="22" showAll="0"/>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s>
  <rowFields count="1">
    <field x="14"/>
  </rowFields>
  <rowItems count="3">
    <i>
      <x/>
    </i>
    <i>
      <x v="1"/>
    </i>
    <i t="grand">
      <x/>
    </i>
  </rowItems>
  <colItems count="1">
    <i/>
  </colItems>
  <dataFields count="1">
    <dataField name="Count of Purchased" fld="14" subtotal="count" baseField="0" baseItem="0"/>
  </dataFields>
  <chartFormats count="5">
    <chartFormat chart="0" format="0"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14" count="1" selected="0">
            <x v="0"/>
          </reference>
        </references>
      </pivotArea>
    </chartFormat>
    <chartFormat chart="6" format="12">
      <pivotArea type="data" outline="0" fieldPosition="0">
        <references count="2">
          <reference field="4294967294" count="1" selected="0">
            <x v="0"/>
          </reference>
          <reference field="14" count="1" selected="0">
            <x v="1"/>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EF90283-88CE-4243-9A7A-378F36AE7F6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K21:L27" firstHeaderRow="1" firstDataRow="1" firstDataCol="1"/>
  <pivotFields count="19">
    <pivotField numFmtId="22" showAll="0"/>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axis="axisRow" dataField="1" showAll="0" sortType="descending">
      <items count="6">
        <item x="4"/>
        <item x="2"/>
        <item x="0"/>
        <item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11"/>
  </rowFields>
  <rowItems count="6">
    <i>
      <x v="1"/>
    </i>
    <i>
      <x v="2"/>
    </i>
    <i>
      <x v="3"/>
    </i>
    <i>
      <x/>
    </i>
    <i>
      <x v="4"/>
    </i>
    <i t="grand">
      <x/>
    </i>
  </rowItems>
  <colItems count="1">
    <i/>
  </colItems>
  <dataFields count="1">
    <dataField name="Count of Promotion_Encouragement" fld="11" subtotal="count" baseField="0" baseItem="0"/>
  </dataFields>
  <chartFormats count="7">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1" count="1" selected="0">
            <x v="1"/>
          </reference>
        </references>
      </pivotArea>
    </chartFormat>
    <chartFormat chart="5" format="6">
      <pivotArea type="data" outline="0" fieldPosition="0">
        <references count="2">
          <reference field="4294967294" count="1" selected="0">
            <x v="0"/>
          </reference>
          <reference field="11" count="1" selected="0">
            <x v="2"/>
          </reference>
        </references>
      </pivotArea>
    </chartFormat>
    <chartFormat chart="5" format="7">
      <pivotArea type="data" outline="0" fieldPosition="0">
        <references count="2">
          <reference field="4294967294" count="1" selected="0">
            <x v="0"/>
          </reference>
          <reference field="11" count="1" selected="0">
            <x v="3"/>
          </reference>
        </references>
      </pivotArea>
    </chartFormat>
    <chartFormat chart="5" format="8">
      <pivotArea type="data" outline="0" fieldPosition="0">
        <references count="2">
          <reference field="4294967294" count="1" selected="0">
            <x v="0"/>
          </reference>
          <reference field="11" count="1" selected="0">
            <x v="0"/>
          </reference>
        </references>
      </pivotArea>
    </chartFormat>
    <chartFormat chart="5" format="9">
      <pivotArea type="data" outline="0" fieldPosition="0">
        <references count="2">
          <reference field="4294967294" count="1" selected="0">
            <x v="0"/>
          </reference>
          <reference field="11" count="1" selected="0">
            <x v="4"/>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735908DA-5E8E-4AA2-8F91-0D7B68A0249D}" sourceName="Age_Group">
  <pivotTables>
    <pivotTable tabId="2" name="PivotTable1"/>
    <pivotTable tabId="2" name="PivotTable10"/>
    <pivotTable tabId="2" name="PivotTable11"/>
    <pivotTable tabId="2" name="PivotTable12"/>
    <pivotTable tabId="2" name="PivotTable13"/>
    <pivotTable tabId="2" name="PivotTable14"/>
    <pivotTable tabId="2" name="PivotTable16"/>
    <pivotTable tabId="2" name="PivotTable17"/>
    <pivotTable tabId="2" name="PivotTable18"/>
    <pivotTable tabId="2" name="PivotTable2"/>
    <pivotTable tabId="2" name="PivotTable20"/>
    <pivotTable tabId="2" name="PivotTable3"/>
    <pivotTable tabId="2" name="PivotTable4"/>
    <pivotTable tabId="2" name="PivotTable5"/>
    <pivotTable tabId="2" name="PivotTable6"/>
    <pivotTable tabId="2" name="PivotTable7"/>
    <pivotTable tabId="2" name="PivotTable8"/>
    <pivotTable tabId="2" name="PivotTable9"/>
  </pivotTables>
  <data>
    <tabular pivotCacheId="344183184">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Group" xr10:uid="{16E5158B-CEC0-4817-B015-EA284E812659}" cache="Slicer_Age_Group" caption="Age_Group" columnCount="4" showCaption="0" style="SlicerStyleOther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Group 1" xr10:uid="{62FF4F02-3E2A-4144-A08C-DA87BE289409}" cache="Slicer_Age_Group" caption="Age_Group" columnCount="4" showCaption="0" style="SlicerStyleOther1"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Group 2" xr10:uid="{15FB0303-C90A-44A4-B9AF-920D29B006E0}" cache="Slicer_Age_Group" caption="Age_Group" columnCount="4" showCaption="0" style="SlicerStyleOther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C77835-0C0E-4DDA-85FF-925893D3DA73}" name="Table1" displayName="Table1" ref="A1:Y245" totalsRowShown="0">
  <autoFilter ref="A1:Y245" xr:uid="{B3C77835-0C0E-4DDA-85FF-925893D3DA73}"/>
  <tableColumns count="25">
    <tableColumn id="4" xr3:uid="{C99CFE4D-F7DC-458E-B4EC-13524C7EAE53}" name="Location"/>
    <tableColumn id="5" xr3:uid="{9DE69C6A-5B31-4E48-80C3-756A53EAF79F}" name="Occupation"/>
    <tableColumn id="6" xr3:uid="{E7EFEA4C-F72F-4039-9859-E3D69BEE1DD0}" name="Platform_Suitability"/>
    <tableColumn id="7" xr3:uid="{5BB74E8B-0EB8-429F-8ED9-8495F2EA3C10}" name="First_Heard"/>
    <tableColumn id="8" xr3:uid="{999070EC-6B93-4042-ACE5-29B04D59EB21}" name="Planner_Feature"/>
    <tableColumn id="9" xr3:uid="{9C2D1F95-36D6-4CEF-BDB3-3323B5DC5443}" name="Willing_to_Pay"/>
    <tableColumn id="10" xr3:uid="{1813659C-97B2-4517-8418-10845977BC97}" name="Interested_Products"/>
    <tableColumn id="11" xr3:uid="{7ABEC0E2-ECAF-4EAE-8D5F-EA3C563C0B8A}" name="Purchase_Gift"/>
    <tableColumn id="12" xr3:uid="{22902206-EA72-480B-A2E5-4C2B445BDFA9}" name="Promotion_Encouragement"/>
    <tableColumn id="13" xr3:uid="{E6DEE6DF-4D06-4BB2-98CD-C2282A545E95}" name=" Purchase_Barrier"/>
    <tableColumn id="14" xr3:uid="{7976149F-3016-4E77-8EC7-E88500B8E3EA}" name="Purchase_Time"/>
    <tableColumn id="15" xr3:uid="{8996083C-2075-4AB4-A367-E5A92A5F6597}" name="Purchased"/>
    <tableColumn id="16" xr3:uid="{CD437D10-B7DA-43F5-9EA5-3BF3BE1C920C}" name="Encountered_Problems"/>
    <tableColumn id="17" xr3:uid="{14645DFC-BD39-482F-9F30-921E961D5737}" name="If yes, please specify the issue"/>
    <tableColumn id="18" xr3:uid="{B1D64D69-412F-4C1A-8CFC-FC9452352534}" name="Satisfaction"/>
    <tableColumn id="19" xr3:uid="{423EB57F-4304-4302-B6E4-9FCF2BE2EE29}" name="Buy_Again"/>
    <tableColumn id="20" xr3:uid="{5C73ED80-0D23-4374-B9D9-C5064892CB2C}" name="facebook">
      <calculatedColumnFormula>IF(ISNUMBER(SEARCH("Facebook", C2)), 1, 0)</calculatedColumnFormula>
    </tableColumn>
    <tableColumn id="21" xr3:uid="{36C2B04D-5351-49EA-BB39-36FC56CE60F4}" name="instgram">
      <calculatedColumnFormula>IF(ISNUMBER(SEARCH("Instagram", C2)), 1, 0)</calculatedColumnFormula>
    </tableColumn>
    <tableColumn id="22" xr3:uid="{B5E0E2F2-C9CC-495F-88B4-D2F513B56664}" name="Tiktok">
      <calculatedColumnFormula>IF(ISNUMBER(SEARCH("TikTok", C2)), 1, 0)</calculatedColumnFormula>
    </tableColumn>
    <tableColumn id="23" xr3:uid="{A4CD5A4E-545A-4DB9-A207-B2BE13D18EF2}" name="Planner accessories">
      <calculatedColumnFormula>IF(ISNUMBER(SEARCH("Planner accessories", G2)), 1, 0)</calculatedColumnFormula>
    </tableColumn>
    <tableColumn id="24" xr3:uid="{97412681-55C1-43C9-994A-90C634D01F38}" name="Notebooks">
      <calculatedColumnFormula>IF(ISNUMBER(SEARCH("Notebooks", G2)), 1, 0)</calculatedColumnFormula>
    </tableColumn>
    <tableColumn id="25" xr3:uid="{46FA3D09-F68E-4DBA-86C5-5F0E6D504F34}" name="To-do lists">
      <calculatedColumnFormula>IF(ISNUMBER(SEARCH("To-do lists", G2)), 1, 0)</calculatedColumnFormula>
    </tableColumn>
    <tableColumn id="26" xr3:uid="{B4E827A2-2E64-4F0B-8654-B1BB9F53ABE0}" name="Memos">
      <calculatedColumnFormula>IF(ISNUMBER(SEARCH("Memos", G2)), 1, 0)</calculatedColumnFormula>
    </tableColumn>
    <tableColumn id="27" xr3:uid="{A315A357-1056-49C0-9C9D-5219D7D15A2D}" name="Weekly planners">
      <calculatedColumnFormula>IF(ISNUMBER(SEARCH("Weekly planners", G2)), 1, 0)</calculatedColumnFormula>
    </tableColumn>
    <tableColumn id="28" xr3:uid="{54256710-FC46-4A4E-90AA-95234076B5B6}" name="Not interested">
      <calculatedColumnFormula>IF(ISNUMBER(SEARCH("Not interested", G2)), 1, 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33C7D-DFF8-4F91-9D39-3E3E46660575}">
  <dimension ref="A1"/>
  <sheetViews>
    <sheetView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AE502-1893-4F4C-9D6B-CC0CD28A7F25}">
  <dimension ref="A1"/>
  <sheetViews>
    <sheetView showGridLines="0" zoomScaleNormal="100" workbookViewId="0"/>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DF722-0953-490A-8789-7F6D69AA724E}">
  <dimension ref="A1"/>
  <sheetViews>
    <sheetView zoomScaleNormal="100" workbookViewId="0"/>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1D2EB-6F9F-4720-BEE4-68AEB9EEA411}">
  <dimension ref="A1"/>
  <sheetViews>
    <sheetView zoomScaleNormal="100" workbookViewId="0"/>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75744-C026-474C-BB4F-4A6B3AD43B66}">
  <dimension ref="A1:T97"/>
  <sheetViews>
    <sheetView tabSelected="1" zoomScale="87" workbookViewId="0">
      <selection activeCell="F12" sqref="F12"/>
    </sheetView>
  </sheetViews>
  <sheetFormatPr defaultRowHeight="14.4" x14ac:dyDescent="0.3"/>
  <cols>
    <col min="1" max="1" width="12.77734375" bestFit="1" customWidth="1"/>
    <col min="2" max="2" width="28" bestFit="1" customWidth="1"/>
    <col min="4" max="4" width="12.77734375" bestFit="1" customWidth="1"/>
    <col min="5" max="5" width="18.21875" bestFit="1" customWidth="1"/>
    <col min="6" max="7" width="10.44140625" customWidth="1"/>
    <col min="11" max="11" width="27.21875" bestFit="1" customWidth="1"/>
    <col min="12" max="12" width="31.44140625" bestFit="1" customWidth="1"/>
    <col min="15" max="15" width="12.77734375" bestFit="1" customWidth="1"/>
    <col min="16" max="16" width="23.21875" bestFit="1" customWidth="1"/>
    <col min="19" max="19" width="12.77734375" bestFit="1" customWidth="1"/>
    <col min="20" max="20" width="33.77734375" bestFit="1" customWidth="1"/>
  </cols>
  <sheetData>
    <row r="1" spans="1:20" ht="22.2" customHeight="1" x14ac:dyDescent="0.35">
      <c r="A1" s="10" t="s">
        <v>134</v>
      </c>
      <c r="B1" s="10"/>
      <c r="C1" s="7"/>
      <c r="D1" s="7"/>
      <c r="E1" s="6"/>
      <c r="F1" s="6"/>
      <c r="G1" s="6"/>
      <c r="K1" s="12" t="s">
        <v>104</v>
      </c>
      <c r="L1" s="12"/>
      <c r="O1" s="11" t="s">
        <v>109</v>
      </c>
      <c r="P1" s="11"/>
      <c r="S1" s="11" t="s">
        <v>12</v>
      </c>
      <c r="T1" s="11"/>
    </row>
    <row r="2" spans="1:20" x14ac:dyDescent="0.3">
      <c r="A2" s="1" t="s">
        <v>98</v>
      </c>
      <c r="B2" t="s">
        <v>100</v>
      </c>
      <c r="K2" s="1" t="s">
        <v>98</v>
      </c>
      <c r="L2" t="s">
        <v>103</v>
      </c>
      <c r="O2" s="1" t="s">
        <v>98</v>
      </c>
      <c r="P2" t="s">
        <v>108</v>
      </c>
      <c r="S2" s="1" t="s">
        <v>98</v>
      </c>
      <c r="T2" t="s">
        <v>113</v>
      </c>
    </row>
    <row r="3" spans="1:20" x14ac:dyDescent="0.3">
      <c r="A3" s="2" t="s">
        <v>16</v>
      </c>
      <c r="B3">
        <v>105</v>
      </c>
      <c r="K3" s="2" t="s">
        <v>18</v>
      </c>
      <c r="L3">
        <v>106</v>
      </c>
      <c r="O3" s="2" t="s">
        <v>42</v>
      </c>
      <c r="P3">
        <v>82</v>
      </c>
      <c r="S3" s="2" t="s">
        <v>26</v>
      </c>
      <c r="T3">
        <v>84</v>
      </c>
    </row>
    <row r="4" spans="1:20" x14ac:dyDescent="0.3">
      <c r="A4" s="2" t="s">
        <v>28</v>
      </c>
      <c r="B4">
        <v>55</v>
      </c>
      <c r="K4" s="2" t="s">
        <v>38</v>
      </c>
      <c r="L4">
        <v>39</v>
      </c>
      <c r="O4" s="2" t="s">
        <v>24</v>
      </c>
      <c r="P4">
        <v>58</v>
      </c>
      <c r="S4" s="2" t="s">
        <v>22</v>
      </c>
      <c r="T4">
        <v>27</v>
      </c>
    </row>
    <row r="5" spans="1:20" x14ac:dyDescent="0.3">
      <c r="A5" s="2" t="s">
        <v>46</v>
      </c>
      <c r="B5">
        <v>41</v>
      </c>
      <c r="K5" s="2" t="s">
        <v>33</v>
      </c>
      <c r="L5">
        <v>39</v>
      </c>
      <c r="O5" s="2" t="s">
        <v>62</v>
      </c>
      <c r="P5">
        <v>22</v>
      </c>
      <c r="S5" s="2" t="s">
        <v>99</v>
      </c>
      <c r="T5">
        <v>111</v>
      </c>
    </row>
    <row r="6" spans="1:20" x14ac:dyDescent="0.3">
      <c r="A6" s="2" t="s">
        <v>67</v>
      </c>
      <c r="B6">
        <v>22</v>
      </c>
      <c r="K6" s="2" t="s">
        <v>71</v>
      </c>
      <c r="L6">
        <v>27</v>
      </c>
      <c r="O6" s="2" t="s">
        <v>55</v>
      </c>
      <c r="P6">
        <v>8</v>
      </c>
    </row>
    <row r="7" spans="1:20" ht="18" x14ac:dyDescent="0.35">
      <c r="A7" s="2" t="s">
        <v>64</v>
      </c>
      <c r="B7">
        <v>21</v>
      </c>
      <c r="E7" s="9"/>
      <c r="F7" s="9"/>
      <c r="G7" s="9"/>
      <c r="H7" s="9"/>
      <c r="I7" s="9"/>
      <c r="J7" s="9"/>
      <c r="K7" s="2" t="s">
        <v>58</v>
      </c>
      <c r="L7">
        <v>23</v>
      </c>
      <c r="O7" s="2" t="s">
        <v>99</v>
      </c>
      <c r="P7">
        <v>170</v>
      </c>
      <c r="S7" s="3"/>
    </row>
    <row r="8" spans="1:20" ht="18" x14ac:dyDescent="0.35">
      <c r="A8" s="2" t="s">
        <v>99</v>
      </c>
      <c r="B8">
        <v>244</v>
      </c>
      <c r="K8" s="2" t="s">
        <v>68</v>
      </c>
      <c r="L8">
        <v>10</v>
      </c>
      <c r="S8" s="11" t="s">
        <v>142</v>
      </c>
      <c r="T8" s="11"/>
    </row>
    <row r="9" spans="1:20" x14ac:dyDescent="0.3">
      <c r="K9" s="2" t="s">
        <v>99</v>
      </c>
      <c r="L9">
        <v>244</v>
      </c>
      <c r="S9" s="1" t="s">
        <v>98</v>
      </c>
      <c r="T9" t="s">
        <v>114</v>
      </c>
    </row>
    <row r="10" spans="1:20" ht="18" x14ac:dyDescent="0.35">
      <c r="A10" s="8"/>
      <c r="B10" s="3"/>
      <c r="C10" s="3"/>
      <c r="D10" s="3"/>
      <c r="E10" s="3"/>
      <c r="F10" s="3"/>
      <c r="K10" s="3"/>
      <c r="S10" s="2" t="s">
        <v>51</v>
      </c>
      <c r="T10">
        <v>22</v>
      </c>
    </row>
    <row r="11" spans="1:20" ht="18" x14ac:dyDescent="0.35">
      <c r="A11" s="11" t="s">
        <v>135</v>
      </c>
      <c r="B11" s="11"/>
      <c r="K11" s="11" t="s">
        <v>139</v>
      </c>
      <c r="L11" s="11"/>
      <c r="O11" s="11" t="s">
        <v>110</v>
      </c>
      <c r="P11" s="11"/>
      <c r="S11" s="2" t="s">
        <v>83</v>
      </c>
      <c r="T11">
        <v>3</v>
      </c>
    </row>
    <row r="12" spans="1:20" x14ac:dyDescent="0.3">
      <c r="A12" s="1" t="s">
        <v>98</v>
      </c>
      <c r="B12" t="s">
        <v>101</v>
      </c>
      <c r="K12" s="1" t="s">
        <v>98</v>
      </c>
      <c r="L12" t="s">
        <v>105</v>
      </c>
      <c r="O12" s="1" t="s">
        <v>98</v>
      </c>
      <c r="P12" t="s">
        <v>111</v>
      </c>
      <c r="S12" s="2" t="s">
        <v>93</v>
      </c>
      <c r="T12">
        <v>1</v>
      </c>
    </row>
    <row r="13" spans="1:20" x14ac:dyDescent="0.3">
      <c r="A13" s="2" t="s">
        <v>32</v>
      </c>
      <c r="B13">
        <v>31</v>
      </c>
      <c r="K13" s="2" t="s">
        <v>34</v>
      </c>
      <c r="L13">
        <v>162</v>
      </c>
      <c r="O13" s="2" t="s">
        <v>31</v>
      </c>
      <c r="P13">
        <v>99</v>
      </c>
      <c r="S13" s="2" t="s">
        <v>86</v>
      </c>
      <c r="T13">
        <v>1</v>
      </c>
    </row>
    <row r="14" spans="1:20" x14ac:dyDescent="0.3">
      <c r="A14" s="2" t="s">
        <v>48</v>
      </c>
      <c r="B14">
        <v>35</v>
      </c>
      <c r="K14" s="2" t="s">
        <v>19</v>
      </c>
      <c r="L14">
        <v>54</v>
      </c>
      <c r="O14" s="2" t="s">
        <v>25</v>
      </c>
      <c r="P14">
        <v>79</v>
      </c>
      <c r="S14" s="2" t="s">
        <v>99</v>
      </c>
      <c r="T14">
        <v>27</v>
      </c>
    </row>
    <row r="15" spans="1:20" x14ac:dyDescent="0.3">
      <c r="A15" s="2" t="s">
        <v>75</v>
      </c>
      <c r="B15">
        <v>13</v>
      </c>
      <c r="K15" s="2" t="s">
        <v>53</v>
      </c>
      <c r="L15">
        <v>18</v>
      </c>
      <c r="O15" s="2" t="s">
        <v>43</v>
      </c>
      <c r="P15">
        <v>66</v>
      </c>
    </row>
    <row r="16" spans="1:20" ht="18" x14ac:dyDescent="0.35">
      <c r="A16" s="2" t="s">
        <v>17</v>
      </c>
      <c r="B16">
        <v>165</v>
      </c>
      <c r="K16" s="2" t="s">
        <v>77</v>
      </c>
      <c r="L16">
        <v>10</v>
      </c>
      <c r="O16" s="2" t="s">
        <v>99</v>
      </c>
      <c r="P16">
        <v>244</v>
      </c>
      <c r="S16" s="11" t="s">
        <v>14</v>
      </c>
      <c r="T16" s="11"/>
    </row>
    <row r="17" spans="1:20" x14ac:dyDescent="0.3">
      <c r="A17" s="2" t="s">
        <v>99</v>
      </c>
      <c r="B17">
        <v>244</v>
      </c>
      <c r="K17" s="2" t="s">
        <v>99</v>
      </c>
      <c r="L17">
        <v>244</v>
      </c>
      <c r="S17" s="1" t="s">
        <v>98</v>
      </c>
      <c r="T17" t="s">
        <v>115</v>
      </c>
    </row>
    <row r="18" spans="1:20" x14ac:dyDescent="0.3">
      <c r="S18" s="2" t="s">
        <v>56</v>
      </c>
      <c r="T18">
        <v>73</v>
      </c>
    </row>
    <row r="19" spans="1:20" ht="18" x14ac:dyDescent="0.35">
      <c r="A19" s="11" t="s">
        <v>136</v>
      </c>
      <c r="B19" s="11"/>
      <c r="K19" s="13" t="s">
        <v>107</v>
      </c>
      <c r="L19" s="13"/>
      <c r="O19" s="4"/>
      <c r="S19" s="2" t="s">
        <v>52</v>
      </c>
      <c r="T19">
        <v>37</v>
      </c>
    </row>
    <row r="20" spans="1:20" ht="18" x14ac:dyDescent="0.35">
      <c r="A20" s="1" t="s">
        <v>98</v>
      </c>
      <c r="B20" t="s">
        <v>102</v>
      </c>
      <c r="O20" s="11" t="s">
        <v>141</v>
      </c>
      <c r="P20" s="14"/>
      <c r="S20" s="2" t="s">
        <v>37</v>
      </c>
      <c r="T20">
        <v>1</v>
      </c>
    </row>
    <row r="21" spans="1:20" x14ac:dyDescent="0.3">
      <c r="A21" s="2" t="s">
        <v>29</v>
      </c>
      <c r="B21">
        <v>114</v>
      </c>
      <c r="K21" s="1" t="s">
        <v>98</v>
      </c>
      <c r="L21" t="s">
        <v>106</v>
      </c>
      <c r="O21" s="1" t="s">
        <v>98</v>
      </c>
      <c r="P21" t="s">
        <v>112</v>
      </c>
      <c r="S21" s="2" t="s">
        <v>99</v>
      </c>
      <c r="T21">
        <v>111</v>
      </c>
    </row>
    <row r="22" spans="1:20" x14ac:dyDescent="0.3">
      <c r="A22" s="2" t="s">
        <v>20</v>
      </c>
      <c r="B22">
        <v>101</v>
      </c>
      <c r="K22" s="2" t="s">
        <v>41</v>
      </c>
      <c r="L22">
        <v>113</v>
      </c>
      <c r="O22" s="2" t="s">
        <v>26</v>
      </c>
      <c r="P22">
        <v>133</v>
      </c>
    </row>
    <row r="23" spans="1:20" ht="18" x14ac:dyDescent="0.35">
      <c r="A23" s="2" t="s">
        <v>60</v>
      </c>
      <c r="B23">
        <v>23</v>
      </c>
      <c r="K23" s="2" t="s">
        <v>23</v>
      </c>
      <c r="L23">
        <v>91</v>
      </c>
      <c r="O23" s="2" t="s">
        <v>22</v>
      </c>
      <c r="P23">
        <v>111</v>
      </c>
      <c r="S23" s="11" t="s">
        <v>15</v>
      </c>
      <c r="T23" s="11"/>
    </row>
    <row r="24" spans="1:20" x14ac:dyDescent="0.3">
      <c r="A24" s="2" t="s">
        <v>85</v>
      </c>
      <c r="B24">
        <v>6</v>
      </c>
      <c r="K24" s="2" t="s">
        <v>61</v>
      </c>
      <c r="L24">
        <v>17</v>
      </c>
      <c r="O24" s="2" t="s">
        <v>99</v>
      </c>
      <c r="P24">
        <v>244</v>
      </c>
      <c r="S24" s="1" t="s">
        <v>98</v>
      </c>
      <c r="T24" t="s">
        <v>116</v>
      </c>
    </row>
    <row r="25" spans="1:20" x14ac:dyDescent="0.3">
      <c r="A25" s="2" t="s">
        <v>99</v>
      </c>
      <c r="B25">
        <v>244</v>
      </c>
      <c r="K25" s="2" t="s">
        <v>70</v>
      </c>
      <c r="L25">
        <v>16</v>
      </c>
      <c r="S25" s="2" t="s">
        <v>22</v>
      </c>
      <c r="T25">
        <v>110</v>
      </c>
    </row>
    <row r="26" spans="1:20" x14ac:dyDescent="0.3">
      <c r="K26" s="2" t="s">
        <v>36</v>
      </c>
      <c r="L26">
        <v>7</v>
      </c>
      <c r="S26" s="2" t="s">
        <v>26</v>
      </c>
      <c r="T26">
        <v>1</v>
      </c>
    </row>
    <row r="27" spans="1:20" ht="18" x14ac:dyDescent="0.35">
      <c r="A27" s="11" t="s">
        <v>137</v>
      </c>
      <c r="B27" s="11"/>
      <c r="K27" s="2" t="s">
        <v>99</v>
      </c>
      <c r="L27">
        <v>244</v>
      </c>
      <c r="S27" s="2" t="s">
        <v>99</v>
      </c>
      <c r="T27">
        <v>111</v>
      </c>
    </row>
    <row r="28" spans="1:20" x14ac:dyDescent="0.3">
      <c r="A28" s="1" t="s">
        <v>9</v>
      </c>
      <c r="B28" t="s">
        <v>62</v>
      </c>
    </row>
    <row r="29" spans="1:20" ht="18" x14ac:dyDescent="0.35">
      <c r="K29" s="11" t="s">
        <v>140</v>
      </c>
      <c r="L29" s="11"/>
    </row>
    <row r="30" spans="1:20" x14ac:dyDescent="0.3">
      <c r="A30" s="1" t="s">
        <v>98</v>
      </c>
      <c r="B30" t="s">
        <v>108</v>
      </c>
      <c r="K30" s="1" t="s">
        <v>9</v>
      </c>
      <c r="L30" t="s">
        <v>42</v>
      </c>
    </row>
    <row r="31" spans="1:20" x14ac:dyDescent="0.3">
      <c r="A31" s="2" t="s">
        <v>28</v>
      </c>
      <c r="B31">
        <v>7</v>
      </c>
    </row>
    <row r="32" spans="1:20" x14ac:dyDescent="0.3">
      <c r="A32" s="2" t="s">
        <v>16</v>
      </c>
      <c r="B32">
        <v>5</v>
      </c>
      <c r="K32" s="1" t="s">
        <v>98</v>
      </c>
      <c r="L32" t="s">
        <v>108</v>
      </c>
    </row>
    <row r="33" spans="1:12" x14ac:dyDescent="0.3">
      <c r="A33" s="2" t="s">
        <v>67</v>
      </c>
      <c r="B33">
        <v>5</v>
      </c>
      <c r="K33" s="2" t="s">
        <v>17</v>
      </c>
      <c r="L33">
        <v>63</v>
      </c>
    </row>
    <row r="34" spans="1:12" x14ac:dyDescent="0.3">
      <c r="A34" s="2" t="s">
        <v>64</v>
      </c>
      <c r="B34">
        <v>4</v>
      </c>
      <c r="K34" s="2" t="s">
        <v>48</v>
      </c>
      <c r="L34">
        <v>9</v>
      </c>
    </row>
    <row r="35" spans="1:12" x14ac:dyDescent="0.3">
      <c r="A35" s="2" t="s">
        <v>46</v>
      </c>
      <c r="B35">
        <v>1</v>
      </c>
      <c r="K35" s="2" t="s">
        <v>32</v>
      </c>
      <c r="L35">
        <v>8</v>
      </c>
    </row>
    <row r="36" spans="1:12" x14ac:dyDescent="0.3">
      <c r="A36" s="2" t="s">
        <v>99</v>
      </c>
      <c r="B36">
        <v>22</v>
      </c>
      <c r="K36" s="2" t="s">
        <v>75</v>
      </c>
      <c r="L36">
        <v>2</v>
      </c>
    </row>
    <row r="37" spans="1:12" x14ac:dyDescent="0.3">
      <c r="K37" s="2" t="s">
        <v>99</v>
      </c>
      <c r="L37">
        <v>82</v>
      </c>
    </row>
    <row r="39" spans="1:12" ht="18" x14ac:dyDescent="0.35">
      <c r="A39" s="11" t="s">
        <v>138</v>
      </c>
      <c r="B39" s="11"/>
    </row>
    <row r="40" spans="1:12" x14ac:dyDescent="0.3">
      <c r="A40" s="1" t="s">
        <v>12</v>
      </c>
      <c r="B40" t="s">
        <v>22</v>
      </c>
    </row>
    <row r="42" spans="1:12" x14ac:dyDescent="0.3">
      <c r="A42" s="1" t="s">
        <v>98</v>
      </c>
      <c r="B42" t="s">
        <v>113</v>
      </c>
    </row>
    <row r="43" spans="1:12" x14ac:dyDescent="0.3">
      <c r="A43" s="2" t="s">
        <v>52</v>
      </c>
      <c r="B43">
        <v>13</v>
      </c>
    </row>
    <row r="44" spans="1:12" x14ac:dyDescent="0.3">
      <c r="A44" s="2" t="s">
        <v>56</v>
      </c>
      <c r="B44">
        <v>14</v>
      </c>
    </row>
    <row r="45" spans="1:12" x14ac:dyDescent="0.3">
      <c r="A45" s="2" t="s">
        <v>99</v>
      </c>
      <c r="B45">
        <v>27</v>
      </c>
    </row>
    <row r="53" spans="1:5" x14ac:dyDescent="0.3">
      <c r="A53" s="1" t="s">
        <v>98</v>
      </c>
      <c r="B53" t="s">
        <v>117</v>
      </c>
    </row>
    <row r="54" spans="1:5" x14ac:dyDescent="0.3">
      <c r="A54" s="2" t="s">
        <v>68</v>
      </c>
      <c r="B54">
        <v>5</v>
      </c>
      <c r="D54" s="5" t="s">
        <v>118</v>
      </c>
      <c r="E54" s="5">
        <f>SUM(Table1[facebook])</f>
        <v>23</v>
      </c>
    </row>
    <row r="55" spans="1:5" x14ac:dyDescent="0.3">
      <c r="A55" s="2" t="s">
        <v>96</v>
      </c>
      <c r="B55">
        <v>2</v>
      </c>
      <c r="D55" s="5" t="s">
        <v>119</v>
      </c>
      <c r="E55" s="5">
        <f>SUM(Table1[instgram])</f>
        <v>229</v>
      </c>
    </row>
    <row r="56" spans="1:5" x14ac:dyDescent="0.3">
      <c r="A56" s="2" t="s">
        <v>18</v>
      </c>
      <c r="B56">
        <v>163</v>
      </c>
      <c r="D56" s="5" t="s">
        <v>121</v>
      </c>
      <c r="E56" s="5">
        <f>SUM(Table1[Tiktok])</f>
        <v>65</v>
      </c>
    </row>
    <row r="57" spans="1:5" x14ac:dyDescent="0.3">
      <c r="A57" s="2" t="s">
        <v>92</v>
      </c>
      <c r="B57">
        <v>5</v>
      </c>
    </row>
    <row r="58" spans="1:5" x14ac:dyDescent="0.3">
      <c r="A58" s="2" t="s">
        <v>84</v>
      </c>
      <c r="B58">
        <v>49</v>
      </c>
    </row>
    <row r="59" spans="1:5" x14ac:dyDescent="0.3">
      <c r="A59" s="2" t="s">
        <v>58</v>
      </c>
      <c r="B59">
        <v>8</v>
      </c>
    </row>
    <row r="60" spans="1:5" x14ac:dyDescent="0.3">
      <c r="A60" s="2" t="s">
        <v>78</v>
      </c>
      <c r="B60">
        <v>1</v>
      </c>
    </row>
    <row r="61" spans="1:5" x14ac:dyDescent="0.3">
      <c r="A61" s="2" t="s">
        <v>99</v>
      </c>
      <c r="B61">
        <v>233</v>
      </c>
    </row>
    <row r="65" spans="1:5" x14ac:dyDescent="0.3">
      <c r="A65" s="1" t="s">
        <v>98</v>
      </c>
      <c r="B65" t="s">
        <v>122</v>
      </c>
    </row>
    <row r="66" spans="1:5" x14ac:dyDescent="0.3">
      <c r="A66" s="2" t="s">
        <v>35</v>
      </c>
      <c r="B66">
        <v>23</v>
      </c>
    </row>
    <row r="67" spans="1:5" x14ac:dyDescent="0.3">
      <c r="A67" s="2" t="s">
        <v>66</v>
      </c>
      <c r="B67">
        <v>21</v>
      </c>
      <c r="D67" s="5" t="s">
        <v>124</v>
      </c>
      <c r="E67" s="5">
        <f>SUM(Table1[Planner accessories])</f>
        <v>118</v>
      </c>
    </row>
    <row r="68" spans="1:5" x14ac:dyDescent="0.3">
      <c r="A68" s="2" t="s">
        <v>39</v>
      </c>
      <c r="B68">
        <v>19</v>
      </c>
      <c r="D68" s="5" t="s">
        <v>125</v>
      </c>
      <c r="E68" s="5">
        <f>SUM(Table1[Weekly planners])</f>
        <v>119</v>
      </c>
    </row>
    <row r="69" spans="1:5" x14ac:dyDescent="0.3">
      <c r="A69" s="2" t="s">
        <v>73</v>
      </c>
      <c r="B69">
        <v>18</v>
      </c>
      <c r="D69" s="5" t="s">
        <v>133</v>
      </c>
      <c r="E69" s="5">
        <f>SUM(Table1[To-do lists])</f>
        <v>148</v>
      </c>
    </row>
    <row r="70" spans="1:5" x14ac:dyDescent="0.3">
      <c r="A70" s="2" t="s">
        <v>81</v>
      </c>
      <c r="B70">
        <v>18</v>
      </c>
      <c r="D70" s="5" t="s">
        <v>126</v>
      </c>
      <c r="E70" s="5">
        <f>SUM(Table1[Notebooks])</f>
        <v>136</v>
      </c>
    </row>
    <row r="71" spans="1:5" x14ac:dyDescent="0.3">
      <c r="A71" s="2" t="s">
        <v>50</v>
      </c>
      <c r="B71">
        <v>18</v>
      </c>
      <c r="D71" s="5" t="s">
        <v>127</v>
      </c>
      <c r="E71" s="5">
        <f>SUM(Table1[Memos])</f>
        <v>50</v>
      </c>
    </row>
    <row r="72" spans="1:5" x14ac:dyDescent="0.3">
      <c r="A72" s="2" t="s">
        <v>21</v>
      </c>
      <c r="B72">
        <v>15</v>
      </c>
      <c r="D72" s="5" t="s">
        <v>128</v>
      </c>
      <c r="E72" s="5">
        <f>SUM(Table1[Not interested])</f>
        <v>6</v>
      </c>
    </row>
    <row r="73" spans="1:5" x14ac:dyDescent="0.3">
      <c r="A73" s="2" t="s">
        <v>44</v>
      </c>
      <c r="B73">
        <v>15</v>
      </c>
    </row>
    <row r="74" spans="1:5" x14ac:dyDescent="0.3">
      <c r="A74" s="2" t="s">
        <v>57</v>
      </c>
      <c r="B74">
        <v>14</v>
      </c>
    </row>
    <row r="75" spans="1:5" x14ac:dyDescent="0.3">
      <c r="A75" s="2" t="s">
        <v>54</v>
      </c>
      <c r="B75">
        <v>12</v>
      </c>
    </row>
    <row r="76" spans="1:5" x14ac:dyDescent="0.3">
      <c r="A76" s="2" t="s">
        <v>45</v>
      </c>
      <c r="B76">
        <v>11</v>
      </c>
    </row>
    <row r="77" spans="1:5" x14ac:dyDescent="0.3">
      <c r="A77" s="2" t="s">
        <v>49</v>
      </c>
      <c r="B77">
        <v>8</v>
      </c>
    </row>
    <row r="78" spans="1:5" x14ac:dyDescent="0.3">
      <c r="A78" s="2" t="s">
        <v>47</v>
      </c>
      <c r="B78">
        <v>7</v>
      </c>
    </row>
    <row r="79" spans="1:5" x14ac:dyDescent="0.3">
      <c r="A79" s="2" t="s">
        <v>72</v>
      </c>
      <c r="B79">
        <v>5</v>
      </c>
    </row>
    <row r="80" spans="1:5" x14ac:dyDescent="0.3">
      <c r="A80" s="2" t="s">
        <v>59</v>
      </c>
      <c r="B80">
        <v>5</v>
      </c>
    </row>
    <row r="81" spans="1:2" x14ac:dyDescent="0.3">
      <c r="A81" s="2" t="s">
        <v>80</v>
      </c>
      <c r="B81">
        <v>4</v>
      </c>
    </row>
    <row r="82" spans="1:2" x14ac:dyDescent="0.3">
      <c r="A82" s="2" t="s">
        <v>76</v>
      </c>
      <c r="B82">
        <v>4</v>
      </c>
    </row>
    <row r="83" spans="1:2" x14ac:dyDescent="0.3">
      <c r="A83" s="2" t="s">
        <v>63</v>
      </c>
      <c r="B83">
        <v>4</v>
      </c>
    </row>
    <row r="84" spans="1:2" x14ac:dyDescent="0.3">
      <c r="A84" s="2" t="s">
        <v>94</v>
      </c>
      <c r="B84">
        <v>3</v>
      </c>
    </row>
    <row r="85" spans="1:2" x14ac:dyDescent="0.3">
      <c r="A85" s="2" t="s">
        <v>69</v>
      </c>
      <c r="B85">
        <v>3</v>
      </c>
    </row>
    <row r="86" spans="1:2" x14ac:dyDescent="0.3">
      <c r="A86" s="2" t="s">
        <v>30</v>
      </c>
      <c r="B86">
        <v>3</v>
      </c>
    </row>
    <row r="87" spans="1:2" x14ac:dyDescent="0.3">
      <c r="A87" s="2" t="s">
        <v>88</v>
      </c>
      <c r="B87">
        <v>2</v>
      </c>
    </row>
    <row r="88" spans="1:2" x14ac:dyDescent="0.3">
      <c r="A88" s="2" t="s">
        <v>65</v>
      </c>
      <c r="B88">
        <v>2</v>
      </c>
    </row>
    <row r="89" spans="1:2" x14ac:dyDescent="0.3">
      <c r="A89" s="2" t="s">
        <v>95</v>
      </c>
      <c r="B89">
        <v>2</v>
      </c>
    </row>
    <row r="90" spans="1:2" x14ac:dyDescent="0.3">
      <c r="A90" s="2" t="s">
        <v>82</v>
      </c>
      <c r="B90">
        <v>2</v>
      </c>
    </row>
    <row r="91" spans="1:2" x14ac:dyDescent="0.3">
      <c r="A91" s="2" t="s">
        <v>89</v>
      </c>
      <c r="B91">
        <v>1</v>
      </c>
    </row>
    <row r="92" spans="1:2" x14ac:dyDescent="0.3">
      <c r="A92" s="2" t="s">
        <v>91</v>
      </c>
      <c r="B92">
        <v>1</v>
      </c>
    </row>
    <row r="93" spans="1:2" x14ac:dyDescent="0.3">
      <c r="A93" s="2" t="s">
        <v>74</v>
      </c>
      <c r="B93">
        <v>1</v>
      </c>
    </row>
    <row r="94" spans="1:2" x14ac:dyDescent="0.3">
      <c r="A94" s="2" t="s">
        <v>90</v>
      </c>
      <c r="B94">
        <v>1</v>
      </c>
    </row>
    <row r="95" spans="1:2" x14ac:dyDescent="0.3">
      <c r="A95" s="2" t="s">
        <v>79</v>
      </c>
      <c r="B95">
        <v>1</v>
      </c>
    </row>
    <row r="96" spans="1:2" x14ac:dyDescent="0.3">
      <c r="A96" s="2" t="s">
        <v>97</v>
      </c>
      <c r="B96">
        <v>1</v>
      </c>
    </row>
    <row r="97" spans="1:2" x14ac:dyDescent="0.3">
      <c r="A97" s="2" t="s">
        <v>99</v>
      </c>
      <c r="B97">
        <v>244</v>
      </c>
    </row>
  </sheetData>
  <mergeCells count="17">
    <mergeCell ref="S1:T1"/>
    <mergeCell ref="S8:T8"/>
    <mergeCell ref="S16:T16"/>
    <mergeCell ref="S23:T23"/>
    <mergeCell ref="A39:B39"/>
    <mergeCell ref="A27:B27"/>
    <mergeCell ref="K1:L1"/>
    <mergeCell ref="K11:L11"/>
    <mergeCell ref="O1:P1"/>
    <mergeCell ref="O11:P11"/>
    <mergeCell ref="O20:P20"/>
    <mergeCell ref="K29:L29"/>
    <mergeCell ref="E7:J7"/>
    <mergeCell ref="A1:B1"/>
    <mergeCell ref="A11:B11"/>
    <mergeCell ref="A19:B19"/>
    <mergeCell ref="K19:L19"/>
  </mergeCells>
  <pageMargins left="0.7" right="0.7" top="0.75" bottom="0.75" header="0.3" footer="0.3"/>
  <pageSetup paperSize="9"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7F45F-CBFF-46AB-AE85-AD4F78A0D1A5}">
  <dimension ref="A1:Y245"/>
  <sheetViews>
    <sheetView topLeftCell="E1" workbookViewId="0">
      <selection activeCell="F17" sqref="F17"/>
    </sheetView>
  </sheetViews>
  <sheetFormatPr defaultRowHeight="14.4" x14ac:dyDescent="0.3"/>
  <cols>
    <col min="1" max="1" width="10" customWidth="1"/>
    <col min="2" max="2" width="12.5546875" customWidth="1"/>
    <col min="3" max="3" width="19.5546875" customWidth="1"/>
    <col min="4" max="4" width="12.5546875" customWidth="1"/>
    <col min="5" max="5" width="16.33203125" customWidth="1"/>
    <col min="6" max="6" width="14.88671875" customWidth="1"/>
    <col min="7" max="7" width="74.88671875" bestFit="1" customWidth="1"/>
    <col min="8" max="8" width="14.44140625" customWidth="1"/>
    <col min="9" max="9" width="25.21875" customWidth="1"/>
    <col min="10" max="10" width="17.33203125" customWidth="1"/>
    <col min="11" max="11" width="15.44140625" customWidth="1"/>
    <col min="12" max="12" width="12" bestFit="1" customWidth="1"/>
    <col min="13" max="13" width="22.109375" customWidth="1"/>
    <col min="14" max="14" width="27.5546875" customWidth="1"/>
    <col min="15" max="15" width="12.88671875" customWidth="1"/>
    <col min="16" max="17" width="11.21875"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118</v>
      </c>
      <c r="R1" t="s">
        <v>119</v>
      </c>
      <c r="S1" t="s">
        <v>120</v>
      </c>
      <c r="T1" t="s">
        <v>123</v>
      </c>
      <c r="U1" t="s">
        <v>73</v>
      </c>
      <c r="V1" t="s">
        <v>39</v>
      </c>
      <c r="W1" t="s">
        <v>94</v>
      </c>
      <c r="X1" t="s">
        <v>21</v>
      </c>
      <c r="Y1" t="s">
        <v>80</v>
      </c>
    </row>
    <row r="2" spans="1:25" x14ac:dyDescent="0.3">
      <c r="A2" t="s">
        <v>16</v>
      </c>
      <c r="B2" t="s">
        <v>17</v>
      </c>
      <c r="C2" t="s">
        <v>18</v>
      </c>
      <c r="D2" t="s">
        <v>18</v>
      </c>
      <c r="E2" t="s">
        <v>19</v>
      </c>
      <c r="F2" t="s">
        <v>20</v>
      </c>
      <c r="G2" t="s">
        <v>21</v>
      </c>
      <c r="H2" t="s">
        <v>22</v>
      </c>
      <c r="I2" t="s">
        <v>23</v>
      </c>
      <c r="J2" t="s">
        <v>24</v>
      </c>
      <c r="K2" t="s">
        <v>25</v>
      </c>
      <c r="L2" t="s">
        <v>26</v>
      </c>
      <c r="M2" t="s">
        <v>27</v>
      </c>
      <c r="N2" t="s">
        <v>27</v>
      </c>
      <c r="O2" t="s">
        <v>27</v>
      </c>
      <c r="P2" t="s">
        <v>27</v>
      </c>
      <c r="Q2">
        <f>IF(ISNUMBER(SEARCH("Facebook", C2)), 1, 0)</f>
        <v>0</v>
      </c>
      <c r="R2">
        <f>IF(ISNUMBER(SEARCH("Instagram", C2)), 1, 0)</f>
        <v>1</v>
      </c>
      <c r="S2">
        <f>IF(ISNUMBER(SEARCH("TikTok", C2)), 1, 0)</f>
        <v>0</v>
      </c>
      <c r="T2">
        <f>IF(ISNUMBER(SEARCH("Planner accessories", G2)), 1, 0)</f>
        <v>0</v>
      </c>
      <c r="U2">
        <f>IF(ISNUMBER(SEARCH("Notebooks", G2)), 1, 0)</f>
        <v>0</v>
      </c>
      <c r="V2">
        <f>IF(ISNUMBER(SEARCH("To-do lists", G2)), 1, 0)</f>
        <v>0</v>
      </c>
      <c r="W2">
        <f>IF(ISNUMBER(SEARCH("Memos", G2)), 1, 0)</f>
        <v>0</v>
      </c>
      <c r="X2">
        <f>IF(ISNUMBER(SEARCH("Weekly planners", G2)), 1, 0)</f>
        <v>1</v>
      </c>
      <c r="Y2">
        <f>IF(ISNUMBER(SEARCH("Not interested", G2)), 1, 0)</f>
        <v>0</v>
      </c>
    </row>
    <row r="3" spans="1:25" x14ac:dyDescent="0.3">
      <c r="A3" t="s">
        <v>28</v>
      </c>
      <c r="B3" t="s">
        <v>17</v>
      </c>
      <c r="C3" t="s">
        <v>18</v>
      </c>
      <c r="D3" t="s">
        <v>18</v>
      </c>
      <c r="E3" t="s">
        <v>19</v>
      </c>
      <c r="F3" t="s">
        <v>29</v>
      </c>
      <c r="G3" t="s">
        <v>30</v>
      </c>
      <c r="H3" t="s">
        <v>22</v>
      </c>
      <c r="I3" t="s">
        <v>23</v>
      </c>
      <c r="J3" t="s">
        <v>24</v>
      </c>
      <c r="K3" t="s">
        <v>31</v>
      </c>
      <c r="L3" t="s">
        <v>26</v>
      </c>
      <c r="M3" t="s">
        <v>27</v>
      </c>
      <c r="N3" t="s">
        <v>27</v>
      </c>
      <c r="O3" t="s">
        <v>27</v>
      </c>
      <c r="P3" t="s">
        <v>27</v>
      </c>
      <c r="Q3">
        <f t="shared" ref="Q3:Q63" si="0">IF(ISNUMBER(SEARCH("Facebook", C3)), 1, 0)</f>
        <v>0</v>
      </c>
      <c r="R3">
        <f t="shared" ref="R3:R63" si="1">IF(ISNUMBER(SEARCH("Instagram", C3)), 1, 0)</f>
        <v>1</v>
      </c>
      <c r="S3">
        <f t="shared" ref="S3:S63" si="2">IF(ISNUMBER(SEARCH("TikTok", C3)), 1, 0)</f>
        <v>0</v>
      </c>
      <c r="T3">
        <f t="shared" ref="T3:T66" si="3">IF(ISNUMBER(SEARCH("Planner accessories", G3)), 1, 0)</f>
        <v>1</v>
      </c>
      <c r="U3">
        <f t="shared" ref="U3:U66" si="4">IF(ISNUMBER(SEARCH("Notebooks", G3)), 1, 0)</f>
        <v>1</v>
      </c>
      <c r="V3">
        <f t="shared" ref="V3:V66" si="5">IF(ISNUMBER(SEARCH("To-do lists", G3)), 1, 0)</f>
        <v>1</v>
      </c>
      <c r="W3">
        <f t="shared" ref="W3:W66" si="6">IF(ISNUMBER(SEARCH("Memos", G3)), 1, 0)</f>
        <v>1</v>
      </c>
      <c r="X3">
        <f t="shared" ref="X3:X66" si="7">IF(ISNUMBER(SEARCH("Weekly planners", G3)), 1, 0)</f>
        <v>0</v>
      </c>
      <c r="Y3">
        <f t="shared" ref="Y3:Y66" si="8">IF(ISNUMBER(SEARCH("Not interested", G3)), 1, 0)</f>
        <v>0</v>
      </c>
    </row>
    <row r="4" spans="1:25" x14ac:dyDescent="0.3">
      <c r="A4" t="s">
        <v>16</v>
      </c>
      <c r="B4" t="s">
        <v>32</v>
      </c>
      <c r="C4" t="s">
        <v>18</v>
      </c>
      <c r="D4" t="s">
        <v>33</v>
      </c>
      <c r="E4" t="s">
        <v>34</v>
      </c>
      <c r="F4" t="s">
        <v>29</v>
      </c>
      <c r="G4" t="s">
        <v>35</v>
      </c>
      <c r="H4" t="s">
        <v>22</v>
      </c>
      <c r="I4" t="s">
        <v>36</v>
      </c>
      <c r="J4" t="s">
        <v>27</v>
      </c>
      <c r="K4" t="s">
        <v>25</v>
      </c>
      <c r="L4" t="s">
        <v>22</v>
      </c>
      <c r="M4" t="s">
        <v>26</v>
      </c>
      <c r="N4" t="s">
        <v>27</v>
      </c>
      <c r="O4" t="s">
        <v>37</v>
      </c>
      <c r="P4" t="s">
        <v>22</v>
      </c>
      <c r="Q4">
        <f t="shared" si="0"/>
        <v>0</v>
      </c>
      <c r="R4">
        <f t="shared" si="1"/>
        <v>1</v>
      </c>
      <c r="S4">
        <f t="shared" si="2"/>
        <v>0</v>
      </c>
      <c r="T4">
        <f t="shared" si="3"/>
        <v>1</v>
      </c>
      <c r="U4">
        <f t="shared" si="4"/>
        <v>1</v>
      </c>
      <c r="V4">
        <f t="shared" si="5"/>
        <v>1</v>
      </c>
      <c r="W4">
        <f t="shared" si="6"/>
        <v>1</v>
      </c>
      <c r="X4">
        <f t="shared" si="7"/>
        <v>1</v>
      </c>
      <c r="Y4">
        <f t="shared" si="8"/>
        <v>0</v>
      </c>
    </row>
    <row r="5" spans="1:25" x14ac:dyDescent="0.3">
      <c r="A5" t="s">
        <v>46</v>
      </c>
      <c r="B5" t="s">
        <v>17</v>
      </c>
      <c r="C5" t="s">
        <v>18</v>
      </c>
      <c r="D5" t="s">
        <v>18</v>
      </c>
      <c r="E5" t="s">
        <v>34</v>
      </c>
      <c r="F5" t="s">
        <v>20</v>
      </c>
      <c r="G5" t="s">
        <v>39</v>
      </c>
      <c r="H5" t="s">
        <v>40</v>
      </c>
      <c r="I5" t="s">
        <v>41</v>
      </c>
      <c r="J5" t="s">
        <v>42</v>
      </c>
      <c r="K5" t="s">
        <v>25</v>
      </c>
      <c r="L5" t="s">
        <v>26</v>
      </c>
      <c r="M5" t="s">
        <v>27</v>
      </c>
      <c r="N5" t="s">
        <v>27</v>
      </c>
      <c r="O5" t="s">
        <v>27</v>
      </c>
      <c r="P5" t="s">
        <v>27</v>
      </c>
      <c r="Q5">
        <f t="shared" si="0"/>
        <v>0</v>
      </c>
      <c r="R5">
        <f t="shared" si="1"/>
        <v>1</v>
      </c>
      <c r="S5">
        <f t="shared" si="2"/>
        <v>0</v>
      </c>
      <c r="T5">
        <f t="shared" si="3"/>
        <v>0</v>
      </c>
      <c r="U5">
        <f t="shared" si="4"/>
        <v>0</v>
      </c>
      <c r="V5">
        <f t="shared" si="5"/>
        <v>1</v>
      </c>
      <c r="W5">
        <f t="shared" si="6"/>
        <v>0</v>
      </c>
      <c r="X5">
        <f t="shared" si="7"/>
        <v>0</v>
      </c>
      <c r="Y5">
        <f t="shared" si="8"/>
        <v>0</v>
      </c>
    </row>
    <row r="6" spans="1:25" x14ac:dyDescent="0.3">
      <c r="A6" t="s">
        <v>16</v>
      </c>
      <c r="B6" t="s">
        <v>17</v>
      </c>
      <c r="C6" t="s">
        <v>18</v>
      </c>
      <c r="D6" t="s">
        <v>18</v>
      </c>
      <c r="E6" t="s">
        <v>34</v>
      </c>
      <c r="F6" t="s">
        <v>20</v>
      </c>
      <c r="G6" t="s">
        <v>47</v>
      </c>
      <c r="H6" t="s">
        <v>22</v>
      </c>
      <c r="I6" t="s">
        <v>41</v>
      </c>
      <c r="J6" t="s">
        <v>42</v>
      </c>
      <c r="K6" t="s">
        <v>25</v>
      </c>
      <c r="L6" t="s">
        <v>26</v>
      </c>
      <c r="M6" t="s">
        <v>27</v>
      </c>
      <c r="N6" t="s">
        <v>27</v>
      </c>
      <c r="O6" t="s">
        <v>27</v>
      </c>
      <c r="P6" t="s">
        <v>27</v>
      </c>
      <c r="Q6">
        <f t="shared" si="0"/>
        <v>0</v>
      </c>
      <c r="R6">
        <f t="shared" si="1"/>
        <v>1</v>
      </c>
      <c r="S6">
        <f t="shared" si="2"/>
        <v>0</v>
      </c>
      <c r="T6">
        <f t="shared" si="3"/>
        <v>1</v>
      </c>
      <c r="U6">
        <f t="shared" si="4"/>
        <v>1</v>
      </c>
      <c r="V6">
        <f t="shared" si="5"/>
        <v>0</v>
      </c>
      <c r="W6">
        <f t="shared" si="6"/>
        <v>0</v>
      </c>
      <c r="X6">
        <f t="shared" si="7"/>
        <v>1</v>
      </c>
      <c r="Y6">
        <f t="shared" si="8"/>
        <v>0</v>
      </c>
    </row>
    <row r="7" spans="1:25" x14ac:dyDescent="0.3">
      <c r="A7" t="s">
        <v>16</v>
      </c>
      <c r="B7" t="s">
        <v>48</v>
      </c>
      <c r="C7" t="s">
        <v>18</v>
      </c>
      <c r="D7" t="s">
        <v>18</v>
      </c>
      <c r="E7" t="s">
        <v>19</v>
      </c>
      <c r="F7" t="s">
        <v>20</v>
      </c>
      <c r="G7" t="s">
        <v>49</v>
      </c>
      <c r="H7" t="s">
        <v>40</v>
      </c>
      <c r="I7" t="s">
        <v>41</v>
      </c>
      <c r="J7" t="s">
        <v>42</v>
      </c>
      <c r="K7" t="s">
        <v>25</v>
      </c>
      <c r="L7" t="s">
        <v>26</v>
      </c>
      <c r="M7" t="s">
        <v>27</v>
      </c>
      <c r="N7" t="s">
        <v>27</v>
      </c>
      <c r="O7" t="s">
        <v>27</v>
      </c>
      <c r="P7" t="s">
        <v>27</v>
      </c>
      <c r="Q7">
        <f t="shared" si="0"/>
        <v>0</v>
      </c>
      <c r="R7">
        <f t="shared" si="1"/>
        <v>1</v>
      </c>
      <c r="S7">
        <f t="shared" si="2"/>
        <v>0</v>
      </c>
      <c r="T7">
        <f t="shared" si="3"/>
        <v>1</v>
      </c>
      <c r="U7">
        <f t="shared" si="4"/>
        <v>0</v>
      </c>
      <c r="V7">
        <f t="shared" si="5"/>
        <v>0</v>
      </c>
      <c r="W7">
        <f t="shared" si="6"/>
        <v>0</v>
      </c>
      <c r="X7">
        <f t="shared" si="7"/>
        <v>1</v>
      </c>
      <c r="Y7">
        <f t="shared" si="8"/>
        <v>0</v>
      </c>
    </row>
    <row r="8" spans="1:25" x14ac:dyDescent="0.3">
      <c r="A8" t="s">
        <v>16</v>
      </c>
      <c r="B8" t="s">
        <v>17</v>
      </c>
      <c r="C8" t="s">
        <v>18</v>
      </c>
      <c r="D8" t="s">
        <v>33</v>
      </c>
      <c r="E8" t="s">
        <v>34</v>
      </c>
      <c r="F8" t="s">
        <v>29</v>
      </c>
      <c r="G8" t="s">
        <v>50</v>
      </c>
      <c r="H8" t="s">
        <v>22</v>
      </c>
      <c r="I8" t="s">
        <v>41</v>
      </c>
      <c r="J8" t="s">
        <v>27</v>
      </c>
      <c r="K8" t="s">
        <v>31</v>
      </c>
      <c r="L8" t="s">
        <v>22</v>
      </c>
      <c r="M8" t="s">
        <v>22</v>
      </c>
      <c r="N8" t="s">
        <v>51</v>
      </c>
      <c r="O8" t="s">
        <v>52</v>
      </c>
      <c r="P8" t="s">
        <v>22</v>
      </c>
      <c r="Q8">
        <f t="shared" si="0"/>
        <v>0</v>
      </c>
      <c r="R8">
        <f t="shared" si="1"/>
        <v>1</v>
      </c>
      <c r="S8">
        <f t="shared" si="2"/>
        <v>0</v>
      </c>
      <c r="T8">
        <f t="shared" si="3"/>
        <v>0</v>
      </c>
      <c r="U8">
        <f t="shared" si="4"/>
        <v>0</v>
      </c>
      <c r="V8">
        <f t="shared" si="5"/>
        <v>1</v>
      </c>
      <c r="W8">
        <f t="shared" si="6"/>
        <v>0</v>
      </c>
      <c r="X8">
        <f t="shared" si="7"/>
        <v>1</v>
      </c>
      <c r="Y8">
        <f t="shared" si="8"/>
        <v>0</v>
      </c>
    </row>
    <row r="9" spans="1:25" x14ac:dyDescent="0.3">
      <c r="A9" t="s">
        <v>16</v>
      </c>
      <c r="B9" t="s">
        <v>17</v>
      </c>
      <c r="C9" t="s">
        <v>18</v>
      </c>
      <c r="D9" t="s">
        <v>18</v>
      </c>
      <c r="E9" t="s">
        <v>53</v>
      </c>
      <c r="F9" t="s">
        <v>29</v>
      </c>
      <c r="G9" t="s">
        <v>54</v>
      </c>
      <c r="H9" t="s">
        <v>22</v>
      </c>
      <c r="I9" t="s">
        <v>41</v>
      </c>
      <c r="J9" t="s">
        <v>55</v>
      </c>
      <c r="K9" t="s">
        <v>31</v>
      </c>
      <c r="L9" t="s">
        <v>22</v>
      </c>
      <c r="M9" t="s">
        <v>26</v>
      </c>
      <c r="N9" t="s">
        <v>27</v>
      </c>
      <c r="O9" t="s">
        <v>56</v>
      </c>
      <c r="P9" t="s">
        <v>22</v>
      </c>
      <c r="Q9">
        <f t="shared" si="0"/>
        <v>0</v>
      </c>
      <c r="R9">
        <f t="shared" si="1"/>
        <v>1</v>
      </c>
      <c r="S9">
        <f t="shared" si="2"/>
        <v>0</v>
      </c>
      <c r="T9">
        <f t="shared" si="3"/>
        <v>1</v>
      </c>
      <c r="U9">
        <f t="shared" si="4"/>
        <v>1</v>
      </c>
      <c r="V9">
        <f t="shared" si="5"/>
        <v>0</v>
      </c>
      <c r="W9">
        <f t="shared" si="6"/>
        <v>0</v>
      </c>
      <c r="X9">
        <f t="shared" si="7"/>
        <v>0</v>
      </c>
      <c r="Y9">
        <f t="shared" si="8"/>
        <v>0</v>
      </c>
    </row>
    <row r="10" spans="1:25" x14ac:dyDescent="0.3">
      <c r="A10" t="s">
        <v>28</v>
      </c>
      <c r="B10" t="s">
        <v>17</v>
      </c>
      <c r="C10" t="s">
        <v>18</v>
      </c>
      <c r="D10" t="s">
        <v>33</v>
      </c>
      <c r="E10" t="s">
        <v>34</v>
      </c>
      <c r="F10" t="s">
        <v>29</v>
      </c>
      <c r="G10" t="s">
        <v>57</v>
      </c>
      <c r="H10" t="s">
        <v>22</v>
      </c>
      <c r="I10" t="s">
        <v>23</v>
      </c>
      <c r="J10" t="s">
        <v>24</v>
      </c>
      <c r="K10" t="s">
        <v>31</v>
      </c>
      <c r="L10" t="s">
        <v>26</v>
      </c>
      <c r="M10" t="s">
        <v>27</v>
      </c>
      <c r="N10" t="s">
        <v>27</v>
      </c>
      <c r="O10" t="s">
        <v>27</v>
      </c>
      <c r="P10" t="s">
        <v>27</v>
      </c>
      <c r="Q10">
        <f t="shared" si="0"/>
        <v>0</v>
      </c>
      <c r="R10">
        <f t="shared" si="1"/>
        <v>1</v>
      </c>
      <c r="S10">
        <f t="shared" si="2"/>
        <v>0</v>
      </c>
      <c r="T10">
        <f t="shared" si="3"/>
        <v>0</v>
      </c>
      <c r="U10">
        <f t="shared" si="4"/>
        <v>1</v>
      </c>
      <c r="V10">
        <f t="shared" si="5"/>
        <v>1</v>
      </c>
      <c r="W10">
        <f t="shared" si="6"/>
        <v>0</v>
      </c>
      <c r="X10">
        <f t="shared" si="7"/>
        <v>0</v>
      </c>
      <c r="Y10">
        <f t="shared" si="8"/>
        <v>0</v>
      </c>
    </row>
    <row r="11" spans="1:25" x14ac:dyDescent="0.3">
      <c r="A11" t="s">
        <v>46</v>
      </c>
      <c r="B11" t="s">
        <v>32</v>
      </c>
      <c r="C11" t="s">
        <v>58</v>
      </c>
      <c r="D11" t="s">
        <v>33</v>
      </c>
      <c r="E11" t="s">
        <v>34</v>
      </c>
      <c r="F11" t="s">
        <v>29</v>
      </c>
      <c r="G11" t="s">
        <v>59</v>
      </c>
      <c r="H11" t="s">
        <v>22</v>
      </c>
      <c r="I11" t="s">
        <v>23</v>
      </c>
      <c r="J11" t="s">
        <v>27</v>
      </c>
      <c r="K11" t="s">
        <v>31</v>
      </c>
      <c r="L11" t="s">
        <v>22</v>
      </c>
      <c r="M11" t="s">
        <v>26</v>
      </c>
      <c r="N11" t="s">
        <v>27</v>
      </c>
      <c r="O11" t="s">
        <v>56</v>
      </c>
      <c r="P11" t="s">
        <v>22</v>
      </c>
      <c r="Q11">
        <f t="shared" si="0"/>
        <v>0</v>
      </c>
      <c r="R11">
        <f t="shared" si="1"/>
        <v>0</v>
      </c>
      <c r="S11">
        <f t="shared" si="2"/>
        <v>1</v>
      </c>
      <c r="T11">
        <f t="shared" si="3"/>
        <v>1</v>
      </c>
      <c r="U11">
        <f t="shared" si="4"/>
        <v>0</v>
      </c>
      <c r="V11">
        <f t="shared" si="5"/>
        <v>1</v>
      </c>
      <c r="W11">
        <f t="shared" si="6"/>
        <v>0</v>
      </c>
      <c r="X11">
        <f t="shared" si="7"/>
        <v>0</v>
      </c>
      <c r="Y11">
        <f t="shared" si="8"/>
        <v>0</v>
      </c>
    </row>
    <row r="12" spans="1:25" x14ac:dyDescent="0.3">
      <c r="A12" t="s">
        <v>16</v>
      </c>
      <c r="B12" t="s">
        <v>17</v>
      </c>
      <c r="C12" t="s">
        <v>18</v>
      </c>
      <c r="D12" t="s">
        <v>18</v>
      </c>
      <c r="E12" t="s">
        <v>34</v>
      </c>
      <c r="F12" t="s">
        <v>60</v>
      </c>
      <c r="G12" t="s">
        <v>35</v>
      </c>
      <c r="H12" t="s">
        <v>40</v>
      </c>
      <c r="I12" t="s">
        <v>61</v>
      </c>
      <c r="J12" t="s">
        <v>24</v>
      </c>
      <c r="K12" t="s">
        <v>31</v>
      </c>
      <c r="L12" t="s">
        <v>22</v>
      </c>
      <c r="M12" t="s">
        <v>27</v>
      </c>
      <c r="N12" t="s">
        <v>27</v>
      </c>
      <c r="O12" t="s">
        <v>56</v>
      </c>
      <c r="P12" t="s">
        <v>22</v>
      </c>
      <c r="Q12">
        <f t="shared" si="0"/>
        <v>0</v>
      </c>
      <c r="R12">
        <f t="shared" si="1"/>
        <v>1</v>
      </c>
      <c r="S12">
        <f t="shared" si="2"/>
        <v>0</v>
      </c>
      <c r="T12">
        <f t="shared" si="3"/>
        <v>1</v>
      </c>
      <c r="U12">
        <f t="shared" si="4"/>
        <v>1</v>
      </c>
      <c r="V12">
        <f t="shared" si="5"/>
        <v>1</v>
      </c>
      <c r="W12">
        <f t="shared" si="6"/>
        <v>1</v>
      </c>
      <c r="X12">
        <f t="shared" si="7"/>
        <v>1</v>
      </c>
      <c r="Y12">
        <f t="shared" si="8"/>
        <v>0</v>
      </c>
    </row>
    <row r="13" spans="1:25" x14ac:dyDescent="0.3">
      <c r="A13" t="s">
        <v>16</v>
      </c>
      <c r="B13" t="s">
        <v>17</v>
      </c>
      <c r="C13" t="s">
        <v>18</v>
      </c>
      <c r="D13" t="s">
        <v>38</v>
      </c>
      <c r="E13" t="s">
        <v>19</v>
      </c>
      <c r="F13" t="s">
        <v>20</v>
      </c>
      <c r="G13" t="s">
        <v>54</v>
      </c>
      <c r="H13" t="s">
        <v>40</v>
      </c>
      <c r="I13" t="s">
        <v>41</v>
      </c>
      <c r="J13" t="s">
        <v>42</v>
      </c>
      <c r="K13" t="s">
        <v>43</v>
      </c>
      <c r="L13" t="s">
        <v>26</v>
      </c>
      <c r="M13" t="s">
        <v>27</v>
      </c>
      <c r="N13" t="s">
        <v>27</v>
      </c>
      <c r="O13" t="s">
        <v>27</v>
      </c>
      <c r="P13" t="s">
        <v>27</v>
      </c>
      <c r="Q13">
        <f t="shared" si="0"/>
        <v>0</v>
      </c>
      <c r="R13">
        <f t="shared" si="1"/>
        <v>1</v>
      </c>
      <c r="S13">
        <f t="shared" si="2"/>
        <v>0</v>
      </c>
      <c r="T13">
        <f t="shared" si="3"/>
        <v>1</v>
      </c>
      <c r="U13">
        <f t="shared" si="4"/>
        <v>1</v>
      </c>
      <c r="V13">
        <f t="shared" si="5"/>
        <v>0</v>
      </c>
      <c r="W13">
        <f t="shared" si="6"/>
        <v>0</v>
      </c>
      <c r="X13">
        <f t="shared" si="7"/>
        <v>0</v>
      </c>
      <c r="Y13">
        <f t="shared" si="8"/>
        <v>0</v>
      </c>
    </row>
    <row r="14" spans="1:25" x14ac:dyDescent="0.3">
      <c r="A14" t="s">
        <v>28</v>
      </c>
      <c r="B14" t="s">
        <v>17</v>
      </c>
      <c r="C14" t="s">
        <v>18</v>
      </c>
      <c r="D14" t="s">
        <v>18</v>
      </c>
      <c r="E14" t="s">
        <v>34</v>
      </c>
      <c r="F14" t="s">
        <v>20</v>
      </c>
      <c r="G14" t="s">
        <v>59</v>
      </c>
      <c r="H14" t="s">
        <v>40</v>
      </c>
      <c r="I14" t="s">
        <v>23</v>
      </c>
      <c r="J14" t="s">
        <v>62</v>
      </c>
      <c r="K14" t="s">
        <v>31</v>
      </c>
      <c r="L14" t="s">
        <v>22</v>
      </c>
      <c r="M14" t="s">
        <v>26</v>
      </c>
      <c r="N14" t="s">
        <v>27</v>
      </c>
      <c r="O14" t="s">
        <v>52</v>
      </c>
      <c r="P14" t="s">
        <v>22</v>
      </c>
      <c r="Q14">
        <f t="shared" si="0"/>
        <v>0</v>
      </c>
      <c r="R14">
        <f t="shared" si="1"/>
        <v>1</v>
      </c>
      <c r="S14">
        <f t="shared" si="2"/>
        <v>0</v>
      </c>
      <c r="T14">
        <f t="shared" si="3"/>
        <v>1</v>
      </c>
      <c r="U14">
        <f t="shared" si="4"/>
        <v>0</v>
      </c>
      <c r="V14">
        <f t="shared" si="5"/>
        <v>1</v>
      </c>
      <c r="W14">
        <f t="shared" si="6"/>
        <v>0</v>
      </c>
      <c r="X14">
        <f t="shared" si="7"/>
        <v>0</v>
      </c>
      <c r="Y14">
        <f t="shared" si="8"/>
        <v>0</v>
      </c>
    </row>
    <row r="15" spans="1:25" x14ac:dyDescent="0.3">
      <c r="A15" t="s">
        <v>28</v>
      </c>
      <c r="B15" t="s">
        <v>17</v>
      </c>
      <c r="C15" t="s">
        <v>18</v>
      </c>
      <c r="D15" t="s">
        <v>33</v>
      </c>
      <c r="E15" t="s">
        <v>19</v>
      </c>
      <c r="F15" t="s">
        <v>29</v>
      </c>
      <c r="G15" t="s">
        <v>54</v>
      </c>
      <c r="H15" t="s">
        <v>22</v>
      </c>
      <c r="I15" t="s">
        <v>41</v>
      </c>
      <c r="J15" t="s">
        <v>42</v>
      </c>
      <c r="K15" t="s">
        <v>43</v>
      </c>
      <c r="L15" t="s">
        <v>22</v>
      </c>
      <c r="M15" t="s">
        <v>26</v>
      </c>
      <c r="N15" t="s">
        <v>27</v>
      </c>
      <c r="O15" t="s">
        <v>56</v>
      </c>
      <c r="P15" t="s">
        <v>22</v>
      </c>
      <c r="Q15">
        <f t="shared" si="0"/>
        <v>0</v>
      </c>
      <c r="R15">
        <f t="shared" si="1"/>
        <v>1</v>
      </c>
      <c r="S15">
        <f t="shared" si="2"/>
        <v>0</v>
      </c>
      <c r="T15">
        <f t="shared" si="3"/>
        <v>1</v>
      </c>
      <c r="U15">
        <f t="shared" si="4"/>
        <v>1</v>
      </c>
      <c r="V15">
        <f t="shared" si="5"/>
        <v>0</v>
      </c>
      <c r="W15">
        <f t="shared" si="6"/>
        <v>0</v>
      </c>
      <c r="X15">
        <f t="shared" si="7"/>
        <v>0</v>
      </c>
      <c r="Y15">
        <f t="shared" si="8"/>
        <v>0</v>
      </c>
    </row>
    <row r="16" spans="1:25" x14ac:dyDescent="0.3">
      <c r="A16" t="s">
        <v>16</v>
      </c>
      <c r="B16" t="s">
        <v>17</v>
      </c>
      <c r="C16" t="s">
        <v>18</v>
      </c>
      <c r="D16" t="s">
        <v>38</v>
      </c>
      <c r="E16" t="s">
        <v>19</v>
      </c>
      <c r="F16" t="s">
        <v>20</v>
      </c>
      <c r="G16" t="s">
        <v>50</v>
      </c>
      <c r="H16" t="s">
        <v>22</v>
      </c>
      <c r="I16" t="s">
        <v>41</v>
      </c>
      <c r="J16" t="s">
        <v>24</v>
      </c>
      <c r="K16" t="s">
        <v>43</v>
      </c>
      <c r="L16" t="s">
        <v>26</v>
      </c>
      <c r="M16" t="s">
        <v>27</v>
      </c>
      <c r="N16" t="s">
        <v>27</v>
      </c>
      <c r="O16" t="s">
        <v>27</v>
      </c>
      <c r="P16" t="s">
        <v>27</v>
      </c>
      <c r="Q16">
        <f t="shared" si="0"/>
        <v>0</v>
      </c>
      <c r="R16">
        <f t="shared" si="1"/>
        <v>1</v>
      </c>
      <c r="S16">
        <f t="shared" si="2"/>
        <v>0</v>
      </c>
      <c r="T16">
        <f t="shared" si="3"/>
        <v>0</v>
      </c>
      <c r="U16">
        <f t="shared" si="4"/>
        <v>0</v>
      </c>
      <c r="V16">
        <f t="shared" si="5"/>
        <v>1</v>
      </c>
      <c r="W16">
        <f t="shared" si="6"/>
        <v>0</v>
      </c>
      <c r="X16">
        <f t="shared" si="7"/>
        <v>1</v>
      </c>
      <c r="Y16">
        <f t="shared" si="8"/>
        <v>0</v>
      </c>
    </row>
    <row r="17" spans="1:25" x14ac:dyDescent="0.3">
      <c r="A17" t="s">
        <v>28</v>
      </c>
      <c r="B17" t="s">
        <v>17</v>
      </c>
      <c r="C17" t="s">
        <v>18</v>
      </c>
      <c r="D17" t="s">
        <v>33</v>
      </c>
      <c r="E17" t="s">
        <v>34</v>
      </c>
      <c r="F17" t="s">
        <v>20</v>
      </c>
      <c r="G17" t="s">
        <v>45</v>
      </c>
      <c r="H17" t="s">
        <v>40</v>
      </c>
      <c r="I17" t="s">
        <v>41</v>
      </c>
      <c r="J17" t="s">
        <v>24</v>
      </c>
      <c r="K17" t="s">
        <v>25</v>
      </c>
      <c r="L17" t="s">
        <v>22</v>
      </c>
      <c r="M17" t="s">
        <v>26</v>
      </c>
      <c r="N17" t="s">
        <v>27</v>
      </c>
      <c r="O17" t="s">
        <v>56</v>
      </c>
      <c r="P17" t="s">
        <v>22</v>
      </c>
      <c r="Q17">
        <f t="shared" si="0"/>
        <v>0</v>
      </c>
      <c r="R17">
        <f t="shared" si="1"/>
        <v>1</v>
      </c>
      <c r="S17">
        <f>IF(ISNUMBER(SEARCH("TikTok", C17)), 1, 0)</f>
        <v>0</v>
      </c>
      <c r="T17">
        <f t="shared" si="3"/>
        <v>1</v>
      </c>
      <c r="U17">
        <f t="shared" si="4"/>
        <v>1</v>
      </c>
      <c r="V17">
        <f t="shared" si="5"/>
        <v>1</v>
      </c>
      <c r="W17">
        <f t="shared" si="6"/>
        <v>0</v>
      </c>
      <c r="X17">
        <f t="shared" si="7"/>
        <v>1</v>
      </c>
      <c r="Y17">
        <f t="shared" si="8"/>
        <v>0</v>
      </c>
    </row>
    <row r="18" spans="1:25" x14ac:dyDescent="0.3">
      <c r="A18" t="s">
        <v>46</v>
      </c>
      <c r="B18" t="s">
        <v>17</v>
      </c>
      <c r="C18" t="s">
        <v>18</v>
      </c>
      <c r="D18" t="s">
        <v>33</v>
      </c>
      <c r="E18" t="s">
        <v>34</v>
      </c>
      <c r="F18" t="s">
        <v>29</v>
      </c>
      <c r="G18" t="s">
        <v>35</v>
      </c>
      <c r="H18" t="s">
        <v>22</v>
      </c>
      <c r="I18" t="s">
        <v>41</v>
      </c>
      <c r="J18" t="s">
        <v>27</v>
      </c>
      <c r="K18" t="s">
        <v>43</v>
      </c>
      <c r="L18" t="s">
        <v>26</v>
      </c>
      <c r="M18" t="s">
        <v>27</v>
      </c>
      <c r="N18" t="s">
        <v>27</v>
      </c>
      <c r="O18" t="s">
        <v>27</v>
      </c>
      <c r="P18" t="s">
        <v>27</v>
      </c>
      <c r="Q18">
        <f t="shared" si="0"/>
        <v>0</v>
      </c>
      <c r="R18">
        <f t="shared" si="1"/>
        <v>1</v>
      </c>
      <c r="S18">
        <f t="shared" si="2"/>
        <v>0</v>
      </c>
      <c r="T18">
        <f t="shared" si="3"/>
        <v>1</v>
      </c>
      <c r="U18">
        <f t="shared" si="4"/>
        <v>1</v>
      </c>
      <c r="V18">
        <f t="shared" si="5"/>
        <v>1</v>
      </c>
      <c r="W18">
        <f t="shared" si="6"/>
        <v>1</v>
      </c>
      <c r="X18">
        <f t="shared" si="7"/>
        <v>1</v>
      </c>
      <c r="Y18">
        <f t="shared" si="8"/>
        <v>0</v>
      </c>
    </row>
    <row r="19" spans="1:25" x14ac:dyDescent="0.3">
      <c r="A19" t="s">
        <v>46</v>
      </c>
      <c r="B19" t="s">
        <v>17</v>
      </c>
      <c r="C19" t="s">
        <v>58</v>
      </c>
      <c r="D19" t="s">
        <v>38</v>
      </c>
      <c r="E19" t="s">
        <v>53</v>
      </c>
      <c r="F19" t="s">
        <v>20</v>
      </c>
      <c r="G19" t="s">
        <v>45</v>
      </c>
      <c r="H19" t="s">
        <v>22</v>
      </c>
      <c r="I19" t="s">
        <v>23</v>
      </c>
      <c r="J19" t="s">
        <v>42</v>
      </c>
      <c r="K19" t="s">
        <v>31</v>
      </c>
      <c r="L19" t="s">
        <v>26</v>
      </c>
      <c r="M19" t="s">
        <v>27</v>
      </c>
      <c r="N19" t="s">
        <v>27</v>
      </c>
      <c r="O19" t="s">
        <v>27</v>
      </c>
      <c r="P19" t="s">
        <v>27</v>
      </c>
      <c r="Q19">
        <f t="shared" si="0"/>
        <v>0</v>
      </c>
      <c r="R19">
        <f t="shared" si="1"/>
        <v>0</v>
      </c>
      <c r="S19">
        <f t="shared" si="2"/>
        <v>1</v>
      </c>
      <c r="T19">
        <f t="shared" si="3"/>
        <v>1</v>
      </c>
      <c r="U19">
        <f t="shared" si="4"/>
        <v>1</v>
      </c>
      <c r="V19">
        <f t="shared" si="5"/>
        <v>1</v>
      </c>
      <c r="W19">
        <f t="shared" si="6"/>
        <v>0</v>
      </c>
      <c r="X19">
        <f t="shared" si="7"/>
        <v>1</v>
      </c>
      <c r="Y19">
        <f t="shared" si="8"/>
        <v>0</v>
      </c>
    </row>
    <row r="20" spans="1:25" x14ac:dyDescent="0.3">
      <c r="A20" t="s">
        <v>16</v>
      </c>
      <c r="B20" t="s">
        <v>17</v>
      </c>
      <c r="C20" t="s">
        <v>18</v>
      </c>
      <c r="D20" t="s">
        <v>18</v>
      </c>
      <c r="E20" t="s">
        <v>34</v>
      </c>
      <c r="F20" t="s">
        <v>20</v>
      </c>
      <c r="G20" t="s">
        <v>21</v>
      </c>
      <c r="H20" t="s">
        <v>40</v>
      </c>
      <c r="I20" t="s">
        <v>23</v>
      </c>
      <c r="J20" t="s">
        <v>62</v>
      </c>
      <c r="K20" t="s">
        <v>43</v>
      </c>
      <c r="L20" t="s">
        <v>26</v>
      </c>
      <c r="M20" t="s">
        <v>27</v>
      </c>
      <c r="N20" t="s">
        <v>27</v>
      </c>
      <c r="O20" t="s">
        <v>27</v>
      </c>
      <c r="P20" t="s">
        <v>27</v>
      </c>
      <c r="Q20">
        <f t="shared" si="0"/>
        <v>0</v>
      </c>
      <c r="R20">
        <f t="shared" si="1"/>
        <v>1</v>
      </c>
      <c r="S20">
        <f t="shared" si="2"/>
        <v>0</v>
      </c>
      <c r="T20">
        <f t="shared" si="3"/>
        <v>0</v>
      </c>
      <c r="U20">
        <f t="shared" si="4"/>
        <v>0</v>
      </c>
      <c r="V20">
        <f t="shared" si="5"/>
        <v>0</v>
      </c>
      <c r="W20">
        <f t="shared" si="6"/>
        <v>0</v>
      </c>
      <c r="X20">
        <f t="shared" si="7"/>
        <v>1</v>
      </c>
      <c r="Y20">
        <f t="shared" si="8"/>
        <v>0</v>
      </c>
    </row>
    <row r="21" spans="1:25" x14ac:dyDescent="0.3">
      <c r="A21" t="s">
        <v>46</v>
      </c>
      <c r="B21" t="s">
        <v>48</v>
      </c>
      <c r="C21" t="s">
        <v>18</v>
      </c>
      <c r="D21" t="s">
        <v>18</v>
      </c>
      <c r="E21" t="s">
        <v>34</v>
      </c>
      <c r="F21" t="s">
        <v>29</v>
      </c>
      <c r="G21" t="s">
        <v>63</v>
      </c>
      <c r="H21" t="s">
        <v>22</v>
      </c>
      <c r="I21" t="s">
        <v>41</v>
      </c>
      <c r="J21" t="s">
        <v>27</v>
      </c>
      <c r="K21" t="s">
        <v>25</v>
      </c>
      <c r="L21" t="s">
        <v>26</v>
      </c>
      <c r="M21" t="s">
        <v>27</v>
      </c>
      <c r="N21" t="s">
        <v>27</v>
      </c>
      <c r="O21" t="s">
        <v>27</v>
      </c>
      <c r="P21" t="s">
        <v>27</v>
      </c>
      <c r="Q21">
        <f t="shared" si="0"/>
        <v>0</v>
      </c>
      <c r="R21">
        <f t="shared" si="1"/>
        <v>1</v>
      </c>
      <c r="S21">
        <f t="shared" si="2"/>
        <v>0</v>
      </c>
      <c r="T21">
        <f t="shared" si="3"/>
        <v>1</v>
      </c>
      <c r="U21">
        <f t="shared" si="4"/>
        <v>0</v>
      </c>
      <c r="V21">
        <f t="shared" si="5"/>
        <v>1</v>
      </c>
      <c r="W21">
        <f t="shared" si="6"/>
        <v>1</v>
      </c>
      <c r="X21">
        <f t="shared" si="7"/>
        <v>0</v>
      </c>
      <c r="Y21">
        <f t="shared" si="8"/>
        <v>0</v>
      </c>
    </row>
    <row r="22" spans="1:25" x14ac:dyDescent="0.3">
      <c r="A22" t="s">
        <v>16</v>
      </c>
      <c r="B22" t="s">
        <v>17</v>
      </c>
      <c r="C22" t="s">
        <v>18</v>
      </c>
      <c r="D22" t="s">
        <v>18</v>
      </c>
      <c r="E22" t="s">
        <v>34</v>
      </c>
      <c r="F22" t="s">
        <v>60</v>
      </c>
      <c r="G22" t="s">
        <v>35</v>
      </c>
      <c r="H22" t="s">
        <v>22</v>
      </c>
      <c r="I22" t="s">
        <v>36</v>
      </c>
      <c r="J22" t="s">
        <v>27</v>
      </c>
      <c r="K22" t="s">
        <v>43</v>
      </c>
      <c r="L22" t="s">
        <v>22</v>
      </c>
      <c r="M22" t="s">
        <v>22</v>
      </c>
      <c r="N22" t="s">
        <v>51</v>
      </c>
      <c r="O22" t="s">
        <v>56</v>
      </c>
      <c r="P22" t="s">
        <v>22</v>
      </c>
      <c r="Q22">
        <f t="shared" si="0"/>
        <v>0</v>
      </c>
      <c r="R22">
        <f t="shared" si="1"/>
        <v>1</v>
      </c>
      <c r="S22">
        <f t="shared" si="2"/>
        <v>0</v>
      </c>
      <c r="T22">
        <f t="shared" si="3"/>
        <v>1</v>
      </c>
      <c r="U22">
        <f t="shared" si="4"/>
        <v>1</v>
      </c>
      <c r="V22">
        <f t="shared" si="5"/>
        <v>1</v>
      </c>
      <c r="W22">
        <f t="shared" si="6"/>
        <v>1</v>
      </c>
      <c r="X22">
        <f t="shared" si="7"/>
        <v>1</v>
      </c>
      <c r="Y22">
        <f t="shared" si="8"/>
        <v>0</v>
      </c>
    </row>
    <row r="23" spans="1:25" x14ac:dyDescent="0.3">
      <c r="A23" t="s">
        <v>64</v>
      </c>
      <c r="B23" t="s">
        <v>17</v>
      </c>
      <c r="C23" t="s">
        <v>18</v>
      </c>
      <c r="D23" t="s">
        <v>38</v>
      </c>
      <c r="E23" t="s">
        <v>34</v>
      </c>
      <c r="F23" t="s">
        <v>29</v>
      </c>
      <c r="G23" t="s">
        <v>65</v>
      </c>
      <c r="H23" t="s">
        <v>22</v>
      </c>
      <c r="I23" t="s">
        <v>41</v>
      </c>
      <c r="J23" t="s">
        <v>42</v>
      </c>
      <c r="K23" t="s">
        <v>43</v>
      </c>
      <c r="L23" t="s">
        <v>26</v>
      </c>
      <c r="M23" t="s">
        <v>27</v>
      </c>
      <c r="N23" t="s">
        <v>27</v>
      </c>
      <c r="O23" t="s">
        <v>27</v>
      </c>
      <c r="P23" t="s">
        <v>27</v>
      </c>
      <c r="Q23">
        <f t="shared" si="0"/>
        <v>0</v>
      </c>
      <c r="R23">
        <f t="shared" si="1"/>
        <v>1</v>
      </c>
      <c r="S23">
        <f>IF(ISNUMBER(SEARCH("TikTok", C23)), 1, 0)</f>
        <v>0</v>
      </c>
      <c r="T23">
        <f t="shared" si="3"/>
        <v>1</v>
      </c>
      <c r="U23">
        <f t="shared" si="4"/>
        <v>1</v>
      </c>
      <c r="V23">
        <f t="shared" si="5"/>
        <v>0</v>
      </c>
      <c r="W23">
        <f t="shared" si="6"/>
        <v>1</v>
      </c>
      <c r="X23">
        <f t="shared" si="7"/>
        <v>0</v>
      </c>
      <c r="Y23">
        <f t="shared" si="8"/>
        <v>0</v>
      </c>
    </row>
    <row r="24" spans="1:25" x14ac:dyDescent="0.3">
      <c r="A24" t="s">
        <v>46</v>
      </c>
      <c r="B24" t="s">
        <v>17</v>
      </c>
      <c r="C24" t="s">
        <v>18</v>
      </c>
      <c r="D24" t="s">
        <v>18</v>
      </c>
      <c r="E24" t="s">
        <v>34</v>
      </c>
      <c r="F24" t="s">
        <v>29</v>
      </c>
      <c r="G24" t="s">
        <v>66</v>
      </c>
      <c r="H24" t="s">
        <v>40</v>
      </c>
      <c r="I24" t="s">
        <v>23</v>
      </c>
      <c r="J24" t="s">
        <v>27</v>
      </c>
      <c r="K24" t="s">
        <v>43</v>
      </c>
      <c r="L24" t="s">
        <v>26</v>
      </c>
      <c r="M24" t="s">
        <v>27</v>
      </c>
      <c r="N24" t="s">
        <v>27</v>
      </c>
      <c r="O24" t="s">
        <v>27</v>
      </c>
      <c r="P24" t="s">
        <v>27</v>
      </c>
      <c r="Q24">
        <f t="shared" si="0"/>
        <v>0</v>
      </c>
      <c r="R24">
        <f t="shared" si="1"/>
        <v>1</v>
      </c>
      <c r="S24">
        <f t="shared" si="2"/>
        <v>0</v>
      </c>
      <c r="T24">
        <f t="shared" si="3"/>
        <v>0</v>
      </c>
      <c r="U24">
        <f t="shared" si="4"/>
        <v>1</v>
      </c>
      <c r="V24">
        <f t="shared" si="5"/>
        <v>1</v>
      </c>
      <c r="W24">
        <f t="shared" si="6"/>
        <v>0</v>
      </c>
      <c r="X24">
        <f t="shared" si="7"/>
        <v>1</v>
      </c>
      <c r="Y24">
        <f t="shared" si="8"/>
        <v>0</v>
      </c>
    </row>
    <row r="25" spans="1:25" x14ac:dyDescent="0.3">
      <c r="A25" t="s">
        <v>16</v>
      </c>
      <c r="B25" t="s">
        <v>17</v>
      </c>
      <c r="C25" t="s">
        <v>18</v>
      </c>
      <c r="D25" t="s">
        <v>38</v>
      </c>
      <c r="E25" t="s">
        <v>34</v>
      </c>
      <c r="F25" t="s">
        <v>20</v>
      </c>
      <c r="G25" t="s">
        <v>57</v>
      </c>
      <c r="H25" t="s">
        <v>40</v>
      </c>
      <c r="I25" t="s">
        <v>23</v>
      </c>
      <c r="J25" t="s">
        <v>42</v>
      </c>
      <c r="K25" t="s">
        <v>43</v>
      </c>
      <c r="L25" t="s">
        <v>26</v>
      </c>
      <c r="M25" t="s">
        <v>27</v>
      </c>
      <c r="N25" t="s">
        <v>27</v>
      </c>
      <c r="O25" t="s">
        <v>27</v>
      </c>
      <c r="P25" t="s">
        <v>27</v>
      </c>
      <c r="Q25">
        <f t="shared" si="0"/>
        <v>0</v>
      </c>
      <c r="R25">
        <f t="shared" si="1"/>
        <v>1</v>
      </c>
      <c r="S25">
        <f t="shared" si="2"/>
        <v>0</v>
      </c>
      <c r="T25">
        <f t="shared" si="3"/>
        <v>0</v>
      </c>
      <c r="U25">
        <f t="shared" si="4"/>
        <v>1</v>
      </c>
      <c r="V25">
        <f t="shared" si="5"/>
        <v>1</v>
      </c>
      <c r="W25">
        <f t="shared" si="6"/>
        <v>0</v>
      </c>
      <c r="X25">
        <f t="shared" si="7"/>
        <v>0</v>
      </c>
      <c r="Y25">
        <f t="shared" si="8"/>
        <v>0</v>
      </c>
    </row>
    <row r="26" spans="1:25" x14ac:dyDescent="0.3">
      <c r="A26" t="s">
        <v>67</v>
      </c>
      <c r="B26" t="s">
        <v>48</v>
      </c>
      <c r="C26" t="s">
        <v>58</v>
      </c>
      <c r="D26" t="s">
        <v>38</v>
      </c>
      <c r="E26" t="s">
        <v>34</v>
      </c>
      <c r="F26" t="s">
        <v>20</v>
      </c>
      <c r="G26" t="s">
        <v>47</v>
      </c>
      <c r="H26" t="s">
        <v>22</v>
      </c>
      <c r="I26" t="s">
        <v>23</v>
      </c>
      <c r="J26" t="s">
        <v>62</v>
      </c>
      <c r="K26" t="s">
        <v>31</v>
      </c>
      <c r="L26" t="s">
        <v>26</v>
      </c>
      <c r="M26" t="s">
        <v>27</v>
      </c>
      <c r="N26" t="s">
        <v>27</v>
      </c>
      <c r="O26" t="s">
        <v>27</v>
      </c>
      <c r="P26" t="s">
        <v>27</v>
      </c>
      <c r="Q26">
        <f t="shared" si="0"/>
        <v>0</v>
      </c>
      <c r="R26">
        <f t="shared" si="1"/>
        <v>0</v>
      </c>
      <c r="S26">
        <f t="shared" si="2"/>
        <v>1</v>
      </c>
      <c r="T26">
        <f t="shared" si="3"/>
        <v>1</v>
      </c>
      <c r="U26">
        <f t="shared" si="4"/>
        <v>1</v>
      </c>
      <c r="V26">
        <f t="shared" si="5"/>
        <v>0</v>
      </c>
      <c r="W26">
        <f t="shared" si="6"/>
        <v>0</v>
      </c>
      <c r="X26">
        <f t="shared" si="7"/>
        <v>1</v>
      </c>
      <c r="Y26">
        <f t="shared" si="8"/>
        <v>0</v>
      </c>
    </row>
    <row r="27" spans="1:25" x14ac:dyDescent="0.3">
      <c r="A27" t="s">
        <v>64</v>
      </c>
      <c r="B27" t="s">
        <v>17</v>
      </c>
      <c r="C27" t="s">
        <v>18</v>
      </c>
      <c r="D27" t="s">
        <v>18</v>
      </c>
      <c r="E27" t="s">
        <v>19</v>
      </c>
      <c r="F27" t="s">
        <v>20</v>
      </c>
      <c r="G27" t="s">
        <v>57</v>
      </c>
      <c r="H27" t="s">
        <v>22</v>
      </c>
      <c r="I27" t="s">
        <v>41</v>
      </c>
      <c r="J27" t="s">
        <v>27</v>
      </c>
      <c r="K27" t="s">
        <v>31</v>
      </c>
      <c r="L27" t="s">
        <v>22</v>
      </c>
      <c r="M27" t="s">
        <v>26</v>
      </c>
      <c r="N27" t="s">
        <v>27</v>
      </c>
      <c r="O27" t="s">
        <v>56</v>
      </c>
      <c r="P27" t="s">
        <v>22</v>
      </c>
      <c r="Q27">
        <f t="shared" si="0"/>
        <v>0</v>
      </c>
      <c r="R27">
        <f t="shared" si="1"/>
        <v>1</v>
      </c>
      <c r="S27">
        <f t="shared" si="2"/>
        <v>0</v>
      </c>
      <c r="T27">
        <f t="shared" si="3"/>
        <v>0</v>
      </c>
      <c r="U27">
        <f t="shared" si="4"/>
        <v>1</v>
      </c>
      <c r="V27">
        <f t="shared" si="5"/>
        <v>1</v>
      </c>
      <c r="W27">
        <f t="shared" si="6"/>
        <v>0</v>
      </c>
      <c r="X27">
        <f t="shared" si="7"/>
        <v>0</v>
      </c>
      <c r="Y27">
        <f t="shared" si="8"/>
        <v>0</v>
      </c>
    </row>
    <row r="28" spans="1:25" x14ac:dyDescent="0.3">
      <c r="A28" t="s">
        <v>16</v>
      </c>
      <c r="B28" t="s">
        <v>17</v>
      </c>
      <c r="C28" t="s">
        <v>18</v>
      </c>
      <c r="D28" t="s">
        <v>68</v>
      </c>
      <c r="E28" t="s">
        <v>34</v>
      </c>
      <c r="F28" t="s">
        <v>20</v>
      </c>
      <c r="G28" t="s">
        <v>50</v>
      </c>
      <c r="H28" t="s">
        <v>22</v>
      </c>
      <c r="I28" t="s">
        <v>41</v>
      </c>
      <c r="J28" t="s">
        <v>27</v>
      </c>
      <c r="K28" t="s">
        <v>43</v>
      </c>
      <c r="L28" t="s">
        <v>22</v>
      </c>
      <c r="M28" t="s">
        <v>26</v>
      </c>
      <c r="N28" t="s">
        <v>27</v>
      </c>
      <c r="O28" t="s">
        <v>56</v>
      </c>
      <c r="P28" t="s">
        <v>22</v>
      </c>
      <c r="Q28">
        <f t="shared" si="0"/>
        <v>0</v>
      </c>
      <c r="R28">
        <f t="shared" si="1"/>
        <v>1</v>
      </c>
      <c r="S28">
        <f t="shared" si="2"/>
        <v>0</v>
      </c>
      <c r="T28">
        <f t="shared" si="3"/>
        <v>0</v>
      </c>
      <c r="U28">
        <f t="shared" si="4"/>
        <v>0</v>
      </c>
      <c r="V28">
        <f t="shared" si="5"/>
        <v>1</v>
      </c>
      <c r="W28">
        <f t="shared" si="6"/>
        <v>0</v>
      </c>
      <c r="X28">
        <f t="shared" si="7"/>
        <v>1</v>
      </c>
      <c r="Y28">
        <f t="shared" si="8"/>
        <v>0</v>
      </c>
    </row>
    <row r="29" spans="1:25" x14ac:dyDescent="0.3">
      <c r="A29" t="s">
        <v>64</v>
      </c>
      <c r="B29" t="s">
        <v>48</v>
      </c>
      <c r="C29" t="s">
        <v>58</v>
      </c>
      <c r="D29" t="s">
        <v>58</v>
      </c>
      <c r="E29" t="s">
        <v>19</v>
      </c>
      <c r="F29" t="s">
        <v>60</v>
      </c>
      <c r="G29" t="s">
        <v>39</v>
      </c>
      <c r="H29" t="s">
        <v>22</v>
      </c>
      <c r="I29" t="s">
        <v>41</v>
      </c>
      <c r="J29" t="s">
        <v>27</v>
      </c>
      <c r="K29" t="s">
        <v>25</v>
      </c>
      <c r="L29" t="s">
        <v>22</v>
      </c>
      <c r="M29" t="s">
        <v>26</v>
      </c>
      <c r="N29" t="s">
        <v>27</v>
      </c>
      <c r="O29" t="s">
        <v>56</v>
      </c>
      <c r="P29" t="s">
        <v>22</v>
      </c>
      <c r="Q29">
        <f t="shared" si="0"/>
        <v>0</v>
      </c>
      <c r="R29">
        <f t="shared" si="1"/>
        <v>0</v>
      </c>
      <c r="S29">
        <f t="shared" si="2"/>
        <v>1</v>
      </c>
      <c r="T29">
        <f t="shared" si="3"/>
        <v>0</v>
      </c>
      <c r="U29">
        <f t="shared" si="4"/>
        <v>0</v>
      </c>
      <c r="V29">
        <f t="shared" si="5"/>
        <v>1</v>
      </c>
      <c r="W29">
        <f t="shared" si="6"/>
        <v>0</v>
      </c>
      <c r="X29">
        <f t="shared" si="7"/>
        <v>0</v>
      </c>
      <c r="Y29">
        <f t="shared" si="8"/>
        <v>0</v>
      </c>
    </row>
    <row r="30" spans="1:25" x14ac:dyDescent="0.3">
      <c r="A30" t="s">
        <v>16</v>
      </c>
      <c r="B30" t="s">
        <v>17</v>
      </c>
      <c r="C30" t="s">
        <v>18</v>
      </c>
      <c r="D30" t="s">
        <v>18</v>
      </c>
      <c r="E30" t="s">
        <v>34</v>
      </c>
      <c r="F30" t="s">
        <v>29</v>
      </c>
      <c r="G30" t="s">
        <v>69</v>
      </c>
      <c r="H30" t="s">
        <v>40</v>
      </c>
      <c r="I30" t="s">
        <v>70</v>
      </c>
      <c r="J30" t="s">
        <v>42</v>
      </c>
      <c r="K30" t="s">
        <v>25</v>
      </c>
      <c r="L30" t="s">
        <v>26</v>
      </c>
      <c r="M30" t="s">
        <v>27</v>
      </c>
      <c r="N30" t="s">
        <v>27</v>
      </c>
      <c r="O30" t="s">
        <v>27</v>
      </c>
      <c r="P30" t="s">
        <v>27</v>
      </c>
      <c r="Q30">
        <f t="shared" si="0"/>
        <v>0</v>
      </c>
      <c r="R30">
        <f t="shared" si="1"/>
        <v>1</v>
      </c>
      <c r="S30">
        <f t="shared" si="2"/>
        <v>0</v>
      </c>
      <c r="T30">
        <f t="shared" si="3"/>
        <v>0</v>
      </c>
      <c r="U30">
        <f t="shared" si="4"/>
        <v>0</v>
      </c>
      <c r="V30">
        <f t="shared" si="5"/>
        <v>1</v>
      </c>
      <c r="W30">
        <f t="shared" si="6"/>
        <v>1</v>
      </c>
      <c r="X30">
        <f t="shared" si="7"/>
        <v>1</v>
      </c>
      <c r="Y30">
        <f t="shared" si="8"/>
        <v>0</v>
      </c>
    </row>
    <row r="31" spans="1:25" x14ac:dyDescent="0.3">
      <c r="A31" t="s">
        <v>67</v>
      </c>
      <c r="B31" t="s">
        <v>17</v>
      </c>
      <c r="C31" t="s">
        <v>18</v>
      </c>
      <c r="D31" t="s">
        <v>18</v>
      </c>
      <c r="E31" t="s">
        <v>34</v>
      </c>
      <c r="F31" t="s">
        <v>29</v>
      </c>
      <c r="G31" t="s">
        <v>44</v>
      </c>
      <c r="H31" t="s">
        <v>40</v>
      </c>
      <c r="I31" t="s">
        <v>70</v>
      </c>
      <c r="J31" t="s">
        <v>42</v>
      </c>
      <c r="K31" t="s">
        <v>43</v>
      </c>
      <c r="L31" t="s">
        <v>26</v>
      </c>
      <c r="M31" t="s">
        <v>27</v>
      </c>
      <c r="N31" t="s">
        <v>27</v>
      </c>
      <c r="O31" t="s">
        <v>27</v>
      </c>
      <c r="P31" t="s">
        <v>27</v>
      </c>
      <c r="Q31">
        <f t="shared" si="0"/>
        <v>0</v>
      </c>
      <c r="R31">
        <f t="shared" si="1"/>
        <v>1</v>
      </c>
      <c r="S31">
        <f t="shared" si="2"/>
        <v>0</v>
      </c>
      <c r="T31">
        <f t="shared" si="3"/>
        <v>1</v>
      </c>
      <c r="U31">
        <f t="shared" si="4"/>
        <v>1</v>
      </c>
      <c r="V31">
        <f t="shared" si="5"/>
        <v>1</v>
      </c>
      <c r="W31">
        <f t="shared" si="6"/>
        <v>0</v>
      </c>
      <c r="X31">
        <f t="shared" si="7"/>
        <v>0</v>
      </c>
      <c r="Y31">
        <f t="shared" si="8"/>
        <v>0</v>
      </c>
    </row>
    <row r="32" spans="1:25" x14ac:dyDescent="0.3">
      <c r="A32" t="s">
        <v>16</v>
      </c>
      <c r="B32" t="s">
        <v>17</v>
      </c>
      <c r="C32" t="s">
        <v>18</v>
      </c>
      <c r="D32" t="s">
        <v>71</v>
      </c>
      <c r="E32" t="s">
        <v>34</v>
      </c>
      <c r="F32" t="s">
        <v>20</v>
      </c>
      <c r="G32" t="s">
        <v>35</v>
      </c>
      <c r="H32" t="s">
        <v>22</v>
      </c>
      <c r="I32" t="s">
        <v>41</v>
      </c>
      <c r="J32" t="s">
        <v>42</v>
      </c>
      <c r="K32" t="s">
        <v>43</v>
      </c>
      <c r="L32" t="s">
        <v>22</v>
      </c>
      <c r="M32" t="s">
        <v>26</v>
      </c>
      <c r="N32" t="s">
        <v>27</v>
      </c>
      <c r="O32" t="s">
        <v>56</v>
      </c>
      <c r="P32" t="s">
        <v>22</v>
      </c>
      <c r="Q32">
        <f t="shared" si="0"/>
        <v>0</v>
      </c>
      <c r="R32">
        <f t="shared" si="1"/>
        <v>1</v>
      </c>
      <c r="S32">
        <f t="shared" si="2"/>
        <v>0</v>
      </c>
      <c r="T32">
        <f t="shared" si="3"/>
        <v>1</v>
      </c>
      <c r="U32">
        <f t="shared" si="4"/>
        <v>1</v>
      </c>
      <c r="V32">
        <f t="shared" si="5"/>
        <v>1</v>
      </c>
      <c r="W32">
        <f t="shared" si="6"/>
        <v>1</v>
      </c>
      <c r="X32">
        <f t="shared" si="7"/>
        <v>1</v>
      </c>
      <c r="Y32">
        <f t="shared" si="8"/>
        <v>0</v>
      </c>
    </row>
    <row r="33" spans="1:25" x14ac:dyDescent="0.3">
      <c r="A33" t="s">
        <v>16</v>
      </c>
      <c r="B33" t="s">
        <v>48</v>
      </c>
      <c r="C33" t="s">
        <v>18</v>
      </c>
      <c r="D33" t="s">
        <v>58</v>
      </c>
      <c r="E33" t="s">
        <v>19</v>
      </c>
      <c r="F33" t="s">
        <v>20</v>
      </c>
      <c r="G33" t="s">
        <v>50</v>
      </c>
      <c r="H33" t="s">
        <v>22</v>
      </c>
      <c r="I33" t="s">
        <v>41</v>
      </c>
      <c r="J33" t="s">
        <v>42</v>
      </c>
      <c r="K33" t="s">
        <v>25</v>
      </c>
      <c r="L33" t="s">
        <v>26</v>
      </c>
      <c r="M33" t="s">
        <v>27</v>
      </c>
      <c r="N33" t="s">
        <v>27</v>
      </c>
      <c r="O33" t="s">
        <v>27</v>
      </c>
      <c r="P33" t="s">
        <v>27</v>
      </c>
      <c r="Q33">
        <f t="shared" si="0"/>
        <v>0</v>
      </c>
      <c r="R33">
        <f t="shared" si="1"/>
        <v>1</v>
      </c>
      <c r="S33">
        <f t="shared" si="2"/>
        <v>0</v>
      </c>
      <c r="T33">
        <f t="shared" si="3"/>
        <v>0</v>
      </c>
      <c r="U33">
        <f t="shared" si="4"/>
        <v>0</v>
      </c>
      <c r="V33">
        <f t="shared" si="5"/>
        <v>1</v>
      </c>
      <c r="W33">
        <f t="shared" si="6"/>
        <v>0</v>
      </c>
      <c r="X33">
        <f t="shared" si="7"/>
        <v>1</v>
      </c>
      <c r="Y33">
        <f t="shared" si="8"/>
        <v>0</v>
      </c>
    </row>
    <row r="34" spans="1:25" x14ac:dyDescent="0.3">
      <c r="A34" t="s">
        <v>64</v>
      </c>
      <c r="B34" t="s">
        <v>32</v>
      </c>
      <c r="C34" t="s">
        <v>18</v>
      </c>
      <c r="D34" t="s">
        <v>18</v>
      </c>
      <c r="E34" t="s">
        <v>34</v>
      </c>
      <c r="F34" t="s">
        <v>29</v>
      </c>
      <c r="G34" t="s">
        <v>39</v>
      </c>
      <c r="H34" t="s">
        <v>22</v>
      </c>
      <c r="I34" t="s">
        <v>23</v>
      </c>
      <c r="J34" t="s">
        <v>42</v>
      </c>
      <c r="K34" t="s">
        <v>25</v>
      </c>
      <c r="L34" t="s">
        <v>26</v>
      </c>
      <c r="M34" t="s">
        <v>27</v>
      </c>
      <c r="N34" t="s">
        <v>27</v>
      </c>
      <c r="O34" t="s">
        <v>27</v>
      </c>
      <c r="P34" t="s">
        <v>27</v>
      </c>
      <c r="Q34">
        <f t="shared" si="0"/>
        <v>0</v>
      </c>
      <c r="R34">
        <f t="shared" si="1"/>
        <v>1</v>
      </c>
      <c r="S34">
        <f t="shared" si="2"/>
        <v>0</v>
      </c>
      <c r="T34">
        <f t="shared" si="3"/>
        <v>0</v>
      </c>
      <c r="U34">
        <f t="shared" si="4"/>
        <v>0</v>
      </c>
      <c r="V34">
        <f t="shared" si="5"/>
        <v>1</v>
      </c>
      <c r="W34">
        <f t="shared" si="6"/>
        <v>0</v>
      </c>
      <c r="X34">
        <f t="shared" si="7"/>
        <v>0</v>
      </c>
      <c r="Y34">
        <f t="shared" si="8"/>
        <v>0</v>
      </c>
    </row>
    <row r="35" spans="1:25" x14ac:dyDescent="0.3">
      <c r="A35" t="s">
        <v>28</v>
      </c>
      <c r="B35" t="s">
        <v>17</v>
      </c>
      <c r="C35" t="s">
        <v>18</v>
      </c>
      <c r="D35" t="s">
        <v>18</v>
      </c>
      <c r="E35" t="s">
        <v>34</v>
      </c>
      <c r="F35" t="s">
        <v>20</v>
      </c>
      <c r="G35" t="s">
        <v>66</v>
      </c>
      <c r="H35" t="s">
        <v>22</v>
      </c>
      <c r="I35" t="s">
        <v>41</v>
      </c>
      <c r="J35" t="s">
        <v>42</v>
      </c>
      <c r="K35" t="s">
        <v>43</v>
      </c>
      <c r="L35" t="s">
        <v>26</v>
      </c>
      <c r="M35" t="s">
        <v>27</v>
      </c>
      <c r="N35" t="s">
        <v>27</v>
      </c>
      <c r="O35" t="s">
        <v>27</v>
      </c>
      <c r="P35" t="s">
        <v>27</v>
      </c>
      <c r="Q35">
        <f t="shared" si="0"/>
        <v>0</v>
      </c>
      <c r="R35">
        <f t="shared" si="1"/>
        <v>1</v>
      </c>
      <c r="S35">
        <f t="shared" si="2"/>
        <v>0</v>
      </c>
      <c r="T35">
        <f t="shared" si="3"/>
        <v>0</v>
      </c>
      <c r="U35">
        <f t="shared" si="4"/>
        <v>1</v>
      </c>
      <c r="V35">
        <f t="shared" si="5"/>
        <v>1</v>
      </c>
      <c r="W35">
        <f t="shared" si="6"/>
        <v>0</v>
      </c>
      <c r="X35">
        <f t="shared" si="7"/>
        <v>1</v>
      </c>
      <c r="Y35">
        <f t="shared" si="8"/>
        <v>0</v>
      </c>
    </row>
    <row r="36" spans="1:25" x14ac:dyDescent="0.3">
      <c r="A36" t="s">
        <v>46</v>
      </c>
      <c r="B36" t="s">
        <v>17</v>
      </c>
      <c r="C36" t="s">
        <v>18</v>
      </c>
      <c r="D36" t="s">
        <v>18</v>
      </c>
      <c r="E36" t="s">
        <v>34</v>
      </c>
      <c r="F36" t="s">
        <v>29</v>
      </c>
      <c r="G36" t="s">
        <v>72</v>
      </c>
      <c r="H36" t="s">
        <v>22</v>
      </c>
      <c r="I36" t="s">
        <v>23</v>
      </c>
      <c r="J36" t="s">
        <v>62</v>
      </c>
      <c r="K36" t="s">
        <v>31</v>
      </c>
      <c r="L36" t="s">
        <v>26</v>
      </c>
      <c r="M36" t="s">
        <v>27</v>
      </c>
      <c r="N36" t="s">
        <v>27</v>
      </c>
      <c r="O36" t="s">
        <v>27</v>
      </c>
      <c r="P36" t="s">
        <v>27</v>
      </c>
      <c r="Q36">
        <f t="shared" si="0"/>
        <v>0</v>
      </c>
      <c r="R36">
        <f t="shared" si="1"/>
        <v>1</v>
      </c>
      <c r="S36">
        <f t="shared" si="2"/>
        <v>0</v>
      </c>
      <c r="T36">
        <f t="shared" si="3"/>
        <v>1</v>
      </c>
      <c r="U36">
        <f t="shared" si="4"/>
        <v>0</v>
      </c>
      <c r="V36">
        <f t="shared" si="5"/>
        <v>1</v>
      </c>
      <c r="W36">
        <f t="shared" si="6"/>
        <v>0</v>
      </c>
      <c r="X36">
        <f t="shared" si="7"/>
        <v>1</v>
      </c>
      <c r="Y36">
        <f t="shared" si="8"/>
        <v>0</v>
      </c>
    </row>
    <row r="37" spans="1:25" x14ac:dyDescent="0.3">
      <c r="A37" t="s">
        <v>46</v>
      </c>
      <c r="B37" t="s">
        <v>17</v>
      </c>
      <c r="C37" t="s">
        <v>18</v>
      </c>
      <c r="D37" t="s">
        <v>38</v>
      </c>
      <c r="E37" t="s">
        <v>34</v>
      </c>
      <c r="F37" t="s">
        <v>29</v>
      </c>
      <c r="G37" t="s">
        <v>73</v>
      </c>
      <c r="H37" t="s">
        <v>22</v>
      </c>
      <c r="I37" t="s">
        <v>23</v>
      </c>
      <c r="J37" t="s">
        <v>27</v>
      </c>
      <c r="K37" t="s">
        <v>31</v>
      </c>
      <c r="L37" t="s">
        <v>22</v>
      </c>
      <c r="M37" t="s">
        <v>22</v>
      </c>
      <c r="N37" t="s">
        <v>51</v>
      </c>
      <c r="O37" t="s">
        <v>56</v>
      </c>
      <c r="P37" t="s">
        <v>22</v>
      </c>
      <c r="Q37">
        <f t="shared" si="0"/>
        <v>0</v>
      </c>
      <c r="R37">
        <f t="shared" si="1"/>
        <v>1</v>
      </c>
      <c r="S37">
        <f t="shared" si="2"/>
        <v>0</v>
      </c>
      <c r="T37">
        <f t="shared" si="3"/>
        <v>0</v>
      </c>
      <c r="U37">
        <f t="shared" si="4"/>
        <v>1</v>
      </c>
      <c r="V37">
        <f t="shared" si="5"/>
        <v>0</v>
      </c>
      <c r="W37">
        <f t="shared" si="6"/>
        <v>0</v>
      </c>
      <c r="X37">
        <f t="shared" si="7"/>
        <v>0</v>
      </c>
      <c r="Y37">
        <f t="shared" si="8"/>
        <v>0</v>
      </c>
    </row>
    <row r="38" spans="1:25" x14ac:dyDescent="0.3">
      <c r="A38" t="s">
        <v>46</v>
      </c>
      <c r="B38" t="s">
        <v>32</v>
      </c>
      <c r="C38" t="s">
        <v>18</v>
      </c>
      <c r="D38" t="s">
        <v>33</v>
      </c>
      <c r="E38" t="s">
        <v>34</v>
      </c>
      <c r="F38" t="s">
        <v>29</v>
      </c>
      <c r="G38" t="s">
        <v>66</v>
      </c>
      <c r="H38" t="s">
        <v>22</v>
      </c>
      <c r="I38" t="s">
        <v>41</v>
      </c>
      <c r="J38" t="s">
        <v>27</v>
      </c>
      <c r="K38" t="s">
        <v>31</v>
      </c>
      <c r="L38" t="s">
        <v>22</v>
      </c>
      <c r="M38" t="s">
        <v>26</v>
      </c>
      <c r="N38" t="s">
        <v>27</v>
      </c>
      <c r="O38" t="s">
        <v>56</v>
      </c>
      <c r="P38" t="s">
        <v>22</v>
      </c>
      <c r="Q38">
        <f t="shared" si="0"/>
        <v>0</v>
      </c>
      <c r="R38">
        <f t="shared" si="1"/>
        <v>1</v>
      </c>
      <c r="S38">
        <f t="shared" si="2"/>
        <v>0</v>
      </c>
      <c r="T38">
        <f t="shared" si="3"/>
        <v>0</v>
      </c>
      <c r="U38">
        <f t="shared" si="4"/>
        <v>1</v>
      </c>
      <c r="V38">
        <f t="shared" si="5"/>
        <v>1</v>
      </c>
      <c r="W38">
        <f t="shared" si="6"/>
        <v>0</v>
      </c>
      <c r="X38">
        <f t="shared" si="7"/>
        <v>1</v>
      </c>
      <c r="Y38">
        <f t="shared" si="8"/>
        <v>0</v>
      </c>
    </row>
    <row r="39" spans="1:25" x14ac:dyDescent="0.3">
      <c r="A39" t="s">
        <v>16</v>
      </c>
      <c r="B39" t="s">
        <v>17</v>
      </c>
      <c r="C39" t="s">
        <v>18</v>
      </c>
      <c r="D39" t="s">
        <v>68</v>
      </c>
      <c r="E39" t="s">
        <v>34</v>
      </c>
      <c r="F39" t="s">
        <v>20</v>
      </c>
      <c r="G39" t="s">
        <v>73</v>
      </c>
      <c r="H39" t="s">
        <v>22</v>
      </c>
      <c r="I39" t="s">
        <v>41</v>
      </c>
      <c r="J39" t="s">
        <v>27</v>
      </c>
      <c r="K39" t="s">
        <v>31</v>
      </c>
      <c r="L39" t="s">
        <v>22</v>
      </c>
      <c r="M39" t="s">
        <v>22</v>
      </c>
      <c r="N39" t="s">
        <v>51</v>
      </c>
      <c r="O39" t="s">
        <v>56</v>
      </c>
      <c r="P39" t="s">
        <v>22</v>
      </c>
      <c r="Q39">
        <f t="shared" si="0"/>
        <v>0</v>
      </c>
      <c r="R39">
        <f t="shared" si="1"/>
        <v>1</v>
      </c>
      <c r="S39">
        <f t="shared" si="2"/>
        <v>0</v>
      </c>
      <c r="T39">
        <f t="shared" si="3"/>
        <v>0</v>
      </c>
      <c r="U39">
        <f t="shared" si="4"/>
        <v>1</v>
      </c>
      <c r="V39">
        <f t="shared" si="5"/>
        <v>0</v>
      </c>
      <c r="W39">
        <f t="shared" si="6"/>
        <v>0</v>
      </c>
      <c r="X39">
        <f t="shared" si="7"/>
        <v>0</v>
      </c>
      <c r="Y39">
        <f t="shared" si="8"/>
        <v>0</v>
      </c>
    </row>
    <row r="40" spans="1:25" x14ac:dyDescent="0.3">
      <c r="A40" t="s">
        <v>46</v>
      </c>
      <c r="B40" t="s">
        <v>17</v>
      </c>
      <c r="C40" t="s">
        <v>68</v>
      </c>
      <c r="D40" t="s">
        <v>33</v>
      </c>
      <c r="E40" t="s">
        <v>34</v>
      </c>
      <c r="F40" t="s">
        <v>20</v>
      </c>
      <c r="G40" t="s">
        <v>44</v>
      </c>
      <c r="H40" t="s">
        <v>22</v>
      </c>
      <c r="I40" t="s">
        <v>23</v>
      </c>
      <c r="J40" t="s">
        <v>24</v>
      </c>
      <c r="K40" t="s">
        <v>43</v>
      </c>
      <c r="L40" t="s">
        <v>22</v>
      </c>
      <c r="M40" t="s">
        <v>26</v>
      </c>
      <c r="N40" t="s">
        <v>27</v>
      </c>
      <c r="O40" t="s">
        <v>56</v>
      </c>
      <c r="P40" t="s">
        <v>22</v>
      </c>
      <c r="Q40">
        <f t="shared" si="0"/>
        <v>1</v>
      </c>
      <c r="R40">
        <f t="shared" si="1"/>
        <v>0</v>
      </c>
      <c r="S40">
        <f t="shared" si="2"/>
        <v>0</v>
      </c>
      <c r="T40">
        <f t="shared" si="3"/>
        <v>1</v>
      </c>
      <c r="U40">
        <f t="shared" si="4"/>
        <v>1</v>
      </c>
      <c r="V40">
        <f t="shared" si="5"/>
        <v>1</v>
      </c>
      <c r="W40">
        <f t="shared" si="6"/>
        <v>0</v>
      </c>
      <c r="X40">
        <f t="shared" si="7"/>
        <v>0</v>
      </c>
      <c r="Y40">
        <f t="shared" si="8"/>
        <v>0</v>
      </c>
    </row>
    <row r="41" spans="1:25" x14ac:dyDescent="0.3">
      <c r="A41" t="s">
        <v>67</v>
      </c>
      <c r="B41" t="s">
        <v>17</v>
      </c>
      <c r="C41" t="s">
        <v>18</v>
      </c>
      <c r="D41" t="s">
        <v>18</v>
      </c>
      <c r="E41" t="s">
        <v>19</v>
      </c>
      <c r="F41" t="s">
        <v>20</v>
      </c>
      <c r="G41" t="s">
        <v>35</v>
      </c>
      <c r="H41" t="s">
        <v>22</v>
      </c>
      <c r="I41" t="s">
        <v>23</v>
      </c>
      <c r="J41" t="s">
        <v>42</v>
      </c>
      <c r="K41" t="s">
        <v>43</v>
      </c>
      <c r="L41" t="s">
        <v>26</v>
      </c>
      <c r="M41" t="s">
        <v>26</v>
      </c>
      <c r="N41" t="s">
        <v>27</v>
      </c>
      <c r="O41" t="s">
        <v>27</v>
      </c>
      <c r="P41" t="s">
        <v>27</v>
      </c>
      <c r="Q41">
        <f t="shared" si="0"/>
        <v>0</v>
      </c>
      <c r="R41">
        <f t="shared" si="1"/>
        <v>1</v>
      </c>
      <c r="S41">
        <f t="shared" si="2"/>
        <v>0</v>
      </c>
      <c r="T41">
        <f t="shared" si="3"/>
        <v>1</v>
      </c>
      <c r="U41">
        <f t="shared" si="4"/>
        <v>1</v>
      </c>
      <c r="V41">
        <f t="shared" si="5"/>
        <v>1</v>
      </c>
      <c r="W41">
        <f t="shared" si="6"/>
        <v>1</v>
      </c>
      <c r="X41">
        <f t="shared" si="7"/>
        <v>1</v>
      </c>
      <c r="Y41">
        <f t="shared" si="8"/>
        <v>0</v>
      </c>
    </row>
    <row r="42" spans="1:25" x14ac:dyDescent="0.3">
      <c r="A42" t="s">
        <v>46</v>
      </c>
      <c r="B42" t="s">
        <v>48</v>
      </c>
      <c r="C42" t="s">
        <v>18</v>
      </c>
      <c r="D42" t="s">
        <v>33</v>
      </c>
      <c r="E42" t="s">
        <v>34</v>
      </c>
      <c r="F42" t="s">
        <v>29</v>
      </c>
      <c r="G42" t="s">
        <v>73</v>
      </c>
      <c r="H42" t="s">
        <v>22</v>
      </c>
      <c r="I42" t="s">
        <v>41</v>
      </c>
      <c r="J42" t="s">
        <v>27</v>
      </c>
      <c r="K42" t="s">
        <v>31</v>
      </c>
      <c r="L42" t="s">
        <v>22</v>
      </c>
      <c r="M42" t="s">
        <v>22</v>
      </c>
      <c r="N42" t="s">
        <v>51</v>
      </c>
      <c r="O42" t="s">
        <v>56</v>
      </c>
      <c r="P42" t="s">
        <v>22</v>
      </c>
      <c r="Q42">
        <f t="shared" si="0"/>
        <v>0</v>
      </c>
      <c r="R42">
        <f t="shared" si="1"/>
        <v>1</v>
      </c>
      <c r="S42">
        <f t="shared" si="2"/>
        <v>0</v>
      </c>
      <c r="T42">
        <f t="shared" si="3"/>
        <v>0</v>
      </c>
      <c r="U42">
        <f t="shared" si="4"/>
        <v>1</v>
      </c>
      <c r="V42">
        <f t="shared" si="5"/>
        <v>0</v>
      </c>
      <c r="W42">
        <f t="shared" si="6"/>
        <v>0</v>
      </c>
      <c r="X42">
        <f t="shared" si="7"/>
        <v>0</v>
      </c>
      <c r="Y42">
        <f t="shared" si="8"/>
        <v>0</v>
      </c>
    </row>
    <row r="43" spans="1:25" x14ac:dyDescent="0.3">
      <c r="A43" t="s">
        <v>16</v>
      </c>
      <c r="B43" t="s">
        <v>17</v>
      </c>
      <c r="C43" t="s">
        <v>18</v>
      </c>
      <c r="D43" t="s">
        <v>18</v>
      </c>
      <c r="E43" t="s">
        <v>34</v>
      </c>
      <c r="F43" t="s">
        <v>20</v>
      </c>
      <c r="G43" t="s">
        <v>66</v>
      </c>
      <c r="H43" t="s">
        <v>22</v>
      </c>
      <c r="I43" t="s">
        <v>41</v>
      </c>
      <c r="J43" t="s">
        <v>24</v>
      </c>
      <c r="K43" t="s">
        <v>25</v>
      </c>
      <c r="L43" t="s">
        <v>22</v>
      </c>
      <c r="M43" t="s">
        <v>26</v>
      </c>
      <c r="N43" t="s">
        <v>27</v>
      </c>
      <c r="O43" t="s">
        <v>56</v>
      </c>
      <c r="P43" t="s">
        <v>22</v>
      </c>
      <c r="Q43">
        <f t="shared" si="0"/>
        <v>0</v>
      </c>
      <c r="R43">
        <f t="shared" si="1"/>
        <v>1</v>
      </c>
      <c r="S43">
        <f t="shared" si="2"/>
        <v>0</v>
      </c>
      <c r="T43">
        <f t="shared" si="3"/>
        <v>0</v>
      </c>
      <c r="U43">
        <f t="shared" si="4"/>
        <v>1</v>
      </c>
      <c r="V43">
        <f t="shared" si="5"/>
        <v>1</v>
      </c>
      <c r="W43">
        <f t="shared" si="6"/>
        <v>0</v>
      </c>
      <c r="X43">
        <f t="shared" si="7"/>
        <v>1</v>
      </c>
      <c r="Y43">
        <f t="shared" si="8"/>
        <v>0</v>
      </c>
    </row>
    <row r="44" spans="1:25" x14ac:dyDescent="0.3">
      <c r="A44" t="s">
        <v>16</v>
      </c>
      <c r="B44" t="s">
        <v>48</v>
      </c>
      <c r="C44" t="s">
        <v>18</v>
      </c>
      <c r="D44" t="s">
        <v>33</v>
      </c>
      <c r="E44" t="s">
        <v>19</v>
      </c>
      <c r="F44" t="s">
        <v>20</v>
      </c>
      <c r="G44" t="s">
        <v>73</v>
      </c>
      <c r="H44" t="s">
        <v>22</v>
      </c>
      <c r="I44" t="s">
        <v>61</v>
      </c>
      <c r="J44" t="s">
        <v>27</v>
      </c>
      <c r="K44" t="s">
        <v>25</v>
      </c>
      <c r="L44" t="s">
        <v>22</v>
      </c>
      <c r="M44" t="s">
        <v>22</v>
      </c>
      <c r="N44" t="s">
        <v>51</v>
      </c>
      <c r="O44" t="s">
        <v>52</v>
      </c>
      <c r="P44" t="s">
        <v>22</v>
      </c>
      <c r="Q44">
        <f t="shared" si="0"/>
        <v>0</v>
      </c>
      <c r="R44">
        <f t="shared" si="1"/>
        <v>1</v>
      </c>
      <c r="S44">
        <f t="shared" si="2"/>
        <v>0</v>
      </c>
      <c r="T44">
        <f t="shared" si="3"/>
        <v>0</v>
      </c>
      <c r="U44">
        <f t="shared" si="4"/>
        <v>1</v>
      </c>
      <c r="V44">
        <f t="shared" si="5"/>
        <v>0</v>
      </c>
      <c r="W44">
        <f t="shared" si="6"/>
        <v>0</v>
      </c>
      <c r="X44">
        <f t="shared" si="7"/>
        <v>0</v>
      </c>
      <c r="Y44">
        <f t="shared" si="8"/>
        <v>0</v>
      </c>
    </row>
    <row r="45" spans="1:25" x14ac:dyDescent="0.3">
      <c r="A45" t="s">
        <v>28</v>
      </c>
      <c r="B45" t="s">
        <v>17</v>
      </c>
      <c r="C45" t="s">
        <v>18</v>
      </c>
      <c r="D45" t="s">
        <v>18</v>
      </c>
      <c r="E45" t="s">
        <v>34</v>
      </c>
      <c r="F45" t="s">
        <v>29</v>
      </c>
      <c r="G45" t="s">
        <v>74</v>
      </c>
      <c r="H45" t="s">
        <v>22</v>
      </c>
      <c r="I45" t="s">
        <v>41</v>
      </c>
      <c r="J45" t="s">
        <v>24</v>
      </c>
      <c r="K45" t="s">
        <v>25</v>
      </c>
      <c r="L45" t="s">
        <v>22</v>
      </c>
      <c r="M45" t="s">
        <v>26</v>
      </c>
      <c r="N45" t="s">
        <v>27</v>
      </c>
      <c r="O45" t="s">
        <v>52</v>
      </c>
      <c r="P45" t="s">
        <v>22</v>
      </c>
      <c r="Q45">
        <f t="shared" si="0"/>
        <v>0</v>
      </c>
      <c r="R45">
        <f t="shared" si="1"/>
        <v>1</v>
      </c>
      <c r="S45">
        <f t="shared" si="2"/>
        <v>0</v>
      </c>
      <c r="T45">
        <f t="shared" si="3"/>
        <v>1</v>
      </c>
      <c r="U45">
        <f t="shared" si="4"/>
        <v>0</v>
      </c>
      <c r="V45">
        <f t="shared" si="5"/>
        <v>1</v>
      </c>
      <c r="W45">
        <f t="shared" si="6"/>
        <v>1</v>
      </c>
      <c r="X45">
        <f t="shared" si="7"/>
        <v>1</v>
      </c>
      <c r="Y45">
        <f t="shared" si="8"/>
        <v>0</v>
      </c>
    </row>
    <row r="46" spans="1:25" x14ac:dyDescent="0.3">
      <c r="A46" t="s">
        <v>64</v>
      </c>
      <c r="B46" t="s">
        <v>17</v>
      </c>
      <c r="C46" t="s">
        <v>18</v>
      </c>
      <c r="D46" t="s">
        <v>18</v>
      </c>
      <c r="E46" t="s">
        <v>34</v>
      </c>
      <c r="F46" t="s">
        <v>20</v>
      </c>
      <c r="G46" t="s">
        <v>50</v>
      </c>
      <c r="H46" t="s">
        <v>40</v>
      </c>
      <c r="I46" t="s">
        <v>23</v>
      </c>
      <c r="J46" t="s">
        <v>42</v>
      </c>
      <c r="K46" t="s">
        <v>43</v>
      </c>
      <c r="L46" t="s">
        <v>26</v>
      </c>
      <c r="M46" t="s">
        <v>27</v>
      </c>
      <c r="N46" t="s">
        <v>27</v>
      </c>
      <c r="O46" t="s">
        <v>27</v>
      </c>
      <c r="P46" t="s">
        <v>27</v>
      </c>
      <c r="Q46">
        <f t="shared" si="0"/>
        <v>0</v>
      </c>
      <c r="R46">
        <f t="shared" si="1"/>
        <v>1</v>
      </c>
      <c r="S46">
        <f t="shared" si="2"/>
        <v>0</v>
      </c>
      <c r="T46">
        <f t="shared" si="3"/>
        <v>0</v>
      </c>
      <c r="U46">
        <f t="shared" si="4"/>
        <v>0</v>
      </c>
      <c r="V46">
        <f t="shared" si="5"/>
        <v>1</v>
      </c>
      <c r="W46">
        <f t="shared" si="6"/>
        <v>0</v>
      </c>
      <c r="X46">
        <f t="shared" si="7"/>
        <v>1</v>
      </c>
      <c r="Y46">
        <f t="shared" si="8"/>
        <v>0</v>
      </c>
    </row>
    <row r="47" spans="1:25" x14ac:dyDescent="0.3">
      <c r="A47" t="s">
        <v>16</v>
      </c>
      <c r="B47" t="s">
        <v>75</v>
      </c>
      <c r="C47" t="s">
        <v>18</v>
      </c>
      <c r="D47" t="s">
        <v>18</v>
      </c>
      <c r="E47" t="s">
        <v>34</v>
      </c>
      <c r="F47" t="s">
        <v>60</v>
      </c>
      <c r="G47" t="s">
        <v>45</v>
      </c>
      <c r="H47" t="s">
        <v>40</v>
      </c>
      <c r="I47" t="s">
        <v>41</v>
      </c>
      <c r="J47" t="s">
        <v>24</v>
      </c>
      <c r="K47" t="s">
        <v>25</v>
      </c>
      <c r="L47" t="s">
        <v>26</v>
      </c>
      <c r="M47" t="s">
        <v>27</v>
      </c>
      <c r="N47" t="s">
        <v>27</v>
      </c>
      <c r="O47" t="s">
        <v>27</v>
      </c>
      <c r="P47" t="s">
        <v>27</v>
      </c>
      <c r="Q47">
        <f t="shared" si="0"/>
        <v>0</v>
      </c>
      <c r="R47">
        <f t="shared" si="1"/>
        <v>1</v>
      </c>
      <c r="S47">
        <f t="shared" si="2"/>
        <v>0</v>
      </c>
      <c r="T47">
        <f t="shared" si="3"/>
        <v>1</v>
      </c>
      <c r="U47">
        <f t="shared" si="4"/>
        <v>1</v>
      </c>
      <c r="V47">
        <f t="shared" si="5"/>
        <v>1</v>
      </c>
      <c r="W47">
        <f t="shared" si="6"/>
        <v>0</v>
      </c>
      <c r="X47">
        <f t="shared" si="7"/>
        <v>1</v>
      </c>
      <c r="Y47">
        <f t="shared" si="8"/>
        <v>0</v>
      </c>
    </row>
    <row r="48" spans="1:25" x14ac:dyDescent="0.3">
      <c r="A48" t="s">
        <v>28</v>
      </c>
      <c r="B48" t="s">
        <v>17</v>
      </c>
      <c r="C48" t="s">
        <v>18</v>
      </c>
      <c r="D48" t="s">
        <v>18</v>
      </c>
      <c r="E48" t="s">
        <v>34</v>
      </c>
      <c r="F48" t="s">
        <v>60</v>
      </c>
      <c r="G48" t="s">
        <v>35</v>
      </c>
      <c r="H48" t="s">
        <v>22</v>
      </c>
      <c r="I48" t="s">
        <v>41</v>
      </c>
      <c r="J48" t="s">
        <v>42</v>
      </c>
      <c r="K48" t="s">
        <v>31</v>
      </c>
      <c r="L48" t="s">
        <v>26</v>
      </c>
      <c r="M48" t="s">
        <v>27</v>
      </c>
      <c r="N48" t="s">
        <v>27</v>
      </c>
      <c r="O48" t="s">
        <v>27</v>
      </c>
      <c r="P48" t="s">
        <v>27</v>
      </c>
      <c r="Q48">
        <f t="shared" si="0"/>
        <v>0</v>
      </c>
      <c r="R48">
        <f t="shared" si="1"/>
        <v>1</v>
      </c>
      <c r="S48">
        <f t="shared" si="2"/>
        <v>0</v>
      </c>
      <c r="T48">
        <f t="shared" si="3"/>
        <v>1</v>
      </c>
      <c r="U48">
        <f t="shared" si="4"/>
        <v>1</v>
      </c>
      <c r="V48">
        <f t="shared" si="5"/>
        <v>1</v>
      </c>
      <c r="W48">
        <f t="shared" si="6"/>
        <v>1</v>
      </c>
      <c r="X48">
        <f t="shared" si="7"/>
        <v>1</v>
      </c>
      <c r="Y48">
        <f t="shared" si="8"/>
        <v>0</v>
      </c>
    </row>
    <row r="49" spans="1:25" x14ac:dyDescent="0.3">
      <c r="A49" t="s">
        <v>16</v>
      </c>
      <c r="B49" t="s">
        <v>17</v>
      </c>
      <c r="C49" t="s">
        <v>18</v>
      </c>
      <c r="D49" t="s">
        <v>18</v>
      </c>
      <c r="E49" t="s">
        <v>34</v>
      </c>
      <c r="F49" t="s">
        <v>20</v>
      </c>
      <c r="G49" t="s">
        <v>21</v>
      </c>
      <c r="H49" t="s">
        <v>26</v>
      </c>
      <c r="I49" t="s">
        <v>23</v>
      </c>
      <c r="J49" t="s">
        <v>27</v>
      </c>
      <c r="K49" t="s">
        <v>43</v>
      </c>
      <c r="L49" t="s">
        <v>22</v>
      </c>
      <c r="M49" t="s">
        <v>26</v>
      </c>
      <c r="N49" t="s">
        <v>27</v>
      </c>
      <c r="O49" t="s">
        <v>56</v>
      </c>
      <c r="P49" t="s">
        <v>22</v>
      </c>
      <c r="Q49">
        <f t="shared" si="0"/>
        <v>0</v>
      </c>
      <c r="R49">
        <f t="shared" si="1"/>
        <v>1</v>
      </c>
      <c r="S49">
        <f t="shared" si="2"/>
        <v>0</v>
      </c>
      <c r="T49">
        <f t="shared" si="3"/>
        <v>0</v>
      </c>
      <c r="U49">
        <f t="shared" si="4"/>
        <v>0</v>
      </c>
      <c r="V49">
        <f t="shared" si="5"/>
        <v>0</v>
      </c>
      <c r="W49">
        <f t="shared" si="6"/>
        <v>0</v>
      </c>
      <c r="X49">
        <f t="shared" si="7"/>
        <v>1</v>
      </c>
      <c r="Y49">
        <f t="shared" si="8"/>
        <v>0</v>
      </c>
    </row>
    <row r="50" spans="1:25" x14ac:dyDescent="0.3">
      <c r="A50" t="s">
        <v>64</v>
      </c>
      <c r="B50" t="s">
        <v>17</v>
      </c>
      <c r="C50" t="s">
        <v>18</v>
      </c>
      <c r="D50" t="s">
        <v>18</v>
      </c>
      <c r="E50" t="s">
        <v>34</v>
      </c>
      <c r="F50" t="s">
        <v>20</v>
      </c>
      <c r="G50" t="s">
        <v>69</v>
      </c>
      <c r="H50" t="s">
        <v>40</v>
      </c>
      <c r="I50" t="s">
        <v>23</v>
      </c>
      <c r="J50" t="s">
        <v>27</v>
      </c>
      <c r="K50" t="s">
        <v>43</v>
      </c>
      <c r="L50" t="s">
        <v>22</v>
      </c>
      <c r="M50" t="s">
        <v>22</v>
      </c>
      <c r="N50" t="s">
        <v>51</v>
      </c>
      <c r="O50" t="s">
        <v>56</v>
      </c>
      <c r="P50" t="s">
        <v>22</v>
      </c>
      <c r="Q50">
        <f t="shared" si="0"/>
        <v>0</v>
      </c>
      <c r="R50">
        <f t="shared" si="1"/>
        <v>1</v>
      </c>
      <c r="S50">
        <f t="shared" si="2"/>
        <v>0</v>
      </c>
      <c r="T50">
        <f t="shared" si="3"/>
        <v>0</v>
      </c>
      <c r="U50">
        <f t="shared" si="4"/>
        <v>0</v>
      </c>
      <c r="V50">
        <f t="shared" si="5"/>
        <v>1</v>
      </c>
      <c r="W50">
        <f t="shared" si="6"/>
        <v>1</v>
      </c>
      <c r="X50">
        <f t="shared" si="7"/>
        <v>1</v>
      </c>
      <c r="Y50">
        <f t="shared" si="8"/>
        <v>0</v>
      </c>
    </row>
    <row r="51" spans="1:25" x14ac:dyDescent="0.3">
      <c r="A51" t="s">
        <v>16</v>
      </c>
      <c r="B51" t="s">
        <v>17</v>
      </c>
      <c r="C51" t="s">
        <v>18</v>
      </c>
      <c r="D51" t="s">
        <v>68</v>
      </c>
      <c r="E51" t="s">
        <v>34</v>
      </c>
      <c r="F51" t="s">
        <v>20</v>
      </c>
      <c r="G51" t="s">
        <v>50</v>
      </c>
      <c r="H51" t="s">
        <v>22</v>
      </c>
      <c r="I51" t="s">
        <v>41</v>
      </c>
      <c r="J51" t="s">
        <v>42</v>
      </c>
      <c r="K51" t="s">
        <v>31</v>
      </c>
      <c r="L51" t="s">
        <v>26</v>
      </c>
      <c r="M51" t="s">
        <v>27</v>
      </c>
      <c r="N51" t="s">
        <v>27</v>
      </c>
      <c r="O51" t="s">
        <v>27</v>
      </c>
      <c r="P51" t="s">
        <v>27</v>
      </c>
      <c r="Q51">
        <f t="shared" si="0"/>
        <v>0</v>
      </c>
      <c r="R51">
        <f t="shared" si="1"/>
        <v>1</v>
      </c>
      <c r="S51">
        <f t="shared" si="2"/>
        <v>0</v>
      </c>
      <c r="T51">
        <f t="shared" si="3"/>
        <v>0</v>
      </c>
      <c r="U51">
        <f t="shared" si="4"/>
        <v>0</v>
      </c>
      <c r="V51">
        <f t="shared" si="5"/>
        <v>1</v>
      </c>
      <c r="W51">
        <f t="shared" si="6"/>
        <v>0</v>
      </c>
      <c r="X51">
        <f t="shared" si="7"/>
        <v>1</v>
      </c>
      <c r="Y51">
        <f t="shared" si="8"/>
        <v>0</v>
      </c>
    </row>
    <row r="52" spans="1:25" x14ac:dyDescent="0.3">
      <c r="A52" t="s">
        <v>46</v>
      </c>
      <c r="B52" t="s">
        <v>75</v>
      </c>
      <c r="C52" t="s">
        <v>18</v>
      </c>
      <c r="D52" t="s">
        <v>33</v>
      </c>
      <c r="E52" t="s">
        <v>19</v>
      </c>
      <c r="F52" t="s">
        <v>20</v>
      </c>
      <c r="G52" t="s">
        <v>76</v>
      </c>
      <c r="H52" t="s">
        <v>22</v>
      </c>
      <c r="I52" t="s">
        <v>61</v>
      </c>
      <c r="J52" t="s">
        <v>24</v>
      </c>
      <c r="K52" t="s">
        <v>25</v>
      </c>
      <c r="L52" t="s">
        <v>22</v>
      </c>
      <c r="M52" t="s">
        <v>26</v>
      </c>
      <c r="N52" t="s">
        <v>27</v>
      </c>
      <c r="O52" t="s">
        <v>56</v>
      </c>
      <c r="P52" t="s">
        <v>22</v>
      </c>
      <c r="Q52">
        <f t="shared" si="0"/>
        <v>0</v>
      </c>
      <c r="R52">
        <f t="shared" si="1"/>
        <v>1</v>
      </c>
      <c r="S52">
        <f t="shared" si="2"/>
        <v>0</v>
      </c>
      <c r="T52">
        <f t="shared" si="3"/>
        <v>0</v>
      </c>
      <c r="U52">
        <f t="shared" si="4"/>
        <v>1</v>
      </c>
      <c r="V52">
        <f t="shared" si="5"/>
        <v>1</v>
      </c>
      <c r="W52">
        <f t="shared" si="6"/>
        <v>1</v>
      </c>
      <c r="X52">
        <f t="shared" si="7"/>
        <v>1</v>
      </c>
      <c r="Y52">
        <f t="shared" si="8"/>
        <v>0</v>
      </c>
    </row>
    <row r="53" spans="1:25" x14ac:dyDescent="0.3">
      <c r="A53" t="s">
        <v>16</v>
      </c>
      <c r="B53" t="s">
        <v>17</v>
      </c>
      <c r="C53" t="s">
        <v>18</v>
      </c>
      <c r="D53" t="s">
        <v>33</v>
      </c>
      <c r="E53" t="s">
        <v>34</v>
      </c>
      <c r="F53" t="s">
        <v>29</v>
      </c>
      <c r="G53" t="s">
        <v>57</v>
      </c>
      <c r="H53" t="s">
        <v>40</v>
      </c>
      <c r="I53" t="s">
        <v>41</v>
      </c>
      <c r="J53" t="s">
        <v>42</v>
      </c>
      <c r="K53" t="s">
        <v>43</v>
      </c>
      <c r="L53" t="s">
        <v>26</v>
      </c>
      <c r="M53" t="s">
        <v>27</v>
      </c>
      <c r="N53" t="s">
        <v>27</v>
      </c>
      <c r="O53" t="s">
        <v>27</v>
      </c>
      <c r="P53" t="s">
        <v>27</v>
      </c>
      <c r="Q53">
        <f t="shared" si="0"/>
        <v>0</v>
      </c>
      <c r="R53">
        <f t="shared" si="1"/>
        <v>1</v>
      </c>
      <c r="S53">
        <f t="shared" si="2"/>
        <v>0</v>
      </c>
      <c r="T53">
        <f t="shared" si="3"/>
        <v>0</v>
      </c>
      <c r="U53">
        <f t="shared" si="4"/>
        <v>1</v>
      </c>
      <c r="V53">
        <f t="shared" si="5"/>
        <v>1</v>
      </c>
      <c r="W53">
        <f t="shared" si="6"/>
        <v>0</v>
      </c>
      <c r="X53">
        <f t="shared" si="7"/>
        <v>0</v>
      </c>
      <c r="Y53">
        <f t="shared" si="8"/>
        <v>0</v>
      </c>
    </row>
    <row r="54" spans="1:25" x14ac:dyDescent="0.3">
      <c r="A54" t="s">
        <v>16</v>
      </c>
      <c r="B54" t="s">
        <v>17</v>
      </c>
      <c r="C54" t="s">
        <v>18</v>
      </c>
      <c r="D54" t="s">
        <v>38</v>
      </c>
      <c r="E54" t="s">
        <v>34</v>
      </c>
      <c r="F54" t="s">
        <v>20</v>
      </c>
      <c r="G54" t="s">
        <v>39</v>
      </c>
      <c r="H54" t="s">
        <v>40</v>
      </c>
      <c r="I54" t="s">
        <v>23</v>
      </c>
      <c r="J54" t="s">
        <v>42</v>
      </c>
      <c r="K54" t="s">
        <v>31</v>
      </c>
      <c r="L54" t="s">
        <v>22</v>
      </c>
      <c r="M54" t="s">
        <v>22</v>
      </c>
      <c r="N54" t="s">
        <v>51</v>
      </c>
      <c r="O54" t="s">
        <v>56</v>
      </c>
      <c r="P54" t="s">
        <v>22</v>
      </c>
      <c r="Q54">
        <f t="shared" si="0"/>
        <v>0</v>
      </c>
      <c r="R54">
        <f t="shared" si="1"/>
        <v>1</v>
      </c>
      <c r="S54">
        <f t="shared" si="2"/>
        <v>0</v>
      </c>
      <c r="T54">
        <f t="shared" si="3"/>
        <v>0</v>
      </c>
      <c r="U54">
        <f t="shared" si="4"/>
        <v>0</v>
      </c>
      <c r="V54">
        <f t="shared" si="5"/>
        <v>1</v>
      </c>
      <c r="W54">
        <f t="shared" si="6"/>
        <v>0</v>
      </c>
      <c r="X54">
        <f t="shared" si="7"/>
        <v>0</v>
      </c>
      <c r="Y54">
        <f t="shared" si="8"/>
        <v>0</v>
      </c>
    </row>
    <row r="55" spans="1:25" x14ac:dyDescent="0.3">
      <c r="A55" t="s">
        <v>67</v>
      </c>
      <c r="B55" t="s">
        <v>17</v>
      </c>
      <c r="C55" t="s">
        <v>18</v>
      </c>
      <c r="D55" t="s">
        <v>18</v>
      </c>
      <c r="E55" t="s">
        <v>34</v>
      </c>
      <c r="F55" t="s">
        <v>29</v>
      </c>
      <c r="G55" t="s">
        <v>39</v>
      </c>
      <c r="H55" t="s">
        <v>22</v>
      </c>
      <c r="I55" t="s">
        <v>23</v>
      </c>
      <c r="J55" t="s">
        <v>27</v>
      </c>
      <c r="K55" t="s">
        <v>43</v>
      </c>
      <c r="L55" t="s">
        <v>26</v>
      </c>
      <c r="M55" t="s">
        <v>27</v>
      </c>
      <c r="N55" t="s">
        <v>27</v>
      </c>
      <c r="O55" t="s">
        <v>27</v>
      </c>
      <c r="P55" t="s">
        <v>27</v>
      </c>
      <c r="Q55">
        <f t="shared" si="0"/>
        <v>0</v>
      </c>
      <c r="R55">
        <f t="shared" si="1"/>
        <v>1</v>
      </c>
      <c r="S55">
        <f t="shared" si="2"/>
        <v>0</v>
      </c>
      <c r="T55">
        <f t="shared" si="3"/>
        <v>0</v>
      </c>
      <c r="U55">
        <f t="shared" si="4"/>
        <v>0</v>
      </c>
      <c r="V55">
        <f t="shared" si="5"/>
        <v>1</v>
      </c>
      <c r="W55">
        <f t="shared" si="6"/>
        <v>0</v>
      </c>
      <c r="X55">
        <f t="shared" si="7"/>
        <v>0</v>
      </c>
      <c r="Y55">
        <f t="shared" si="8"/>
        <v>0</v>
      </c>
    </row>
    <row r="56" spans="1:25" x14ac:dyDescent="0.3">
      <c r="A56" t="s">
        <v>28</v>
      </c>
      <c r="B56" t="s">
        <v>17</v>
      </c>
      <c r="C56" t="s">
        <v>58</v>
      </c>
      <c r="D56" t="s">
        <v>58</v>
      </c>
      <c r="E56" t="s">
        <v>77</v>
      </c>
      <c r="F56" t="s">
        <v>20</v>
      </c>
      <c r="G56" t="s">
        <v>39</v>
      </c>
      <c r="H56" t="s">
        <v>22</v>
      </c>
      <c r="I56" t="s">
        <v>23</v>
      </c>
      <c r="J56" t="s">
        <v>62</v>
      </c>
      <c r="K56" t="s">
        <v>25</v>
      </c>
      <c r="L56" t="s">
        <v>26</v>
      </c>
      <c r="M56" t="s">
        <v>27</v>
      </c>
      <c r="N56" t="s">
        <v>27</v>
      </c>
      <c r="O56" t="s">
        <v>27</v>
      </c>
      <c r="P56" t="s">
        <v>27</v>
      </c>
      <c r="Q56">
        <f t="shared" si="0"/>
        <v>0</v>
      </c>
      <c r="R56">
        <f t="shared" si="1"/>
        <v>0</v>
      </c>
      <c r="S56">
        <f t="shared" si="2"/>
        <v>1</v>
      </c>
      <c r="T56">
        <f t="shared" si="3"/>
        <v>0</v>
      </c>
      <c r="U56">
        <f t="shared" si="4"/>
        <v>0</v>
      </c>
      <c r="V56">
        <f t="shared" si="5"/>
        <v>1</v>
      </c>
      <c r="W56">
        <f t="shared" si="6"/>
        <v>0</v>
      </c>
      <c r="X56">
        <f t="shared" si="7"/>
        <v>0</v>
      </c>
      <c r="Y56">
        <f t="shared" si="8"/>
        <v>0</v>
      </c>
    </row>
    <row r="57" spans="1:25" x14ac:dyDescent="0.3">
      <c r="A57" t="s">
        <v>67</v>
      </c>
      <c r="B57" t="s">
        <v>48</v>
      </c>
      <c r="C57" t="s">
        <v>78</v>
      </c>
      <c r="D57" t="s">
        <v>71</v>
      </c>
      <c r="E57" t="s">
        <v>34</v>
      </c>
      <c r="F57" t="s">
        <v>60</v>
      </c>
      <c r="G57" t="s">
        <v>35</v>
      </c>
      <c r="H57" t="s">
        <v>22</v>
      </c>
      <c r="I57" t="s">
        <v>41</v>
      </c>
      <c r="J57" t="s">
        <v>27</v>
      </c>
      <c r="K57" t="s">
        <v>25</v>
      </c>
      <c r="L57" t="s">
        <v>26</v>
      </c>
      <c r="M57" t="s">
        <v>27</v>
      </c>
      <c r="N57" t="s">
        <v>27</v>
      </c>
      <c r="O57" t="s">
        <v>27</v>
      </c>
      <c r="P57" t="s">
        <v>27</v>
      </c>
      <c r="Q57">
        <f t="shared" si="0"/>
        <v>0</v>
      </c>
      <c r="R57">
        <f t="shared" si="1"/>
        <v>1</v>
      </c>
      <c r="S57">
        <f t="shared" si="2"/>
        <v>1</v>
      </c>
      <c r="T57">
        <f t="shared" si="3"/>
        <v>1</v>
      </c>
      <c r="U57">
        <f t="shared" si="4"/>
        <v>1</v>
      </c>
      <c r="V57">
        <f t="shared" si="5"/>
        <v>1</v>
      </c>
      <c r="W57">
        <f t="shared" si="6"/>
        <v>1</v>
      </c>
      <c r="X57">
        <f t="shared" si="7"/>
        <v>1</v>
      </c>
      <c r="Y57">
        <f t="shared" si="8"/>
        <v>0</v>
      </c>
    </row>
    <row r="58" spans="1:25" x14ac:dyDescent="0.3">
      <c r="A58" t="s">
        <v>16</v>
      </c>
      <c r="B58" t="s">
        <v>17</v>
      </c>
      <c r="C58" t="s">
        <v>18</v>
      </c>
      <c r="D58" t="s">
        <v>18</v>
      </c>
      <c r="E58" t="s">
        <v>34</v>
      </c>
      <c r="F58" t="s">
        <v>29</v>
      </c>
      <c r="G58" t="s">
        <v>39</v>
      </c>
      <c r="H58" t="s">
        <v>22</v>
      </c>
      <c r="I58" t="s">
        <v>61</v>
      </c>
      <c r="J58" t="s">
        <v>24</v>
      </c>
      <c r="K58" t="s">
        <v>31</v>
      </c>
      <c r="L58" t="s">
        <v>26</v>
      </c>
      <c r="M58" t="s">
        <v>27</v>
      </c>
      <c r="N58" t="s">
        <v>27</v>
      </c>
      <c r="O58" t="s">
        <v>27</v>
      </c>
      <c r="P58" t="s">
        <v>27</v>
      </c>
      <c r="Q58">
        <f t="shared" si="0"/>
        <v>0</v>
      </c>
      <c r="R58">
        <f t="shared" si="1"/>
        <v>1</v>
      </c>
      <c r="S58">
        <f t="shared" si="2"/>
        <v>0</v>
      </c>
      <c r="T58">
        <f t="shared" si="3"/>
        <v>0</v>
      </c>
      <c r="U58">
        <f t="shared" si="4"/>
        <v>0</v>
      </c>
      <c r="V58">
        <f t="shared" si="5"/>
        <v>1</v>
      </c>
      <c r="W58">
        <f t="shared" si="6"/>
        <v>0</v>
      </c>
      <c r="X58">
        <f t="shared" si="7"/>
        <v>0</v>
      </c>
      <c r="Y58">
        <f t="shared" si="8"/>
        <v>0</v>
      </c>
    </row>
    <row r="59" spans="1:25" x14ac:dyDescent="0.3">
      <c r="A59" t="s">
        <v>46</v>
      </c>
      <c r="B59" t="s">
        <v>17</v>
      </c>
      <c r="C59" t="s">
        <v>18</v>
      </c>
      <c r="D59" t="s">
        <v>18</v>
      </c>
      <c r="E59" t="s">
        <v>34</v>
      </c>
      <c r="F59" t="s">
        <v>20</v>
      </c>
      <c r="G59" t="s">
        <v>79</v>
      </c>
      <c r="H59" t="s">
        <v>22</v>
      </c>
      <c r="I59" t="s">
        <v>41</v>
      </c>
      <c r="J59" t="s">
        <v>42</v>
      </c>
      <c r="K59" t="s">
        <v>31</v>
      </c>
      <c r="L59" t="s">
        <v>26</v>
      </c>
      <c r="M59" t="s">
        <v>27</v>
      </c>
      <c r="N59" t="s">
        <v>27</v>
      </c>
      <c r="O59" t="s">
        <v>27</v>
      </c>
      <c r="P59" t="s">
        <v>27</v>
      </c>
      <c r="Q59">
        <f t="shared" si="0"/>
        <v>0</v>
      </c>
      <c r="R59">
        <f t="shared" si="1"/>
        <v>1</v>
      </c>
      <c r="S59">
        <f t="shared" si="2"/>
        <v>0</v>
      </c>
      <c r="T59">
        <f t="shared" si="3"/>
        <v>1</v>
      </c>
      <c r="U59">
        <f t="shared" si="4"/>
        <v>0</v>
      </c>
      <c r="V59">
        <f t="shared" si="5"/>
        <v>0</v>
      </c>
      <c r="W59">
        <f t="shared" si="6"/>
        <v>1</v>
      </c>
      <c r="X59">
        <f t="shared" si="7"/>
        <v>1</v>
      </c>
      <c r="Y59">
        <f t="shared" si="8"/>
        <v>0</v>
      </c>
    </row>
    <row r="60" spans="1:25" x14ac:dyDescent="0.3">
      <c r="A60" t="s">
        <v>28</v>
      </c>
      <c r="B60" t="s">
        <v>17</v>
      </c>
      <c r="C60" t="s">
        <v>18</v>
      </c>
      <c r="D60" t="s">
        <v>18</v>
      </c>
      <c r="E60" t="s">
        <v>34</v>
      </c>
      <c r="F60" t="s">
        <v>20</v>
      </c>
      <c r="G60" t="s">
        <v>50</v>
      </c>
      <c r="H60" t="s">
        <v>22</v>
      </c>
      <c r="I60" t="s">
        <v>36</v>
      </c>
      <c r="J60" t="s">
        <v>42</v>
      </c>
      <c r="K60" t="s">
        <v>43</v>
      </c>
      <c r="L60" t="s">
        <v>22</v>
      </c>
      <c r="M60" t="s">
        <v>26</v>
      </c>
      <c r="N60" t="s">
        <v>27</v>
      </c>
      <c r="O60" t="s">
        <v>52</v>
      </c>
      <c r="P60" t="s">
        <v>22</v>
      </c>
      <c r="Q60">
        <f t="shared" si="0"/>
        <v>0</v>
      </c>
      <c r="R60">
        <f t="shared" si="1"/>
        <v>1</v>
      </c>
      <c r="S60">
        <f t="shared" si="2"/>
        <v>0</v>
      </c>
      <c r="T60">
        <f t="shared" si="3"/>
        <v>0</v>
      </c>
      <c r="U60">
        <f t="shared" si="4"/>
        <v>0</v>
      </c>
      <c r="V60">
        <f t="shared" si="5"/>
        <v>1</v>
      </c>
      <c r="W60">
        <f t="shared" si="6"/>
        <v>0</v>
      </c>
      <c r="X60">
        <f t="shared" si="7"/>
        <v>1</v>
      </c>
      <c r="Y60">
        <f t="shared" si="8"/>
        <v>0</v>
      </c>
    </row>
    <row r="61" spans="1:25" x14ac:dyDescent="0.3">
      <c r="A61" t="s">
        <v>16</v>
      </c>
      <c r="B61" t="s">
        <v>17</v>
      </c>
      <c r="C61" t="s">
        <v>18</v>
      </c>
      <c r="D61" t="s">
        <v>18</v>
      </c>
      <c r="E61" t="s">
        <v>34</v>
      </c>
      <c r="F61" t="s">
        <v>20</v>
      </c>
      <c r="G61" t="s">
        <v>80</v>
      </c>
      <c r="H61" t="s">
        <v>40</v>
      </c>
      <c r="I61" t="s">
        <v>23</v>
      </c>
      <c r="J61" t="s">
        <v>42</v>
      </c>
      <c r="K61" t="s">
        <v>43</v>
      </c>
      <c r="L61" t="s">
        <v>26</v>
      </c>
      <c r="M61" t="s">
        <v>27</v>
      </c>
      <c r="N61" t="s">
        <v>27</v>
      </c>
      <c r="O61" t="s">
        <v>27</v>
      </c>
      <c r="P61" t="s">
        <v>27</v>
      </c>
      <c r="Q61">
        <f t="shared" si="0"/>
        <v>0</v>
      </c>
      <c r="R61">
        <f t="shared" si="1"/>
        <v>1</v>
      </c>
      <c r="S61">
        <f t="shared" si="2"/>
        <v>0</v>
      </c>
      <c r="T61">
        <f t="shared" si="3"/>
        <v>0</v>
      </c>
      <c r="U61">
        <f t="shared" si="4"/>
        <v>0</v>
      </c>
      <c r="V61">
        <f t="shared" si="5"/>
        <v>0</v>
      </c>
      <c r="W61">
        <f t="shared" si="6"/>
        <v>0</v>
      </c>
      <c r="X61">
        <f t="shared" si="7"/>
        <v>0</v>
      </c>
      <c r="Y61">
        <f t="shared" si="8"/>
        <v>1</v>
      </c>
    </row>
    <row r="62" spans="1:25" x14ac:dyDescent="0.3">
      <c r="A62" t="s">
        <v>28</v>
      </c>
      <c r="B62" t="s">
        <v>32</v>
      </c>
      <c r="C62" t="s">
        <v>58</v>
      </c>
      <c r="D62" t="s">
        <v>71</v>
      </c>
      <c r="E62" t="s">
        <v>19</v>
      </c>
      <c r="F62" t="s">
        <v>29</v>
      </c>
      <c r="G62" t="s">
        <v>57</v>
      </c>
      <c r="H62" t="s">
        <v>22</v>
      </c>
      <c r="I62" t="s">
        <v>70</v>
      </c>
      <c r="J62" t="s">
        <v>24</v>
      </c>
      <c r="K62" t="s">
        <v>43</v>
      </c>
      <c r="L62" t="s">
        <v>26</v>
      </c>
      <c r="M62" t="s">
        <v>27</v>
      </c>
      <c r="N62" t="s">
        <v>27</v>
      </c>
      <c r="O62" t="s">
        <v>27</v>
      </c>
      <c r="P62" t="s">
        <v>27</v>
      </c>
      <c r="Q62">
        <f t="shared" si="0"/>
        <v>0</v>
      </c>
      <c r="R62">
        <f t="shared" si="1"/>
        <v>0</v>
      </c>
      <c r="S62">
        <f t="shared" si="2"/>
        <v>1</v>
      </c>
      <c r="T62">
        <f t="shared" si="3"/>
        <v>0</v>
      </c>
      <c r="U62">
        <f t="shared" si="4"/>
        <v>1</v>
      </c>
      <c r="V62">
        <f t="shared" si="5"/>
        <v>1</v>
      </c>
      <c r="W62">
        <f t="shared" si="6"/>
        <v>0</v>
      </c>
      <c r="X62">
        <f t="shared" si="7"/>
        <v>0</v>
      </c>
      <c r="Y62">
        <f t="shared" si="8"/>
        <v>0</v>
      </c>
    </row>
    <row r="63" spans="1:25" x14ac:dyDescent="0.3">
      <c r="A63" t="s">
        <v>46</v>
      </c>
      <c r="B63" t="s">
        <v>32</v>
      </c>
      <c r="C63" t="s">
        <v>18</v>
      </c>
      <c r="D63" t="s">
        <v>33</v>
      </c>
      <c r="E63" t="s">
        <v>34</v>
      </c>
      <c r="F63" t="s">
        <v>29</v>
      </c>
      <c r="G63" t="s">
        <v>81</v>
      </c>
      <c r="H63" t="s">
        <v>22</v>
      </c>
      <c r="I63" t="s">
        <v>61</v>
      </c>
      <c r="J63" t="s">
        <v>42</v>
      </c>
      <c r="K63" t="s">
        <v>25</v>
      </c>
      <c r="L63" t="s">
        <v>22</v>
      </c>
      <c r="M63" t="s">
        <v>26</v>
      </c>
      <c r="N63" t="s">
        <v>27</v>
      </c>
      <c r="O63" t="s">
        <v>52</v>
      </c>
      <c r="P63" t="s">
        <v>22</v>
      </c>
      <c r="Q63">
        <f t="shared" si="0"/>
        <v>0</v>
      </c>
      <c r="R63">
        <f t="shared" si="1"/>
        <v>1</v>
      </c>
      <c r="S63">
        <f t="shared" si="2"/>
        <v>0</v>
      </c>
      <c r="T63">
        <f t="shared" si="3"/>
        <v>1</v>
      </c>
      <c r="U63">
        <f t="shared" si="4"/>
        <v>0</v>
      </c>
      <c r="V63">
        <f t="shared" si="5"/>
        <v>0</v>
      </c>
      <c r="W63">
        <f t="shared" si="6"/>
        <v>0</v>
      </c>
      <c r="X63">
        <f t="shared" si="7"/>
        <v>0</v>
      </c>
      <c r="Y63">
        <f t="shared" si="8"/>
        <v>0</v>
      </c>
    </row>
    <row r="64" spans="1:25" x14ac:dyDescent="0.3">
      <c r="A64" t="s">
        <v>28</v>
      </c>
      <c r="B64" t="s">
        <v>17</v>
      </c>
      <c r="C64" t="s">
        <v>18</v>
      </c>
      <c r="D64" t="s">
        <v>18</v>
      </c>
      <c r="E64" t="s">
        <v>19</v>
      </c>
      <c r="F64" t="s">
        <v>20</v>
      </c>
      <c r="G64" t="s">
        <v>35</v>
      </c>
      <c r="H64" t="s">
        <v>22</v>
      </c>
      <c r="I64" t="s">
        <v>41</v>
      </c>
      <c r="J64" t="s">
        <v>42</v>
      </c>
      <c r="K64" t="s">
        <v>31</v>
      </c>
      <c r="L64" t="s">
        <v>26</v>
      </c>
      <c r="M64" t="s">
        <v>27</v>
      </c>
      <c r="N64" t="s">
        <v>27</v>
      </c>
      <c r="O64" t="s">
        <v>27</v>
      </c>
      <c r="P64" t="s">
        <v>27</v>
      </c>
      <c r="Q64">
        <f t="shared" ref="Q64:Q127" si="9">IF(ISNUMBER(SEARCH("Facebook", C64)), 1, 0)</f>
        <v>0</v>
      </c>
      <c r="R64">
        <f t="shared" ref="R64:R127" si="10">IF(ISNUMBER(SEARCH("Instagram", C64)), 1, 0)</f>
        <v>1</v>
      </c>
      <c r="S64">
        <f t="shared" ref="S64:S127" si="11">IF(ISNUMBER(SEARCH("TikTok", C64)), 1, 0)</f>
        <v>0</v>
      </c>
      <c r="T64">
        <f t="shared" si="3"/>
        <v>1</v>
      </c>
      <c r="U64">
        <f t="shared" si="4"/>
        <v>1</v>
      </c>
      <c r="V64">
        <f t="shared" si="5"/>
        <v>1</v>
      </c>
      <c r="W64">
        <f t="shared" si="6"/>
        <v>1</v>
      </c>
      <c r="X64">
        <f t="shared" si="7"/>
        <v>1</v>
      </c>
      <c r="Y64">
        <f t="shared" si="8"/>
        <v>0</v>
      </c>
    </row>
    <row r="65" spans="1:25" x14ac:dyDescent="0.3">
      <c r="A65" t="s">
        <v>16</v>
      </c>
      <c r="B65" t="s">
        <v>32</v>
      </c>
      <c r="C65" t="s">
        <v>18</v>
      </c>
      <c r="D65" t="s">
        <v>38</v>
      </c>
      <c r="E65" t="s">
        <v>34</v>
      </c>
      <c r="F65" t="s">
        <v>29</v>
      </c>
      <c r="G65" t="s">
        <v>50</v>
      </c>
      <c r="H65" t="s">
        <v>22</v>
      </c>
      <c r="I65" t="s">
        <v>41</v>
      </c>
      <c r="J65" t="s">
        <v>27</v>
      </c>
      <c r="K65" t="s">
        <v>43</v>
      </c>
      <c r="L65" t="s">
        <v>22</v>
      </c>
      <c r="M65" t="s">
        <v>22</v>
      </c>
      <c r="N65" t="s">
        <v>51</v>
      </c>
      <c r="O65" t="s">
        <v>52</v>
      </c>
      <c r="P65" t="s">
        <v>22</v>
      </c>
      <c r="Q65">
        <f t="shared" si="9"/>
        <v>0</v>
      </c>
      <c r="R65">
        <f t="shared" si="10"/>
        <v>1</v>
      </c>
      <c r="S65">
        <f t="shared" si="11"/>
        <v>0</v>
      </c>
      <c r="T65">
        <f t="shared" si="3"/>
        <v>0</v>
      </c>
      <c r="U65">
        <f t="shared" si="4"/>
        <v>0</v>
      </c>
      <c r="V65">
        <f t="shared" si="5"/>
        <v>1</v>
      </c>
      <c r="W65">
        <f t="shared" si="6"/>
        <v>0</v>
      </c>
      <c r="X65">
        <f t="shared" si="7"/>
        <v>1</v>
      </c>
      <c r="Y65">
        <f t="shared" si="8"/>
        <v>0</v>
      </c>
    </row>
    <row r="66" spans="1:25" x14ac:dyDescent="0.3">
      <c r="A66" t="s">
        <v>28</v>
      </c>
      <c r="B66" t="s">
        <v>17</v>
      </c>
      <c r="C66" t="s">
        <v>18</v>
      </c>
      <c r="D66" t="s">
        <v>71</v>
      </c>
      <c r="E66" t="s">
        <v>34</v>
      </c>
      <c r="F66" t="s">
        <v>20</v>
      </c>
      <c r="G66" t="s">
        <v>65</v>
      </c>
      <c r="H66" t="s">
        <v>22</v>
      </c>
      <c r="I66" t="s">
        <v>41</v>
      </c>
      <c r="J66" t="s">
        <v>42</v>
      </c>
      <c r="K66" t="s">
        <v>43</v>
      </c>
      <c r="L66" t="s">
        <v>26</v>
      </c>
      <c r="M66" t="s">
        <v>27</v>
      </c>
      <c r="N66" t="s">
        <v>27</v>
      </c>
      <c r="O66" t="s">
        <v>27</v>
      </c>
      <c r="P66" t="s">
        <v>27</v>
      </c>
      <c r="Q66">
        <f t="shared" si="9"/>
        <v>0</v>
      </c>
      <c r="R66">
        <f t="shared" si="10"/>
        <v>1</v>
      </c>
      <c r="S66">
        <f t="shared" si="11"/>
        <v>0</v>
      </c>
      <c r="T66">
        <f t="shared" si="3"/>
        <v>1</v>
      </c>
      <c r="U66">
        <f t="shared" si="4"/>
        <v>1</v>
      </c>
      <c r="V66">
        <f t="shared" si="5"/>
        <v>0</v>
      </c>
      <c r="W66">
        <f t="shared" si="6"/>
        <v>1</v>
      </c>
      <c r="X66">
        <f t="shared" si="7"/>
        <v>0</v>
      </c>
      <c r="Y66">
        <f t="shared" si="8"/>
        <v>0</v>
      </c>
    </row>
    <row r="67" spans="1:25" x14ac:dyDescent="0.3">
      <c r="A67" t="s">
        <v>16</v>
      </c>
      <c r="B67" t="s">
        <v>17</v>
      </c>
      <c r="C67" t="s">
        <v>18</v>
      </c>
      <c r="D67" t="s">
        <v>18</v>
      </c>
      <c r="E67" t="s">
        <v>34</v>
      </c>
      <c r="F67" t="s">
        <v>29</v>
      </c>
      <c r="G67" t="s">
        <v>81</v>
      </c>
      <c r="H67" t="s">
        <v>40</v>
      </c>
      <c r="I67" t="s">
        <v>61</v>
      </c>
      <c r="J67" t="s">
        <v>24</v>
      </c>
      <c r="K67" t="s">
        <v>25</v>
      </c>
      <c r="L67" t="s">
        <v>26</v>
      </c>
      <c r="M67" t="s">
        <v>27</v>
      </c>
      <c r="N67" t="s">
        <v>27</v>
      </c>
      <c r="O67" t="s">
        <v>27</v>
      </c>
      <c r="P67" t="s">
        <v>27</v>
      </c>
      <c r="Q67">
        <f t="shared" si="9"/>
        <v>0</v>
      </c>
      <c r="R67">
        <f t="shared" si="10"/>
        <v>1</v>
      </c>
      <c r="S67">
        <f t="shared" si="11"/>
        <v>0</v>
      </c>
      <c r="T67">
        <f t="shared" ref="T67:T130" si="12">IF(ISNUMBER(SEARCH("Planner accessories", G67)), 1, 0)</f>
        <v>1</v>
      </c>
      <c r="U67">
        <f t="shared" ref="U67:U130" si="13">IF(ISNUMBER(SEARCH("Notebooks", G67)), 1, 0)</f>
        <v>0</v>
      </c>
      <c r="V67">
        <f t="shared" ref="V67:V130" si="14">IF(ISNUMBER(SEARCH("To-do lists", G67)), 1, 0)</f>
        <v>0</v>
      </c>
      <c r="W67">
        <f t="shared" ref="W67:W130" si="15">IF(ISNUMBER(SEARCH("Memos", G67)), 1, 0)</f>
        <v>0</v>
      </c>
      <c r="X67">
        <f t="shared" ref="X67:X130" si="16">IF(ISNUMBER(SEARCH("Weekly planners", G67)), 1, 0)</f>
        <v>0</v>
      </c>
      <c r="Y67">
        <f t="shared" ref="Y67:Y130" si="17">IF(ISNUMBER(SEARCH("Not interested", G67)), 1, 0)</f>
        <v>0</v>
      </c>
    </row>
    <row r="68" spans="1:25" x14ac:dyDescent="0.3">
      <c r="A68" t="s">
        <v>16</v>
      </c>
      <c r="B68" t="s">
        <v>32</v>
      </c>
      <c r="C68" t="s">
        <v>18</v>
      </c>
      <c r="D68" t="s">
        <v>18</v>
      </c>
      <c r="E68" t="s">
        <v>53</v>
      </c>
      <c r="F68" t="s">
        <v>29</v>
      </c>
      <c r="G68" t="s">
        <v>73</v>
      </c>
      <c r="H68" t="s">
        <v>22</v>
      </c>
      <c r="I68" t="s">
        <v>41</v>
      </c>
      <c r="J68" t="s">
        <v>27</v>
      </c>
      <c r="K68" t="s">
        <v>25</v>
      </c>
      <c r="L68" t="s">
        <v>22</v>
      </c>
      <c r="M68" t="s">
        <v>22</v>
      </c>
      <c r="N68" t="s">
        <v>27</v>
      </c>
      <c r="O68" t="s">
        <v>56</v>
      </c>
      <c r="P68" t="s">
        <v>22</v>
      </c>
      <c r="Q68">
        <f t="shared" si="9"/>
        <v>0</v>
      </c>
      <c r="R68">
        <f t="shared" si="10"/>
        <v>1</v>
      </c>
      <c r="S68">
        <f t="shared" si="11"/>
        <v>0</v>
      </c>
      <c r="T68">
        <f t="shared" si="12"/>
        <v>0</v>
      </c>
      <c r="U68">
        <f t="shared" si="13"/>
        <v>1</v>
      </c>
      <c r="V68">
        <f t="shared" si="14"/>
        <v>0</v>
      </c>
      <c r="W68">
        <f t="shared" si="15"/>
        <v>0</v>
      </c>
      <c r="X68">
        <f t="shared" si="16"/>
        <v>0</v>
      </c>
      <c r="Y68">
        <f t="shared" si="17"/>
        <v>0</v>
      </c>
    </row>
    <row r="69" spans="1:25" x14ac:dyDescent="0.3">
      <c r="A69" t="s">
        <v>16</v>
      </c>
      <c r="B69" t="s">
        <v>17</v>
      </c>
      <c r="C69" t="s">
        <v>18</v>
      </c>
      <c r="D69" t="s">
        <v>33</v>
      </c>
      <c r="E69" t="s">
        <v>34</v>
      </c>
      <c r="F69" t="s">
        <v>20</v>
      </c>
      <c r="G69" t="s">
        <v>47</v>
      </c>
      <c r="H69" t="s">
        <v>22</v>
      </c>
      <c r="I69" t="s">
        <v>41</v>
      </c>
      <c r="J69" t="s">
        <v>42</v>
      </c>
      <c r="K69" t="s">
        <v>31</v>
      </c>
      <c r="L69" t="s">
        <v>26</v>
      </c>
      <c r="M69" t="s">
        <v>27</v>
      </c>
      <c r="N69" t="s">
        <v>27</v>
      </c>
      <c r="O69" t="s">
        <v>27</v>
      </c>
      <c r="P69" t="s">
        <v>27</v>
      </c>
      <c r="Q69">
        <f t="shared" si="9"/>
        <v>0</v>
      </c>
      <c r="R69">
        <f t="shared" si="10"/>
        <v>1</v>
      </c>
      <c r="S69">
        <f t="shared" si="11"/>
        <v>0</v>
      </c>
      <c r="T69">
        <f t="shared" si="12"/>
        <v>1</v>
      </c>
      <c r="U69">
        <f t="shared" si="13"/>
        <v>1</v>
      </c>
      <c r="V69">
        <f t="shared" si="14"/>
        <v>0</v>
      </c>
      <c r="W69">
        <f t="shared" si="15"/>
        <v>0</v>
      </c>
      <c r="X69">
        <f t="shared" si="16"/>
        <v>1</v>
      </c>
      <c r="Y69">
        <f t="shared" si="17"/>
        <v>0</v>
      </c>
    </row>
    <row r="70" spans="1:25" x14ac:dyDescent="0.3">
      <c r="A70" t="s">
        <v>67</v>
      </c>
      <c r="B70" t="s">
        <v>32</v>
      </c>
      <c r="C70" t="s">
        <v>18</v>
      </c>
      <c r="D70" t="s">
        <v>58</v>
      </c>
      <c r="E70" t="s">
        <v>34</v>
      </c>
      <c r="F70" t="s">
        <v>29</v>
      </c>
      <c r="G70" t="s">
        <v>82</v>
      </c>
      <c r="H70" t="s">
        <v>22</v>
      </c>
      <c r="I70" t="s">
        <v>36</v>
      </c>
      <c r="J70" t="s">
        <v>27</v>
      </c>
      <c r="K70" t="s">
        <v>25</v>
      </c>
      <c r="L70" t="s">
        <v>22</v>
      </c>
      <c r="M70" t="s">
        <v>26</v>
      </c>
      <c r="N70" t="s">
        <v>27</v>
      </c>
      <c r="O70" t="s">
        <v>56</v>
      </c>
      <c r="P70" t="s">
        <v>22</v>
      </c>
      <c r="Q70">
        <f t="shared" si="9"/>
        <v>0</v>
      </c>
      <c r="R70">
        <f t="shared" si="10"/>
        <v>1</v>
      </c>
      <c r="S70">
        <f t="shared" si="11"/>
        <v>0</v>
      </c>
      <c r="T70">
        <f t="shared" si="12"/>
        <v>0</v>
      </c>
      <c r="U70">
        <f t="shared" si="13"/>
        <v>1</v>
      </c>
      <c r="V70">
        <f t="shared" si="14"/>
        <v>0</v>
      </c>
      <c r="W70">
        <f t="shared" si="15"/>
        <v>1</v>
      </c>
      <c r="X70">
        <f t="shared" si="16"/>
        <v>0</v>
      </c>
      <c r="Y70">
        <f t="shared" si="17"/>
        <v>0</v>
      </c>
    </row>
    <row r="71" spans="1:25" x14ac:dyDescent="0.3">
      <c r="A71" t="s">
        <v>16</v>
      </c>
      <c r="B71" t="s">
        <v>17</v>
      </c>
      <c r="C71" t="s">
        <v>18</v>
      </c>
      <c r="D71" t="s">
        <v>18</v>
      </c>
      <c r="E71" t="s">
        <v>34</v>
      </c>
      <c r="F71" t="s">
        <v>29</v>
      </c>
      <c r="G71" t="s">
        <v>35</v>
      </c>
      <c r="H71" t="s">
        <v>40</v>
      </c>
      <c r="I71" t="s">
        <v>23</v>
      </c>
      <c r="J71" t="s">
        <v>62</v>
      </c>
      <c r="K71" t="s">
        <v>43</v>
      </c>
      <c r="L71" t="s">
        <v>26</v>
      </c>
      <c r="M71" t="s">
        <v>27</v>
      </c>
      <c r="N71" t="s">
        <v>27</v>
      </c>
      <c r="O71" t="s">
        <v>27</v>
      </c>
      <c r="P71" t="s">
        <v>27</v>
      </c>
      <c r="Q71">
        <f t="shared" si="9"/>
        <v>0</v>
      </c>
      <c r="R71">
        <f t="shared" si="10"/>
        <v>1</v>
      </c>
      <c r="S71">
        <f t="shared" si="11"/>
        <v>0</v>
      </c>
      <c r="T71">
        <f t="shared" si="12"/>
        <v>1</v>
      </c>
      <c r="U71">
        <f t="shared" si="13"/>
        <v>1</v>
      </c>
      <c r="V71">
        <f t="shared" si="14"/>
        <v>1</v>
      </c>
      <c r="W71">
        <f t="shared" si="15"/>
        <v>1</v>
      </c>
      <c r="X71">
        <f t="shared" si="16"/>
        <v>1</v>
      </c>
      <c r="Y71">
        <f t="shared" si="17"/>
        <v>0</v>
      </c>
    </row>
    <row r="72" spans="1:25" x14ac:dyDescent="0.3">
      <c r="A72" t="s">
        <v>64</v>
      </c>
      <c r="B72" t="s">
        <v>17</v>
      </c>
      <c r="C72" t="s">
        <v>18</v>
      </c>
      <c r="D72" t="s">
        <v>38</v>
      </c>
      <c r="E72" t="s">
        <v>19</v>
      </c>
      <c r="F72" t="s">
        <v>29</v>
      </c>
      <c r="G72" t="s">
        <v>21</v>
      </c>
      <c r="H72" t="s">
        <v>22</v>
      </c>
      <c r="I72" t="s">
        <v>23</v>
      </c>
      <c r="J72" t="s">
        <v>62</v>
      </c>
      <c r="K72" t="s">
        <v>25</v>
      </c>
      <c r="L72" t="s">
        <v>26</v>
      </c>
      <c r="M72" t="s">
        <v>27</v>
      </c>
      <c r="N72" t="s">
        <v>27</v>
      </c>
      <c r="O72" t="s">
        <v>27</v>
      </c>
      <c r="P72" t="s">
        <v>27</v>
      </c>
      <c r="Q72">
        <f t="shared" si="9"/>
        <v>0</v>
      </c>
      <c r="R72">
        <f t="shared" si="10"/>
        <v>1</v>
      </c>
      <c r="S72">
        <f t="shared" si="11"/>
        <v>0</v>
      </c>
      <c r="T72">
        <f t="shared" si="12"/>
        <v>0</v>
      </c>
      <c r="U72">
        <f t="shared" si="13"/>
        <v>0</v>
      </c>
      <c r="V72">
        <f t="shared" si="14"/>
        <v>0</v>
      </c>
      <c r="W72">
        <f t="shared" si="15"/>
        <v>0</v>
      </c>
      <c r="X72">
        <f t="shared" si="16"/>
        <v>1</v>
      </c>
      <c r="Y72">
        <f t="shared" si="17"/>
        <v>0</v>
      </c>
    </row>
    <row r="73" spans="1:25" x14ac:dyDescent="0.3">
      <c r="A73" t="s">
        <v>16</v>
      </c>
      <c r="B73" t="s">
        <v>17</v>
      </c>
      <c r="C73" t="s">
        <v>18</v>
      </c>
      <c r="D73" t="s">
        <v>71</v>
      </c>
      <c r="E73" t="s">
        <v>19</v>
      </c>
      <c r="F73" t="s">
        <v>20</v>
      </c>
      <c r="G73" t="s">
        <v>63</v>
      </c>
      <c r="H73" t="s">
        <v>40</v>
      </c>
      <c r="I73" t="s">
        <v>23</v>
      </c>
      <c r="J73" t="s">
        <v>24</v>
      </c>
      <c r="K73" t="s">
        <v>31</v>
      </c>
      <c r="L73" t="s">
        <v>26</v>
      </c>
      <c r="M73" t="s">
        <v>27</v>
      </c>
      <c r="N73" t="s">
        <v>27</v>
      </c>
      <c r="O73" t="s">
        <v>27</v>
      </c>
      <c r="P73" t="s">
        <v>27</v>
      </c>
      <c r="Q73">
        <f t="shared" si="9"/>
        <v>0</v>
      </c>
      <c r="R73">
        <f t="shared" si="10"/>
        <v>1</v>
      </c>
      <c r="S73">
        <f t="shared" si="11"/>
        <v>0</v>
      </c>
      <c r="T73">
        <f t="shared" si="12"/>
        <v>1</v>
      </c>
      <c r="U73">
        <f t="shared" si="13"/>
        <v>0</v>
      </c>
      <c r="V73">
        <f t="shared" si="14"/>
        <v>1</v>
      </c>
      <c r="W73">
        <f t="shared" si="15"/>
        <v>1</v>
      </c>
      <c r="X73">
        <f t="shared" si="16"/>
        <v>0</v>
      </c>
      <c r="Y73">
        <f t="shared" si="17"/>
        <v>0</v>
      </c>
    </row>
    <row r="74" spans="1:25" x14ac:dyDescent="0.3">
      <c r="A74" t="s">
        <v>28</v>
      </c>
      <c r="B74" t="s">
        <v>17</v>
      </c>
      <c r="C74" t="s">
        <v>18</v>
      </c>
      <c r="D74" t="s">
        <v>18</v>
      </c>
      <c r="E74" t="s">
        <v>34</v>
      </c>
      <c r="F74" t="s">
        <v>60</v>
      </c>
      <c r="G74" t="s">
        <v>35</v>
      </c>
      <c r="H74" t="s">
        <v>22</v>
      </c>
      <c r="I74" t="s">
        <v>23</v>
      </c>
      <c r="J74" t="s">
        <v>42</v>
      </c>
      <c r="K74" t="s">
        <v>31</v>
      </c>
      <c r="L74" t="s">
        <v>26</v>
      </c>
      <c r="M74" t="s">
        <v>27</v>
      </c>
      <c r="N74" t="s">
        <v>27</v>
      </c>
      <c r="O74" t="s">
        <v>27</v>
      </c>
      <c r="P74" t="s">
        <v>27</v>
      </c>
      <c r="Q74">
        <f t="shared" si="9"/>
        <v>0</v>
      </c>
      <c r="R74">
        <f t="shared" si="10"/>
        <v>1</v>
      </c>
      <c r="S74">
        <f t="shared" si="11"/>
        <v>0</v>
      </c>
      <c r="T74">
        <f t="shared" si="12"/>
        <v>1</v>
      </c>
      <c r="U74">
        <f t="shared" si="13"/>
        <v>1</v>
      </c>
      <c r="V74">
        <f t="shared" si="14"/>
        <v>1</v>
      </c>
      <c r="W74">
        <f t="shared" si="15"/>
        <v>1</v>
      </c>
      <c r="X74">
        <f t="shared" si="16"/>
        <v>1</v>
      </c>
      <c r="Y74">
        <f t="shared" si="17"/>
        <v>0</v>
      </c>
    </row>
    <row r="75" spans="1:25" x14ac:dyDescent="0.3">
      <c r="A75" t="s">
        <v>16</v>
      </c>
      <c r="B75" t="s">
        <v>17</v>
      </c>
      <c r="C75" t="s">
        <v>18</v>
      </c>
      <c r="D75" t="s">
        <v>18</v>
      </c>
      <c r="E75" t="s">
        <v>34</v>
      </c>
      <c r="F75" t="s">
        <v>29</v>
      </c>
      <c r="G75" t="s">
        <v>35</v>
      </c>
      <c r="H75" t="s">
        <v>22</v>
      </c>
      <c r="I75" t="s">
        <v>41</v>
      </c>
      <c r="J75" t="s">
        <v>42</v>
      </c>
      <c r="K75" t="s">
        <v>43</v>
      </c>
      <c r="L75" t="s">
        <v>26</v>
      </c>
      <c r="M75" t="s">
        <v>27</v>
      </c>
      <c r="N75" t="s">
        <v>27</v>
      </c>
      <c r="O75" t="s">
        <v>27</v>
      </c>
      <c r="P75" t="s">
        <v>27</v>
      </c>
      <c r="Q75">
        <f t="shared" si="9"/>
        <v>0</v>
      </c>
      <c r="R75">
        <f t="shared" si="10"/>
        <v>1</v>
      </c>
      <c r="S75">
        <f t="shared" si="11"/>
        <v>0</v>
      </c>
      <c r="T75">
        <f t="shared" si="12"/>
        <v>1</v>
      </c>
      <c r="U75">
        <f t="shared" si="13"/>
        <v>1</v>
      </c>
      <c r="V75">
        <f t="shared" si="14"/>
        <v>1</v>
      </c>
      <c r="W75">
        <f t="shared" si="15"/>
        <v>1</v>
      </c>
      <c r="X75">
        <f t="shared" si="16"/>
        <v>1</v>
      </c>
      <c r="Y75">
        <f t="shared" si="17"/>
        <v>0</v>
      </c>
    </row>
    <row r="76" spans="1:25" x14ac:dyDescent="0.3">
      <c r="A76" t="s">
        <v>16</v>
      </c>
      <c r="B76" t="s">
        <v>75</v>
      </c>
      <c r="C76" t="s">
        <v>18</v>
      </c>
      <c r="D76" t="s">
        <v>18</v>
      </c>
      <c r="E76" t="s">
        <v>77</v>
      </c>
      <c r="F76" t="s">
        <v>29</v>
      </c>
      <c r="G76" t="s">
        <v>73</v>
      </c>
      <c r="H76" t="s">
        <v>22</v>
      </c>
      <c r="I76" t="s">
        <v>70</v>
      </c>
      <c r="J76" t="s">
        <v>62</v>
      </c>
      <c r="K76" t="s">
        <v>31</v>
      </c>
      <c r="L76" t="s">
        <v>22</v>
      </c>
      <c r="M76" t="s">
        <v>26</v>
      </c>
      <c r="N76" t="s">
        <v>27</v>
      </c>
      <c r="O76" t="s">
        <v>56</v>
      </c>
      <c r="P76" t="s">
        <v>22</v>
      </c>
      <c r="Q76">
        <f t="shared" si="9"/>
        <v>0</v>
      </c>
      <c r="R76">
        <f t="shared" si="10"/>
        <v>1</v>
      </c>
      <c r="S76">
        <f t="shared" si="11"/>
        <v>0</v>
      </c>
      <c r="T76">
        <f t="shared" si="12"/>
        <v>0</v>
      </c>
      <c r="U76">
        <f t="shared" si="13"/>
        <v>1</v>
      </c>
      <c r="V76">
        <f t="shared" si="14"/>
        <v>0</v>
      </c>
      <c r="W76">
        <f t="shared" si="15"/>
        <v>0</v>
      </c>
      <c r="X76">
        <f t="shared" si="16"/>
        <v>0</v>
      </c>
      <c r="Y76">
        <f t="shared" si="17"/>
        <v>0</v>
      </c>
    </row>
    <row r="77" spans="1:25" x14ac:dyDescent="0.3">
      <c r="A77" t="s">
        <v>16</v>
      </c>
      <c r="B77" t="s">
        <v>17</v>
      </c>
      <c r="C77" t="s">
        <v>68</v>
      </c>
      <c r="D77" t="s">
        <v>33</v>
      </c>
      <c r="E77" t="s">
        <v>34</v>
      </c>
      <c r="F77" t="s">
        <v>20</v>
      </c>
      <c r="G77" t="s">
        <v>54</v>
      </c>
      <c r="H77" t="s">
        <v>22</v>
      </c>
      <c r="I77" t="s">
        <v>23</v>
      </c>
      <c r="J77" t="s">
        <v>24</v>
      </c>
      <c r="K77" t="s">
        <v>31</v>
      </c>
      <c r="L77" t="s">
        <v>22</v>
      </c>
      <c r="M77" t="s">
        <v>26</v>
      </c>
      <c r="N77" t="s">
        <v>27</v>
      </c>
      <c r="O77" t="s">
        <v>52</v>
      </c>
      <c r="P77" t="s">
        <v>22</v>
      </c>
      <c r="Q77">
        <f t="shared" si="9"/>
        <v>1</v>
      </c>
      <c r="R77">
        <f t="shared" si="10"/>
        <v>0</v>
      </c>
      <c r="S77">
        <f t="shared" si="11"/>
        <v>0</v>
      </c>
      <c r="T77">
        <f t="shared" si="12"/>
        <v>1</v>
      </c>
      <c r="U77">
        <f t="shared" si="13"/>
        <v>1</v>
      </c>
      <c r="V77">
        <f t="shared" si="14"/>
        <v>0</v>
      </c>
      <c r="W77">
        <f t="shared" si="15"/>
        <v>0</v>
      </c>
      <c r="X77">
        <f t="shared" si="16"/>
        <v>0</v>
      </c>
      <c r="Y77">
        <f t="shared" si="17"/>
        <v>0</v>
      </c>
    </row>
    <row r="78" spans="1:25" x14ac:dyDescent="0.3">
      <c r="A78" t="s">
        <v>28</v>
      </c>
      <c r="B78" t="s">
        <v>17</v>
      </c>
      <c r="C78" t="s">
        <v>18</v>
      </c>
      <c r="D78" t="s">
        <v>33</v>
      </c>
      <c r="E78" t="s">
        <v>53</v>
      </c>
      <c r="F78" t="s">
        <v>29</v>
      </c>
      <c r="G78" t="s">
        <v>81</v>
      </c>
      <c r="H78" t="s">
        <v>22</v>
      </c>
      <c r="I78" t="s">
        <v>61</v>
      </c>
      <c r="J78" t="s">
        <v>27</v>
      </c>
      <c r="K78" t="s">
        <v>31</v>
      </c>
      <c r="L78" t="s">
        <v>26</v>
      </c>
      <c r="M78" t="s">
        <v>27</v>
      </c>
      <c r="N78" t="s">
        <v>27</v>
      </c>
      <c r="O78" t="s">
        <v>27</v>
      </c>
      <c r="P78" t="s">
        <v>27</v>
      </c>
      <c r="Q78">
        <f t="shared" si="9"/>
        <v>0</v>
      </c>
      <c r="R78">
        <f t="shared" si="10"/>
        <v>1</v>
      </c>
      <c r="S78">
        <f t="shared" si="11"/>
        <v>0</v>
      </c>
      <c r="T78">
        <f t="shared" si="12"/>
        <v>1</v>
      </c>
      <c r="U78">
        <f t="shared" si="13"/>
        <v>0</v>
      </c>
      <c r="V78">
        <f t="shared" si="14"/>
        <v>0</v>
      </c>
      <c r="W78">
        <f t="shared" si="15"/>
        <v>0</v>
      </c>
      <c r="X78">
        <f t="shared" si="16"/>
        <v>0</v>
      </c>
      <c r="Y78">
        <f t="shared" si="17"/>
        <v>0</v>
      </c>
    </row>
    <row r="79" spans="1:25" x14ac:dyDescent="0.3">
      <c r="A79" t="s">
        <v>46</v>
      </c>
      <c r="B79" t="s">
        <v>17</v>
      </c>
      <c r="C79" t="s">
        <v>18</v>
      </c>
      <c r="D79" t="s">
        <v>33</v>
      </c>
      <c r="E79" t="s">
        <v>19</v>
      </c>
      <c r="F79" t="s">
        <v>20</v>
      </c>
      <c r="G79" t="s">
        <v>45</v>
      </c>
      <c r="H79" t="s">
        <v>40</v>
      </c>
      <c r="I79" t="s">
        <v>41</v>
      </c>
      <c r="J79" t="s">
        <v>27</v>
      </c>
      <c r="K79" t="s">
        <v>43</v>
      </c>
      <c r="L79" t="s">
        <v>22</v>
      </c>
      <c r="M79" t="s">
        <v>22</v>
      </c>
      <c r="N79" t="s">
        <v>83</v>
      </c>
      <c r="O79" t="s">
        <v>56</v>
      </c>
      <c r="P79" t="s">
        <v>22</v>
      </c>
      <c r="Q79">
        <f t="shared" si="9"/>
        <v>0</v>
      </c>
      <c r="R79">
        <f t="shared" si="10"/>
        <v>1</v>
      </c>
      <c r="S79">
        <f t="shared" si="11"/>
        <v>0</v>
      </c>
      <c r="T79">
        <f t="shared" si="12"/>
        <v>1</v>
      </c>
      <c r="U79">
        <f t="shared" si="13"/>
        <v>1</v>
      </c>
      <c r="V79">
        <f t="shared" si="14"/>
        <v>1</v>
      </c>
      <c r="W79">
        <f t="shared" si="15"/>
        <v>0</v>
      </c>
      <c r="X79">
        <f t="shared" si="16"/>
        <v>1</v>
      </c>
      <c r="Y79">
        <f t="shared" si="17"/>
        <v>0</v>
      </c>
    </row>
    <row r="80" spans="1:25" x14ac:dyDescent="0.3">
      <c r="A80" t="s">
        <v>16</v>
      </c>
      <c r="B80" t="s">
        <v>17</v>
      </c>
      <c r="C80" t="s">
        <v>18</v>
      </c>
      <c r="D80" t="s">
        <v>38</v>
      </c>
      <c r="E80" t="s">
        <v>34</v>
      </c>
      <c r="F80" t="s">
        <v>20</v>
      </c>
      <c r="G80" t="s">
        <v>80</v>
      </c>
      <c r="H80" t="s">
        <v>22</v>
      </c>
      <c r="I80" t="s">
        <v>41</v>
      </c>
      <c r="J80" t="s">
        <v>42</v>
      </c>
      <c r="K80" t="s">
        <v>25</v>
      </c>
      <c r="L80" t="s">
        <v>22</v>
      </c>
      <c r="M80" t="s">
        <v>26</v>
      </c>
      <c r="N80" t="s">
        <v>27</v>
      </c>
      <c r="O80" t="s">
        <v>56</v>
      </c>
      <c r="P80" t="s">
        <v>22</v>
      </c>
      <c r="Q80">
        <f t="shared" si="9"/>
        <v>0</v>
      </c>
      <c r="R80">
        <f t="shared" si="10"/>
        <v>1</v>
      </c>
      <c r="S80">
        <f t="shared" si="11"/>
        <v>0</v>
      </c>
      <c r="T80">
        <f t="shared" si="12"/>
        <v>0</v>
      </c>
      <c r="U80">
        <f t="shared" si="13"/>
        <v>0</v>
      </c>
      <c r="V80">
        <f t="shared" si="14"/>
        <v>0</v>
      </c>
      <c r="W80">
        <f t="shared" si="15"/>
        <v>0</v>
      </c>
      <c r="X80">
        <f t="shared" si="16"/>
        <v>0</v>
      </c>
      <c r="Y80">
        <f t="shared" si="17"/>
        <v>1</v>
      </c>
    </row>
    <row r="81" spans="1:25" x14ac:dyDescent="0.3">
      <c r="A81" t="s">
        <v>16</v>
      </c>
      <c r="B81" t="s">
        <v>17</v>
      </c>
      <c r="C81" t="s">
        <v>68</v>
      </c>
      <c r="D81" t="s">
        <v>68</v>
      </c>
      <c r="E81" t="s">
        <v>34</v>
      </c>
      <c r="F81" t="s">
        <v>20</v>
      </c>
      <c r="G81" t="s">
        <v>50</v>
      </c>
      <c r="H81" t="s">
        <v>22</v>
      </c>
      <c r="I81" t="s">
        <v>41</v>
      </c>
      <c r="J81" t="s">
        <v>24</v>
      </c>
      <c r="K81" t="s">
        <v>31</v>
      </c>
      <c r="L81" t="s">
        <v>22</v>
      </c>
      <c r="M81" t="s">
        <v>26</v>
      </c>
      <c r="N81" t="s">
        <v>27</v>
      </c>
      <c r="O81" t="s">
        <v>52</v>
      </c>
      <c r="P81" t="s">
        <v>22</v>
      </c>
      <c r="Q81">
        <f t="shared" si="9"/>
        <v>1</v>
      </c>
      <c r="R81">
        <f t="shared" si="10"/>
        <v>0</v>
      </c>
      <c r="S81">
        <f t="shared" si="11"/>
        <v>0</v>
      </c>
      <c r="T81">
        <f t="shared" si="12"/>
        <v>0</v>
      </c>
      <c r="U81">
        <f t="shared" si="13"/>
        <v>0</v>
      </c>
      <c r="V81">
        <f t="shared" si="14"/>
        <v>1</v>
      </c>
      <c r="W81">
        <f t="shared" si="15"/>
        <v>0</v>
      </c>
      <c r="X81">
        <f t="shared" si="16"/>
        <v>1</v>
      </c>
      <c r="Y81">
        <f t="shared" si="17"/>
        <v>0</v>
      </c>
    </row>
    <row r="82" spans="1:25" x14ac:dyDescent="0.3">
      <c r="A82" t="s">
        <v>16</v>
      </c>
      <c r="B82" t="s">
        <v>17</v>
      </c>
      <c r="C82" t="s">
        <v>18</v>
      </c>
      <c r="D82" t="s">
        <v>38</v>
      </c>
      <c r="E82" t="s">
        <v>34</v>
      </c>
      <c r="F82" t="s">
        <v>29</v>
      </c>
      <c r="G82" t="s">
        <v>66</v>
      </c>
      <c r="H82" t="s">
        <v>22</v>
      </c>
      <c r="I82" t="s">
        <v>23</v>
      </c>
      <c r="J82" t="s">
        <v>27</v>
      </c>
      <c r="K82" t="s">
        <v>25</v>
      </c>
      <c r="L82" t="s">
        <v>26</v>
      </c>
      <c r="M82" t="s">
        <v>27</v>
      </c>
      <c r="N82" t="s">
        <v>27</v>
      </c>
      <c r="O82" t="s">
        <v>27</v>
      </c>
      <c r="P82" t="s">
        <v>27</v>
      </c>
      <c r="Q82">
        <f t="shared" si="9"/>
        <v>0</v>
      </c>
      <c r="R82">
        <f t="shared" si="10"/>
        <v>1</v>
      </c>
      <c r="S82">
        <f t="shared" si="11"/>
        <v>0</v>
      </c>
      <c r="T82">
        <f t="shared" si="12"/>
        <v>0</v>
      </c>
      <c r="U82">
        <f t="shared" si="13"/>
        <v>1</v>
      </c>
      <c r="V82">
        <f t="shared" si="14"/>
        <v>1</v>
      </c>
      <c r="W82">
        <f t="shared" si="15"/>
        <v>0</v>
      </c>
      <c r="X82">
        <f t="shared" si="16"/>
        <v>1</v>
      </c>
      <c r="Y82">
        <f t="shared" si="17"/>
        <v>0</v>
      </c>
    </row>
    <row r="83" spans="1:25" x14ac:dyDescent="0.3">
      <c r="A83" t="s">
        <v>28</v>
      </c>
      <c r="B83" t="s">
        <v>17</v>
      </c>
      <c r="C83" t="s">
        <v>84</v>
      </c>
      <c r="D83" t="s">
        <v>18</v>
      </c>
      <c r="E83" t="s">
        <v>34</v>
      </c>
      <c r="F83" t="s">
        <v>20</v>
      </c>
      <c r="G83" t="s">
        <v>66</v>
      </c>
      <c r="H83" t="s">
        <v>40</v>
      </c>
      <c r="I83" t="s">
        <v>61</v>
      </c>
      <c r="J83" t="s">
        <v>24</v>
      </c>
      <c r="K83" t="s">
        <v>31</v>
      </c>
      <c r="L83" t="s">
        <v>22</v>
      </c>
      <c r="M83" t="s">
        <v>26</v>
      </c>
      <c r="N83" t="s">
        <v>27</v>
      </c>
      <c r="O83" t="s">
        <v>52</v>
      </c>
      <c r="P83" t="s">
        <v>22</v>
      </c>
      <c r="Q83">
        <f t="shared" si="9"/>
        <v>0</v>
      </c>
      <c r="R83">
        <f t="shared" si="10"/>
        <v>1</v>
      </c>
      <c r="S83">
        <f t="shared" si="11"/>
        <v>1</v>
      </c>
      <c r="T83">
        <f t="shared" si="12"/>
        <v>0</v>
      </c>
      <c r="U83">
        <f t="shared" si="13"/>
        <v>1</v>
      </c>
      <c r="V83">
        <f t="shared" si="14"/>
        <v>1</v>
      </c>
      <c r="W83">
        <f t="shared" si="15"/>
        <v>0</v>
      </c>
      <c r="X83">
        <f t="shared" si="16"/>
        <v>1</v>
      </c>
      <c r="Y83">
        <f t="shared" si="17"/>
        <v>0</v>
      </c>
    </row>
    <row r="84" spans="1:25" x14ac:dyDescent="0.3">
      <c r="A84" t="s">
        <v>46</v>
      </c>
      <c r="B84" t="s">
        <v>32</v>
      </c>
      <c r="C84" t="s">
        <v>18</v>
      </c>
      <c r="D84" t="s">
        <v>71</v>
      </c>
      <c r="E84" t="s">
        <v>34</v>
      </c>
      <c r="F84" t="s">
        <v>29</v>
      </c>
      <c r="G84" t="s">
        <v>39</v>
      </c>
      <c r="H84" t="s">
        <v>40</v>
      </c>
      <c r="I84" t="s">
        <v>23</v>
      </c>
      <c r="J84" t="s">
        <v>27</v>
      </c>
      <c r="K84" t="s">
        <v>31</v>
      </c>
      <c r="L84" t="s">
        <v>22</v>
      </c>
      <c r="M84" t="s">
        <v>22</v>
      </c>
      <c r="N84" t="s">
        <v>51</v>
      </c>
      <c r="O84" t="s">
        <v>56</v>
      </c>
      <c r="P84" t="s">
        <v>22</v>
      </c>
      <c r="Q84">
        <f t="shared" si="9"/>
        <v>0</v>
      </c>
      <c r="R84">
        <f t="shared" si="10"/>
        <v>1</v>
      </c>
      <c r="S84">
        <f t="shared" si="11"/>
        <v>0</v>
      </c>
      <c r="T84">
        <f t="shared" si="12"/>
        <v>0</v>
      </c>
      <c r="U84">
        <f t="shared" si="13"/>
        <v>0</v>
      </c>
      <c r="V84">
        <f t="shared" si="14"/>
        <v>1</v>
      </c>
      <c r="W84">
        <f t="shared" si="15"/>
        <v>0</v>
      </c>
      <c r="X84">
        <f t="shared" si="16"/>
        <v>0</v>
      </c>
      <c r="Y84">
        <f t="shared" si="17"/>
        <v>0</v>
      </c>
    </row>
    <row r="85" spans="1:25" x14ac:dyDescent="0.3">
      <c r="A85" t="s">
        <v>46</v>
      </c>
      <c r="B85" t="s">
        <v>17</v>
      </c>
      <c r="C85" t="s">
        <v>84</v>
      </c>
      <c r="D85" t="s">
        <v>58</v>
      </c>
      <c r="E85" t="s">
        <v>34</v>
      </c>
      <c r="F85" t="s">
        <v>85</v>
      </c>
      <c r="G85" t="s">
        <v>30</v>
      </c>
      <c r="H85" t="s">
        <v>22</v>
      </c>
      <c r="I85" t="s">
        <v>61</v>
      </c>
      <c r="J85" t="s">
        <v>27</v>
      </c>
      <c r="K85" t="s">
        <v>25</v>
      </c>
      <c r="L85" t="s">
        <v>26</v>
      </c>
      <c r="M85" t="s">
        <v>27</v>
      </c>
      <c r="N85" t="s">
        <v>27</v>
      </c>
      <c r="O85" t="s">
        <v>27</v>
      </c>
      <c r="P85" t="s">
        <v>27</v>
      </c>
      <c r="Q85">
        <f t="shared" si="9"/>
        <v>0</v>
      </c>
      <c r="R85">
        <f t="shared" si="10"/>
        <v>1</v>
      </c>
      <c r="S85">
        <f t="shared" si="11"/>
        <v>1</v>
      </c>
      <c r="T85">
        <f t="shared" si="12"/>
        <v>1</v>
      </c>
      <c r="U85">
        <f t="shared" si="13"/>
        <v>1</v>
      </c>
      <c r="V85">
        <f t="shared" si="14"/>
        <v>1</v>
      </c>
      <c r="W85">
        <f t="shared" si="15"/>
        <v>1</v>
      </c>
      <c r="X85">
        <f t="shared" si="16"/>
        <v>0</v>
      </c>
      <c r="Y85">
        <f t="shared" si="17"/>
        <v>0</v>
      </c>
    </row>
    <row r="86" spans="1:25" x14ac:dyDescent="0.3">
      <c r="A86" t="s">
        <v>16</v>
      </c>
      <c r="B86" t="s">
        <v>17</v>
      </c>
      <c r="C86" t="s">
        <v>18</v>
      </c>
      <c r="D86" t="s">
        <v>58</v>
      </c>
      <c r="E86" t="s">
        <v>34</v>
      </c>
      <c r="F86" t="s">
        <v>29</v>
      </c>
      <c r="G86" t="s">
        <v>39</v>
      </c>
      <c r="H86" t="s">
        <v>40</v>
      </c>
      <c r="I86" t="s">
        <v>41</v>
      </c>
      <c r="J86" t="s">
        <v>42</v>
      </c>
      <c r="K86" t="s">
        <v>43</v>
      </c>
      <c r="L86" t="s">
        <v>22</v>
      </c>
      <c r="M86" t="s">
        <v>27</v>
      </c>
      <c r="N86" t="s">
        <v>27</v>
      </c>
      <c r="O86" t="s">
        <v>52</v>
      </c>
      <c r="P86" t="s">
        <v>22</v>
      </c>
      <c r="Q86">
        <f t="shared" si="9"/>
        <v>0</v>
      </c>
      <c r="R86">
        <f t="shared" si="10"/>
        <v>1</v>
      </c>
      <c r="S86">
        <f t="shared" si="11"/>
        <v>0</v>
      </c>
      <c r="T86">
        <f t="shared" si="12"/>
        <v>0</v>
      </c>
      <c r="U86">
        <f t="shared" si="13"/>
        <v>0</v>
      </c>
      <c r="V86">
        <f t="shared" si="14"/>
        <v>1</v>
      </c>
      <c r="W86">
        <f t="shared" si="15"/>
        <v>0</v>
      </c>
      <c r="X86">
        <f t="shared" si="16"/>
        <v>0</v>
      </c>
      <c r="Y86">
        <f t="shared" si="17"/>
        <v>0</v>
      </c>
    </row>
    <row r="87" spans="1:25" x14ac:dyDescent="0.3">
      <c r="A87" t="s">
        <v>46</v>
      </c>
      <c r="B87" t="s">
        <v>17</v>
      </c>
      <c r="C87" t="s">
        <v>84</v>
      </c>
      <c r="D87" t="s">
        <v>38</v>
      </c>
      <c r="E87" t="s">
        <v>34</v>
      </c>
      <c r="F87" t="s">
        <v>20</v>
      </c>
      <c r="G87" t="s">
        <v>72</v>
      </c>
      <c r="H87" t="s">
        <v>22</v>
      </c>
      <c r="I87" t="s">
        <v>41</v>
      </c>
      <c r="J87" t="s">
        <v>27</v>
      </c>
      <c r="K87" t="s">
        <v>43</v>
      </c>
      <c r="L87" t="s">
        <v>22</v>
      </c>
      <c r="M87" t="s">
        <v>22</v>
      </c>
      <c r="N87" t="s">
        <v>83</v>
      </c>
      <c r="O87" t="s">
        <v>56</v>
      </c>
      <c r="P87" t="s">
        <v>22</v>
      </c>
      <c r="Q87">
        <f t="shared" si="9"/>
        <v>0</v>
      </c>
      <c r="R87">
        <f t="shared" si="10"/>
        <v>1</v>
      </c>
      <c r="S87">
        <f t="shared" si="11"/>
        <v>1</v>
      </c>
      <c r="T87">
        <f t="shared" si="12"/>
        <v>1</v>
      </c>
      <c r="U87">
        <f t="shared" si="13"/>
        <v>0</v>
      </c>
      <c r="V87">
        <f t="shared" si="14"/>
        <v>1</v>
      </c>
      <c r="W87">
        <f t="shared" si="15"/>
        <v>0</v>
      </c>
      <c r="X87">
        <f t="shared" si="16"/>
        <v>1</v>
      </c>
      <c r="Y87">
        <f t="shared" si="17"/>
        <v>0</v>
      </c>
    </row>
    <row r="88" spans="1:25" x14ac:dyDescent="0.3">
      <c r="A88" t="s">
        <v>16</v>
      </c>
      <c r="B88" t="s">
        <v>48</v>
      </c>
      <c r="C88" t="s">
        <v>18</v>
      </c>
      <c r="D88" t="s">
        <v>18</v>
      </c>
      <c r="E88" t="s">
        <v>34</v>
      </c>
      <c r="F88" t="s">
        <v>60</v>
      </c>
      <c r="G88" t="s">
        <v>21</v>
      </c>
      <c r="H88" t="s">
        <v>22</v>
      </c>
      <c r="I88" t="s">
        <v>41</v>
      </c>
      <c r="J88" t="s">
        <v>24</v>
      </c>
      <c r="K88" t="s">
        <v>25</v>
      </c>
      <c r="L88" t="s">
        <v>22</v>
      </c>
      <c r="M88" t="s">
        <v>26</v>
      </c>
      <c r="N88" t="s">
        <v>27</v>
      </c>
      <c r="O88" t="s">
        <v>56</v>
      </c>
      <c r="P88" t="s">
        <v>22</v>
      </c>
      <c r="Q88">
        <f t="shared" si="9"/>
        <v>0</v>
      </c>
      <c r="R88">
        <f t="shared" si="10"/>
        <v>1</v>
      </c>
      <c r="S88">
        <f t="shared" si="11"/>
        <v>0</v>
      </c>
      <c r="T88">
        <f t="shared" si="12"/>
        <v>0</v>
      </c>
      <c r="U88">
        <f t="shared" si="13"/>
        <v>0</v>
      </c>
      <c r="V88">
        <f t="shared" si="14"/>
        <v>0</v>
      </c>
      <c r="W88">
        <f t="shared" si="15"/>
        <v>0</v>
      </c>
      <c r="X88">
        <f t="shared" si="16"/>
        <v>1</v>
      </c>
      <c r="Y88">
        <f t="shared" si="17"/>
        <v>0</v>
      </c>
    </row>
    <row r="89" spans="1:25" x14ac:dyDescent="0.3">
      <c r="A89" t="s">
        <v>46</v>
      </c>
      <c r="B89" t="s">
        <v>48</v>
      </c>
      <c r="C89" t="s">
        <v>18</v>
      </c>
      <c r="D89" t="s">
        <v>33</v>
      </c>
      <c r="E89" t="s">
        <v>19</v>
      </c>
      <c r="F89" t="s">
        <v>20</v>
      </c>
      <c r="G89" t="s">
        <v>81</v>
      </c>
      <c r="H89" t="s">
        <v>22</v>
      </c>
      <c r="I89" t="s">
        <v>41</v>
      </c>
      <c r="J89" t="s">
        <v>24</v>
      </c>
      <c r="K89" t="s">
        <v>25</v>
      </c>
      <c r="L89" t="s">
        <v>26</v>
      </c>
      <c r="M89" t="s">
        <v>26</v>
      </c>
      <c r="N89" t="s">
        <v>27</v>
      </c>
      <c r="O89" t="s">
        <v>27</v>
      </c>
      <c r="P89" t="s">
        <v>27</v>
      </c>
      <c r="Q89">
        <f t="shared" si="9"/>
        <v>0</v>
      </c>
      <c r="R89">
        <f t="shared" si="10"/>
        <v>1</v>
      </c>
      <c r="S89">
        <f t="shared" si="11"/>
        <v>0</v>
      </c>
      <c r="T89">
        <f t="shared" si="12"/>
        <v>1</v>
      </c>
      <c r="U89">
        <f t="shared" si="13"/>
        <v>0</v>
      </c>
      <c r="V89">
        <f t="shared" si="14"/>
        <v>0</v>
      </c>
      <c r="W89">
        <f t="shared" si="15"/>
        <v>0</v>
      </c>
      <c r="X89">
        <f t="shared" si="16"/>
        <v>0</v>
      </c>
      <c r="Y89">
        <f t="shared" si="17"/>
        <v>0</v>
      </c>
    </row>
    <row r="90" spans="1:25" x14ac:dyDescent="0.3">
      <c r="A90" t="s">
        <v>16</v>
      </c>
      <c r="B90" t="s">
        <v>48</v>
      </c>
      <c r="C90" t="s">
        <v>18</v>
      </c>
      <c r="D90" t="s">
        <v>18</v>
      </c>
      <c r="E90" t="s">
        <v>34</v>
      </c>
      <c r="F90" t="s">
        <v>29</v>
      </c>
      <c r="G90" t="s">
        <v>47</v>
      </c>
      <c r="H90" t="s">
        <v>22</v>
      </c>
      <c r="I90" t="s">
        <v>41</v>
      </c>
      <c r="J90" t="s">
        <v>27</v>
      </c>
      <c r="K90" t="s">
        <v>31</v>
      </c>
      <c r="L90" t="s">
        <v>22</v>
      </c>
      <c r="M90" t="s">
        <v>26</v>
      </c>
      <c r="N90" t="s">
        <v>27</v>
      </c>
      <c r="O90" t="s">
        <v>56</v>
      </c>
      <c r="P90" t="s">
        <v>22</v>
      </c>
      <c r="Q90">
        <f t="shared" si="9"/>
        <v>0</v>
      </c>
      <c r="R90">
        <f t="shared" si="10"/>
        <v>1</v>
      </c>
      <c r="S90">
        <f t="shared" si="11"/>
        <v>0</v>
      </c>
      <c r="T90">
        <f t="shared" si="12"/>
        <v>1</v>
      </c>
      <c r="U90">
        <f t="shared" si="13"/>
        <v>1</v>
      </c>
      <c r="V90">
        <f t="shared" si="14"/>
        <v>0</v>
      </c>
      <c r="W90">
        <f t="shared" si="15"/>
        <v>0</v>
      </c>
      <c r="X90">
        <f t="shared" si="16"/>
        <v>1</v>
      </c>
      <c r="Y90">
        <f t="shared" si="17"/>
        <v>0</v>
      </c>
    </row>
    <row r="91" spans="1:25" x14ac:dyDescent="0.3">
      <c r="A91" t="s">
        <v>64</v>
      </c>
      <c r="B91" t="s">
        <v>17</v>
      </c>
      <c r="C91" t="s">
        <v>18</v>
      </c>
      <c r="D91" t="s">
        <v>18</v>
      </c>
      <c r="E91" t="s">
        <v>34</v>
      </c>
      <c r="F91" t="s">
        <v>20</v>
      </c>
      <c r="G91" t="s">
        <v>81</v>
      </c>
      <c r="H91" t="s">
        <v>40</v>
      </c>
      <c r="I91" t="s">
        <v>41</v>
      </c>
      <c r="J91" t="s">
        <v>24</v>
      </c>
      <c r="K91" t="s">
        <v>43</v>
      </c>
      <c r="L91" t="s">
        <v>22</v>
      </c>
      <c r="M91" t="s">
        <v>26</v>
      </c>
      <c r="N91" t="s">
        <v>27</v>
      </c>
      <c r="O91" t="s">
        <v>52</v>
      </c>
      <c r="P91" t="s">
        <v>22</v>
      </c>
      <c r="Q91">
        <f t="shared" si="9"/>
        <v>0</v>
      </c>
      <c r="R91">
        <f t="shared" si="10"/>
        <v>1</v>
      </c>
      <c r="S91">
        <f t="shared" si="11"/>
        <v>0</v>
      </c>
      <c r="T91">
        <f t="shared" si="12"/>
        <v>1</v>
      </c>
      <c r="U91">
        <f t="shared" si="13"/>
        <v>0</v>
      </c>
      <c r="V91">
        <f t="shared" si="14"/>
        <v>0</v>
      </c>
      <c r="W91">
        <f t="shared" si="15"/>
        <v>0</v>
      </c>
      <c r="X91">
        <f t="shared" si="16"/>
        <v>0</v>
      </c>
      <c r="Y91">
        <f t="shared" si="17"/>
        <v>0</v>
      </c>
    </row>
    <row r="92" spans="1:25" x14ac:dyDescent="0.3">
      <c r="A92" t="s">
        <v>46</v>
      </c>
      <c r="B92" t="s">
        <v>17</v>
      </c>
      <c r="C92" t="s">
        <v>84</v>
      </c>
      <c r="D92" t="s">
        <v>38</v>
      </c>
      <c r="E92" t="s">
        <v>34</v>
      </c>
      <c r="F92" t="s">
        <v>60</v>
      </c>
      <c r="G92" t="s">
        <v>81</v>
      </c>
      <c r="H92" t="s">
        <v>22</v>
      </c>
      <c r="I92" t="s">
        <v>23</v>
      </c>
      <c r="J92" t="s">
        <v>27</v>
      </c>
      <c r="K92" t="s">
        <v>25</v>
      </c>
      <c r="L92" t="s">
        <v>22</v>
      </c>
      <c r="M92" t="s">
        <v>22</v>
      </c>
      <c r="N92" t="s">
        <v>86</v>
      </c>
      <c r="O92" t="s">
        <v>56</v>
      </c>
      <c r="P92" t="s">
        <v>22</v>
      </c>
      <c r="Q92">
        <f t="shared" si="9"/>
        <v>0</v>
      </c>
      <c r="R92">
        <f t="shared" si="10"/>
        <v>1</v>
      </c>
      <c r="S92">
        <f t="shared" si="11"/>
        <v>1</v>
      </c>
      <c r="T92">
        <f t="shared" si="12"/>
        <v>1</v>
      </c>
      <c r="U92">
        <f t="shared" si="13"/>
        <v>0</v>
      </c>
      <c r="V92">
        <f t="shared" si="14"/>
        <v>0</v>
      </c>
      <c r="W92">
        <f t="shared" si="15"/>
        <v>0</v>
      </c>
      <c r="X92">
        <f t="shared" si="16"/>
        <v>0</v>
      </c>
      <c r="Y92">
        <f t="shared" si="17"/>
        <v>0</v>
      </c>
    </row>
    <row r="93" spans="1:25" x14ac:dyDescent="0.3">
      <c r="A93" t="s">
        <v>16</v>
      </c>
      <c r="B93" t="s">
        <v>17</v>
      </c>
      <c r="C93" t="s">
        <v>84</v>
      </c>
      <c r="D93" t="s">
        <v>38</v>
      </c>
      <c r="E93" t="s">
        <v>34</v>
      </c>
      <c r="F93" t="s">
        <v>20</v>
      </c>
      <c r="G93" t="s">
        <v>66</v>
      </c>
      <c r="H93" t="s">
        <v>22</v>
      </c>
      <c r="I93" t="s">
        <v>41</v>
      </c>
      <c r="J93" t="s">
        <v>27</v>
      </c>
      <c r="K93" t="s">
        <v>31</v>
      </c>
      <c r="L93" t="s">
        <v>22</v>
      </c>
      <c r="M93" t="s">
        <v>22</v>
      </c>
      <c r="N93" t="s">
        <v>83</v>
      </c>
      <c r="O93" t="s">
        <v>56</v>
      </c>
      <c r="P93" t="s">
        <v>22</v>
      </c>
      <c r="Q93">
        <f t="shared" si="9"/>
        <v>0</v>
      </c>
      <c r="R93">
        <f t="shared" si="10"/>
        <v>1</v>
      </c>
      <c r="S93">
        <f t="shared" si="11"/>
        <v>1</v>
      </c>
      <c r="T93">
        <f t="shared" si="12"/>
        <v>0</v>
      </c>
      <c r="U93">
        <f t="shared" si="13"/>
        <v>1</v>
      </c>
      <c r="V93">
        <f t="shared" si="14"/>
        <v>1</v>
      </c>
      <c r="W93">
        <f t="shared" si="15"/>
        <v>0</v>
      </c>
      <c r="X93">
        <f t="shared" si="16"/>
        <v>1</v>
      </c>
      <c r="Y93">
        <f t="shared" si="17"/>
        <v>0</v>
      </c>
    </row>
    <row r="94" spans="1:25" x14ac:dyDescent="0.3">
      <c r="A94" t="s">
        <v>46</v>
      </c>
      <c r="B94" t="s">
        <v>17</v>
      </c>
      <c r="C94" t="s">
        <v>18</v>
      </c>
      <c r="D94" t="s">
        <v>71</v>
      </c>
      <c r="E94" t="s">
        <v>34</v>
      </c>
      <c r="F94" t="s">
        <v>29</v>
      </c>
      <c r="G94" t="s">
        <v>59</v>
      </c>
      <c r="H94" t="s">
        <v>22</v>
      </c>
      <c r="I94" t="s">
        <v>23</v>
      </c>
      <c r="J94" t="s">
        <v>42</v>
      </c>
      <c r="K94" t="s">
        <v>31</v>
      </c>
      <c r="L94" t="s">
        <v>26</v>
      </c>
      <c r="M94" t="s">
        <v>27</v>
      </c>
      <c r="N94" t="s">
        <v>27</v>
      </c>
      <c r="O94" t="s">
        <v>27</v>
      </c>
      <c r="P94" t="s">
        <v>27</v>
      </c>
      <c r="Q94">
        <f t="shared" si="9"/>
        <v>0</v>
      </c>
      <c r="R94">
        <f t="shared" si="10"/>
        <v>1</v>
      </c>
      <c r="S94">
        <f t="shared" si="11"/>
        <v>0</v>
      </c>
      <c r="T94">
        <f t="shared" si="12"/>
        <v>1</v>
      </c>
      <c r="U94">
        <f t="shared" si="13"/>
        <v>0</v>
      </c>
      <c r="V94">
        <f t="shared" si="14"/>
        <v>1</v>
      </c>
      <c r="W94">
        <f t="shared" si="15"/>
        <v>0</v>
      </c>
      <c r="X94">
        <f t="shared" si="16"/>
        <v>0</v>
      </c>
      <c r="Y94">
        <f t="shared" si="17"/>
        <v>0</v>
      </c>
    </row>
    <row r="95" spans="1:25" x14ac:dyDescent="0.3">
      <c r="A95" t="s">
        <v>16</v>
      </c>
      <c r="B95" t="s">
        <v>17</v>
      </c>
      <c r="C95" t="s">
        <v>18</v>
      </c>
      <c r="D95" t="s">
        <v>58</v>
      </c>
      <c r="E95" t="s">
        <v>34</v>
      </c>
      <c r="F95" t="s">
        <v>20</v>
      </c>
      <c r="G95" t="s">
        <v>35</v>
      </c>
      <c r="H95" t="s">
        <v>22</v>
      </c>
      <c r="I95" t="s">
        <v>41</v>
      </c>
      <c r="J95" t="s">
        <v>42</v>
      </c>
      <c r="K95" t="s">
        <v>25</v>
      </c>
      <c r="L95" t="s">
        <v>26</v>
      </c>
      <c r="M95" t="s">
        <v>26</v>
      </c>
      <c r="N95" t="s">
        <v>27</v>
      </c>
      <c r="O95" t="s">
        <v>27</v>
      </c>
      <c r="P95" t="s">
        <v>27</v>
      </c>
      <c r="Q95">
        <f t="shared" si="9"/>
        <v>0</v>
      </c>
      <c r="R95">
        <f t="shared" si="10"/>
        <v>1</v>
      </c>
      <c r="S95">
        <f t="shared" si="11"/>
        <v>0</v>
      </c>
      <c r="T95">
        <f t="shared" si="12"/>
        <v>1</v>
      </c>
      <c r="U95">
        <f t="shared" si="13"/>
        <v>1</v>
      </c>
      <c r="V95">
        <f t="shared" si="14"/>
        <v>1</v>
      </c>
      <c r="W95">
        <f t="shared" si="15"/>
        <v>1</v>
      </c>
      <c r="X95">
        <f t="shared" si="16"/>
        <v>1</v>
      </c>
      <c r="Y95">
        <f t="shared" si="17"/>
        <v>0</v>
      </c>
    </row>
    <row r="96" spans="1:25" x14ac:dyDescent="0.3">
      <c r="A96" t="s">
        <v>28</v>
      </c>
      <c r="B96" t="s">
        <v>17</v>
      </c>
      <c r="C96" t="s">
        <v>18</v>
      </c>
      <c r="D96" t="s">
        <v>38</v>
      </c>
      <c r="E96" t="s">
        <v>34</v>
      </c>
      <c r="F96" t="s">
        <v>29</v>
      </c>
      <c r="G96" t="s">
        <v>35</v>
      </c>
      <c r="H96" t="s">
        <v>22</v>
      </c>
      <c r="I96" t="s">
        <v>23</v>
      </c>
      <c r="J96" t="s">
        <v>42</v>
      </c>
      <c r="K96" t="s">
        <v>25</v>
      </c>
      <c r="L96" t="s">
        <v>26</v>
      </c>
      <c r="M96" t="s">
        <v>27</v>
      </c>
      <c r="N96" t="s">
        <v>27</v>
      </c>
      <c r="O96" t="s">
        <v>27</v>
      </c>
      <c r="P96" t="s">
        <v>27</v>
      </c>
      <c r="Q96">
        <f t="shared" si="9"/>
        <v>0</v>
      </c>
      <c r="R96">
        <f t="shared" si="10"/>
        <v>1</v>
      </c>
      <c r="S96">
        <f t="shared" si="11"/>
        <v>0</v>
      </c>
      <c r="T96">
        <f t="shared" si="12"/>
        <v>1</v>
      </c>
      <c r="U96">
        <f t="shared" si="13"/>
        <v>1</v>
      </c>
      <c r="V96">
        <f t="shared" si="14"/>
        <v>1</v>
      </c>
      <c r="W96">
        <f t="shared" si="15"/>
        <v>1</v>
      </c>
      <c r="X96">
        <f t="shared" si="16"/>
        <v>1</v>
      </c>
      <c r="Y96">
        <f t="shared" si="17"/>
        <v>0</v>
      </c>
    </row>
    <row r="97" spans="1:25" x14ac:dyDescent="0.3">
      <c r="A97" t="s">
        <v>28</v>
      </c>
      <c r="B97" t="s">
        <v>17</v>
      </c>
      <c r="C97" t="s">
        <v>18</v>
      </c>
      <c r="D97" t="s">
        <v>38</v>
      </c>
      <c r="E97" t="s">
        <v>19</v>
      </c>
      <c r="F97" t="s">
        <v>29</v>
      </c>
      <c r="G97" t="s">
        <v>35</v>
      </c>
      <c r="H97" t="s">
        <v>40</v>
      </c>
      <c r="I97" t="s">
        <v>23</v>
      </c>
      <c r="J97" t="s">
        <v>62</v>
      </c>
      <c r="K97" t="s">
        <v>31</v>
      </c>
      <c r="L97" t="s">
        <v>26</v>
      </c>
      <c r="M97" t="s">
        <v>27</v>
      </c>
      <c r="N97" t="s">
        <v>27</v>
      </c>
      <c r="O97" t="s">
        <v>27</v>
      </c>
      <c r="P97" t="s">
        <v>27</v>
      </c>
      <c r="Q97">
        <f t="shared" si="9"/>
        <v>0</v>
      </c>
      <c r="R97">
        <f t="shared" si="10"/>
        <v>1</v>
      </c>
      <c r="S97">
        <f t="shared" si="11"/>
        <v>0</v>
      </c>
      <c r="T97">
        <f t="shared" si="12"/>
        <v>1</v>
      </c>
      <c r="U97">
        <f t="shared" si="13"/>
        <v>1</v>
      </c>
      <c r="V97">
        <f t="shared" si="14"/>
        <v>1</v>
      </c>
      <c r="W97">
        <f t="shared" si="15"/>
        <v>1</v>
      </c>
      <c r="X97">
        <f t="shared" si="16"/>
        <v>1</v>
      </c>
      <c r="Y97">
        <f t="shared" si="17"/>
        <v>0</v>
      </c>
    </row>
    <row r="98" spans="1:25" x14ac:dyDescent="0.3">
      <c r="A98" t="s">
        <v>16</v>
      </c>
      <c r="B98" t="s">
        <v>17</v>
      </c>
      <c r="C98" t="s">
        <v>18</v>
      </c>
      <c r="D98" t="s">
        <v>18</v>
      </c>
      <c r="E98" t="s">
        <v>34</v>
      </c>
      <c r="F98" t="s">
        <v>20</v>
      </c>
      <c r="G98" t="s">
        <v>50</v>
      </c>
      <c r="H98" t="s">
        <v>40</v>
      </c>
      <c r="I98" t="s">
        <v>23</v>
      </c>
      <c r="J98" t="s">
        <v>42</v>
      </c>
      <c r="K98" t="s">
        <v>25</v>
      </c>
      <c r="L98" t="s">
        <v>26</v>
      </c>
      <c r="M98" t="s">
        <v>27</v>
      </c>
      <c r="N98" t="s">
        <v>27</v>
      </c>
      <c r="O98" t="s">
        <v>27</v>
      </c>
      <c r="P98" t="s">
        <v>27</v>
      </c>
      <c r="Q98">
        <f t="shared" si="9"/>
        <v>0</v>
      </c>
      <c r="R98">
        <f t="shared" si="10"/>
        <v>1</v>
      </c>
      <c r="S98">
        <f t="shared" si="11"/>
        <v>0</v>
      </c>
      <c r="T98">
        <f t="shared" si="12"/>
        <v>0</v>
      </c>
      <c r="U98">
        <f t="shared" si="13"/>
        <v>0</v>
      </c>
      <c r="V98">
        <f t="shared" si="14"/>
        <v>1</v>
      </c>
      <c r="W98">
        <f t="shared" si="15"/>
        <v>0</v>
      </c>
      <c r="X98">
        <f t="shared" si="16"/>
        <v>1</v>
      </c>
      <c r="Y98">
        <f t="shared" si="17"/>
        <v>0</v>
      </c>
    </row>
    <row r="99" spans="1:25" x14ac:dyDescent="0.3">
      <c r="A99" t="s">
        <v>16</v>
      </c>
      <c r="B99" t="s">
        <v>32</v>
      </c>
      <c r="C99" t="s">
        <v>84</v>
      </c>
      <c r="D99" t="s">
        <v>33</v>
      </c>
      <c r="E99" t="s">
        <v>19</v>
      </c>
      <c r="F99" t="s">
        <v>20</v>
      </c>
      <c r="G99" t="s">
        <v>73</v>
      </c>
      <c r="H99" t="s">
        <v>22</v>
      </c>
      <c r="I99" t="s">
        <v>41</v>
      </c>
      <c r="J99" t="s">
        <v>24</v>
      </c>
      <c r="K99" t="s">
        <v>31</v>
      </c>
      <c r="L99" t="s">
        <v>22</v>
      </c>
      <c r="M99" t="s">
        <v>22</v>
      </c>
      <c r="N99" t="s">
        <v>51</v>
      </c>
      <c r="O99" t="s">
        <v>52</v>
      </c>
      <c r="P99" t="s">
        <v>22</v>
      </c>
      <c r="Q99">
        <f t="shared" si="9"/>
        <v>0</v>
      </c>
      <c r="R99">
        <f t="shared" si="10"/>
        <v>1</v>
      </c>
      <c r="S99">
        <f t="shared" si="11"/>
        <v>1</v>
      </c>
      <c r="T99">
        <f t="shared" si="12"/>
        <v>0</v>
      </c>
      <c r="U99">
        <f t="shared" si="13"/>
        <v>1</v>
      </c>
      <c r="V99">
        <f t="shared" si="14"/>
        <v>0</v>
      </c>
      <c r="W99">
        <f t="shared" si="15"/>
        <v>0</v>
      </c>
      <c r="X99">
        <f t="shared" si="16"/>
        <v>0</v>
      </c>
      <c r="Y99">
        <f t="shared" si="17"/>
        <v>0</v>
      </c>
    </row>
    <row r="100" spans="1:25" x14ac:dyDescent="0.3">
      <c r="A100" t="s">
        <v>46</v>
      </c>
      <c r="B100" t="s">
        <v>17</v>
      </c>
      <c r="C100" t="s">
        <v>18</v>
      </c>
      <c r="D100" t="s">
        <v>18</v>
      </c>
      <c r="E100" t="s">
        <v>19</v>
      </c>
      <c r="F100" t="s">
        <v>29</v>
      </c>
      <c r="G100" t="s">
        <v>72</v>
      </c>
      <c r="H100" t="s">
        <v>22</v>
      </c>
      <c r="I100" t="s">
        <v>23</v>
      </c>
      <c r="J100" t="s">
        <v>24</v>
      </c>
      <c r="K100" t="s">
        <v>43</v>
      </c>
      <c r="L100" t="s">
        <v>22</v>
      </c>
      <c r="M100" t="s">
        <v>22</v>
      </c>
      <c r="N100" t="s">
        <v>51</v>
      </c>
      <c r="O100" t="s">
        <v>52</v>
      </c>
      <c r="P100" t="s">
        <v>22</v>
      </c>
      <c r="Q100">
        <f t="shared" si="9"/>
        <v>0</v>
      </c>
      <c r="R100">
        <f t="shared" si="10"/>
        <v>1</v>
      </c>
      <c r="S100">
        <f t="shared" si="11"/>
        <v>0</v>
      </c>
      <c r="T100">
        <f t="shared" si="12"/>
        <v>1</v>
      </c>
      <c r="U100">
        <f t="shared" si="13"/>
        <v>0</v>
      </c>
      <c r="V100">
        <f t="shared" si="14"/>
        <v>1</v>
      </c>
      <c r="W100">
        <f t="shared" si="15"/>
        <v>0</v>
      </c>
      <c r="X100">
        <f t="shared" si="16"/>
        <v>1</v>
      </c>
      <c r="Y100">
        <f t="shared" si="17"/>
        <v>0</v>
      </c>
    </row>
    <row r="101" spans="1:25" x14ac:dyDescent="0.3">
      <c r="A101" t="s">
        <v>28</v>
      </c>
      <c r="B101" t="s">
        <v>32</v>
      </c>
      <c r="C101" t="s">
        <v>87</v>
      </c>
      <c r="D101" t="s">
        <v>18</v>
      </c>
      <c r="E101" t="s">
        <v>34</v>
      </c>
      <c r="F101" t="s">
        <v>29</v>
      </c>
      <c r="G101" t="s">
        <v>73</v>
      </c>
      <c r="H101" t="s">
        <v>22</v>
      </c>
      <c r="I101" t="s">
        <v>23</v>
      </c>
      <c r="J101" t="s">
        <v>42</v>
      </c>
      <c r="K101" t="s">
        <v>25</v>
      </c>
      <c r="L101" t="s">
        <v>26</v>
      </c>
      <c r="M101" t="s">
        <v>27</v>
      </c>
      <c r="N101" t="s">
        <v>27</v>
      </c>
      <c r="O101" t="s">
        <v>27</v>
      </c>
      <c r="P101" t="s">
        <v>27</v>
      </c>
      <c r="Q101">
        <f t="shared" si="9"/>
        <v>1</v>
      </c>
      <c r="R101">
        <f t="shared" si="10"/>
        <v>1</v>
      </c>
      <c r="S101">
        <f t="shared" si="11"/>
        <v>0</v>
      </c>
      <c r="T101">
        <f t="shared" si="12"/>
        <v>0</v>
      </c>
      <c r="U101">
        <f t="shared" si="13"/>
        <v>1</v>
      </c>
      <c r="V101">
        <f t="shared" si="14"/>
        <v>0</v>
      </c>
      <c r="W101">
        <f t="shared" si="15"/>
        <v>0</v>
      </c>
      <c r="X101">
        <f t="shared" si="16"/>
        <v>0</v>
      </c>
      <c r="Y101">
        <f t="shared" si="17"/>
        <v>0</v>
      </c>
    </row>
    <row r="102" spans="1:25" x14ac:dyDescent="0.3">
      <c r="A102" t="s">
        <v>46</v>
      </c>
      <c r="B102" t="s">
        <v>17</v>
      </c>
      <c r="C102" t="s">
        <v>18</v>
      </c>
      <c r="D102" t="s">
        <v>71</v>
      </c>
      <c r="E102" t="s">
        <v>34</v>
      </c>
      <c r="F102" t="s">
        <v>29</v>
      </c>
      <c r="G102" t="s">
        <v>44</v>
      </c>
      <c r="H102" t="s">
        <v>22</v>
      </c>
      <c r="I102" t="s">
        <v>23</v>
      </c>
      <c r="J102" t="s">
        <v>24</v>
      </c>
      <c r="K102" t="s">
        <v>25</v>
      </c>
      <c r="L102" t="s">
        <v>22</v>
      </c>
      <c r="M102" t="s">
        <v>26</v>
      </c>
      <c r="N102" t="s">
        <v>27</v>
      </c>
      <c r="O102" t="s">
        <v>56</v>
      </c>
      <c r="P102" t="s">
        <v>22</v>
      </c>
      <c r="Q102">
        <f t="shared" si="9"/>
        <v>0</v>
      </c>
      <c r="R102">
        <f t="shared" si="10"/>
        <v>1</v>
      </c>
      <c r="S102">
        <f t="shared" si="11"/>
        <v>0</v>
      </c>
      <c r="T102">
        <f t="shared" si="12"/>
        <v>1</v>
      </c>
      <c r="U102">
        <f t="shared" si="13"/>
        <v>1</v>
      </c>
      <c r="V102">
        <f t="shared" si="14"/>
        <v>1</v>
      </c>
      <c r="W102">
        <f t="shared" si="15"/>
        <v>0</v>
      </c>
      <c r="X102">
        <f t="shared" si="16"/>
        <v>0</v>
      </c>
      <c r="Y102">
        <f t="shared" si="17"/>
        <v>0</v>
      </c>
    </row>
    <row r="103" spans="1:25" x14ac:dyDescent="0.3">
      <c r="A103" t="s">
        <v>16</v>
      </c>
      <c r="B103" t="s">
        <v>75</v>
      </c>
      <c r="C103" t="s">
        <v>18</v>
      </c>
      <c r="D103" t="s">
        <v>33</v>
      </c>
      <c r="E103" t="s">
        <v>34</v>
      </c>
      <c r="F103" t="s">
        <v>29</v>
      </c>
      <c r="G103" t="s">
        <v>88</v>
      </c>
      <c r="H103" t="s">
        <v>40</v>
      </c>
      <c r="I103" t="s">
        <v>23</v>
      </c>
      <c r="J103" t="s">
        <v>27</v>
      </c>
      <c r="K103" t="s">
        <v>31</v>
      </c>
      <c r="L103" t="s">
        <v>22</v>
      </c>
      <c r="M103" t="s">
        <v>22</v>
      </c>
      <c r="N103" t="s">
        <v>51</v>
      </c>
      <c r="O103" t="s">
        <v>52</v>
      </c>
      <c r="P103" t="s">
        <v>22</v>
      </c>
      <c r="Q103">
        <f t="shared" si="9"/>
        <v>0</v>
      </c>
      <c r="R103">
        <f t="shared" si="10"/>
        <v>1</v>
      </c>
      <c r="S103">
        <f t="shared" si="11"/>
        <v>0</v>
      </c>
      <c r="T103">
        <f t="shared" si="12"/>
        <v>0</v>
      </c>
      <c r="U103">
        <f t="shared" si="13"/>
        <v>1</v>
      </c>
      <c r="V103">
        <f t="shared" si="14"/>
        <v>0</v>
      </c>
      <c r="W103">
        <f t="shared" si="15"/>
        <v>0</v>
      </c>
      <c r="X103">
        <f t="shared" si="16"/>
        <v>1</v>
      </c>
      <c r="Y103">
        <f t="shared" si="17"/>
        <v>0</v>
      </c>
    </row>
    <row r="104" spans="1:25" x14ac:dyDescent="0.3">
      <c r="A104" t="s">
        <v>28</v>
      </c>
      <c r="B104" t="s">
        <v>32</v>
      </c>
      <c r="C104" t="s">
        <v>84</v>
      </c>
      <c r="D104" t="s">
        <v>18</v>
      </c>
      <c r="E104" t="s">
        <v>19</v>
      </c>
      <c r="F104" t="s">
        <v>29</v>
      </c>
      <c r="G104" t="s">
        <v>73</v>
      </c>
      <c r="H104" t="s">
        <v>22</v>
      </c>
      <c r="I104" t="s">
        <v>41</v>
      </c>
      <c r="J104" t="s">
        <v>62</v>
      </c>
      <c r="K104" t="s">
        <v>31</v>
      </c>
      <c r="L104" t="s">
        <v>26</v>
      </c>
      <c r="M104" t="s">
        <v>26</v>
      </c>
      <c r="N104" t="s">
        <v>27</v>
      </c>
      <c r="O104" t="s">
        <v>27</v>
      </c>
      <c r="P104" t="s">
        <v>27</v>
      </c>
      <c r="Q104">
        <f t="shared" si="9"/>
        <v>0</v>
      </c>
      <c r="R104">
        <f t="shared" si="10"/>
        <v>1</v>
      </c>
      <c r="S104">
        <f t="shared" si="11"/>
        <v>1</v>
      </c>
      <c r="T104">
        <f t="shared" si="12"/>
        <v>0</v>
      </c>
      <c r="U104">
        <f t="shared" si="13"/>
        <v>1</v>
      </c>
      <c r="V104">
        <f t="shared" si="14"/>
        <v>0</v>
      </c>
      <c r="W104">
        <f t="shared" si="15"/>
        <v>0</v>
      </c>
      <c r="X104">
        <f t="shared" si="16"/>
        <v>0</v>
      </c>
      <c r="Y104">
        <f t="shared" si="17"/>
        <v>0</v>
      </c>
    </row>
    <row r="105" spans="1:25" x14ac:dyDescent="0.3">
      <c r="A105" t="s">
        <v>67</v>
      </c>
      <c r="B105" t="s">
        <v>17</v>
      </c>
      <c r="C105" t="s">
        <v>18</v>
      </c>
      <c r="D105" t="s">
        <v>18</v>
      </c>
      <c r="E105" t="s">
        <v>53</v>
      </c>
      <c r="F105" t="s">
        <v>85</v>
      </c>
      <c r="G105" t="s">
        <v>39</v>
      </c>
      <c r="H105" t="s">
        <v>22</v>
      </c>
      <c r="I105" t="s">
        <v>41</v>
      </c>
      <c r="J105" t="s">
        <v>24</v>
      </c>
      <c r="K105" t="s">
        <v>43</v>
      </c>
      <c r="L105" t="s">
        <v>26</v>
      </c>
      <c r="M105" t="s">
        <v>27</v>
      </c>
      <c r="N105" t="s">
        <v>27</v>
      </c>
      <c r="O105" t="s">
        <v>27</v>
      </c>
      <c r="P105" t="s">
        <v>27</v>
      </c>
      <c r="Q105">
        <f t="shared" si="9"/>
        <v>0</v>
      </c>
      <c r="R105">
        <f t="shared" si="10"/>
        <v>1</v>
      </c>
      <c r="S105">
        <f t="shared" si="11"/>
        <v>0</v>
      </c>
      <c r="T105">
        <f t="shared" si="12"/>
        <v>0</v>
      </c>
      <c r="U105">
        <f t="shared" si="13"/>
        <v>0</v>
      </c>
      <c r="V105">
        <f t="shared" si="14"/>
        <v>1</v>
      </c>
      <c r="W105">
        <f t="shared" si="15"/>
        <v>0</v>
      </c>
      <c r="X105">
        <f t="shared" si="16"/>
        <v>0</v>
      </c>
      <c r="Y105">
        <f t="shared" si="17"/>
        <v>0</v>
      </c>
    </row>
    <row r="106" spans="1:25" x14ac:dyDescent="0.3">
      <c r="A106" t="s">
        <v>16</v>
      </c>
      <c r="B106" t="s">
        <v>17</v>
      </c>
      <c r="C106" t="s">
        <v>84</v>
      </c>
      <c r="D106" t="s">
        <v>71</v>
      </c>
      <c r="E106" t="s">
        <v>34</v>
      </c>
      <c r="F106" t="s">
        <v>29</v>
      </c>
      <c r="G106" t="s">
        <v>44</v>
      </c>
      <c r="H106" t="s">
        <v>22</v>
      </c>
      <c r="I106" t="s">
        <v>41</v>
      </c>
      <c r="J106" t="s">
        <v>24</v>
      </c>
      <c r="K106" t="s">
        <v>31</v>
      </c>
      <c r="L106" t="s">
        <v>22</v>
      </c>
      <c r="M106" t="s">
        <v>26</v>
      </c>
      <c r="N106" t="s">
        <v>27</v>
      </c>
      <c r="O106" t="s">
        <v>56</v>
      </c>
      <c r="P106" t="s">
        <v>22</v>
      </c>
      <c r="Q106">
        <f t="shared" si="9"/>
        <v>0</v>
      </c>
      <c r="R106">
        <f t="shared" si="10"/>
        <v>1</v>
      </c>
      <c r="S106">
        <f t="shared" si="11"/>
        <v>1</v>
      </c>
      <c r="T106">
        <f t="shared" si="12"/>
        <v>1</v>
      </c>
      <c r="U106">
        <f t="shared" si="13"/>
        <v>1</v>
      </c>
      <c r="V106">
        <f t="shared" si="14"/>
        <v>1</v>
      </c>
      <c r="W106">
        <f t="shared" si="15"/>
        <v>0</v>
      </c>
      <c r="X106">
        <f t="shared" si="16"/>
        <v>0</v>
      </c>
      <c r="Y106">
        <f t="shared" si="17"/>
        <v>0</v>
      </c>
    </row>
    <row r="107" spans="1:25" x14ac:dyDescent="0.3">
      <c r="A107" t="s">
        <v>28</v>
      </c>
      <c r="B107" t="s">
        <v>17</v>
      </c>
      <c r="C107" t="s">
        <v>18</v>
      </c>
      <c r="D107" t="s">
        <v>18</v>
      </c>
      <c r="E107" t="s">
        <v>77</v>
      </c>
      <c r="F107" t="s">
        <v>29</v>
      </c>
      <c r="G107" t="s">
        <v>73</v>
      </c>
      <c r="H107" t="s">
        <v>22</v>
      </c>
      <c r="I107" t="s">
        <v>70</v>
      </c>
      <c r="J107" t="s">
        <v>24</v>
      </c>
      <c r="K107" t="s">
        <v>43</v>
      </c>
      <c r="L107" t="s">
        <v>26</v>
      </c>
      <c r="M107" t="s">
        <v>27</v>
      </c>
      <c r="N107" t="s">
        <v>27</v>
      </c>
      <c r="O107" t="s">
        <v>27</v>
      </c>
      <c r="P107" t="s">
        <v>27</v>
      </c>
      <c r="Q107">
        <f t="shared" si="9"/>
        <v>0</v>
      </c>
      <c r="R107">
        <f t="shared" si="10"/>
        <v>1</v>
      </c>
      <c r="S107">
        <f t="shared" si="11"/>
        <v>0</v>
      </c>
      <c r="T107">
        <f t="shared" si="12"/>
        <v>0</v>
      </c>
      <c r="U107">
        <f t="shared" si="13"/>
        <v>1</v>
      </c>
      <c r="V107">
        <f t="shared" si="14"/>
        <v>0</v>
      </c>
      <c r="W107">
        <f t="shared" si="15"/>
        <v>0</v>
      </c>
      <c r="X107">
        <f t="shared" si="16"/>
        <v>0</v>
      </c>
      <c r="Y107">
        <f t="shared" si="17"/>
        <v>0</v>
      </c>
    </row>
    <row r="108" spans="1:25" x14ac:dyDescent="0.3">
      <c r="A108" t="s">
        <v>28</v>
      </c>
      <c r="B108" t="s">
        <v>17</v>
      </c>
      <c r="C108" t="s">
        <v>18</v>
      </c>
      <c r="D108" t="s">
        <v>38</v>
      </c>
      <c r="E108" t="s">
        <v>34</v>
      </c>
      <c r="F108" t="s">
        <v>60</v>
      </c>
      <c r="G108" t="s">
        <v>57</v>
      </c>
      <c r="H108" t="s">
        <v>40</v>
      </c>
      <c r="I108" t="s">
        <v>41</v>
      </c>
      <c r="J108" t="s">
        <v>27</v>
      </c>
      <c r="K108" t="s">
        <v>43</v>
      </c>
      <c r="L108" t="s">
        <v>26</v>
      </c>
      <c r="M108" t="s">
        <v>27</v>
      </c>
      <c r="N108" t="s">
        <v>27</v>
      </c>
      <c r="O108" t="s">
        <v>27</v>
      </c>
      <c r="P108" t="s">
        <v>27</v>
      </c>
      <c r="Q108">
        <f t="shared" si="9"/>
        <v>0</v>
      </c>
      <c r="R108">
        <f t="shared" si="10"/>
        <v>1</v>
      </c>
      <c r="S108">
        <f t="shared" si="11"/>
        <v>0</v>
      </c>
      <c r="T108">
        <f t="shared" si="12"/>
        <v>0</v>
      </c>
      <c r="U108">
        <f t="shared" si="13"/>
        <v>1</v>
      </c>
      <c r="V108">
        <f t="shared" si="14"/>
        <v>1</v>
      </c>
      <c r="W108">
        <f t="shared" si="15"/>
        <v>0</v>
      </c>
      <c r="X108">
        <f t="shared" si="16"/>
        <v>0</v>
      </c>
      <c r="Y108">
        <f t="shared" si="17"/>
        <v>0</v>
      </c>
    </row>
    <row r="109" spans="1:25" x14ac:dyDescent="0.3">
      <c r="A109" t="s">
        <v>16</v>
      </c>
      <c r="B109" t="s">
        <v>17</v>
      </c>
      <c r="C109" t="s">
        <v>18</v>
      </c>
      <c r="D109" t="s">
        <v>18</v>
      </c>
      <c r="E109" t="s">
        <v>34</v>
      </c>
      <c r="F109" t="s">
        <v>29</v>
      </c>
      <c r="G109" t="s">
        <v>39</v>
      </c>
      <c r="H109" t="s">
        <v>22</v>
      </c>
      <c r="I109" t="s">
        <v>41</v>
      </c>
      <c r="J109" t="s">
        <v>42</v>
      </c>
      <c r="K109" t="s">
        <v>43</v>
      </c>
      <c r="L109" t="s">
        <v>26</v>
      </c>
      <c r="M109" t="s">
        <v>27</v>
      </c>
      <c r="N109" t="s">
        <v>27</v>
      </c>
      <c r="O109" t="s">
        <v>27</v>
      </c>
      <c r="P109" t="s">
        <v>27</v>
      </c>
      <c r="Q109">
        <f t="shared" si="9"/>
        <v>0</v>
      </c>
      <c r="R109">
        <f t="shared" si="10"/>
        <v>1</v>
      </c>
      <c r="S109">
        <f t="shared" si="11"/>
        <v>0</v>
      </c>
      <c r="T109">
        <f t="shared" si="12"/>
        <v>0</v>
      </c>
      <c r="U109">
        <f t="shared" si="13"/>
        <v>0</v>
      </c>
      <c r="V109">
        <f t="shared" si="14"/>
        <v>1</v>
      </c>
      <c r="W109">
        <f t="shared" si="15"/>
        <v>0</v>
      </c>
      <c r="X109">
        <f t="shared" si="16"/>
        <v>0</v>
      </c>
      <c r="Y109">
        <f t="shared" si="17"/>
        <v>0</v>
      </c>
    </row>
    <row r="110" spans="1:25" x14ac:dyDescent="0.3">
      <c r="A110" t="s">
        <v>28</v>
      </c>
      <c r="B110" t="s">
        <v>17</v>
      </c>
      <c r="C110" t="s">
        <v>84</v>
      </c>
      <c r="D110" t="s">
        <v>18</v>
      </c>
      <c r="E110" t="s">
        <v>34</v>
      </c>
      <c r="F110" t="s">
        <v>29</v>
      </c>
      <c r="G110" t="s">
        <v>44</v>
      </c>
      <c r="H110" t="s">
        <v>22</v>
      </c>
      <c r="I110" t="s">
        <v>23</v>
      </c>
      <c r="J110" t="s">
        <v>27</v>
      </c>
      <c r="K110" t="s">
        <v>31</v>
      </c>
      <c r="L110" t="s">
        <v>22</v>
      </c>
      <c r="M110" t="s">
        <v>26</v>
      </c>
      <c r="N110" t="s">
        <v>27</v>
      </c>
      <c r="O110" t="s">
        <v>56</v>
      </c>
      <c r="P110" t="s">
        <v>22</v>
      </c>
      <c r="Q110">
        <f t="shared" si="9"/>
        <v>0</v>
      </c>
      <c r="R110">
        <f t="shared" si="10"/>
        <v>1</v>
      </c>
      <c r="S110">
        <f t="shared" si="11"/>
        <v>1</v>
      </c>
      <c r="T110">
        <f t="shared" si="12"/>
        <v>1</v>
      </c>
      <c r="U110">
        <f t="shared" si="13"/>
        <v>1</v>
      </c>
      <c r="V110">
        <f t="shared" si="14"/>
        <v>1</v>
      </c>
      <c r="W110">
        <f t="shared" si="15"/>
        <v>0</v>
      </c>
      <c r="X110">
        <f t="shared" si="16"/>
        <v>0</v>
      </c>
      <c r="Y110">
        <f t="shared" si="17"/>
        <v>0</v>
      </c>
    </row>
    <row r="111" spans="1:25" x14ac:dyDescent="0.3">
      <c r="A111" t="s">
        <v>67</v>
      </c>
      <c r="B111" t="s">
        <v>17</v>
      </c>
      <c r="C111" t="s">
        <v>18</v>
      </c>
      <c r="D111" t="s">
        <v>33</v>
      </c>
      <c r="E111" t="s">
        <v>19</v>
      </c>
      <c r="F111" t="s">
        <v>20</v>
      </c>
      <c r="G111" t="s">
        <v>66</v>
      </c>
      <c r="H111" t="s">
        <v>22</v>
      </c>
      <c r="I111" t="s">
        <v>61</v>
      </c>
      <c r="J111" t="s">
        <v>24</v>
      </c>
      <c r="K111" t="s">
        <v>31</v>
      </c>
      <c r="L111" t="s">
        <v>22</v>
      </c>
      <c r="M111" t="s">
        <v>26</v>
      </c>
      <c r="N111" t="s">
        <v>27</v>
      </c>
      <c r="O111" t="s">
        <v>56</v>
      </c>
      <c r="P111" t="s">
        <v>22</v>
      </c>
      <c r="Q111">
        <f t="shared" si="9"/>
        <v>0</v>
      </c>
      <c r="R111">
        <f t="shared" si="10"/>
        <v>1</v>
      </c>
      <c r="S111">
        <f t="shared" si="11"/>
        <v>0</v>
      </c>
      <c r="T111">
        <f t="shared" si="12"/>
        <v>0</v>
      </c>
      <c r="U111">
        <f t="shared" si="13"/>
        <v>1</v>
      </c>
      <c r="V111">
        <f t="shared" si="14"/>
        <v>1</v>
      </c>
      <c r="W111">
        <f t="shared" si="15"/>
        <v>0</v>
      </c>
      <c r="X111">
        <f t="shared" si="16"/>
        <v>1</v>
      </c>
      <c r="Y111">
        <f t="shared" si="17"/>
        <v>0</v>
      </c>
    </row>
    <row r="112" spans="1:25" x14ac:dyDescent="0.3">
      <c r="A112" t="s">
        <v>28</v>
      </c>
      <c r="B112" t="s">
        <v>17</v>
      </c>
      <c r="C112" t="s">
        <v>18</v>
      </c>
      <c r="D112" t="s">
        <v>38</v>
      </c>
      <c r="E112" t="s">
        <v>34</v>
      </c>
      <c r="F112" t="s">
        <v>20</v>
      </c>
      <c r="G112" t="s">
        <v>57</v>
      </c>
      <c r="H112" t="s">
        <v>22</v>
      </c>
      <c r="I112" t="s">
        <v>70</v>
      </c>
      <c r="J112" t="s">
        <v>27</v>
      </c>
      <c r="K112" t="s">
        <v>31</v>
      </c>
      <c r="L112" t="s">
        <v>22</v>
      </c>
      <c r="M112" t="s">
        <v>27</v>
      </c>
      <c r="N112" t="s">
        <v>27</v>
      </c>
      <c r="O112" t="s">
        <v>52</v>
      </c>
      <c r="P112" t="s">
        <v>22</v>
      </c>
      <c r="Q112">
        <f t="shared" si="9"/>
        <v>0</v>
      </c>
      <c r="R112">
        <f t="shared" si="10"/>
        <v>1</v>
      </c>
      <c r="S112">
        <f t="shared" si="11"/>
        <v>0</v>
      </c>
      <c r="T112">
        <f t="shared" si="12"/>
        <v>0</v>
      </c>
      <c r="U112">
        <f t="shared" si="13"/>
        <v>1</v>
      </c>
      <c r="V112">
        <f t="shared" si="14"/>
        <v>1</v>
      </c>
      <c r="W112">
        <f t="shared" si="15"/>
        <v>0</v>
      </c>
      <c r="X112">
        <f t="shared" si="16"/>
        <v>0</v>
      </c>
      <c r="Y112">
        <f t="shared" si="17"/>
        <v>0</v>
      </c>
    </row>
    <row r="113" spans="1:25" x14ac:dyDescent="0.3">
      <c r="A113" t="s">
        <v>16</v>
      </c>
      <c r="B113" t="s">
        <v>48</v>
      </c>
      <c r="C113" t="s">
        <v>84</v>
      </c>
      <c r="D113" t="s">
        <v>71</v>
      </c>
      <c r="E113" t="s">
        <v>34</v>
      </c>
      <c r="F113" t="s">
        <v>29</v>
      </c>
      <c r="G113" t="s">
        <v>39</v>
      </c>
      <c r="H113" t="s">
        <v>22</v>
      </c>
      <c r="I113" t="s">
        <v>41</v>
      </c>
      <c r="J113" t="s">
        <v>27</v>
      </c>
      <c r="K113" t="s">
        <v>31</v>
      </c>
      <c r="L113" t="s">
        <v>22</v>
      </c>
      <c r="M113" t="s">
        <v>22</v>
      </c>
      <c r="N113" t="s">
        <v>51</v>
      </c>
      <c r="O113" t="s">
        <v>56</v>
      </c>
      <c r="P113" t="s">
        <v>22</v>
      </c>
      <c r="Q113">
        <f t="shared" si="9"/>
        <v>0</v>
      </c>
      <c r="R113">
        <f t="shared" si="10"/>
        <v>1</v>
      </c>
      <c r="S113">
        <f t="shared" si="11"/>
        <v>1</v>
      </c>
      <c r="T113">
        <f t="shared" si="12"/>
        <v>0</v>
      </c>
      <c r="U113">
        <f t="shared" si="13"/>
        <v>0</v>
      </c>
      <c r="V113">
        <f t="shared" si="14"/>
        <v>1</v>
      </c>
      <c r="W113">
        <f t="shared" si="15"/>
        <v>0</v>
      </c>
      <c r="X113">
        <f t="shared" si="16"/>
        <v>0</v>
      </c>
      <c r="Y113">
        <f t="shared" si="17"/>
        <v>0</v>
      </c>
    </row>
    <row r="114" spans="1:25" x14ac:dyDescent="0.3">
      <c r="A114" t="s">
        <v>64</v>
      </c>
      <c r="B114" t="s">
        <v>17</v>
      </c>
      <c r="C114" t="s">
        <v>18</v>
      </c>
      <c r="D114" t="s">
        <v>18</v>
      </c>
      <c r="E114" t="s">
        <v>53</v>
      </c>
      <c r="F114" t="s">
        <v>29</v>
      </c>
      <c r="G114" t="s">
        <v>35</v>
      </c>
      <c r="H114" t="s">
        <v>22</v>
      </c>
      <c r="I114" t="s">
        <v>41</v>
      </c>
      <c r="J114" t="s">
        <v>27</v>
      </c>
      <c r="K114" t="s">
        <v>31</v>
      </c>
      <c r="L114" t="s">
        <v>22</v>
      </c>
      <c r="M114" t="s">
        <v>26</v>
      </c>
      <c r="N114" t="s">
        <v>27</v>
      </c>
      <c r="O114" t="s">
        <v>56</v>
      </c>
      <c r="P114" t="s">
        <v>26</v>
      </c>
      <c r="Q114">
        <f t="shared" si="9"/>
        <v>0</v>
      </c>
      <c r="R114">
        <f t="shared" si="10"/>
        <v>1</v>
      </c>
      <c r="S114">
        <f t="shared" si="11"/>
        <v>0</v>
      </c>
      <c r="T114">
        <f t="shared" si="12"/>
        <v>1</v>
      </c>
      <c r="U114">
        <f t="shared" si="13"/>
        <v>1</v>
      </c>
      <c r="V114">
        <f t="shared" si="14"/>
        <v>1</v>
      </c>
      <c r="W114">
        <f t="shared" si="15"/>
        <v>1</v>
      </c>
      <c r="X114">
        <f t="shared" si="16"/>
        <v>1</v>
      </c>
      <c r="Y114">
        <f t="shared" si="17"/>
        <v>0</v>
      </c>
    </row>
    <row r="115" spans="1:25" x14ac:dyDescent="0.3">
      <c r="A115" t="s">
        <v>16</v>
      </c>
      <c r="B115" t="s">
        <v>17</v>
      </c>
      <c r="C115" t="s">
        <v>84</v>
      </c>
      <c r="D115" t="s">
        <v>58</v>
      </c>
      <c r="E115" t="s">
        <v>19</v>
      </c>
      <c r="F115" t="s">
        <v>29</v>
      </c>
      <c r="G115" t="s">
        <v>35</v>
      </c>
      <c r="H115" t="s">
        <v>22</v>
      </c>
      <c r="I115" t="s">
        <v>70</v>
      </c>
      <c r="J115" t="s">
        <v>27</v>
      </c>
      <c r="K115" t="s">
        <v>31</v>
      </c>
      <c r="L115" t="s">
        <v>22</v>
      </c>
      <c r="M115" t="s">
        <v>26</v>
      </c>
      <c r="N115" t="s">
        <v>27</v>
      </c>
      <c r="O115" t="s">
        <v>56</v>
      </c>
      <c r="P115" t="s">
        <v>22</v>
      </c>
      <c r="Q115">
        <f t="shared" si="9"/>
        <v>0</v>
      </c>
      <c r="R115">
        <f t="shared" si="10"/>
        <v>1</v>
      </c>
      <c r="S115">
        <f t="shared" si="11"/>
        <v>1</v>
      </c>
      <c r="T115">
        <f t="shared" si="12"/>
        <v>1</v>
      </c>
      <c r="U115">
        <f t="shared" si="13"/>
        <v>1</v>
      </c>
      <c r="V115">
        <f t="shared" si="14"/>
        <v>1</v>
      </c>
      <c r="W115">
        <f t="shared" si="15"/>
        <v>1</v>
      </c>
      <c r="X115">
        <f t="shared" si="16"/>
        <v>1</v>
      </c>
      <c r="Y115">
        <f t="shared" si="17"/>
        <v>0</v>
      </c>
    </row>
    <row r="116" spans="1:25" x14ac:dyDescent="0.3">
      <c r="A116" t="s">
        <v>16</v>
      </c>
      <c r="B116" t="s">
        <v>17</v>
      </c>
      <c r="C116" t="s">
        <v>84</v>
      </c>
      <c r="D116" t="s">
        <v>58</v>
      </c>
      <c r="E116" t="s">
        <v>34</v>
      </c>
      <c r="F116" t="s">
        <v>60</v>
      </c>
      <c r="G116" t="s">
        <v>80</v>
      </c>
      <c r="H116" t="s">
        <v>22</v>
      </c>
      <c r="I116" t="s">
        <v>41</v>
      </c>
      <c r="J116" t="s">
        <v>55</v>
      </c>
      <c r="K116" t="s">
        <v>25</v>
      </c>
      <c r="L116" t="s">
        <v>22</v>
      </c>
      <c r="M116" t="s">
        <v>22</v>
      </c>
      <c r="N116" t="s">
        <v>51</v>
      </c>
      <c r="O116" t="s">
        <v>52</v>
      </c>
      <c r="P116" t="s">
        <v>22</v>
      </c>
      <c r="Q116">
        <f t="shared" si="9"/>
        <v>0</v>
      </c>
      <c r="R116">
        <f t="shared" si="10"/>
        <v>1</v>
      </c>
      <c r="S116">
        <f t="shared" si="11"/>
        <v>1</v>
      </c>
      <c r="T116">
        <f t="shared" si="12"/>
        <v>0</v>
      </c>
      <c r="U116">
        <f t="shared" si="13"/>
        <v>0</v>
      </c>
      <c r="V116">
        <f t="shared" si="14"/>
        <v>0</v>
      </c>
      <c r="W116">
        <f t="shared" si="15"/>
        <v>0</v>
      </c>
      <c r="X116">
        <f t="shared" si="16"/>
        <v>0</v>
      </c>
      <c r="Y116">
        <f t="shared" si="17"/>
        <v>1</v>
      </c>
    </row>
    <row r="117" spans="1:25" x14ac:dyDescent="0.3">
      <c r="A117" t="s">
        <v>16</v>
      </c>
      <c r="B117" t="s">
        <v>32</v>
      </c>
      <c r="C117" t="s">
        <v>87</v>
      </c>
      <c r="D117" t="s">
        <v>38</v>
      </c>
      <c r="E117" t="s">
        <v>53</v>
      </c>
      <c r="F117" t="s">
        <v>20</v>
      </c>
      <c r="G117" t="s">
        <v>72</v>
      </c>
      <c r="H117" t="s">
        <v>26</v>
      </c>
      <c r="I117" t="s">
        <v>41</v>
      </c>
      <c r="J117" t="s">
        <v>62</v>
      </c>
      <c r="K117" t="s">
        <v>25</v>
      </c>
      <c r="L117" t="s">
        <v>26</v>
      </c>
      <c r="M117" t="s">
        <v>27</v>
      </c>
      <c r="N117" t="s">
        <v>27</v>
      </c>
      <c r="O117" t="s">
        <v>27</v>
      </c>
      <c r="P117" t="s">
        <v>27</v>
      </c>
      <c r="Q117">
        <f t="shared" si="9"/>
        <v>1</v>
      </c>
      <c r="R117">
        <f t="shared" si="10"/>
        <v>1</v>
      </c>
      <c r="S117">
        <f t="shared" si="11"/>
        <v>0</v>
      </c>
      <c r="T117">
        <f t="shared" si="12"/>
        <v>1</v>
      </c>
      <c r="U117">
        <f t="shared" si="13"/>
        <v>0</v>
      </c>
      <c r="V117">
        <f t="shared" si="14"/>
        <v>1</v>
      </c>
      <c r="W117">
        <f t="shared" si="15"/>
        <v>0</v>
      </c>
      <c r="X117">
        <f t="shared" si="16"/>
        <v>1</v>
      </c>
      <c r="Y117">
        <f t="shared" si="17"/>
        <v>0</v>
      </c>
    </row>
    <row r="118" spans="1:25" x14ac:dyDescent="0.3">
      <c r="A118" t="s">
        <v>67</v>
      </c>
      <c r="B118" t="s">
        <v>48</v>
      </c>
      <c r="C118" t="s">
        <v>18</v>
      </c>
      <c r="D118" t="s">
        <v>18</v>
      </c>
      <c r="E118" t="s">
        <v>34</v>
      </c>
      <c r="F118" t="s">
        <v>85</v>
      </c>
      <c r="G118" t="s">
        <v>76</v>
      </c>
      <c r="H118" t="s">
        <v>22</v>
      </c>
      <c r="I118" t="s">
        <v>61</v>
      </c>
      <c r="J118" t="s">
        <v>27</v>
      </c>
      <c r="K118" t="s">
        <v>25</v>
      </c>
      <c r="L118" t="s">
        <v>22</v>
      </c>
      <c r="M118" t="s">
        <v>26</v>
      </c>
      <c r="N118" t="s">
        <v>27</v>
      </c>
      <c r="O118" t="s">
        <v>56</v>
      </c>
      <c r="P118" t="s">
        <v>22</v>
      </c>
      <c r="Q118">
        <f t="shared" si="9"/>
        <v>0</v>
      </c>
      <c r="R118">
        <f t="shared" si="10"/>
        <v>1</v>
      </c>
      <c r="S118">
        <f t="shared" si="11"/>
        <v>0</v>
      </c>
      <c r="T118">
        <f t="shared" si="12"/>
        <v>0</v>
      </c>
      <c r="U118">
        <f t="shared" si="13"/>
        <v>1</v>
      </c>
      <c r="V118">
        <f t="shared" si="14"/>
        <v>1</v>
      </c>
      <c r="W118">
        <f t="shared" si="15"/>
        <v>1</v>
      </c>
      <c r="X118">
        <f t="shared" si="16"/>
        <v>1</v>
      </c>
      <c r="Y118">
        <f t="shared" si="17"/>
        <v>0</v>
      </c>
    </row>
    <row r="119" spans="1:25" x14ac:dyDescent="0.3">
      <c r="A119" t="s">
        <v>67</v>
      </c>
      <c r="B119" t="s">
        <v>17</v>
      </c>
      <c r="C119" t="s">
        <v>84</v>
      </c>
      <c r="D119" t="s">
        <v>33</v>
      </c>
      <c r="E119" t="s">
        <v>34</v>
      </c>
      <c r="F119" t="s">
        <v>29</v>
      </c>
      <c r="G119" t="s">
        <v>89</v>
      </c>
      <c r="H119" t="s">
        <v>22</v>
      </c>
      <c r="I119" t="s">
        <v>41</v>
      </c>
      <c r="J119" t="s">
        <v>42</v>
      </c>
      <c r="K119" t="s">
        <v>31</v>
      </c>
      <c r="L119" t="s">
        <v>26</v>
      </c>
      <c r="M119" t="s">
        <v>27</v>
      </c>
      <c r="N119" t="s">
        <v>27</v>
      </c>
      <c r="O119" t="s">
        <v>27</v>
      </c>
      <c r="P119" t="s">
        <v>27</v>
      </c>
      <c r="Q119">
        <f t="shared" si="9"/>
        <v>0</v>
      </c>
      <c r="R119">
        <f t="shared" si="10"/>
        <v>1</v>
      </c>
      <c r="S119">
        <f t="shared" si="11"/>
        <v>1</v>
      </c>
      <c r="T119">
        <f t="shared" si="12"/>
        <v>0</v>
      </c>
      <c r="U119">
        <f t="shared" si="13"/>
        <v>0</v>
      </c>
      <c r="V119">
        <f t="shared" si="14"/>
        <v>1</v>
      </c>
      <c r="W119">
        <f t="shared" si="15"/>
        <v>1</v>
      </c>
      <c r="X119">
        <f t="shared" si="16"/>
        <v>0</v>
      </c>
      <c r="Y119">
        <f t="shared" si="17"/>
        <v>0</v>
      </c>
    </row>
    <row r="120" spans="1:25" x14ac:dyDescent="0.3">
      <c r="A120" t="s">
        <v>46</v>
      </c>
      <c r="B120" t="s">
        <v>75</v>
      </c>
      <c r="C120" t="s">
        <v>18</v>
      </c>
      <c r="D120" t="s">
        <v>38</v>
      </c>
      <c r="E120" t="s">
        <v>19</v>
      </c>
      <c r="F120" t="s">
        <v>29</v>
      </c>
      <c r="G120" t="s">
        <v>50</v>
      </c>
      <c r="H120" t="s">
        <v>40</v>
      </c>
      <c r="I120" t="s">
        <v>41</v>
      </c>
      <c r="J120" t="s">
        <v>42</v>
      </c>
      <c r="K120" t="s">
        <v>31</v>
      </c>
      <c r="L120" t="s">
        <v>22</v>
      </c>
      <c r="M120" t="s">
        <v>22</v>
      </c>
      <c r="N120" t="s">
        <v>51</v>
      </c>
      <c r="O120" t="s">
        <v>52</v>
      </c>
      <c r="P120" t="s">
        <v>22</v>
      </c>
      <c r="Q120">
        <f t="shared" si="9"/>
        <v>0</v>
      </c>
      <c r="R120">
        <f t="shared" si="10"/>
        <v>1</v>
      </c>
      <c r="S120">
        <f t="shared" si="11"/>
        <v>0</v>
      </c>
      <c r="T120">
        <f t="shared" si="12"/>
        <v>0</v>
      </c>
      <c r="U120">
        <f t="shared" si="13"/>
        <v>0</v>
      </c>
      <c r="V120">
        <f t="shared" si="14"/>
        <v>1</v>
      </c>
      <c r="W120">
        <f t="shared" si="15"/>
        <v>0</v>
      </c>
      <c r="X120">
        <f t="shared" si="16"/>
        <v>1</v>
      </c>
      <c r="Y120">
        <f t="shared" si="17"/>
        <v>0</v>
      </c>
    </row>
    <row r="121" spans="1:25" x14ac:dyDescent="0.3">
      <c r="A121" t="s">
        <v>28</v>
      </c>
      <c r="B121" t="s">
        <v>32</v>
      </c>
      <c r="C121" t="s">
        <v>84</v>
      </c>
      <c r="D121" t="s">
        <v>18</v>
      </c>
      <c r="E121" t="s">
        <v>34</v>
      </c>
      <c r="F121" t="s">
        <v>20</v>
      </c>
      <c r="G121" t="s">
        <v>90</v>
      </c>
      <c r="H121" t="s">
        <v>40</v>
      </c>
      <c r="I121" t="s">
        <v>41</v>
      </c>
      <c r="J121" t="s">
        <v>42</v>
      </c>
      <c r="K121" t="s">
        <v>31</v>
      </c>
      <c r="L121" t="s">
        <v>26</v>
      </c>
      <c r="M121" t="s">
        <v>27</v>
      </c>
      <c r="N121" t="s">
        <v>27</v>
      </c>
      <c r="O121" t="s">
        <v>27</v>
      </c>
      <c r="P121" t="s">
        <v>27</v>
      </c>
      <c r="Q121">
        <f t="shared" si="9"/>
        <v>0</v>
      </c>
      <c r="R121">
        <f t="shared" si="10"/>
        <v>1</v>
      </c>
      <c r="S121">
        <f t="shared" si="11"/>
        <v>1</v>
      </c>
      <c r="T121">
        <f t="shared" si="12"/>
        <v>0</v>
      </c>
      <c r="U121">
        <f t="shared" si="13"/>
        <v>1</v>
      </c>
      <c r="V121">
        <f t="shared" si="14"/>
        <v>1</v>
      </c>
      <c r="W121">
        <f t="shared" si="15"/>
        <v>1</v>
      </c>
      <c r="X121">
        <f t="shared" si="16"/>
        <v>0</v>
      </c>
      <c r="Y121">
        <f t="shared" si="17"/>
        <v>0</v>
      </c>
    </row>
    <row r="122" spans="1:25" x14ac:dyDescent="0.3">
      <c r="A122" t="s">
        <v>28</v>
      </c>
      <c r="B122" t="s">
        <v>17</v>
      </c>
      <c r="C122" t="s">
        <v>18</v>
      </c>
      <c r="D122" t="s">
        <v>18</v>
      </c>
      <c r="E122" t="s">
        <v>53</v>
      </c>
      <c r="F122" t="s">
        <v>29</v>
      </c>
      <c r="G122" t="s">
        <v>81</v>
      </c>
      <c r="H122" t="s">
        <v>22</v>
      </c>
      <c r="I122" t="s">
        <v>23</v>
      </c>
      <c r="J122" t="s">
        <v>42</v>
      </c>
      <c r="K122" t="s">
        <v>31</v>
      </c>
      <c r="L122" t="s">
        <v>22</v>
      </c>
      <c r="M122" t="s">
        <v>26</v>
      </c>
      <c r="N122" t="s">
        <v>27</v>
      </c>
      <c r="O122" t="s">
        <v>56</v>
      </c>
      <c r="P122" t="s">
        <v>22</v>
      </c>
      <c r="Q122">
        <f t="shared" si="9"/>
        <v>0</v>
      </c>
      <c r="R122">
        <f t="shared" si="10"/>
        <v>1</v>
      </c>
      <c r="S122">
        <f t="shared" si="11"/>
        <v>0</v>
      </c>
      <c r="T122">
        <f t="shared" si="12"/>
        <v>1</v>
      </c>
      <c r="U122">
        <f t="shared" si="13"/>
        <v>0</v>
      </c>
      <c r="V122">
        <f t="shared" si="14"/>
        <v>0</v>
      </c>
      <c r="W122">
        <f t="shared" si="15"/>
        <v>0</v>
      </c>
      <c r="X122">
        <f t="shared" si="16"/>
        <v>0</v>
      </c>
      <c r="Y122">
        <f t="shared" si="17"/>
        <v>0</v>
      </c>
    </row>
    <row r="123" spans="1:25" x14ac:dyDescent="0.3">
      <c r="A123" t="s">
        <v>16</v>
      </c>
      <c r="B123" t="s">
        <v>32</v>
      </c>
      <c r="C123" t="s">
        <v>84</v>
      </c>
      <c r="D123" t="s">
        <v>18</v>
      </c>
      <c r="E123" t="s">
        <v>34</v>
      </c>
      <c r="F123" t="s">
        <v>29</v>
      </c>
      <c r="G123" t="s">
        <v>49</v>
      </c>
      <c r="H123" t="s">
        <v>22</v>
      </c>
      <c r="I123" t="s">
        <v>41</v>
      </c>
      <c r="J123" t="s">
        <v>27</v>
      </c>
      <c r="K123" t="s">
        <v>43</v>
      </c>
      <c r="L123" t="s">
        <v>26</v>
      </c>
      <c r="M123" t="s">
        <v>27</v>
      </c>
      <c r="N123" t="s">
        <v>27</v>
      </c>
      <c r="O123" t="s">
        <v>27</v>
      </c>
      <c r="P123" t="s">
        <v>27</v>
      </c>
      <c r="Q123">
        <f t="shared" si="9"/>
        <v>0</v>
      </c>
      <c r="R123">
        <f t="shared" si="10"/>
        <v>1</v>
      </c>
      <c r="S123">
        <f t="shared" si="11"/>
        <v>1</v>
      </c>
      <c r="T123">
        <f t="shared" si="12"/>
        <v>1</v>
      </c>
      <c r="U123">
        <f t="shared" si="13"/>
        <v>0</v>
      </c>
      <c r="V123">
        <f t="shared" si="14"/>
        <v>0</v>
      </c>
      <c r="W123">
        <f t="shared" si="15"/>
        <v>0</v>
      </c>
      <c r="X123">
        <f t="shared" si="16"/>
        <v>1</v>
      </c>
      <c r="Y123">
        <f t="shared" si="17"/>
        <v>0</v>
      </c>
    </row>
    <row r="124" spans="1:25" x14ac:dyDescent="0.3">
      <c r="A124" t="s">
        <v>16</v>
      </c>
      <c r="B124" t="s">
        <v>17</v>
      </c>
      <c r="C124" t="s">
        <v>18</v>
      </c>
      <c r="D124" t="s">
        <v>18</v>
      </c>
      <c r="E124" t="s">
        <v>53</v>
      </c>
      <c r="F124" t="s">
        <v>29</v>
      </c>
      <c r="G124" t="s">
        <v>81</v>
      </c>
      <c r="H124" t="s">
        <v>22</v>
      </c>
      <c r="I124" t="s">
        <v>36</v>
      </c>
      <c r="J124" t="s">
        <v>24</v>
      </c>
      <c r="K124" t="s">
        <v>31</v>
      </c>
      <c r="L124" t="s">
        <v>26</v>
      </c>
      <c r="M124" t="s">
        <v>27</v>
      </c>
      <c r="N124" t="s">
        <v>51</v>
      </c>
      <c r="O124" t="s">
        <v>27</v>
      </c>
      <c r="P124" t="s">
        <v>27</v>
      </c>
      <c r="Q124">
        <f t="shared" si="9"/>
        <v>0</v>
      </c>
      <c r="R124">
        <f t="shared" si="10"/>
        <v>1</v>
      </c>
      <c r="S124">
        <f t="shared" si="11"/>
        <v>0</v>
      </c>
      <c r="T124">
        <f t="shared" si="12"/>
        <v>1</v>
      </c>
      <c r="U124">
        <f t="shared" si="13"/>
        <v>0</v>
      </c>
      <c r="V124">
        <f t="shared" si="14"/>
        <v>0</v>
      </c>
      <c r="W124">
        <f t="shared" si="15"/>
        <v>0</v>
      </c>
      <c r="X124">
        <f t="shared" si="16"/>
        <v>0</v>
      </c>
      <c r="Y124">
        <f t="shared" si="17"/>
        <v>0</v>
      </c>
    </row>
    <row r="125" spans="1:25" x14ac:dyDescent="0.3">
      <c r="A125" t="s">
        <v>16</v>
      </c>
      <c r="B125" t="s">
        <v>17</v>
      </c>
      <c r="C125" t="s">
        <v>18</v>
      </c>
      <c r="D125" t="s">
        <v>71</v>
      </c>
      <c r="E125" t="s">
        <v>34</v>
      </c>
      <c r="F125" t="s">
        <v>29</v>
      </c>
      <c r="G125" t="s">
        <v>57</v>
      </c>
      <c r="H125" t="s">
        <v>22</v>
      </c>
      <c r="I125" t="s">
        <v>41</v>
      </c>
      <c r="J125" t="s">
        <v>42</v>
      </c>
      <c r="K125" t="s">
        <v>31</v>
      </c>
      <c r="L125" t="s">
        <v>22</v>
      </c>
      <c r="M125" t="s">
        <v>26</v>
      </c>
      <c r="N125" t="s">
        <v>27</v>
      </c>
      <c r="O125" t="s">
        <v>56</v>
      </c>
      <c r="P125" t="s">
        <v>22</v>
      </c>
      <c r="Q125">
        <f t="shared" si="9"/>
        <v>0</v>
      </c>
      <c r="R125">
        <f t="shared" si="10"/>
        <v>1</v>
      </c>
      <c r="S125">
        <f t="shared" si="11"/>
        <v>0</v>
      </c>
      <c r="T125">
        <f t="shared" si="12"/>
        <v>0</v>
      </c>
      <c r="U125">
        <f t="shared" si="13"/>
        <v>1</v>
      </c>
      <c r="V125">
        <f t="shared" si="14"/>
        <v>1</v>
      </c>
      <c r="W125">
        <f t="shared" si="15"/>
        <v>0</v>
      </c>
      <c r="X125">
        <f t="shared" si="16"/>
        <v>0</v>
      </c>
      <c r="Y125">
        <f t="shared" si="17"/>
        <v>0</v>
      </c>
    </row>
    <row r="126" spans="1:25" x14ac:dyDescent="0.3">
      <c r="A126" t="s">
        <v>16</v>
      </c>
      <c r="B126" t="s">
        <v>32</v>
      </c>
      <c r="C126" t="s">
        <v>84</v>
      </c>
      <c r="D126" t="s">
        <v>38</v>
      </c>
      <c r="E126" t="s">
        <v>34</v>
      </c>
      <c r="F126" t="s">
        <v>20</v>
      </c>
      <c r="G126" t="s">
        <v>91</v>
      </c>
      <c r="H126" t="s">
        <v>40</v>
      </c>
      <c r="I126" t="s">
        <v>23</v>
      </c>
      <c r="J126" t="s">
        <v>27</v>
      </c>
      <c r="K126" t="s">
        <v>25</v>
      </c>
      <c r="L126" t="s">
        <v>22</v>
      </c>
      <c r="M126" t="s">
        <v>26</v>
      </c>
      <c r="N126" t="s">
        <v>27</v>
      </c>
      <c r="O126" t="s">
        <v>52</v>
      </c>
      <c r="P126" t="s">
        <v>22</v>
      </c>
      <c r="Q126">
        <f t="shared" si="9"/>
        <v>0</v>
      </c>
      <c r="R126">
        <f t="shared" si="10"/>
        <v>1</v>
      </c>
      <c r="S126">
        <f t="shared" si="11"/>
        <v>1</v>
      </c>
      <c r="T126">
        <f t="shared" si="12"/>
        <v>0</v>
      </c>
      <c r="U126">
        <f t="shared" si="13"/>
        <v>1</v>
      </c>
      <c r="V126">
        <f t="shared" si="14"/>
        <v>0</v>
      </c>
      <c r="W126">
        <f t="shared" si="15"/>
        <v>0</v>
      </c>
      <c r="X126">
        <f t="shared" si="16"/>
        <v>0</v>
      </c>
      <c r="Y126">
        <f t="shared" si="17"/>
        <v>1</v>
      </c>
    </row>
    <row r="127" spans="1:25" x14ac:dyDescent="0.3">
      <c r="A127" t="s">
        <v>16</v>
      </c>
      <c r="B127" t="s">
        <v>32</v>
      </c>
      <c r="C127" t="s">
        <v>18</v>
      </c>
      <c r="D127" t="s">
        <v>18</v>
      </c>
      <c r="E127" t="s">
        <v>34</v>
      </c>
      <c r="F127" t="s">
        <v>60</v>
      </c>
      <c r="G127" t="s">
        <v>35</v>
      </c>
      <c r="H127" t="s">
        <v>22</v>
      </c>
      <c r="I127" t="s">
        <v>41</v>
      </c>
      <c r="J127" t="s">
        <v>27</v>
      </c>
      <c r="K127" t="s">
        <v>25</v>
      </c>
      <c r="L127" t="s">
        <v>22</v>
      </c>
      <c r="M127" t="s">
        <v>26</v>
      </c>
      <c r="N127" t="s">
        <v>27</v>
      </c>
      <c r="O127" t="s">
        <v>56</v>
      </c>
      <c r="P127" t="s">
        <v>22</v>
      </c>
      <c r="Q127">
        <f t="shared" si="9"/>
        <v>0</v>
      </c>
      <c r="R127">
        <f t="shared" si="10"/>
        <v>1</v>
      </c>
      <c r="S127">
        <f t="shared" si="11"/>
        <v>0</v>
      </c>
      <c r="T127">
        <f t="shared" si="12"/>
        <v>1</v>
      </c>
      <c r="U127">
        <f t="shared" si="13"/>
        <v>1</v>
      </c>
      <c r="V127">
        <f t="shared" si="14"/>
        <v>1</v>
      </c>
      <c r="W127">
        <f t="shared" si="15"/>
        <v>1</v>
      </c>
      <c r="X127">
        <f t="shared" si="16"/>
        <v>1</v>
      </c>
      <c r="Y127">
        <f t="shared" si="17"/>
        <v>0</v>
      </c>
    </row>
    <row r="128" spans="1:25" x14ac:dyDescent="0.3">
      <c r="A128" t="s">
        <v>46</v>
      </c>
      <c r="B128" t="s">
        <v>75</v>
      </c>
      <c r="C128" t="s">
        <v>18</v>
      </c>
      <c r="D128" t="s">
        <v>71</v>
      </c>
      <c r="E128" t="s">
        <v>19</v>
      </c>
      <c r="F128" t="s">
        <v>29</v>
      </c>
      <c r="G128" t="s">
        <v>66</v>
      </c>
      <c r="H128" t="s">
        <v>40</v>
      </c>
      <c r="I128" t="s">
        <v>41</v>
      </c>
      <c r="J128" t="s">
        <v>24</v>
      </c>
      <c r="K128" t="s">
        <v>25</v>
      </c>
      <c r="L128" t="s">
        <v>26</v>
      </c>
      <c r="M128" t="s">
        <v>27</v>
      </c>
      <c r="N128" t="s">
        <v>27</v>
      </c>
      <c r="O128" t="s">
        <v>27</v>
      </c>
      <c r="P128" t="s">
        <v>27</v>
      </c>
      <c r="Q128">
        <f t="shared" ref="Q128:Q191" si="18">IF(ISNUMBER(SEARCH("Facebook", C128)), 1, 0)</f>
        <v>0</v>
      </c>
      <c r="R128">
        <f t="shared" ref="R128:R191" si="19">IF(ISNUMBER(SEARCH("Instagram", C128)), 1, 0)</f>
        <v>1</v>
      </c>
      <c r="S128">
        <f t="shared" ref="S128:S191" si="20">IF(ISNUMBER(SEARCH("TikTok", C128)), 1, 0)</f>
        <v>0</v>
      </c>
      <c r="T128">
        <f t="shared" si="12"/>
        <v>0</v>
      </c>
      <c r="U128">
        <f t="shared" si="13"/>
        <v>1</v>
      </c>
      <c r="V128">
        <f t="shared" si="14"/>
        <v>1</v>
      </c>
      <c r="W128">
        <f t="shared" si="15"/>
        <v>0</v>
      </c>
      <c r="X128">
        <f t="shared" si="16"/>
        <v>1</v>
      </c>
      <c r="Y128">
        <f t="shared" si="17"/>
        <v>0</v>
      </c>
    </row>
    <row r="129" spans="1:25" x14ac:dyDescent="0.3">
      <c r="A129" t="s">
        <v>64</v>
      </c>
      <c r="B129" t="s">
        <v>48</v>
      </c>
      <c r="C129" t="s">
        <v>92</v>
      </c>
      <c r="D129" t="s">
        <v>68</v>
      </c>
      <c r="E129" t="s">
        <v>34</v>
      </c>
      <c r="F129" t="s">
        <v>29</v>
      </c>
      <c r="G129" t="s">
        <v>81</v>
      </c>
      <c r="H129" t="s">
        <v>22</v>
      </c>
      <c r="I129" t="s">
        <v>23</v>
      </c>
      <c r="J129" t="s">
        <v>62</v>
      </c>
      <c r="K129" t="s">
        <v>31</v>
      </c>
      <c r="L129" t="s">
        <v>22</v>
      </c>
      <c r="M129" t="s">
        <v>26</v>
      </c>
      <c r="N129" t="s">
        <v>27</v>
      </c>
      <c r="O129" t="s">
        <v>56</v>
      </c>
      <c r="P129" t="s">
        <v>22</v>
      </c>
      <c r="Q129">
        <f t="shared" si="18"/>
        <v>1</v>
      </c>
      <c r="R129">
        <f t="shared" si="19"/>
        <v>1</v>
      </c>
      <c r="S129">
        <f t="shared" si="20"/>
        <v>1</v>
      </c>
      <c r="T129">
        <f t="shared" si="12"/>
        <v>1</v>
      </c>
      <c r="U129">
        <f t="shared" si="13"/>
        <v>0</v>
      </c>
      <c r="V129">
        <f t="shared" si="14"/>
        <v>0</v>
      </c>
      <c r="W129">
        <f t="shared" si="15"/>
        <v>0</v>
      </c>
      <c r="X129">
        <f t="shared" si="16"/>
        <v>0</v>
      </c>
      <c r="Y129">
        <f t="shared" si="17"/>
        <v>0</v>
      </c>
    </row>
    <row r="130" spans="1:25" x14ac:dyDescent="0.3">
      <c r="A130" t="s">
        <v>46</v>
      </c>
      <c r="B130" t="s">
        <v>32</v>
      </c>
      <c r="C130" t="s">
        <v>68</v>
      </c>
      <c r="D130" t="s">
        <v>68</v>
      </c>
      <c r="E130" t="s">
        <v>19</v>
      </c>
      <c r="F130" t="s">
        <v>20</v>
      </c>
      <c r="G130" t="s">
        <v>50</v>
      </c>
      <c r="H130" t="s">
        <v>40</v>
      </c>
      <c r="I130" t="s">
        <v>41</v>
      </c>
      <c r="J130" t="s">
        <v>24</v>
      </c>
      <c r="K130" t="s">
        <v>31</v>
      </c>
      <c r="L130" t="s">
        <v>22</v>
      </c>
      <c r="M130" t="s">
        <v>22</v>
      </c>
      <c r="N130" t="s">
        <v>51</v>
      </c>
      <c r="O130" t="s">
        <v>52</v>
      </c>
      <c r="P130" t="s">
        <v>22</v>
      </c>
      <c r="Q130">
        <f t="shared" si="18"/>
        <v>1</v>
      </c>
      <c r="R130">
        <f t="shared" si="19"/>
        <v>0</v>
      </c>
      <c r="S130">
        <f t="shared" si="20"/>
        <v>0</v>
      </c>
      <c r="T130">
        <f t="shared" si="12"/>
        <v>0</v>
      </c>
      <c r="U130">
        <f t="shared" si="13"/>
        <v>0</v>
      </c>
      <c r="V130">
        <f t="shared" si="14"/>
        <v>1</v>
      </c>
      <c r="W130">
        <f t="shared" si="15"/>
        <v>0</v>
      </c>
      <c r="X130">
        <f t="shared" si="16"/>
        <v>1</v>
      </c>
      <c r="Y130">
        <f t="shared" si="17"/>
        <v>0</v>
      </c>
    </row>
    <row r="131" spans="1:25" x14ac:dyDescent="0.3">
      <c r="A131" t="s">
        <v>64</v>
      </c>
      <c r="B131" t="s">
        <v>17</v>
      </c>
      <c r="C131" t="s">
        <v>18</v>
      </c>
      <c r="D131" t="s">
        <v>33</v>
      </c>
      <c r="E131" t="s">
        <v>19</v>
      </c>
      <c r="F131" t="s">
        <v>20</v>
      </c>
      <c r="G131" t="s">
        <v>81</v>
      </c>
      <c r="H131" t="s">
        <v>22</v>
      </c>
      <c r="I131" t="s">
        <v>41</v>
      </c>
      <c r="J131" t="s">
        <v>42</v>
      </c>
      <c r="K131" t="s">
        <v>43</v>
      </c>
      <c r="L131" t="s">
        <v>26</v>
      </c>
      <c r="M131" t="s">
        <v>27</v>
      </c>
      <c r="N131" t="s">
        <v>27</v>
      </c>
      <c r="O131" t="s">
        <v>27</v>
      </c>
      <c r="P131" t="s">
        <v>27</v>
      </c>
      <c r="Q131">
        <f t="shared" si="18"/>
        <v>0</v>
      </c>
      <c r="R131">
        <f t="shared" si="19"/>
        <v>1</v>
      </c>
      <c r="S131">
        <f t="shared" si="20"/>
        <v>0</v>
      </c>
      <c r="T131">
        <f t="shared" ref="T131:T194" si="21">IF(ISNUMBER(SEARCH("Planner accessories", G131)), 1, 0)</f>
        <v>1</v>
      </c>
      <c r="U131">
        <f t="shared" ref="U131:U194" si="22">IF(ISNUMBER(SEARCH("Notebooks", G131)), 1, 0)</f>
        <v>0</v>
      </c>
      <c r="V131">
        <f t="shared" ref="V131:V194" si="23">IF(ISNUMBER(SEARCH("To-do lists", G131)), 1, 0)</f>
        <v>0</v>
      </c>
      <c r="W131">
        <f t="shared" ref="W131:W194" si="24">IF(ISNUMBER(SEARCH("Memos", G131)), 1, 0)</f>
        <v>0</v>
      </c>
      <c r="X131">
        <f t="shared" ref="X131:X194" si="25">IF(ISNUMBER(SEARCH("Weekly planners", G131)), 1, 0)</f>
        <v>0</v>
      </c>
      <c r="Y131">
        <f t="shared" ref="Y131:Y194" si="26">IF(ISNUMBER(SEARCH("Not interested", G131)), 1, 0)</f>
        <v>0</v>
      </c>
    </row>
    <row r="132" spans="1:25" x14ac:dyDescent="0.3">
      <c r="A132" t="s">
        <v>16</v>
      </c>
      <c r="B132" t="s">
        <v>17</v>
      </c>
      <c r="C132" t="s">
        <v>87</v>
      </c>
      <c r="D132" t="s">
        <v>18</v>
      </c>
      <c r="E132" t="s">
        <v>34</v>
      </c>
      <c r="F132" t="s">
        <v>29</v>
      </c>
      <c r="G132" t="s">
        <v>54</v>
      </c>
      <c r="H132" t="s">
        <v>22</v>
      </c>
      <c r="I132" t="s">
        <v>23</v>
      </c>
      <c r="J132" t="s">
        <v>24</v>
      </c>
      <c r="K132" t="s">
        <v>31</v>
      </c>
      <c r="L132" t="s">
        <v>22</v>
      </c>
      <c r="M132" t="s">
        <v>26</v>
      </c>
      <c r="N132" t="s">
        <v>27</v>
      </c>
      <c r="O132" t="s">
        <v>56</v>
      </c>
      <c r="P132" t="s">
        <v>22</v>
      </c>
      <c r="Q132">
        <f t="shared" si="18"/>
        <v>1</v>
      </c>
      <c r="R132">
        <f t="shared" si="19"/>
        <v>1</v>
      </c>
      <c r="S132">
        <f t="shared" si="20"/>
        <v>0</v>
      </c>
      <c r="T132">
        <f t="shared" si="21"/>
        <v>1</v>
      </c>
      <c r="U132">
        <f t="shared" si="22"/>
        <v>1</v>
      </c>
      <c r="V132">
        <f t="shared" si="23"/>
        <v>0</v>
      </c>
      <c r="W132">
        <f t="shared" si="24"/>
        <v>0</v>
      </c>
      <c r="X132">
        <f t="shared" si="25"/>
        <v>0</v>
      </c>
      <c r="Y132">
        <f t="shared" si="26"/>
        <v>0</v>
      </c>
    </row>
    <row r="133" spans="1:25" x14ac:dyDescent="0.3">
      <c r="A133" t="s">
        <v>28</v>
      </c>
      <c r="B133" t="s">
        <v>48</v>
      </c>
      <c r="C133" t="s">
        <v>84</v>
      </c>
      <c r="D133" t="s">
        <v>38</v>
      </c>
      <c r="E133" t="s">
        <v>34</v>
      </c>
      <c r="F133" t="s">
        <v>29</v>
      </c>
      <c r="G133" t="s">
        <v>57</v>
      </c>
      <c r="H133" t="s">
        <v>22</v>
      </c>
      <c r="I133" t="s">
        <v>41</v>
      </c>
      <c r="J133" t="s">
        <v>42</v>
      </c>
      <c r="K133" t="s">
        <v>31</v>
      </c>
      <c r="L133" t="s">
        <v>26</v>
      </c>
      <c r="M133" t="s">
        <v>27</v>
      </c>
      <c r="N133" t="s">
        <v>27</v>
      </c>
      <c r="O133" t="s">
        <v>27</v>
      </c>
      <c r="P133" t="s">
        <v>27</v>
      </c>
      <c r="Q133">
        <f t="shared" si="18"/>
        <v>0</v>
      </c>
      <c r="R133">
        <f t="shared" si="19"/>
        <v>1</v>
      </c>
      <c r="S133">
        <f t="shared" si="20"/>
        <v>1</v>
      </c>
      <c r="T133">
        <f t="shared" si="21"/>
        <v>0</v>
      </c>
      <c r="U133">
        <f t="shared" si="22"/>
        <v>1</v>
      </c>
      <c r="V133">
        <f t="shared" si="23"/>
        <v>1</v>
      </c>
      <c r="W133">
        <f t="shared" si="24"/>
        <v>0</v>
      </c>
      <c r="X133">
        <f t="shared" si="25"/>
        <v>0</v>
      </c>
      <c r="Y133">
        <f t="shared" si="26"/>
        <v>0</v>
      </c>
    </row>
    <row r="134" spans="1:25" x14ac:dyDescent="0.3">
      <c r="A134" t="s">
        <v>16</v>
      </c>
      <c r="B134" t="s">
        <v>17</v>
      </c>
      <c r="C134" t="s">
        <v>18</v>
      </c>
      <c r="D134" t="s">
        <v>18</v>
      </c>
      <c r="E134" t="s">
        <v>34</v>
      </c>
      <c r="F134" t="s">
        <v>29</v>
      </c>
      <c r="G134" t="s">
        <v>81</v>
      </c>
      <c r="H134" t="s">
        <v>22</v>
      </c>
      <c r="I134" t="s">
        <v>41</v>
      </c>
      <c r="J134" t="s">
        <v>27</v>
      </c>
      <c r="K134" t="s">
        <v>25</v>
      </c>
      <c r="L134" t="s">
        <v>22</v>
      </c>
      <c r="M134" t="s">
        <v>22</v>
      </c>
      <c r="N134" t="s">
        <v>51</v>
      </c>
      <c r="O134" t="s">
        <v>52</v>
      </c>
      <c r="P134" t="s">
        <v>22</v>
      </c>
      <c r="Q134">
        <f t="shared" si="18"/>
        <v>0</v>
      </c>
      <c r="R134">
        <f t="shared" si="19"/>
        <v>1</v>
      </c>
      <c r="S134">
        <f t="shared" si="20"/>
        <v>0</v>
      </c>
      <c r="T134">
        <f t="shared" si="21"/>
        <v>1</v>
      </c>
      <c r="U134">
        <f t="shared" si="22"/>
        <v>0</v>
      </c>
      <c r="V134">
        <f t="shared" si="23"/>
        <v>0</v>
      </c>
      <c r="W134">
        <f t="shared" si="24"/>
        <v>0</v>
      </c>
      <c r="X134">
        <f t="shared" si="25"/>
        <v>0</v>
      </c>
      <c r="Y134">
        <f t="shared" si="26"/>
        <v>0</v>
      </c>
    </row>
    <row r="135" spans="1:25" x14ac:dyDescent="0.3">
      <c r="A135" t="s">
        <v>16</v>
      </c>
      <c r="B135" t="s">
        <v>48</v>
      </c>
      <c r="C135" t="s">
        <v>84</v>
      </c>
      <c r="D135" t="s">
        <v>33</v>
      </c>
      <c r="E135" t="s">
        <v>34</v>
      </c>
      <c r="F135" t="s">
        <v>20</v>
      </c>
      <c r="G135" t="s">
        <v>63</v>
      </c>
      <c r="H135" t="s">
        <v>40</v>
      </c>
      <c r="I135" t="s">
        <v>41</v>
      </c>
      <c r="J135" t="s">
        <v>27</v>
      </c>
      <c r="K135" t="s">
        <v>31</v>
      </c>
      <c r="L135" t="s">
        <v>22</v>
      </c>
      <c r="M135" t="s">
        <v>26</v>
      </c>
      <c r="N135" t="s">
        <v>27</v>
      </c>
      <c r="O135" t="s">
        <v>52</v>
      </c>
      <c r="P135" t="s">
        <v>22</v>
      </c>
      <c r="Q135">
        <f t="shared" si="18"/>
        <v>0</v>
      </c>
      <c r="R135">
        <f t="shared" si="19"/>
        <v>1</v>
      </c>
      <c r="S135">
        <f t="shared" si="20"/>
        <v>1</v>
      </c>
      <c r="T135">
        <f t="shared" si="21"/>
        <v>1</v>
      </c>
      <c r="U135">
        <f t="shared" si="22"/>
        <v>0</v>
      </c>
      <c r="V135">
        <f t="shared" si="23"/>
        <v>1</v>
      </c>
      <c r="W135">
        <f t="shared" si="24"/>
        <v>1</v>
      </c>
      <c r="X135">
        <f t="shared" si="25"/>
        <v>0</v>
      </c>
      <c r="Y135">
        <f t="shared" si="26"/>
        <v>0</v>
      </c>
    </row>
    <row r="136" spans="1:25" x14ac:dyDescent="0.3">
      <c r="A136" t="s">
        <v>64</v>
      </c>
      <c r="B136" t="s">
        <v>17</v>
      </c>
      <c r="C136" t="s">
        <v>68</v>
      </c>
      <c r="D136" t="s">
        <v>68</v>
      </c>
      <c r="E136" t="s">
        <v>34</v>
      </c>
      <c r="F136" t="s">
        <v>20</v>
      </c>
      <c r="G136" t="s">
        <v>54</v>
      </c>
      <c r="H136" t="s">
        <v>40</v>
      </c>
      <c r="I136" t="s">
        <v>23</v>
      </c>
      <c r="J136" t="s">
        <v>42</v>
      </c>
      <c r="K136" t="s">
        <v>43</v>
      </c>
      <c r="L136" t="s">
        <v>22</v>
      </c>
      <c r="M136" t="s">
        <v>26</v>
      </c>
      <c r="N136" t="s">
        <v>27</v>
      </c>
      <c r="O136" t="s">
        <v>52</v>
      </c>
      <c r="P136" t="s">
        <v>22</v>
      </c>
      <c r="Q136">
        <f t="shared" si="18"/>
        <v>1</v>
      </c>
      <c r="R136">
        <f t="shared" si="19"/>
        <v>0</v>
      </c>
      <c r="S136">
        <f t="shared" si="20"/>
        <v>0</v>
      </c>
      <c r="T136">
        <f t="shared" si="21"/>
        <v>1</v>
      </c>
      <c r="U136">
        <f t="shared" si="22"/>
        <v>1</v>
      </c>
      <c r="V136">
        <f t="shared" si="23"/>
        <v>0</v>
      </c>
      <c r="W136">
        <f t="shared" si="24"/>
        <v>0</v>
      </c>
      <c r="X136">
        <f t="shared" si="25"/>
        <v>0</v>
      </c>
      <c r="Y136">
        <f t="shared" si="26"/>
        <v>0</v>
      </c>
    </row>
    <row r="137" spans="1:25" x14ac:dyDescent="0.3">
      <c r="A137" t="s">
        <v>67</v>
      </c>
      <c r="B137" t="s">
        <v>17</v>
      </c>
      <c r="C137" t="s">
        <v>87</v>
      </c>
      <c r="D137" t="s">
        <v>18</v>
      </c>
      <c r="E137" t="s">
        <v>19</v>
      </c>
      <c r="F137" t="s">
        <v>20</v>
      </c>
      <c r="G137" t="s">
        <v>72</v>
      </c>
      <c r="H137" t="s">
        <v>40</v>
      </c>
      <c r="I137" t="s">
        <v>23</v>
      </c>
      <c r="J137" t="s">
        <v>62</v>
      </c>
      <c r="K137" t="s">
        <v>25</v>
      </c>
      <c r="L137" t="s">
        <v>26</v>
      </c>
      <c r="M137" t="s">
        <v>27</v>
      </c>
      <c r="N137" t="s">
        <v>27</v>
      </c>
      <c r="O137" t="s">
        <v>27</v>
      </c>
      <c r="P137" t="s">
        <v>27</v>
      </c>
      <c r="Q137">
        <f t="shared" si="18"/>
        <v>1</v>
      </c>
      <c r="R137">
        <f t="shared" si="19"/>
        <v>1</v>
      </c>
      <c r="S137">
        <f t="shared" si="20"/>
        <v>0</v>
      </c>
      <c r="T137">
        <f t="shared" si="21"/>
        <v>1</v>
      </c>
      <c r="U137">
        <f t="shared" si="22"/>
        <v>0</v>
      </c>
      <c r="V137">
        <f t="shared" si="23"/>
        <v>1</v>
      </c>
      <c r="W137">
        <f t="shared" si="24"/>
        <v>0</v>
      </c>
      <c r="X137">
        <f t="shared" si="25"/>
        <v>1</v>
      </c>
      <c r="Y137">
        <f t="shared" si="26"/>
        <v>0</v>
      </c>
    </row>
    <row r="138" spans="1:25" x14ac:dyDescent="0.3">
      <c r="A138" t="s">
        <v>46</v>
      </c>
      <c r="B138" t="s">
        <v>17</v>
      </c>
      <c r="C138" t="s">
        <v>87</v>
      </c>
      <c r="D138" t="s">
        <v>33</v>
      </c>
      <c r="E138" t="s">
        <v>19</v>
      </c>
      <c r="F138" t="s">
        <v>29</v>
      </c>
      <c r="G138" t="s">
        <v>47</v>
      </c>
      <c r="H138" t="s">
        <v>22</v>
      </c>
      <c r="I138" t="s">
        <v>70</v>
      </c>
      <c r="J138" t="s">
        <v>27</v>
      </c>
      <c r="K138" t="s">
        <v>31</v>
      </c>
      <c r="L138" t="s">
        <v>26</v>
      </c>
      <c r="M138" t="s">
        <v>26</v>
      </c>
      <c r="N138" t="s">
        <v>27</v>
      </c>
      <c r="O138" t="s">
        <v>27</v>
      </c>
      <c r="P138" t="s">
        <v>27</v>
      </c>
      <c r="Q138">
        <f t="shared" si="18"/>
        <v>1</v>
      </c>
      <c r="R138">
        <f t="shared" si="19"/>
        <v>1</v>
      </c>
      <c r="S138">
        <f t="shared" si="20"/>
        <v>0</v>
      </c>
      <c r="T138">
        <f t="shared" si="21"/>
        <v>1</v>
      </c>
      <c r="U138">
        <f t="shared" si="22"/>
        <v>1</v>
      </c>
      <c r="V138">
        <f t="shared" si="23"/>
        <v>0</v>
      </c>
      <c r="W138">
        <f t="shared" si="24"/>
        <v>0</v>
      </c>
      <c r="X138">
        <f t="shared" si="25"/>
        <v>1</v>
      </c>
      <c r="Y138">
        <f t="shared" si="26"/>
        <v>0</v>
      </c>
    </row>
    <row r="139" spans="1:25" x14ac:dyDescent="0.3">
      <c r="A139" t="s">
        <v>16</v>
      </c>
      <c r="B139" t="s">
        <v>48</v>
      </c>
      <c r="C139" t="s">
        <v>87</v>
      </c>
      <c r="D139" t="s">
        <v>33</v>
      </c>
      <c r="E139" t="s">
        <v>34</v>
      </c>
      <c r="F139" t="s">
        <v>29</v>
      </c>
      <c r="G139" t="s">
        <v>50</v>
      </c>
      <c r="H139" t="s">
        <v>22</v>
      </c>
      <c r="I139" t="s">
        <v>41</v>
      </c>
      <c r="J139" t="s">
        <v>27</v>
      </c>
      <c r="K139" t="s">
        <v>25</v>
      </c>
      <c r="L139" t="s">
        <v>26</v>
      </c>
      <c r="M139" t="s">
        <v>27</v>
      </c>
      <c r="N139" t="s">
        <v>27</v>
      </c>
      <c r="O139" t="s">
        <v>27</v>
      </c>
      <c r="P139" t="s">
        <v>27</v>
      </c>
      <c r="Q139">
        <f t="shared" si="18"/>
        <v>1</v>
      </c>
      <c r="R139">
        <f t="shared" si="19"/>
        <v>1</v>
      </c>
      <c r="S139">
        <f t="shared" si="20"/>
        <v>0</v>
      </c>
      <c r="T139">
        <f t="shared" si="21"/>
        <v>0</v>
      </c>
      <c r="U139">
        <f t="shared" si="22"/>
        <v>0</v>
      </c>
      <c r="V139">
        <f t="shared" si="23"/>
        <v>1</v>
      </c>
      <c r="W139">
        <f t="shared" si="24"/>
        <v>0</v>
      </c>
      <c r="X139">
        <f t="shared" si="25"/>
        <v>1</v>
      </c>
      <c r="Y139">
        <f t="shared" si="26"/>
        <v>0</v>
      </c>
    </row>
    <row r="140" spans="1:25" x14ac:dyDescent="0.3">
      <c r="A140" t="s">
        <v>16</v>
      </c>
      <c r="B140" t="s">
        <v>48</v>
      </c>
      <c r="C140" t="s">
        <v>84</v>
      </c>
      <c r="D140" t="s">
        <v>18</v>
      </c>
      <c r="E140" t="s">
        <v>53</v>
      </c>
      <c r="F140" t="s">
        <v>20</v>
      </c>
      <c r="G140" t="s">
        <v>21</v>
      </c>
      <c r="H140" t="s">
        <v>22</v>
      </c>
      <c r="I140" t="s">
        <v>23</v>
      </c>
      <c r="J140" t="s">
        <v>27</v>
      </c>
      <c r="K140" t="s">
        <v>31</v>
      </c>
      <c r="L140" t="s">
        <v>26</v>
      </c>
      <c r="M140" t="s">
        <v>27</v>
      </c>
      <c r="N140" t="s">
        <v>27</v>
      </c>
      <c r="O140" t="s">
        <v>27</v>
      </c>
      <c r="P140" t="s">
        <v>27</v>
      </c>
      <c r="Q140">
        <f t="shared" si="18"/>
        <v>0</v>
      </c>
      <c r="R140">
        <f t="shared" si="19"/>
        <v>1</v>
      </c>
      <c r="S140">
        <f t="shared" si="20"/>
        <v>1</v>
      </c>
      <c r="T140">
        <f t="shared" si="21"/>
        <v>0</v>
      </c>
      <c r="U140">
        <f t="shared" si="22"/>
        <v>0</v>
      </c>
      <c r="V140">
        <f t="shared" si="23"/>
        <v>0</v>
      </c>
      <c r="W140">
        <f t="shared" si="24"/>
        <v>0</v>
      </c>
      <c r="X140">
        <f t="shared" si="25"/>
        <v>1</v>
      </c>
      <c r="Y140">
        <f t="shared" si="26"/>
        <v>0</v>
      </c>
    </row>
    <row r="141" spans="1:25" x14ac:dyDescent="0.3">
      <c r="A141" t="s">
        <v>46</v>
      </c>
      <c r="B141" t="s">
        <v>48</v>
      </c>
      <c r="C141" t="s">
        <v>84</v>
      </c>
      <c r="D141" t="s">
        <v>38</v>
      </c>
      <c r="E141" t="s">
        <v>34</v>
      </c>
      <c r="F141" t="s">
        <v>20</v>
      </c>
      <c r="G141" t="s">
        <v>50</v>
      </c>
      <c r="H141" t="s">
        <v>40</v>
      </c>
      <c r="I141" t="s">
        <v>41</v>
      </c>
      <c r="J141" t="s">
        <v>42</v>
      </c>
      <c r="K141" t="s">
        <v>25</v>
      </c>
      <c r="L141" t="s">
        <v>22</v>
      </c>
      <c r="M141" t="s">
        <v>22</v>
      </c>
      <c r="N141" t="s">
        <v>51</v>
      </c>
      <c r="O141" t="s">
        <v>52</v>
      </c>
      <c r="P141" t="s">
        <v>22</v>
      </c>
      <c r="Q141">
        <f t="shared" si="18"/>
        <v>0</v>
      </c>
      <c r="R141">
        <f t="shared" si="19"/>
        <v>1</v>
      </c>
      <c r="S141">
        <f t="shared" si="20"/>
        <v>1</v>
      </c>
      <c r="T141">
        <f t="shared" si="21"/>
        <v>0</v>
      </c>
      <c r="U141">
        <f t="shared" si="22"/>
        <v>0</v>
      </c>
      <c r="V141">
        <f t="shared" si="23"/>
        <v>1</v>
      </c>
      <c r="W141">
        <f t="shared" si="24"/>
        <v>0</v>
      </c>
      <c r="X141">
        <f t="shared" si="25"/>
        <v>1</v>
      </c>
      <c r="Y141">
        <f t="shared" si="26"/>
        <v>0</v>
      </c>
    </row>
    <row r="142" spans="1:25" x14ac:dyDescent="0.3">
      <c r="A142" t="s">
        <v>28</v>
      </c>
      <c r="B142" t="s">
        <v>17</v>
      </c>
      <c r="C142" t="s">
        <v>84</v>
      </c>
      <c r="D142" t="s">
        <v>58</v>
      </c>
      <c r="E142" t="s">
        <v>53</v>
      </c>
      <c r="F142" t="s">
        <v>20</v>
      </c>
      <c r="G142" t="s">
        <v>39</v>
      </c>
      <c r="H142" t="s">
        <v>22</v>
      </c>
      <c r="I142" t="s">
        <v>36</v>
      </c>
      <c r="J142" t="s">
        <v>24</v>
      </c>
      <c r="K142" t="s">
        <v>31</v>
      </c>
      <c r="L142" t="s">
        <v>22</v>
      </c>
      <c r="M142" t="s">
        <v>26</v>
      </c>
      <c r="N142" t="s">
        <v>27</v>
      </c>
      <c r="O142" t="s">
        <v>52</v>
      </c>
      <c r="P142" t="s">
        <v>22</v>
      </c>
      <c r="Q142">
        <f t="shared" si="18"/>
        <v>0</v>
      </c>
      <c r="R142">
        <f t="shared" si="19"/>
        <v>1</v>
      </c>
      <c r="S142">
        <f t="shared" si="20"/>
        <v>1</v>
      </c>
      <c r="T142">
        <f t="shared" si="21"/>
        <v>0</v>
      </c>
      <c r="U142">
        <f t="shared" si="22"/>
        <v>0</v>
      </c>
      <c r="V142">
        <f t="shared" si="23"/>
        <v>1</v>
      </c>
      <c r="W142">
        <f t="shared" si="24"/>
        <v>0</v>
      </c>
      <c r="X142">
        <f t="shared" si="25"/>
        <v>0</v>
      </c>
      <c r="Y142">
        <f t="shared" si="26"/>
        <v>0</v>
      </c>
    </row>
    <row r="143" spans="1:25" x14ac:dyDescent="0.3">
      <c r="A143" t="s">
        <v>46</v>
      </c>
      <c r="B143" t="s">
        <v>48</v>
      </c>
      <c r="C143" t="s">
        <v>84</v>
      </c>
      <c r="D143" t="s">
        <v>33</v>
      </c>
      <c r="E143" t="s">
        <v>34</v>
      </c>
      <c r="F143" t="s">
        <v>29</v>
      </c>
      <c r="G143" t="s">
        <v>81</v>
      </c>
      <c r="H143" t="s">
        <v>22</v>
      </c>
      <c r="I143" t="s">
        <v>23</v>
      </c>
      <c r="J143" t="s">
        <v>27</v>
      </c>
      <c r="K143" t="s">
        <v>31</v>
      </c>
      <c r="L143" t="s">
        <v>22</v>
      </c>
      <c r="M143" t="s">
        <v>26</v>
      </c>
      <c r="N143" t="s">
        <v>27</v>
      </c>
      <c r="O143" t="s">
        <v>56</v>
      </c>
      <c r="P143" t="s">
        <v>22</v>
      </c>
      <c r="Q143">
        <f t="shared" si="18"/>
        <v>0</v>
      </c>
      <c r="R143">
        <f t="shared" si="19"/>
        <v>1</v>
      </c>
      <c r="S143">
        <f t="shared" si="20"/>
        <v>1</v>
      </c>
      <c r="T143">
        <f t="shared" si="21"/>
        <v>1</v>
      </c>
      <c r="U143">
        <f t="shared" si="22"/>
        <v>0</v>
      </c>
      <c r="V143">
        <f t="shared" si="23"/>
        <v>0</v>
      </c>
      <c r="W143">
        <f t="shared" si="24"/>
        <v>0</v>
      </c>
      <c r="X143">
        <f t="shared" si="25"/>
        <v>0</v>
      </c>
      <c r="Y143">
        <f t="shared" si="26"/>
        <v>0</v>
      </c>
    </row>
    <row r="144" spans="1:25" x14ac:dyDescent="0.3">
      <c r="A144" t="s">
        <v>46</v>
      </c>
      <c r="B144" t="s">
        <v>32</v>
      </c>
      <c r="C144" t="s">
        <v>84</v>
      </c>
      <c r="D144" t="s">
        <v>71</v>
      </c>
      <c r="E144" t="s">
        <v>34</v>
      </c>
      <c r="F144" t="s">
        <v>60</v>
      </c>
      <c r="G144" t="s">
        <v>44</v>
      </c>
      <c r="H144" t="s">
        <v>22</v>
      </c>
      <c r="I144" t="s">
        <v>23</v>
      </c>
      <c r="J144" t="s">
        <v>27</v>
      </c>
      <c r="K144" t="s">
        <v>25</v>
      </c>
      <c r="L144" t="s">
        <v>22</v>
      </c>
      <c r="M144" t="s">
        <v>26</v>
      </c>
      <c r="N144" t="s">
        <v>27</v>
      </c>
      <c r="O144" t="s">
        <v>52</v>
      </c>
      <c r="P144" t="s">
        <v>22</v>
      </c>
      <c r="Q144">
        <f t="shared" si="18"/>
        <v>0</v>
      </c>
      <c r="R144">
        <f t="shared" si="19"/>
        <v>1</v>
      </c>
      <c r="S144">
        <f t="shared" si="20"/>
        <v>1</v>
      </c>
      <c r="T144">
        <f t="shared" si="21"/>
        <v>1</v>
      </c>
      <c r="U144">
        <f t="shared" si="22"/>
        <v>1</v>
      </c>
      <c r="V144">
        <f t="shared" si="23"/>
        <v>1</v>
      </c>
      <c r="W144">
        <f t="shared" si="24"/>
        <v>0</v>
      </c>
      <c r="X144">
        <f t="shared" si="25"/>
        <v>0</v>
      </c>
      <c r="Y144">
        <f t="shared" si="26"/>
        <v>0</v>
      </c>
    </row>
    <row r="145" spans="1:25" x14ac:dyDescent="0.3">
      <c r="A145" t="s">
        <v>46</v>
      </c>
      <c r="B145" t="s">
        <v>32</v>
      </c>
      <c r="C145" t="s">
        <v>18</v>
      </c>
      <c r="D145" t="s">
        <v>33</v>
      </c>
      <c r="E145" t="s">
        <v>34</v>
      </c>
      <c r="F145" t="s">
        <v>29</v>
      </c>
      <c r="G145" t="s">
        <v>57</v>
      </c>
      <c r="H145" t="s">
        <v>22</v>
      </c>
      <c r="I145" t="s">
        <v>61</v>
      </c>
      <c r="J145" t="s">
        <v>27</v>
      </c>
      <c r="K145" t="s">
        <v>31</v>
      </c>
      <c r="L145" t="s">
        <v>22</v>
      </c>
      <c r="M145" t="s">
        <v>27</v>
      </c>
      <c r="N145" t="s">
        <v>27</v>
      </c>
      <c r="O145" t="s">
        <v>56</v>
      </c>
      <c r="P145" t="s">
        <v>22</v>
      </c>
      <c r="Q145">
        <f t="shared" si="18"/>
        <v>0</v>
      </c>
      <c r="R145">
        <f t="shared" si="19"/>
        <v>1</v>
      </c>
      <c r="S145">
        <f t="shared" si="20"/>
        <v>0</v>
      </c>
      <c r="T145">
        <f t="shared" si="21"/>
        <v>0</v>
      </c>
      <c r="U145">
        <f t="shared" si="22"/>
        <v>1</v>
      </c>
      <c r="V145">
        <f t="shared" si="23"/>
        <v>1</v>
      </c>
      <c r="W145">
        <f t="shared" si="24"/>
        <v>0</v>
      </c>
      <c r="X145">
        <f t="shared" si="25"/>
        <v>0</v>
      </c>
      <c r="Y145">
        <f t="shared" si="26"/>
        <v>0</v>
      </c>
    </row>
    <row r="146" spans="1:25" x14ac:dyDescent="0.3">
      <c r="A146" t="s">
        <v>28</v>
      </c>
      <c r="B146" t="s">
        <v>17</v>
      </c>
      <c r="C146" t="s">
        <v>84</v>
      </c>
      <c r="D146" t="s">
        <v>58</v>
      </c>
      <c r="E146" t="s">
        <v>34</v>
      </c>
      <c r="F146" t="s">
        <v>60</v>
      </c>
      <c r="G146" t="s">
        <v>44</v>
      </c>
      <c r="H146" t="s">
        <v>22</v>
      </c>
      <c r="I146" t="s">
        <v>23</v>
      </c>
      <c r="J146" t="s">
        <v>27</v>
      </c>
      <c r="K146" t="s">
        <v>25</v>
      </c>
      <c r="L146" t="s">
        <v>22</v>
      </c>
      <c r="M146" t="s">
        <v>26</v>
      </c>
      <c r="N146" t="s">
        <v>27</v>
      </c>
      <c r="O146" t="s">
        <v>56</v>
      </c>
      <c r="P146" t="s">
        <v>22</v>
      </c>
      <c r="Q146">
        <f t="shared" si="18"/>
        <v>0</v>
      </c>
      <c r="R146">
        <f t="shared" si="19"/>
        <v>1</v>
      </c>
      <c r="S146">
        <f t="shared" si="20"/>
        <v>1</v>
      </c>
      <c r="T146">
        <f t="shared" si="21"/>
        <v>1</v>
      </c>
      <c r="U146">
        <f t="shared" si="22"/>
        <v>1</v>
      </c>
      <c r="V146">
        <f t="shared" si="23"/>
        <v>1</v>
      </c>
      <c r="W146">
        <f t="shared" si="24"/>
        <v>0</v>
      </c>
      <c r="X146">
        <f t="shared" si="25"/>
        <v>0</v>
      </c>
      <c r="Y146">
        <f t="shared" si="26"/>
        <v>0</v>
      </c>
    </row>
    <row r="147" spans="1:25" x14ac:dyDescent="0.3">
      <c r="A147" t="s">
        <v>67</v>
      </c>
      <c r="B147" t="s">
        <v>75</v>
      </c>
      <c r="C147" t="s">
        <v>84</v>
      </c>
      <c r="D147" t="s">
        <v>58</v>
      </c>
      <c r="E147" t="s">
        <v>53</v>
      </c>
      <c r="F147" t="s">
        <v>29</v>
      </c>
      <c r="G147" t="s">
        <v>45</v>
      </c>
      <c r="H147" t="s">
        <v>22</v>
      </c>
      <c r="I147" t="s">
        <v>70</v>
      </c>
      <c r="J147" t="s">
        <v>55</v>
      </c>
      <c r="K147" t="s">
        <v>31</v>
      </c>
      <c r="L147" t="s">
        <v>22</v>
      </c>
      <c r="M147" t="s">
        <v>22</v>
      </c>
      <c r="N147" t="s">
        <v>51</v>
      </c>
      <c r="O147" t="s">
        <v>56</v>
      </c>
      <c r="P147" t="s">
        <v>22</v>
      </c>
      <c r="Q147">
        <f t="shared" si="18"/>
        <v>0</v>
      </c>
      <c r="R147">
        <f t="shared" si="19"/>
        <v>1</v>
      </c>
      <c r="S147">
        <f t="shared" si="20"/>
        <v>1</v>
      </c>
      <c r="T147">
        <f t="shared" si="21"/>
        <v>1</v>
      </c>
      <c r="U147">
        <f t="shared" si="22"/>
        <v>1</v>
      </c>
      <c r="V147">
        <f t="shared" si="23"/>
        <v>1</v>
      </c>
      <c r="W147">
        <f t="shared" si="24"/>
        <v>0</v>
      </c>
      <c r="X147">
        <f t="shared" si="25"/>
        <v>1</v>
      </c>
      <c r="Y147">
        <f t="shared" si="26"/>
        <v>0</v>
      </c>
    </row>
    <row r="148" spans="1:25" x14ac:dyDescent="0.3">
      <c r="A148" t="s">
        <v>16</v>
      </c>
      <c r="B148" t="s">
        <v>75</v>
      </c>
      <c r="C148" t="s">
        <v>58</v>
      </c>
      <c r="D148" t="s">
        <v>58</v>
      </c>
      <c r="E148" t="s">
        <v>34</v>
      </c>
      <c r="F148" t="s">
        <v>29</v>
      </c>
      <c r="G148" t="s">
        <v>80</v>
      </c>
      <c r="H148" t="s">
        <v>22</v>
      </c>
      <c r="I148" t="s">
        <v>23</v>
      </c>
      <c r="J148" t="s">
        <v>27</v>
      </c>
      <c r="K148" t="s">
        <v>25</v>
      </c>
      <c r="L148" t="s">
        <v>26</v>
      </c>
      <c r="M148" t="s">
        <v>27</v>
      </c>
      <c r="N148" t="s">
        <v>27</v>
      </c>
      <c r="O148" t="s">
        <v>27</v>
      </c>
      <c r="P148" t="s">
        <v>27</v>
      </c>
      <c r="Q148">
        <f t="shared" si="18"/>
        <v>0</v>
      </c>
      <c r="R148">
        <f t="shared" si="19"/>
        <v>0</v>
      </c>
      <c r="S148">
        <f t="shared" si="20"/>
        <v>1</v>
      </c>
      <c r="T148">
        <f t="shared" si="21"/>
        <v>0</v>
      </c>
      <c r="U148">
        <f t="shared" si="22"/>
        <v>0</v>
      </c>
      <c r="V148">
        <f t="shared" si="23"/>
        <v>0</v>
      </c>
      <c r="W148">
        <f t="shared" si="24"/>
        <v>0</v>
      </c>
      <c r="X148">
        <f t="shared" si="25"/>
        <v>0</v>
      </c>
      <c r="Y148">
        <f t="shared" si="26"/>
        <v>1</v>
      </c>
    </row>
    <row r="149" spans="1:25" x14ac:dyDescent="0.3">
      <c r="A149" t="s">
        <v>16</v>
      </c>
      <c r="B149" t="s">
        <v>32</v>
      </c>
      <c r="C149" t="s">
        <v>18</v>
      </c>
      <c r="D149" t="s">
        <v>18</v>
      </c>
      <c r="E149" t="s">
        <v>77</v>
      </c>
      <c r="F149" t="s">
        <v>20</v>
      </c>
      <c r="G149" t="s">
        <v>76</v>
      </c>
      <c r="H149" t="s">
        <v>22</v>
      </c>
      <c r="I149" t="s">
        <v>41</v>
      </c>
      <c r="J149" t="s">
        <v>42</v>
      </c>
      <c r="K149" t="s">
        <v>25</v>
      </c>
      <c r="L149" t="s">
        <v>22</v>
      </c>
      <c r="M149" t="s">
        <v>26</v>
      </c>
      <c r="N149" t="s">
        <v>27</v>
      </c>
      <c r="O149" t="s">
        <v>56</v>
      </c>
      <c r="P149" t="s">
        <v>22</v>
      </c>
      <c r="Q149">
        <f t="shared" si="18"/>
        <v>0</v>
      </c>
      <c r="R149">
        <f t="shared" si="19"/>
        <v>1</v>
      </c>
      <c r="S149">
        <f t="shared" si="20"/>
        <v>0</v>
      </c>
      <c r="T149">
        <f t="shared" si="21"/>
        <v>0</v>
      </c>
      <c r="U149">
        <f t="shared" si="22"/>
        <v>1</v>
      </c>
      <c r="V149">
        <f t="shared" si="23"/>
        <v>1</v>
      </c>
      <c r="W149">
        <f t="shared" si="24"/>
        <v>1</v>
      </c>
      <c r="X149">
        <f t="shared" si="25"/>
        <v>1</v>
      </c>
      <c r="Y149">
        <f t="shared" si="26"/>
        <v>0</v>
      </c>
    </row>
    <row r="150" spans="1:25" x14ac:dyDescent="0.3">
      <c r="A150" t="s">
        <v>28</v>
      </c>
      <c r="B150" t="s">
        <v>17</v>
      </c>
      <c r="C150" t="s">
        <v>84</v>
      </c>
      <c r="D150" t="s">
        <v>33</v>
      </c>
      <c r="E150" t="s">
        <v>34</v>
      </c>
      <c r="F150" t="s">
        <v>29</v>
      </c>
      <c r="G150" t="s">
        <v>44</v>
      </c>
      <c r="H150" t="s">
        <v>22</v>
      </c>
      <c r="I150" t="s">
        <v>23</v>
      </c>
      <c r="J150" t="s">
        <v>27</v>
      </c>
      <c r="K150" t="s">
        <v>43</v>
      </c>
      <c r="L150" t="s">
        <v>22</v>
      </c>
      <c r="M150" t="s">
        <v>26</v>
      </c>
      <c r="N150" t="s">
        <v>27</v>
      </c>
      <c r="O150" t="s">
        <v>52</v>
      </c>
      <c r="P150" t="s">
        <v>22</v>
      </c>
      <c r="Q150">
        <f t="shared" si="18"/>
        <v>0</v>
      </c>
      <c r="R150">
        <f t="shared" si="19"/>
        <v>1</v>
      </c>
      <c r="S150">
        <f t="shared" si="20"/>
        <v>1</v>
      </c>
      <c r="T150">
        <f t="shared" si="21"/>
        <v>1</v>
      </c>
      <c r="U150">
        <f t="shared" si="22"/>
        <v>1</v>
      </c>
      <c r="V150">
        <f t="shared" si="23"/>
        <v>1</v>
      </c>
      <c r="W150">
        <f t="shared" si="24"/>
        <v>0</v>
      </c>
      <c r="X150">
        <f t="shared" si="25"/>
        <v>0</v>
      </c>
      <c r="Y150">
        <f t="shared" si="26"/>
        <v>0</v>
      </c>
    </row>
    <row r="151" spans="1:25" x14ac:dyDescent="0.3">
      <c r="A151" t="s">
        <v>64</v>
      </c>
      <c r="B151" t="s">
        <v>17</v>
      </c>
      <c r="C151" t="s">
        <v>18</v>
      </c>
      <c r="D151" t="s">
        <v>38</v>
      </c>
      <c r="E151" t="s">
        <v>19</v>
      </c>
      <c r="F151" t="s">
        <v>20</v>
      </c>
      <c r="G151" t="s">
        <v>21</v>
      </c>
      <c r="H151" t="s">
        <v>40</v>
      </c>
      <c r="I151" t="s">
        <v>23</v>
      </c>
      <c r="J151" t="s">
        <v>24</v>
      </c>
      <c r="K151" t="s">
        <v>25</v>
      </c>
      <c r="L151" t="s">
        <v>22</v>
      </c>
      <c r="M151" t="s">
        <v>22</v>
      </c>
      <c r="N151" t="s">
        <v>93</v>
      </c>
      <c r="O151" t="s">
        <v>52</v>
      </c>
      <c r="P151" t="s">
        <v>22</v>
      </c>
      <c r="Q151">
        <f t="shared" si="18"/>
        <v>0</v>
      </c>
      <c r="R151">
        <f t="shared" si="19"/>
        <v>1</v>
      </c>
      <c r="S151">
        <f t="shared" si="20"/>
        <v>0</v>
      </c>
      <c r="T151">
        <f t="shared" si="21"/>
        <v>0</v>
      </c>
      <c r="U151">
        <f t="shared" si="22"/>
        <v>0</v>
      </c>
      <c r="V151">
        <f t="shared" si="23"/>
        <v>0</v>
      </c>
      <c r="W151">
        <f t="shared" si="24"/>
        <v>0</v>
      </c>
      <c r="X151">
        <f t="shared" si="25"/>
        <v>1</v>
      </c>
      <c r="Y151">
        <f t="shared" si="26"/>
        <v>0</v>
      </c>
    </row>
    <row r="152" spans="1:25" x14ac:dyDescent="0.3">
      <c r="A152" t="s">
        <v>16</v>
      </c>
      <c r="B152" t="s">
        <v>17</v>
      </c>
      <c r="C152" t="s">
        <v>18</v>
      </c>
      <c r="D152" t="s">
        <v>18</v>
      </c>
      <c r="E152" t="s">
        <v>53</v>
      </c>
      <c r="F152" t="s">
        <v>29</v>
      </c>
      <c r="G152" t="s">
        <v>94</v>
      </c>
      <c r="H152" t="s">
        <v>22</v>
      </c>
      <c r="I152" t="s">
        <v>70</v>
      </c>
      <c r="J152" t="s">
        <v>42</v>
      </c>
      <c r="K152" t="s">
        <v>25</v>
      </c>
      <c r="L152" t="s">
        <v>22</v>
      </c>
      <c r="M152" t="s">
        <v>26</v>
      </c>
      <c r="N152" t="s">
        <v>27</v>
      </c>
      <c r="O152" t="s">
        <v>56</v>
      </c>
      <c r="P152" t="s">
        <v>22</v>
      </c>
      <c r="Q152">
        <f t="shared" si="18"/>
        <v>0</v>
      </c>
      <c r="R152">
        <f t="shared" si="19"/>
        <v>1</v>
      </c>
      <c r="S152">
        <f t="shared" si="20"/>
        <v>0</v>
      </c>
      <c r="T152">
        <f t="shared" si="21"/>
        <v>0</v>
      </c>
      <c r="U152">
        <f t="shared" si="22"/>
        <v>0</v>
      </c>
      <c r="V152">
        <f t="shared" si="23"/>
        <v>0</v>
      </c>
      <c r="W152">
        <f t="shared" si="24"/>
        <v>1</v>
      </c>
      <c r="X152">
        <f t="shared" si="25"/>
        <v>0</v>
      </c>
      <c r="Y152">
        <f t="shared" si="26"/>
        <v>0</v>
      </c>
    </row>
    <row r="153" spans="1:25" x14ac:dyDescent="0.3">
      <c r="A153" t="s">
        <v>16</v>
      </c>
      <c r="B153" t="s">
        <v>48</v>
      </c>
      <c r="C153" t="s">
        <v>18</v>
      </c>
      <c r="D153" t="s">
        <v>33</v>
      </c>
      <c r="E153" t="s">
        <v>19</v>
      </c>
      <c r="F153" t="s">
        <v>29</v>
      </c>
      <c r="G153" t="s">
        <v>66</v>
      </c>
      <c r="H153" t="s">
        <v>22</v>
      </c>
      <c r="I153" t="s">
        <v>41</v>
      </c>
      <c r="J153" t="s">
        <v>27</v>
      </c>
      <c r="K153" t="s">
        <v>31</v>
      </c>
      <c r="L153" t="s">
        <v>22</v>
      </c>
      <c r="M153" t="s">
        <v>26</v>
      </c>
      <c r="N153" t="s">
        <v>27</v>
      </c>
      <c r="O153" t="s">
        <v>56</v>
      </c>
      <c r="P153" t="s">
        <v>22</v>
      </c>
      <c r="Q153">
        <f t="shared" si="18"/>
        <v>0</v>
      </c>
      <c r="R153">
        <f t="shared" si="19"/>
        <v>1</v>
      </c>
      <c r="S153">
        <f t="shared" si="20"/>
        <v>0</v>
      </c>
      <c r="T153">
        <f t="shared" si="21"/>
        <v>0</v>
      </c>
      <c r="U153">
        <f t="shared" si="22"/>
        <v>1</v>
      </c>
      <c r="V153">
        <f t="shared" si="23"/>
        <v>1</v>
      </c>
      <c r="W153">
        <f t="shared" si="24"/>
        <v>0</v>
      </c>
      <c r="X153">
        <f t="shared" si="25"/>
        <v>1</v>
      </c>
      <c r="Y153">
        <f t="shared" si="26"/>
        <v>0</v>
      </c>
    </row>
    <row r="154" spans="1:25" x14ac:dyDescent="0.3">
      <c r="A154" t="s">
        <v>46</v>
      </c>
      <c r="B154" t="s">
        <v>75</v>
      </c>
      <c r="C154" t="s">
        <v>84</v>
      </c>
      <c r="D154" t="s">
        <v>18</v>
      </c>
      <c r="E154" t="s">
        <v>19</v>
      </c>
      <c r="F154" t="s">
        <v>60</v>
      </c>
      <c r="G154" t="s">
        <v>35</v>
      </c>
      <c r="H154" t="s">
        <v>22</v>
      </c>
      <c r="I154" t="s">
        <v>61</v>
      </c>
      <c r="J154" t="s">
        <v>27</v>
      </c>
      <c r="K154" t="s">
        <v>31</v>
      </c>
      <c r="L154" t="s">
        <v>22</v>
      </c>
      <c r="M154" t="s">
        <v>27</v>
      </c>
      <c r="N154" t="s">
        <v>27</v>
      </c>
      <c r="O154" t="s">
        <v>56</v>
      </c>
      <c r="P154" t="s">
        <v>22</v>
      </c>
      <c r="Q154">
        <f t="shared" si="18"/>
        <v>0</v>
      </c>
      <c r="R154">
        <f t="shared" si="19"/>
        <v>1</v>
      </c>
      <c r="S154">
        <f t="shared" si="20"/>
        <v>1</v>
      </c>
      <c r="T154">
        <f t="shared" si="21"/>
        <v>1</v>
      </c>
      <c r="U154">
        <f t="shared" si="22"/>
        <v>1</v>
      </c>
      <c r="V154">
        <f t="shared" si="23"/>
        <v>1</v>
      </c>
      <c r="W154">
        <f t="shared" si="24"/>
        <v>1</v>
      </c>
      <c r="X154">
        <f t="shared" si="25"/>
        <v>1</v>
      </c>
      <c r="Y154">
        <f t="shared" si="26"/>
        <v>0</v>
      </c>
    </row>
    <row r="155" spans="1:25" x14ac:dyDescent="0.3">
      <c r="A155" t="s">
        <v>16</v>
      </c>
      <c r="B155" t="s">
        <v>17</v>
      </c>
      <c r="C155" t="s">
        <v>84</v>
      </c>
      <c r="D155" t="s">
        <v>58</v>
      </c>
      <c r="E155" t="s">
        <v>53</v>
      </c>
      <c r="F155" t="s">
        <v>60</v>
      </c>
      <c r="G155" t="s">
        <v>21</v>
      </c>
      <c r="H155" t="s">
        <v>22</v>
      </c>
      <c r="I155" t="s">
        <v>41</v>
      </c>
      <c r="J155" t="s">
        <v>27</v>
      </c>
      <c r="K155" t="s">
        <v>31</v>
      </c>
      <c r="L155" t="s">
        <v>22</v>
      </c>
      <c r="M155" t="s">
        <v>26</v>
      </c>
      <c r="N155" t="s">
        <v>27</v>
      </c>
      <c r="O155" t="s">
        <v>52</v>
      </c>
      <c r="P155" t="s">
        <v>22</v>
      </c>
      <c r="Q155">
        <f t="shared" si="18"/>
        <v>0</v>
      </c>
      <c r="R155">
        <f t="shared" si="19"/>
        <v>1</v>
      </c>
      <c r="S155">
        <f t="shared" si="20"/>
        <v>1</v>
      </c>
      <c r="T155">
        <f t="shared" si="21"/>
        <v>0</v>
      </c>
      <c r="U155">
        <f t="shared" si="22"/>
        <v>0</v>
      </c>
      <c r="V155">
        <f t="shared" si="23"/>
        <v>0</v>
      </c>
      <c r="W155">
        <f t="shared" si="24"/>
        <v>0</v>
      </c>
      <c r="X155">
        <f t="shared" si="25"/>
        <v>1</v>
      </c>
      <c r="Y155">
        <f t="shared" si="26"/>
        <v>0</v>
      </c>
    </row>
    <row r="156" spans="1:25" x14ac:dyDescent="0.3">
      <c r="A156" t="s">
        <v>28</v>
      </c>
      <c r="B156" t="s">
        <v>17</v>
      </c>
      <c r="C156" t="s">
        <v>84</v>
      </c>
      <c r="D156" t="s">
        <v>38</v>
      </c>
      <c r="E156" t="s">
        <v>34</v>
      </c>
      <c r="F156" t="s">
        <v>60</v>
      </c>
      <c r="G156" t="s">
        <v>35</v>
      </c>
      <c r="H156" t="s">
        <v>22</v>
      </c>
      <c r="I156" t="s">
        <v>23</v>
      </c>
      <c r="J156" t="s">
        <v>27</v>
      </c>
      <c r="K156" t="s">
        <v>31</v>
      </c>
      <c r="L156" t="s">
        <v>26</v>
      </c>
      <c r="M156" t="s">
        <v>27</v>
      </c>
      <c r="N156" t="s">
        <v>27</v>
      </c>
      <c r="O156" t="s">
        <v>27</v>
      </c>
      <c r="P156" t="s">
        <v>27</v>
      </c>
      <c r="Q156">
        <f t="shared" si="18"/>
        <v>0</v>
      </c>
      <c r="R156">
        <f t="shared" si="19"/>
        <v>1</v>
      </c>
      <c r="S156">
        <f t="shared" si="20"/>
        <v>1</v>
      </c>
      <c r="T156">
        <f t="shared" si="21"/>
        <v>1</v>
      </c>
      <c r="U156">
        <f t="shared" si="22"/>
        <v>1</v>
      </c>
      <c r="V156">
        <f t="shared" si="23"/>
        <v>1</v>
      </c>
      <c r="W156">
        <f t="shared" si="24"/>
        <v>1</v>
      </c>
      <c r="X156">
        <f t="shared" si="25"/>
        <v>1</v>
      </c>
      <c r="Y156">
        <f t="shared" si="26"/>
        <v>0</v>
      </c>
    </row>
    <row r="157" spans="1:25" x14ac:dyDescent="0.3">
      <c r="A157" t="s">
        <v>46</v>
      </c>
      <c r="B157" t="s">
        <v>48</v>
      </c>
      <c r="C157" t="s">
        <v>18</v>
      </c>
      <c r="D157" t="s">
        <v>33</v>
      </c>
      <c r="E157" t="s">
        <v>53</v>
      </c>
      <c r="F157" t="s">
        <v>20</v>
      </c>
      <c r="G157" t="s">
        <v>47</v>
      </c>
      <c r="H157" t="s">
        <v>22</v>
      </c>
      <c r="I157" t="s">
        <v>23</v>
      </c>
      <c r="J157" t="s">
        <v>27</v>
      </c>
      <c r="K157" t="s">
        <v>31</v>
      </c>
      <c r="L157" t="s">
        <v>22</v>
      </c>
      <c r="M157" t="s">
        <v>26</v>
      </c>
      <c r="N157" t="s">
        <v>27</v>
      </c>
      <c r="O157" t="s">
        <v>56</v>
      </c>
      <c r="P157" t="s">
        <v>22</v>
      </c>
      <c r="Q157">
        <f t="shared" si="18"/>
        <v>0</v>
      </c>
      <c r="R157">
        <f t="shared" si="19"/>
        <v>1</v>
      </c>
      <c r="S157">
        <f t="shared" si="20"/>
        <v>0</v>
      </c>
      <c r="T157">
        <f t="shared" si="21"/>
        <v>1</v>
      </c>
      <c r="U157">
        <f t="shared" si="22"/>
        <v>1</v>
      </c>
      <c r="V157">
        <f t="shared" si="23"/>
        <v>0</v>
      </c>
      <c r="W157">
        <f t="shared" si="24"/>
        <v>0</v>
      </c>
      <c r="X157">
        <f t="shared" si="25"/>
        <v>1</v>
      </c>
      <c r="Y157">
        <f t="shared" si="26"/>
        <v>0</v>
      </c>
    </row>
    <row r="158" spans="1:25" x14ac:dyDescent="0.3">
      <c r="A158" t="s">
        <v>16</v>
      </c>
      <c r="B158" t="s">
        <v>17</v>
      </c>
      <c r="C158" t="s">
        <v>84</v>
      </c>
      <c r="D158" t="s">
        <v>71</v>
      </c>
      <c r="E158" t="s">
        <v>77</v>
      </c>
      <c r="F158" t="s">
        <v>20</v>
      </c>
      <c r="G158" t="s">
        <v>57</v>
      </c>
      <c r="H158" t="s">
        <v>22</v>
      </c>
      <c r="I158" t="s">
        <v>61</v>
      </c>
      <c r="J158" t="s">
        <v>24</v>
      </c>
      <c r="K158" t="s">
        <v>31</v>
      </c>
      <c r="L158" t="s">
        <v>26</v>
      </c>
      <c r="M158" t="s">
        <v>27</v>
      </c>
      <c r="N158" t="s">
        <v>27</v>
      </c>
      <c r="O158" t="s">
        <v>27</v>
      </c>
      <c r="P158" t="s">
        <v>27</v>
      </c>
      <c r="Q158">
        <f t="shared" si="18"/>
        <v>0</v>
      </c>
      <c r="R158">
        <f t="shared" si="19"/>
        <v>1</v>
      </c>
      <c r="S158">
        <f t="shared" si="20"/>
        <v>1</v>
      </c>
      <c r="T158">
        <f t="shared" si="21"/>
        <v>0</v>
      </c>
      <c r="U158">
        <f t="shared" si="22"/>
        <v>1</v>
      </c>
      <c r="V158">
        <f t="shared" si="23"/>
        <v>1</v>
      </c>
      <c r="W158">
        <f t="shared" si="24"/>
        <v>0</v>
      </c>
      <c r="X158">
        <f t="shared" si="25"/>
        <v>0</v>
      </c>
      <c r="Y158">
        <f t="shared" si="26"/>
        <v>0</v>
      </c>
    </row>
    <row r="159" spans="1:25" x14ac:dyDescent="0.3">
      <c r="A159" t="s">
        <v>16</v>
      </c>
      <c r="B159" t="s">
        <v>17</v>
      </c>
      <c r="C159" t="s">
        <v>84</v>
      </c>
      <c r="D159" t="s">
        <v>71</v>
      </c>
      <c r="E159" t="s">
        <v>34</v>
      </c>
      <c r="F159" t="s">
        <v>20</v>
      </c>
      <c r="G159" t="s">
        <v>73</v>
      </c>
      <c r="H159" t="s">
        <v>22</v>
      </c>
      <c r="I159" t="s">
        <v>41</v>
      </c>
      <c r="J159" t="s">
        <v>42</v>
      </c>
      <c r="K159" t="s">
        <v>25</v>
      </c>
      <c r="L159" t="s">
        <v>22</v>
      </c>
      <c r="M159" t="s">
        <v>26</v>
      </c>
      <c r="N159" t="s">
        <v>27</v>
      </c>
      <c r="O159" t="s">
        <v>52</v>
      </c>
      <c r="P159" t="s">
        <v>22</v>
      </c>
      <c r="Q159">
        <f t="shared" si="18"/>
        <v>0</v>
      </c>
      <c r="R159">
        <f t="shared" si="19"/>
        <v>1</v>
      </c>
      <c r="S159">
        <f t="shared" si="20"/>
        <v>1</v>
      </c>
      <c r="T159">
        <f t="shared" si="21"/>
        <v>0</v>
      </c>
      <c r="U159">
        <f t="shared" si="22"/>
        <v>1</v>
      </c>
      <c r="V159">
        <f t="shared" si="23"/>
        <v>0</v>
      </c>
      <c r="W159">
        <f t="shared" si="24"/>
        <v>0</v>
      </c>
      <c r="X159">
        <f t="shared" si="25"/>
        <v>0</v>
      </c>
      <c r="Y159">
        <f t="shared" si="26"/>
        <v>0</v>
      </c>
    </row>
    <row r="160" spans="1:25" x14ac:dyDescent="0.3">
      <c r="A160" t="s">
        <v>16</v>
      </c>
      <c r="B160" t="s">
        <v>17</v>
      </c>
      <c r="C160" t="s">
        <v>84</v>
      </c>
      <c r="D160" t="s">
        <v>58</v>
      </c>
      <c r="E160" t="s">
        <v>34</v>
      </c>
      <c r="F160" t="s">
        <v>85</v>
      </c>
      <c r="G160" t="s">
        <v>45</v>
      </c>
      <c r="H160" t="s">
        <v>22</v>
      </c>
      <c r="I160" t="s">
        <v>41</v>
      </c>
      <c r="J160" t="s">
        <v>24</v>
      </c>
      <c r="K160" t="s">
        <v>43</v>
      </c>
      <c r="L160" t="s">
        <v>22</v>
      </c>
      <c r="M160" t="s">
        <v>26</v>
      </c>
      <c r="N160" t="s">
        <v>27</v>
      </c>
      <c r="O160" t="s">
        <v>56</v>
      </c>
      <c r="P160" t="s">
        <v>22</v>
      </c>
      <c r="Q160">
        <f t="shared" si="18"/>
        <v>0</v>
      </c>
      <c r="R160">
        <f t="shared" si="19"/>
        <v>1</v>
      </c>
      <c r="S160">
        <f t="shared" si="20"/>
        <v>1</v>
      </c>
      <c r="T160">
        <f t="shared" si="21"/>
        <v>1</v>
      </c>
      <c r="U160">
        <f t="shared" si="22"/>
        <v>1</v>
      </c>
      <c r="V160">
        <f t="shared" si="23"/>
        <v>1</v>
      </c>
      <c r="W160">
        <f t="shared" si="24"/>
        <v>0</v>
      </c>
      <c r="X160">
        <f t="shared" si="25"/>
        <v>1</v>
      </c>
      <c r="Y160">
        <f t="shared" si="26"/>
        <v>0</v>
      </c>
    </row>
    <row r="161" spans="1:25" x14ac:dyDescent="0.3">
      <c r="A161" t="s">
        <v>16</v>
      </c>
      <c r="B161" t="s">
        <v>17</v>
      </c>
      <c r="C161" t="s">
        <v>18</v>
      </c>
      <c r="D161" t="s">
        <v>18</v>
      </c>
      <c r="E161" t="s">
        <v>19</v>
      </c>
      <c r="F161" t="s">
        <v>29</v>
      </c>
      <c r="G161" t="s">
        <v>95</v>
      </c>
      <c r="H161" t="s">
        <v>22</v>
      </c>
      <c r="I161" t="s">
        <v>23</v>
      </c>
      <c r="J161" t="s">
        <v>55</v>
      </c>
      <c r="K161" t="s">
        <v>31</v>
      </c>
      <c r="L161" t="s">
        <v>26</v>
      </c>
      <c r="M161" t="s">
        <v>27</v>
      </c>
      <c r="N161" t="s">
        <v>27</v>
      </c>
      <c r="O161" t="s">
        <v>27</v>
      </c>
      <c r="P161" t="s">
        <v>27</v>
      </c>
      <c r="Q161">
        <f t="shared" si="18"/>
        <v>0</v>
      </c>
      <c r="R161">
        <f t="shared" si="19"/>
        <v>1</v>
      </c>
      <c r="S161">
        <f t="shared" si="20"/>
        <v>0</v>
      </c>
      <c r="T161">
        <f t="shared" si="21"/>
        <v>1</v>
      </c>
      <c r="U161">
        <f t="shared" si="22"/>
        <v>0</v>
      </c>
      <c r="V161">
        <f t="shared" si="23"/>
        <v>0</v>
      </c>
      <c r="W161">
        <f t="shared" si="24"/>
        <v>1</v>
      </c>
      <c r="X161">
        <f t="shared" si="25"/>
        <v>0</v>
      </c>
      <c r="Y161">
        <f t="shared" si="26"/>
        <v>0</v>
      </c>
    </row>
    <row r="162" spans="1:25" x14ac:dyDescent="0.3">
      <c r="A162" t="s">
        <v>67</v>
      </c>
      <c r="B162" t="s">
        <v>32</v>
      </c>
      <c r="C162" t="s">
        <v>18</v>
      </c>
      <c r="D162" t="s">
        <v>18</v>
      </c>
      <c r="E162" t="s">
        <v>19</v>
      </c>
      <c r="F162" t="s">
        <v>60</v>
      </c>
      <c r="G162" t="s">
        <v>50</v>
      </c>
      <c r="H162" t="s">
        <v>22</v>
      </c>
      <c r="I162" t="s">
        <v>41</v>
      </c>
      <c r="J162" t="s">
        <v>24</v>
      </c>
      <c r="K162" t="s">
        <v>31</v>
      </c>
      <c r="L162" t="s">
        <v>26</v>
      </c>
      <c r="M162" t="s">
        <v>27</v>
      </c>
      <c r="N162" t="s">
        <v>27</v>
      </c>
      <c r="O162" t="s">
        <v>27</v>
      </c>
      <c r="P162" t="s">
        <v>27</v>
      </c>
      <c r="Q162">
        <f t="shared" si="18"/>
        <v>0</v>
      </c>
      <c r="R162">
        <f t="shared" si="19"/>
        <v>1</v>
      </c>
      <c r="S162">
        <f t="shared" si="20"/>
        <v>0</v>
      </c>
      <c r="T162">
        <f t="shared" si="21"/>
        <v>0</v>
      </c>
      <c r="U162">
        <f t="shared" si="22"/>
        <v>0</v>
      </c>
      <c r="V162">
        <f t="shared" si="23"/>
        <v>1</v>
      </c>
      <c r="W162">
        <f t="shared" si="24"/>
        <v>0</v>
      </c>
      <c r="X162">
        <f t="shared" si="25"/>
        <v>1</v>
      </c>
      <c r="Y162">
        <f t="shared" si="26"/>
        <v>0</v>
      </c>
    </row>
    <row r="163" spans="1:25" x14ac:dyDescent="0.3">
      <c r="A163" t="s">
        <v>16</v>
      </c>
      <c r="B163" t="s">
        <v>48</v>
      </c>
      <c r="C163" t="s">
        <v>87</v>
      </c>
      <c r="D163" t="s">
        <v>33</v>
      </c>
      <c r="E163" t="s">
        <v>34</v>
      </c>
      <c r="F163" t="s">
        <v>20</v>
      </c>
      <c r="G163" t="s">
        <v>39</v>
      </c>
      <c r="H163" t="s">
        <v>22</v>
      </c>
      <c r="I163" t="s">
        <v>23</v>
      </c>
      <c r="J163" t="s">
        <v>42</v>
      </c>
      <c r="K163" t="s">
        <v>31</v>
      </c>
      <c r="L163" t="s">
        <v>22</v>
      </c>
      <c r="M163" t="s">
        <v>26</v>
      </c>
      <c r="N163" t="s">
        <v>27</v>
      </c>
      <c r="O163" t="s">
        <v>52</v>
      </c>
      <c r="P163" t="s">
        <v>22</v>
      </c>
      <c r="Q163">
        <f t="shared" si="18"/>
        <v>1</v>
      </c>
      <c r="R163">
        <f t="shared" si="19"/>
        <v>1</v>
      </c>
      <c r="S163">
        <f t="shared" si="20"/>
        <v>0</v>
      </c>
      <c r="T163">
        <f t="shared" si="21"/>
        <v>0</v>
      </c>
      <c r="U163">
        <f t="shared" si="22"/>
        <v>0</v>
      </c>
      <c r="V163">
        <f t="shared" si="23"/>
        <v>1</v>
      </c>
      <c r="W163">
        <f t="shared" si="24"/>
        <v>0</v>
      </c>
      <c r="X163">
        <f t="shared" si="25"/>
        <v>0</v>
      </c>
      <c r="Y163">
        <f t="shared" si="26"/>
        <v>0</v>
      </c>
    </row>
    <row r="164" spans="1:25" x14ac:dyDescent="0.3">
      <c r="A164" t="s">
        <v>67</v>
      </c>
      <c r="B164" t="s">
        <v>48</v>
      </c>
      <c r="C164" t="s">
        <v>96</v>
      </c>
      <c r="D164" t="s">
        <v>58</v>
      </c>
      <c r="E164" t="s">
        <v>34</v>
      </c>
      <c r="F164" t="s">
        <v>29</v>
      </c>
      <c r="G164" t="s">
        <v>47</v>
      </c>
      <c r="H164" t="s">
        <v>22</v>
      </c>
      <c r="I164" t="s">
        <v>23</v>
      </c>
      <c r="J164" t="s">
        <v>55</v>
      </c>
      <c r="K164" t="s">
        <v>43</v>
      </c>
      <c r="L164" t="s">
        <v>22</v>
      </c>
      <c r="M164" t="s">
        <v>26</v>
      </c>
      <c r="N164" t="s">
        <v>27</v>
      </c>
      <c r="O164" t="s">
        <v>56</v>
      </c>
      <c r="P164" t="s">
        <v>22</v>
      </c>
      <c r="Q164">
        <f t="shared" si="18"/>
        <v>1</v>
      </c>
      <c r="R164">
        <f t="shared" si="19"/>
        <v>0</v>
      </c>
      <c r="S164">
        <f t="shared" si="20"/>
        <v>1</v>
      </c>
      <c r="T164">
        <f t="shared" si="21"/>
        <v>1</v>
      </c>
      <c r="U164">
        <f t="shared" si="22"/>
        <v>1</v>
      </c>
      <c r="V164">
        <f t="shared" si="23"/>
        <v>0</v>
      </c>
      <c r="W164">
        <f t="shared" si="24"/>
        <v>0</v>
      </c>
      <c r="X164">
        <f t="shared" si="25"/>
        <v>1</v>
      </c>
      <c r="Y164">
        <f t="shared" si="26"/>
        <v>0</v>
      </c>
    </row>
    <row r="165" spans="1:25" x14ac:dyDescent="0.3">
      <c r="A165" t="s">
        <v>16</v>
      </c>
      <c r="B165" t="s">
        <v>48</v>
      </c>
      <c r="C165" t="s">
        <v>18</v>
      </c>
      <c r="D165" t="s">
        <v>38</v>
      </c>
      <c r="E165" t="s">
        <v>34</v>
      </c>
      <c r="F165" t="s">
        <v>29</v>
      </c>
      <c r="G165" t="s">
        <v>50</v>
      </c>
      <c r="H165" t="s">
        <v>22</v>
      </c>
      <c r="I165" t="s">
        <v>23</v>
      </c>
      <c r="J165" t="s">
        <v>42</v>
      </c>
      <c r="K165" t="s">
        <v>31</v>
      </c>
      <c r="L165" t="s">
        <v>22</v>
      </c>
      <c r="M165" t="s">
        <v>26</v>
      </c>
      <c r="N165" t="s">
        <v>27</v>
      </c>
      <c r="O165" t="s">
        <v>52</v>
      </c>
      <c r="P165" t="s">
        <v>22</v>
      </c>
      <c r="Q165">
        <f t="shared" si="18"/>
        <v>0</v>
      </c>
      <c r="R165">
        <f t="shared" si="19"/>
        <v>1</v>
      </c>
      <c r="S165">
        <f t="shared" si="20"/>
        <v>0</v>
      </c>
      <c r="T165">
        <f t="shared" si="21"/>
        <v>0</v>
      </c>
      <c r="U165">
        <f t="shared" si="22"/>
        <v>0</v>
      </c>
      <c r="V165">
        <f t="shared" si="23"/>
        <v>1</v>
      </c>
      <c r="W165">
        <f t="shared" si="24"/>
        <v>0</v>
      </c>
      <c r="X165">
        <f t="shared" si="25"/>
        <v>1</v>
      </c>
      <c r="Y165">
        <f t="shared" si="26"/>
        <v>0</v>
      </c>
    </row>
    <row r="166" spans="1:25" x14ac:dyDescent="0.3">
      <c r="A166" t="s">
        <v>64</v>
      </c>
      <c r="B166" t="s">
        <v>17</v>
      </c>
      <c r="C166" t="s">
        <v>18</v>
      </c>
      <c r="D166" t="s">
        <v>38</v>
      </c>
      <c r="E166" t="s">
        <v>34</v>
      </c>
      <c r="F166" t="s">
        <v>20</v>
      </c>
      <c r="G166" t="s">
        <v>97</v>
      </c>
      <c r="H166" t="s">
        <v>22</v>
      </c>
      <c r="I166" t="s">
        <v>23</v>
      </c>
      <c r="J166" t="s">
        <v>42</v>
      </c>
      <c r="K166" t="s">
        <v>25</v>
      </c>
      <c r="L166" t="s">
        <v>26</v>
      </c>
      <c r="M166" t="s">
        <v>27</v>
      </c>
      <c r="N166" t="s">
        <v>27</v>
      </c>
      <c r="O166" t="s">
        <v>27</v>
      </c>
      <c r="P166" t="s">
        <v>27</v>
      </c>
      <c r="Q166">
        <f t="shared" si="18"/>
        <v>0</v>
      </c>
      <c r="R166">
        <f t="shared" si="19"/>
        <v>1</v>
      </c>
      <c r="S166">
        <f t="shared" si="20"/>
        <v>0</v>
      </c>
      <c r="T166">
        <f t="shared" si="21"/>
        <v>1</v>
      </c>
      <c r="U166">
        <f t="shared" si="22"/>
        <v>0</v>
      </c>
      <c r="V166">
        <f t="shared" si="23"/>
        <v>0</v>
      </c>
      <c r="W166">
        <f t="shared" si="24"/>
        <v>0</v>
      </c>
      <c r="X166">
        <f t="shared" si="25"/>
        <v>0</v>
      </c>
      <c r="Y166">
        <f t="shared" si="26"/>
        <v>1</v>
      </c>
    </row>
    <row r="167" spans="1:25" x14ac:dyDescent="0.3">
      <c r="A167" t="s">
        <v>64</v>
      </c>
      <c r="B167" t="s">
        <v>48</v>
      </c>
      <c r="C167" t="s">
        <v>84</v>
      </c>
      <c r="D167" t="s">
        <v>38</v>
      </c>
      <c r="E167" t="s">
        <v>34</v>
      </c>
      <c r="F167" t="s">
        <v>20</v>
      </c>
      <c r="G167" t="s">
        <v>66</v>
      </c>
      <c r="H167" t="s">
        <v>40</v>
      </c>
      <c r="I167" t="s">
        <v>70</v>
      </c>
      <c r="J167" t="s">
        <v>42</v>
      </c>
      <c r="K167" t="s">
        <v>31</v>
      </c>
      <c r="L167" t="s">
        <v>26</v>
      </c>
      <c r="M167" t="s">
        <v>27</v>
      </c>
      <c r="N167" t="s">
        <v>27</v>
      </c>
      <c r="O167" t="s">
        <v>27</v>
      </c>
      <c r="P167" t="s">
        <v>27</v>
      </c>
      <c r="Q167">
        <f t="shared" si="18"/>
        <v>0</v>
      </c>
      <c r="R167">
        <f t="shared" si="19"/>
        <v>1</v>
      </c>
      <c r="S167">
        <f t="shared" si="20"/>
        <v>1</v>
      </c>
      <c r="T167">
        <f t="shared" si="21"/>
        <v>0</v>
      </c>
      <c r="U167">
        <f t="shared" si="22"/>
        <v>1</v>
      </c>
      <c r="V167">
        <f t="shared" si="23"/>
        <v>1</v>
      </c>
      <c r="W167">
        <f t="shared" si="24"/>
        <v>0</v>
      </c>
      <c r="X167">
        <f t="shared" si="25"/>
        <v>1</v>
      </c>
      <c r="Y167">
        <f t="shared" si="26"/>
        <v>0</v>
      </c>
    </row>
    <row r="168" spans="1:25" x14ac:dyDescent="0.3">
      <c r="A168" t="s">
        <v>67</v>
      </c>
      <c r="B168" t="s">
        <v>17</v>
      </c>
      <c r="C168" t="s">
        <v>84</v>
      </c>
      <c r="D168" t="s">
        <v>18</v>
      </c>
      <c r="E168" t="s">
        <v>34</v>
      </c>
      <c r="F168" t="s">
        <v>29</v>
      </c>
      <c r="G168" t="s">
        <v>49</v>
      </c>
      <c r="H168" t="s">
        <v>40</v>
      </c>
      <c r="I168" t="s">
        <v>41</v>
      </c>
      <c r="J168" t="s">
        <v>62</v>
      </c>
      <c r="K168" t="s">
        <v>25</v>
      </c>
      <c r="L168" t="s">
        <v>26</v>
      </c>
      <c r="M168" t="s">
        <v>27</v>
      </c>
      <c r="N168" t="s">
        <v>27</v>
      </c>
      <c r="O168" t="s">
        <v>27</v>
      </c>
      <c r="P168" t="s">
        <v>27</v>
      </c>
      <c r="Q168">
        <f t="shared" si="18"/>
        <v>0</v>
      </c>
      <c r="R168">
        <f t="shared" si="19"/>
        <v>1</v>
      </c>
      <c r="S168">
        <f t="shared" si="20"/>
        <v>1</v>
      </c>
      <c r="T168">
        <f t="shared" si="21"/>
        <v>1</v>
      </c>
      <c r="U168">
        <f t="shared" si="22"/>
        <v>0</v>
      </c>
      <c r="V168">
        <f t="shared" si="23"/>
        <v>0</v>
      </c>
      <c r="W168">
        <f t="shared" si="24"/>
        <v>0</v>
      </c>
      <c r="X168">
        <f t="shared" si="25"/>
        <v>1</v>
      </c>
      <c r="Y168">
        <f t="shared" si="26"/>
        <v>0</v>
      </c>
    </row>
    <row r="169" spans="1:25" x14ac:dyDescent="0.3">
      <c r="A169" t="s">
        <v>16</v>
      </c>
      <c r="B169" t="s">
        <v>17</v>
      </c>
      <c r="C169" t="s">
        <v>96</v>
      </c>
      <c r="D169" t="s">
        <v>68</v>
      </c>
      <c r="E169" t="s">
        <v>34</v>
      </c>
      <c r="F169" t="s">
        <v>20</v>
      </c>
      <c r="G169" t="s">
        <v>81</v>
      </c>
      <c r="H169" t="s">
        <v>22</v>
      </c>
      <c r="I169" t="s">
        <v>41</v>
      </c>
      <c r="J169" t="s">
        <v>27</v>
      </c>
      <c r="K169" t="s">
        <v>43</v>
      </c>
      <c r="L169" t="s">
        <v>22</v>
      </c>
      <c r="M169" t="s">
        <v>26</v>
      </c>
      <c r="N169" t="s">
        <v>27</v>
      </c>
      <c r="O169" t="s">
        <v>56</v>
      </c>
      <c r="P169" t="s">
        <v>22</v>
      </c>
      <c r="Q169">
        <f t="shared" si="18"/>
        <v>1</v>
      </c>
      <c r="R169">
        <f t="shared" si="19"/>
        <v>0</v>
      </c>
      <c r="S169">
        <f t="shared" si="20"/>
        <v>1</v>
      </c>
      <c r="T169">
        <f t="shared" si="21"/>
        <v>1</v>
      </c>
      <c r="U169">
        <f t="shared" si="22"/>
        <v>0</v>
      </c>
      <c r="V169">
        <f t="shared" si="23"/>
        <v>0</v>
      </c>
      <c r="W169">
        <f t="shared" si="24"/>
        <v>0</v>
      </c>
      <c r="X169">
        <f t="shared" si="25"/>
        <v>0</v>
      </c>
      <c r="Y169">
        <f t="shared" si="26"/>
        <v>0</v>
      </c>
    </row>
    <row r="170" spans="1:25" x14ac:dyDescent="0.3">
      <c r="A170" t="s">
        <v>64</v>
      </c>
      <c r="B170" t="s">
        <v>17</v>
      </c>
      <c r="C170" t="s">
        <v>87</v>
      </c>
      <c r="D170" t="s">
        <v>38</v>
      </c>
      <c r="E170" t="s">
        <v>34</v>
      </c>
      <c r="F170" t="s">
        <v>20</v>
      </c>
      <c r="G170" t="s">
        <v>49</v>
      </c>
      <c r="H170" t="s">
        <v>22</v>
      </c>
      <c r="I170" t="s">
        <v>23</v>
      </c>
      <c r="J170" t="s">
        <v>27</v>
      </c>
      <c r="K170" t="s">
        <v>43</v>
      </c>
      <c r="L170" t="s">
        <v>26</v>
      </c>
      <c r="M170" t="s">
        <v>27</v>
      </c>
      <c r="N170" t="s">
        <v>27</v>
      </c>
      <c r="O170" t="s">
        <v>27</v>
      </c>
      <c r="P170" t="s">
        <v>27</v>
      </c>
      <c r="Q170">
        <f t="shared" si="18"/>
        <v>1</v>
      </c>
      <c r="R170">
        <f t="shared" si="19"/>
        <v>1</v>
      </c>
      <c r="S170">
        <f t="shared" si="20"/>
        <v>0</v>
      </c>
      <c r="T170">
        <f t="shared" si="21"/>
        <v>1</v>
      </c>
      <c r="U170">
        <f t="shared" si="22"/>
        <v>0</v>
      </c>
      <c r="V170">
        <f t="shared" si="23"/>
        <v>0</v>
      </c>
      <c r="W170">
        <f t="shared" si="24"/>
        <v>0</v>
      </c>
      <c r="X170">
        <f t="shared" si="25"/>
        <v>1</v>
      </c>
      <c r="Y170">
        <f t="shared" si="26"/>
        <v>0</v>
      </c>
    </row>
    <row r="171" spans="1:25" x14ac:dyDescent="0.3">
      <c r="A171" t="s">
        <v>67</v>
      </c>
      <c r="B171" t="s">
        <v>17</v>
      </c>
      <c r="C171" t="s">
        <v>87</v>
      </c>
      <c r="D171" t="s">
        <v>38</v>
      </c>
      <c r="E171" t="s">
        <v>19</v>
      </c>
      <c r="F171" t="s">
        <v>20</v>
      </c>
      <c r="G171" t="s">
        <v>73</v>
      </c>
      <c r="H171" t="s">
        <v>40</v>
      </c>
      <c r="I171" t="s">
        <v>41</v>
      </c>
      <c r="J171" t="s">
        <v>62</v>
      </c>
      <c r="K171" t="s">
        <v>31</v>
      </c>
      <c r="L171" t="s">
        <v>22</v>
      </c>
      <c r="M171" t="s">
        <v>26</v>
      </c>
      <c r="N171" t="s">
        <v>27</v>
      </c>
      <c r="O171" t="s">
        <v>56</v>
      </c>
      <c r="P171" t="s">
        <v>22</v>
      </c>
      <c r="Q171">
        <f t="shared" si="18"/>
        <v>1</v>
      </c>
      <c r="R171">
        <f t="shared" si="19"/>
        <v>1</v>
      </c>
      <c r="S171">
        <f t="shared" si="20"/>
        <v>0</v>
      </c>
      <c r="T171">
        <f t="shared" si="21"/>
        <v>0</v>
      </c>
      <c r="U171">
        <f t="shared" si="22"/>
        <v>1</v>
      </c>
      <c r="V171">
        <f t="shared" si="23"/>
        <v>0</v>
      </c>
      <c r="W171">
        <f t="shared" si="24"/>
        <v>0</v>
      </c>
      <c r="X171">
        <f t="shared" si="25"/>
        <v>0</v>
      </c>
      <c r="Y171">
        <f t="shared" si="26"/>
        <v>0</v>
      </c>
    </row>
    <row r="172" spans="1:25" x14ac:dyDescent="0.3">
      <c r="A172" t="s">
        <v>16</v>
      </c>
      <c r="B172" t="s">
        <v>17</v>
      </c>
      <c r="C172" t="s">
        <v>18</v>
      </c>
      <c r="D172" t="s">
        <v>18</v>
      </c>
      <c r="E172" t="s">
        <v>19</v>
      </c>
      <c r="F172" t="s">
        <v>20</v>
      </c>
      <c r="G172" t="s">
        <v>44</v>
      </c>
      <c r="H172" t="s">
        <v>22</v>
      </c>
      <c r="I172" t="s">
        <v>23</v>
      </c>
      <c r="J172" t="s">
        <v>42</v>
      </c>
      <c r="K172" t="s">
        <v>31</v>
      </c>
      <c r="L172" t="s">
        <v>26</v>
      </c>
      <c r="M172" t="s">
        <v>27</v>
      </c>
      <c r="N172" t="s">
        <v>27</v>
      </c>
      <c r="O172" t="s">
        <v>27</v>
      </c>
      <c r="P172" t="s">
        <v>27</v>
      </c>
      <c r="Q172">
        <f t="shared" si="18"/>
        <v>0</v>
      </c>
      <c r="R172">
        <f t="shared" si="19"/>
        <v>1</v>
      </c>
      <c r="S172">
        <f t="shared" si="20"/>
        <v>0</v>
      </c>
      <c r="T172">
        <f t="shared" si="21"/>
        <v>1</v>
      </c>
      <c r="U172">
        <f t="shared" si="22"/>
        <v>1</v>
      </c>
      <c r="V172">
        <f t="shared" si="23"/>
        <v>1</v>
      </c>
      <c r="W172">
        <f t="shared" si="24"/>
        <v>0</v>
      </c>
      <c r="X172">
        <f t="shared" si="25"/>
        <v>0</v>
      </c>
      <c r="Y172">
        <f t="shared" si="26"/>
        <v>0</v>
      </c>
    </row>
    <row r="173" spans="1:25" x14ac:dyDescent="0.3">
      <c r="A173" t="s">
        <v>28</v>
      </c>
      <c r="B173" t="s">
        <v>32</v>
      </c>
      <c r="C173" t="s">
        <v>18</v>
      </c>
      <c r="D173" t="s">
        <v>18</v>
      </c>
      <c r="E173" t="s">
        <v>34</v>
      </c>
      <c r="F173" t="s">
        <v>29</v>
      </c>
      <c r="G173" t="s">
        <v>21</v>
      </c>
      <c r="H173" t="s">
        <v>22</v>
      </c>
      <c r="I173" t="s">
        <v>23</v>
      </c>
      <c r="J173" t="s">
        <v>42</v>
      </c>
      <c r="K173" t="s">
        <v>31</v>
      </c>
      <c r="L173" t="s">
        <v>26</v>
      </c>
      <c r="M173" t="s">
        <v>27</v>
      </c>
      <c r="N173" t="s">
        <v>27</v>
      </c>
      <c r="O173" t="s">
        <v>27</v>
      </c>
      <c r="P173" t="s">
        <v>27</v>
      </c>
      <c r="Q173">
        <f t="shared" si="18"/>
        <v>0</v>
      </c>
      <c r="R173">
        <f t="shared" si="19"/>
        <v>1</v>
      </c>
      <c r="S173">
        <f t="shared" si="20"/>
        <v>0</v>
      </c>
      <c r="T173">
        <f t="shared" si="21"/>
        <v>0</v>
      </c>
      <c r="U173">
        <f t="shared" si="22"/>
        <v>0</v>
      </c>
      <c r="V173">
        <f t="shared" si="23"/>
        <v>0</v>
      </c>
      <c r="W173">
        <f t="shared" si="24"/>
        <v>0</v>
      </c>
      <c r="X173">
        <f t="shared" si="25"/>
        <v>1</v>
      </c>
      <c r="Y173">
        <f t="shared" si="26"/>
        <v>0</v>
      </c>
    </row>
    <row r="174" spans="1:25" x14ac:dyDescent="0.3">
      <c r="A174" t="s">
        <v>16</v>
      </c>
      <c r="B174" t="s">
        <v>17</v>
      </c>
      <c r="C174" t="s">
        <v>18</v>
      </c>
      <c r="D174" t="s">
        <v>33</v>
      </c>
      <c r="E174" t="s">
        <v>19</v>
      </c>
      <c r="F174" t="s">
        <v>20</v>
      </c>
      <c r="G174" t="s">
        <v>50</v>
      </c>
      <c r="H174" t="s">
        <v>26</v>
      </c>
      <c r="I174" t="s">
        <v>41</v>
      </c>
      <c r="J174" t="s">
        <v>24</v>
      </c>
      <c r="K174" t="s">
        <v>31</v>
      </c>
      <c r="L174" t="s">
        <v>26</v>
      </c>
      <c r="M174" t="s">
        <v>27</v>
      </c>
      <c r="N174" t="s">
        <v>27</v>
      </c>
      <c r="O174" t="s">
        <v>27</v>
      </c>
      <c r="P174" t="s">
        <v>27</v>
      </c>
      <c r="Q174">
        <f t="shared" si="18"/>
        <v>0</v>
      </c>
      <c r="R174">
        <f t="shared" si="19"/>
        <v>1</v>
      </c>
      <c r="S174">
        <f t="shared" si="20"/>
        <v>0</v>
      </c>
      <c r="T174">
        <f t="shared" si="21"/>
        <v>0</v>
      </c>
      <c r="U174">
        <f t="shared" si="22"/>
        <v>0</v>
      </c>
      <c r="V174">
        <f t="shared" si="23"/>
        <v>1</v>
      </c>
      <c r="W174">
        <f t="shared" si="24"/>
        <v>0</v>
      </c>
      <c r="X174">
        <f t="shared" si="25"/>
        <v>1</v>
      </c>
      <c r="Y174">
        <f t="shared" si="26"/>
        <v>0</v>
      </c>
    </row>
    <row r="175" spans="1:25" x14ac:dyDescent="0.3">
      <c r="A175" t="s">
        <v>28</v>
      </c>
      <c r="B175" t="s">
        <v>48</v>
      </c>
      <c r="C175" t="s">
        <v>18</v>
      </c>
      <c r="D175" t="s">
        <v>71</v>
      </c>
      <c r="E175" t="s">
        <v>34</v>
      </c>
      <c r="F175" t="s">
        <v>60</v>
      </c>
      <c r="G175" t="s">
        <v>50</v>
      </c>
      <c r="H175" t="s">
        <v>40</v>
      </c>
      <c r="I175" t="s">
        <v>23</v>
      </c>
      <c r="J175" t="s">
        <v>55</v>
      </c>
      <c r="K175" t="s">
        <v>25</v>
      </c>
      <c r="L175" t="s">
        <v>26</v>
      </c>
      <c r="M175" t="s">
        <v>27</v>
      </c>
      <c r="N175" t="s">
        <v>27</v>
      </c>
      <c r="O175" t="s">
        <v>27</v>
      </c>
      <c r="P175" t="s">
        <v>27</v>
      </c>
      <c r="Q175">
        <f t="shared" si="18"/>
        <v>0</v>
      </c>
      <c r="R175">
        <f t="shared" si="19"/>
        <v>1</v>
      </c>
      <c r="S175">
        <f t="shared" si="20"/>
        <v>0</v>
      </c>
      <c r="T175">
        <f t="shared" si="21"/>
        <v>0</v>
      </c>
      <c r="U175">
        <f t="shared" si="22"/>
        <v>0</v>
      </c>
      <c r="V175">
        <f t="shared" si="23"/>
        <v>1</v>
      </c>
      <c r="W175">
        <f t="shared" si="24"/>
        <v>0</v>
      </c>
      <c r="X175">
        <f t="shared" si="25"/>
        <v>1</v>
      </c>
      <c r="Y175">
        <f t="shared" si="26"/>
        <v>0</v>
      </c>
    </row>
    <row r="176" spans="1:25" x14ac:dyDescent="0.3">
      <c r="A176" t="s">
        <v>16</v>
      </c>
      <c r="B176" t="s">
        <v>32</v>
      </c>
      <c r="C176" t="s">
        <v>18</v>
      </c>
      <c r="D176" t="s">
        <v>18</v>
      </c>
      <c r="E176" t="s">
        <v>34</v>
      </c>
      <c r="F176" t="s">
        <v>29</v>
      </c>
      <c r="G176" t="s">
        <v>69</v>
      </c>
      <c r="H176" t="s">
        <v>22</v>
      </c>
      <c r="I176" t="s">
        <v>41</v>
      </c>
      <c r="J176" t="s">
        <v>24</v>
      </c>
      <c r="K176" t="s">
        <v>31</v>
      </c>
      <c r="L176" t="s">
        <v>22</v>
      </c>
      <c r="M176" t="s">
        <v>26</v>
      </c>
      <c r="N176" t="s">
        <v>27</v>
      </c>
      <c r="O176" t="s">
        <v>56</v>
      </c>
      <c r="P176" t="s">
        <v>22</v>
      </c>
      <c r="Q176">
        <f t="shared" si="18"/>
        <v>0</v>
      </c>
      <c r="R176">
        <f t="shared" si="19"/>
        <v>1</v>
      </c>
      <c r="S176">
        <f t="shared" si="20"/>
        <v>0</v>
      </c>
      <c r="T176">
        <f t="shared" si="21"/>
        <v>0</v>
      </c>
      <c r="U176">
        <f t="shared" si="22"/>
        <v>0</v>
      </c>
      <c r="V176">
        <f t="shared" si="23"/>
        <v>1</v>
      </c>
      <c r="W176">
        <f t="shared" si="24"/>
        <v>1</v>
      </c>
      <c r="X176">
        <f t="shared" si="25"/>
        <v>1</v>
      </c>
      <c r="Y176">
        <f t="shared" si="26"/>
        <v>0</v>
      </c>
    </row>
    <row r="177" spans="1:25" x14ac:dyDescent="0.3">
      <c r="A177" t="s">
        <v>28</v>
      </c>
      <c r="B177" t="s">
        <v>17</v>
      </c>
      <c r="C177" t="s">
        <v>58</v>
      </c>
      <c r="D177" t="s">
        <v>58</v>
      </c>
      <c r="E177" t="s">
        <v>34</v>
      </c>
      <c r="F177" t="s">
        <v>20</v>
      </c>
      <c r="G177" t="s">
        <v>54</v>
      </c>
      <c r="H177" t="s">
        <v>22</v>
      </c>
      <c r="I177" t="s">
        <v>23</v>
      </c>
      <c r="J177" t="s">
        <v>24</v>
      </c>
      <c r="K177" t="s">
        <v>43</v>
      </c>
      <c r="L177" t="s">
        <v>22</v>
      </c>
      <c r="M177" t="s">
        <v>27</v>
      </c>
      <c r="N177" t="s">
        <v>27</v>
      </c>
      <c r="O177" t="s">
        <v>52</v>
      </c>
      <c r="P177" t="s">
        <v>22</v>
      </c>
      <c r="Q177">
        <f t="shared" si="18"/>
        <v>0</v>
      </c>
      <c r="R177">
        <f t="shared" si="19"/>
        <v>0</v>
      </c>
      <c r="S177">
        <f t="shared" si="20"/>
        <v>1</v>
      </c>
      <c r="T177">
        <f t="shared" si="21"/>
        <v>1</v>
      </c>
      <c r="U177">
        <f t="shared" si="22"/>
        <v>1</v>
      </c>
      <c r="V177">
        <f t="shared" si="23"/>
        <v>0</v>
      </c>
      <c r="W177">
        <f t="shared" si="24"/>
        <v>0</v>
      </c>
      <c r="X177">
        <f t="shared" si="25"/>
        <v>0</v>
      </c>
      <c r="Y177">
        <f t="shared" si="26"/>
        <v>0</v>
      </c>
    </row>
    <row r="178" spans="1:25" x14ac:dyDescent="0.3">
      <c r="A178" t="s">
        <v>64</v>
      </c>
      <c r="B178" t="s">
        <v>17</v>
      </c>
      <c r="C178" t="s">
        <v>18</v>
      </c>
      <c r="D178" t="s">
        <v>18</v>
      </c>
      <c r="E178" t="s">
        <v>77</v>
      </c>
      <c r="F178" t="s">
        <v>29</v>
      </c>
      <c r="G178" t="s">
        <v>44</v>
      </c>
      <c r="H178" t="s">
        <v>40</v>
      </c>
      <c r="I178" t="s">
        <v>23</v>
      </c>
      <c r="J178" t="s">
        <v>27</v>
      </c>
      <c r="K178" t="s">
        <v>31</v>
      </c>
      <c r="L178" t="s">
        <v>22</v>
      </c>
      <c r="M178" t="s">
        <v>26</v>
      </c>
      <c r="N178" t="s">
        <v>27</v>
      </c>
      <c r="O178" t="s">
        <v>56</v>
      </c>
      <c r="P178" t="s">
        <v>22</v>
      </c>
      <c r="Q178">
        <f t="shared" si="18"/>
        <v>0</v>
      </c>
      <c r="R178">
        <f t="shared" si="19"/>
        <v>1</v>
      </c>
      <c r="S178">
        <f t="shared" si="20"/>
        <v>0</v>
      </c>
      <c r="T178">
        <f t="shared" si="21"/>
        <v>1</v>
      </c>
      <c r="U178">
        <f t="shared" si="22"/>
        <v>1</v>
      </c>
      <c r="V178">
        <f t="shared" si="23"/>
        <v>1</v>
      </c>
      <c r="W178">
        <f t="shared" si="24"/>
        <v>0</v>
      </c>
      <c r="X178">
        <f t="shared" si="25"/>
        <v>0</v>
      </c>
      <c r="Y178">
        <f t="shared" si="26"/>
        <v>0</v>
      </c>
    </row>
    <row r="179" spans="1:25" x14ac:dyDescent="0.3">
      <c r="A179" t="s">
        <v>28</v>
      </c>
      <c r="B179" t="s">
        <v>17</v>
      </c>
      <c r="C179" t="s">
        <v>18</v>
      </c>
      <c r="D179" t="s">
        <v>18</v>
      </c>
      <c r="E179" t="s">
        <v>19</v>
      </c>
      <c r="F179" t="s">
        <v>29</v>
      </c>
      <c r="G179" t="s">
        <v>39</v>
      </c>
      <c r="H179" t="s">
        <v>40</v>
      </c>
      <c r="I179" t="s">
        <v>36</v>
      </c>
      <c r="J179" t="s">
        <v>24</v>
      </c>
      <c r="K179" t="s">
        <v>25</v>
      </c>
      <c r="L179" t="s">
        <v>22</v>
      </c>
      <c r="M179" t="s">
        <v>26</v>
      </c>
      <c r="N179" t="s">
        <v>27</v>
      </c>
      <c r="O179" t="s">
        <v>56</v>
      </c>
      <c r="P179" t="s">
        <v>22</v>
      </c>
      <c r="Q179">
        <f t="shared" si="18"/>
        <v>0</v>
      </c>
      <c r="R179">
        <f t="shared" si="19"/>
        <v>1</v>
      </c>
      <c r="S179">
        <f t="shared" si="20"/>
        <v>0</v>
      </c>
      <c r="T179">
        <f t="shared" si="21"/>
        <v>0</v>
      </c>
      <c r="U179">
        <f t="shared" si="22"/>
        <v>0</v>
      </c>
      <c r="V179">
        <f t="shared" si="23"/>
        <v>1</v>
      </c>
      <c r="W179">
        <f t="shared" si="24"/>
        <v>0</v>
      </c>
      <c r="X179">
        <f t="shared" si="25"/>
        <v>0</v>
      </c>
      <c r="Y179">
        <f t="shared" si="26"/>
        <v>0</v>
      </c>
    </row>
    <row r="180" spans="1:25" x14ac:dyDescent="0.3">
      <c r="A180" t="s">
        <v>16</v>
      </c>
      <c r="B180" t="s">
        <v>17</v>
      </c>
      <c r="C180" t="s">
        <v>92</v>
      </c>
      <c r="D180" t="s">
        <v>68</v>
      </c>
      <c r="E180" t="s">
        <v>34</v>
      </c>
      <c r="F180" t="s">
        <v>20</v>
      </c>
      <c r="G180" t="s">
        <v>81</v>
      </c>
      <c r="H180" t="s">
        <v>22</v>
      </c>
      <c r="I180" t="s">
        <v>41</v>
      </c>
      <c r="J180" t="s">
        <v>42</v>
      </c>
      <c r="K180" t="s">
        <v>31</v>
      </c>
      <c r="L180" t="s">
        <v>26</v>
      </c>
      <c r="M180" t="s">
        <v>27</v>
      </c>
      <c r="N180" t="s">
        <v>27</v>
      </c>
      <c r="O180" t="s">
        <v>27</v>
      </c>
      <c r="P180" t="s">
        <v>27</v>
      </c>
      <c r="Q180">
        <f t="shared" si="18"/>
        <v>1</v>
      </c>
      <c r="R180">
        <f t="shared" si="19"/>
        <v>1</v>
      </c>
      <c r="S180">
        <f t="shared" si="20"/>
        <v>1</v>
      </c>
      <c r="T180">
        <f t="shared" si="21"/>
        <v>1</v>
      </c>
      <c r="U180">
        <f t="shared" si="22"/>
        <v>0</v>
      </c>
      <c r="V180">
        <f t="shared" si="23"/>
        <v>0</v>
      </c>
      <c r="W180">
        <f t="shared" si="24"/>
        <v>0</v>
      </c>
      <c r="X180">
        <f t="shared" si="25"/>
        <v>0</v>
      </c>
      <c r="Y180">
        <f t="shared" si="26"/>
        <v>0</v>
      </c>
    </row>
    <row r="181" spans="1:25" x14ac:dyDescent="0.3">
      <c r="A181" t="s">
        <v>28</v>
      </c>
      <c r="B181" t="s">
        <v>17</v>
      </c>
      <c r="C181" t="s">
        <v>18</v>
      </c>
      <c r="D181" t="s">
        <v>38</v>
      </c>
      <c r="E181" t="s">
        <v>34</v>
      </c>
      <c r="F181" t="s">
        <v>29</v>
      </c>
      <c r="G181" t="s">
        <v>82</v>
      </c>
      <c r="H181" t="s">
        <v>40</v>
      </c>
      <c r="I181" t="s">
        <v>23</v>
      </c>
      <c r="J181" t="s">
        <v>42</v>
      </c>
      <c r="K181" t="s">
        <v>43</v>
      </c>
      <c r="L181" t="s">
        <v>26</v>
      </c>
      <c r="M181" t="s">
        <v>27</v>
      </c>
      <c r="N181" t="s">
        <v>27</v>
      </c>
      <c r="O181" t="s">
        <v>27</v>
      </c>
      <c r="P181" t="s">
        <v>27</v>
      </c>
      <c r="Q181">
        <f t="shared" si="18"/>
        <v>0</v>
      </c>
      <c r="R181">
        <f t="shared" si="19"/>
        <v>1</v>
      </c>
      <c r="S181">
        <f t="shared" si="20"/>
        <v>0</v>
      </c>
      <c r="T181">
        <f t="shared" si="21"/>
        <v>0</v>
      </c>
      <c r="U181">
        <f t="shared" si="22"/>
        <v>1</v>
      </c>
      <c r="V181">
        <f t="shared" si="23"/>
        <v>0</v>
      </c>
      <c r="W181">
        <f t="shared" si="24"/>
        <v>1</v>
      </c>
      <c r="X181">
        <f t="shared" si="25"/>
        <v>0</v>
      </c>
      <c r="Y181">
        <f t="shared" si="26"/>
        <v>0</v>
      </c>
    </row>
    <row r="182" spans="1:25" x14ac:dyDescent="0.3">
      <c r="A182" t="s">
        <v>46</v>
      </c>
      <c r="B182" t="s">
        <v>17</v>
      </c>
      <c r="C182" t="s">
        <v>84</v>
      </c>
      <c r="D182" t="s">
        <v>58</v>
      </c>
      <c r="E182" t="s">
        <v>34</v>
      </c>
      <c r="F182" t="s">
        <v>29</v>
      </c>
      <c r="G182" t="s">
        <v>54</v>
      </c>
      <c r="H182" t="s">
        <v>22</v>
      </c>
      <c r="I182" t="s">
        <v>41</v>
      </c>
      <c r="J182" t="s">
        <v>42</v>
      </c>
      <c r="K182" t="s">
        <v>31</v>
      </c>
      <c r="L182" t="s">
        <v>26</v>
      </c>
      <c r="M182" t="s">
        <v>27</v>
      </c>
      <c r="N182" t="s">
        <v>27</v>
      </c>
      <c r="O182" t="s">
        <v>27</v>
      </c>
      <c r="P182" t="s">
        <v>27</v>
      </c>
      <c r="Q182">
        <f t="shared" si="18"/>
        <v>0</v>
      </c>
      <c r="R182">
        <f t="shared" si="19"/>
        <v>1</v>
      </c>
      <c r="S182">
        <f t="shared" si="20"/>
        <v>1</v>
      </c>
      <c r="T182">
        <f t="shared" si="21"/>
        <v>1</v>
      </c>
      <c r="U182">
        <f t="shared" si="22"/>
        <v>1</v>
      </c>
      <c r="V182">
        <f t="shared" si="23"/>
        <v>0</v>
      </c>
      <c r="W182">
        <f t="shared" si="24"/>
        <v>0</v>
      </c>
      <c r="X182">
        <f t="shared" si="25"/>
        <v>0</v>
      </c>
      <c r="Y182">
        <f t="shared" si="26"/>
        <v>0</v>
      </c>
    </row>
    <row r="183" spans="1:25" x14ac:dyDescent="0.3">
      <c r="A183" t="s">
        <v>28</v>
      </c>
      <c r="B183" t="s">
        <v>17</v>
      </c>
      <c r="C183" t="s">
        <v>18</v>
      </c>
      <c r="D183" t="s">
        <v>18</v>
      </c>
      <c r="E183" t="s">
        <v>19</v>
      </c>
      <c r="F183" t="s">
        <v>20</v>
      </c>
      <c r="G183" t="s">
        <v>44</v>
      </c>
      <c r="H183" t="s">
        <v>22</v>
      </c>
      <c r="I183" t="s">
        <v>23</v>
      </c>
      <c r="J183" t="s">
        <v>42</v>
      </c>
      <c r="K183" t="s">
        <v>31</v>
      </c>
      <c r="L183" t="s">
        <v>22</v>
      </c>
      <c r="M183" t="s">
        <v>26</v>
      </c>
      <c r="N183" t="s">
        <v>27</v>
      </c>
      <c r="O183" t="s">
        <v>56</v>
      </c>
      <c r="P183" t="s">
        <v>22</v>
      </c>
      <c r="Q183">
        <f t="shared" si="18"/>
        <v>0</v>
      </c>
      <c r="R183">
        <f t="shared" si="19"/>
        <v>1</v>
      </c>
      <c r="S183">
        <f t="shared" si="20"/>
        <v>0</v>
      </c>
      <c r="T183">
        <f t="shared" si="21"/>
        <v>1</v>
      </c>
      <c r="U183">
        <f t="shared" si="22"/>
        <v>1</v>
      </c>
      <c r="V183">
        <f t="shared" si="23"/>
        <v>1</v>
      </c>
      <c r="W183">
        <f t="shared" si="24"/>
        <v>0</v>
      </c>
      <c r="X183">
        <f t="shared" si="25"/>
        <v>0</v>
      </c>
      <c r="Y183">
        <f t="shared" si="26"/>
        <v>0</v>
      </c>
    </row>
    <row r="184" spans="1:25" x14ac:dyDescent="0.3">
      <c r="A184" t="s">
        <v>28</v>
      </c>
      <c r="B184" t="s">
        <v>17</v>
      </c>
      <c r="C184" t="s">
        <v>18</v>
      </c>
      <c r="D184" t="s">
        <v>18</v>
      </c>
      <c r="E184" t="s">
        <v>34</v>
      </c>
      <c r="F184" t="s">
        <v>20</v>
      </c>
      <c r="G184" t="s">
        <v>44</v>
      </c>
      <c r="H184" t="s">
        <v>22</v>
      </c>
      <c r="I184" t="s">
        <v>23</v>
      </c>
      <c r="J184" t="s">
        <v>42</v>
      </c>
      <c r="K184" t="s">
        <v>43</v>
      </c>
      <c r="L184" t="s">
        <v>22</v>
      </c>
      <c r="M184" t="s">
        <v>26</v>
      </c>
      <c r="N184" t="s">
        <v>27</v>
      </c>
      <c r="O184" t="s">
        <v>56</v>
      </c>
      <c r="P184" t="s">
        <v>22</v>
      </c>
      <c r="Q184">
        <f t="shared" si="18"/>
        <v>0</v>
      </c>
      <c r="R184">
        <f t="shared" si="19"/>
        <v>1</v>
      </c>
      <c r="S184">
        <f t="shared" si="20"/>
        <v>0</v>
      </c>
      <c r="T184">
        <f t="shared" si="21"/>
        <v>1</v>
      </c>
      <c r="U184">
        <f t="shared" si="22"/>
        <v>1</v>
      </c>
      <c r="V184">
        <f t="shared" si="23"/>
        <v>1</v>
      </c>
      <c r="W184">
        <f t="shared" si="24"/>
        <v>0</v>
      </c>
      <c r="X184">
        <f t="shared" si="25"/>
        <v>0</v>
      </c>
      <c r="Y184">
        <f t="shared" si="26"/>
        <v>0</v>
      </c>
    </row>
    <row r="185" spans="1:25" x14ac:dyDescent="0.3">
      <c r="A185" t="s">
        <v>16</v>
      </c>
      <c r="B185" t="s">
        <v>48</v>
      </c>
      <c r="C185" t="s">
        <v>18</v>
      </c>
      <c r="D185" t="s">
        <v>18</v>
      </c>
      <c r="E185" t="s">
        <v>34</v>
      </c>
      <c r="F185" t="s">
        <v>29</v>
      </c>
      <c r="G185" t="s">
        <v>81</v>
      </c>
      <c r="H185" t="s">
        <v>22</v>
      </c>
      <c r="I185" t="s">
        <v>41</v>
      </c>
      <c r="J185" t="s">
        <v>55</v>
      </c>
      <c r="K185" t="s">
        <v>31</v>
      </c>
      <c r="L185" t="s">
        <v>22</v>
      </c>
      <c r="M185" t="s">
        <v>26</v>
      </c>
      <c r="N185" t="s">
        <v>27</v>
      </c>
      <c r="O185" t="s">
        <v>52</v>
      </c>
      <c r="P185" t="s">
        <v>22</v>
      </c>
      <c r="Q185">
        <f t="shared" si="18"/>
        <v>0</v>
      </c>
      <c r="R185">
        <f t="shared" si="19"/>
        <v>1</v>
      </c>
      <c r="S185">
        <f t="shared" si="20"/>
        <v>0</v>
      </c>
      <c r="T185">
        <f t="shared" si="21"/>
        <v>1</v>
      </c>
      <c r="U185">
        <f t="shared" si="22"/>
        <v>0</v>
      </c>
      <c r="V185">
        <f t="shared" si="23"/>
        <v>0</v>
      </c>
      <c r="W185">
        <f t="shared" si="24"/>
        <v>0</v>
      </c>
      <c r="X185">
        <f t="shared" si="25"/>
        <v>0</v>
      </c>
      <c r="Y185">
        <f t="shared" si="26"/>
        <v>0</v>
      </c>
    </row>
    <row r="186" spans="1:25" x14ac:dyDescent="0.3">
      <c r="A186" t="s">
        <v>67</v>
      </c>
      <c r="B186" t="s">
        <v>75</v>
      </c>
      <c r="C186" t="s">
        <v>18</v>
      </c>
      <c r="D186" t="s">
        <v>18</v>
      </c>
      <c r="E186" t="s">
        <v>34</v>
      </c>
      <c r="F186" t="s">
        <v>29</v>
      </c>
      <c r="G186" t="s">
        <v>73</v>
      </c>
      <c r="H186" t="s">
        <v>22</v>
      </c>
      <c r="I186" t="s">
        <v>41</v>
      </c>
      <c r="J186" t="s">
        <v>62</v>
      </c>
      <c r="K186" t="s">
        <v>25</v>
      </c>
      <c r="L186" t="s">
        <v>26</v>
      </c>
      <c r="M186" t="s">
        <v>27</v>
      </c>
      <c r="N186" t="s">
        <v>27</v>
      </c>
      <c r="O186" t="s">
        <v>27</v>
      </c>
      <c r="P186" t="s">
        <v>27</v>
      </c>
      <c r="Q186">
        <f t="shared" si="18"/>
        <v>0</v>
      </c>
      <c r="R186">
        <f t="shared" si="19"/>
        <v>1</v>
      </c>
      <c r="S186">
        <f t="shared" si="20"/>
        <v>0</v>
      </c>
      <c r="T186">
        <f t="shared" si="21"/>
        <v>0</v>
      </c>
      <c r="U186">
        <f t="shared" si="22"/>
        <v>1</v>
      </c>
      <c r="V186">
        <f t="shared" si="23"/>
        <v>0</v>
      </c>
      <c r="W186">
        <f t="shared" si="24"/>
        <v>0</v>
      </c>
      <c r="X186">
        <f t="shared" si="25"/>
        <v>0</v>
      </c>
      <c r="Y186">
        <f t="shared" si="26"/>
        <v>0</v>
      </c>
    </row>
    <row r="187" spans="1:25" x14ac:dyDescent="0.3">
      <c r="A187" t="s">
        <v>16</v>
      </c>
      <c r="B187" t="s">
        <v>48</v>
      </c>
      <c r="C187" t="s">
        <v>84</v>
      </c>
      <c r="D187" t="s">
        <v>18</v>
      </c>
      <c r="E187" t="s">
        <v>77</v>
      </c>
      <c r="F187" t="s">
        <v>29</v>
      </c>
      <c r="G187" t="s">
        <v>45</v>
      </c>
      <c r="H187" t="s">
        <v>22</v>
      </c>
      <c r="I187" t="s">
        <v>41</v>
      </c>
      <c r="J187" t="s">
        <v>27</v>
      </c>
      <c r="K187" t="s">
        <v>31</v>
      </c>
      <c r="L187" t="s">
        <v>22</v>
      </c>
      <c r="M187" t="s">
        <v>26</v>
      </c>
      <c r="N187" t="s">
        <v>27</v>
      </c>
      <c r="O187" t="s">
        <v>56</v>
      </c>
      <c r="P187" t="s">
        <v>22</v>
      </c>
      <c r="Q187">
        <f t="shared" si="18"/>
        <v>0</v>
      </c>
      <c r="R187">
        <f t="shared" si="19"/>
        <v>1</v>
      </c>
      <c r="S187">
        <f t="shared" si="20"/>
        <v>1</v>
      </c>
      <c r="T187">
        <f t="shared" si="21"/>
        <v>1</v>
      </c>
      <c r="U187">
        <f t="shared" si="22"/>
        <v>1</v>
      </c>
      <c r="V187">
        <f t="shared" si="23"/>
        <v>1</v>
      </c>
      <c r="W187">
        <f t="shared" si="24"/>
        <v>0</v>
      </c>
      <c r="X187">
        <f t="shared" si="25"/>
        <v>1</v>
      </c>
      <c r="Y187">
        <f t="shared" si="26"/>
        <v>0</v>
      </c>
    </row>
    <row r="188" spans="1:25" x14ac:dyDescent="0.3">
      <c r="A188" t="s">
        <v>28</v>
      </c>
      <c r="B188" t="s">
        <v>17</v>
      </c>
      <c r="C188" t="s">
        <v>18</v>
      </c>
      <c r="D188" t="s">
        <v>38</v>
      </c>
      <c r="E188" t="s">
        <v>19</v>
      </c>
      <c r="F188" t="s">
        <v>29</v>
      </c>
      <c r="G188" t="s">
        <v>73</v>
      </c>
      <c r="H188" t="s">
        <v>40</v>
      </c>
      <c r="I188" t="s">
        <v>41</v>
      </c>
      <c r="J188" t="s">
        <v>24</v>
      </c>
      <c r="K188" t="s">
        <v>25</v>
      </c>
      <c r="L188" t="s">
        <v>22</v>
      </c>
      <c r="M188" t="s">
        <v>26</v>
      </c>
      <c r="N188" t="s">
        <v>27</v>
      </c>
      <c r="O188" t="s">
        <v>56</v>
      </c>
      <c r="P188" t="s">
        <v>22</v>
      </c>
      <c r="Q188">
        <f t="shared" si="18"/>
        <v>0</v>
      </c>
      <c r="R188">
        <f t="shared" si="19"/>
        <v>1</v>
      </c>
      <c r="S188">
        <f t="shared" si="20"/>
        <v>0</v>
      </c>
      <c r="T188">
        <f t="shared" si="21"/>
        <v>0</v>
      </c>
      <c r="U188">
        <f t="shared" si="22"/>
        <v>1</v>
      </c>
      <c r="V188">
        <f t="shared" si="23"/>
        <v>0</v>
      </c>
      <c r="W188">
        <f t="shared" si="24"/>
        <v>0</v>
      </c>
      <c r="X188">
        <f t="shared" si="25"/>
        <v>0</v>
      </c>
      <c r="Y188">
        <f t="shared" si="26"/>
        <v>0</v>
      </c>
    </row>
    <row r="189" spans="1:25" x14ac:dyDescent="0.3">
      <c r="A189" t="s">
        <v>46</v>
      </c>
      <c r="B189" t="s">
        <v>17</v>
      </c>
      <c r="C189" t="s">
        <v>92</v>
      </c>
      <c r="D189" t="s">
        <v>71</v>
      </c>
      <c r="E189" t="s">
        <v>77</v>
      </c>
      <c r="F189" t="s">
        <v>20</v>
      </c>
      <c r="G189" t="s">
        <v>57</v>
      </c>
      <c r="H189" t="s">
        <v>40</v>
      </c>
      <c r="I189" t="s">
        <v>61</v>
      </c>
      <c r="J189" t="s">
        <v>42</v>
      </c>
      <c r="K189" t="s">
        <v>31</v>
      </c>
      <c r="L189" t="s">
        <v>26</v>
      </c>
      <c r="M189" t="s">
        <v>27</v>
      </c>
      <c r="N189" t="s">
        <v>27</v>
      </c>
      <c r="O189" t="s">
        <v>27</v>
      </c>
      <c r="P189" t="s">
        <v>27</v>
      </c>
      <c r="Q189">
        <f t="shared" si="18"/>
        <v>1</v>
      </c>
      <c r="R189">
        <f t="shared" si="19"/>
        <v>1</v>
      </c>
      <c r="S189">
        <f t="shared" si="20"/>
        <v>1</v>
      </c>
      <c r="T189">
        <f t="shared" si="21"/>
        <v>0</v>
      </c>
      <c r="U189">
        <f t="shared" si="22"/>
        <v>1</v>
      </c>
      <c r="V189">
        <f t="shared" si="23"/>
        <v>1</v>
      </c>
      <c r="W189">
        <f t="shared" si="24"/>
        <v>0</v>
      </c>
      <c r="X189">
        <f t="shared" si="25"/>
        <v>0</v>
      </c>
      <c r="Y189">
        <f t="shared" si="26"/>
        <v>0</v>
      </c>
    </row>
    <row r="190" spans="1:25" x14ac:dyDescent="0.3">
      <c r="A190" t="s">
        <v>28</v>
      </c>
      <c r="B190" t="s">
        <v>48</v>
      </c>
      <c r="C190" t="s">
        <v>18</v>
      </c>
      <c r="D190" t="s">
        <v>18</v>
      </c>
      <c r="E190" t="s">
        <v>34</v>
      </c>
      <c r="F190" t="s">
        <v>29</v>
      </c>
      <c r="G190" t="s">
        <v>21</v>
      </c>
      <c r="H190" t="s">
        <v>22</v>
      </c>
      <c r="I190" t="s">
        <v>70</v>
      </c>
      <c r="J190" t="s">
        <v>24</v>
      </c>
      <c r="K190" t="s">
        <v>31</v>
      </c>
      <c r="L190" t="s">
        <v>22</v>
      </c>
      <c r="M190" t="s">
        <v>26</v>
      </c>
      <c r="N190" t="s">
        <v>27</v>
      </c>
      <c r="O190" t="s">
        <v>56</v>
      </c>
      <c r="P190" t="s">
        <v>22</v>
      </c>
      <c r="Q190">
        <f t="shared" si="18"/>
        <v>0</v>
      </c>
      <c r="R190">
        <f t="shared" si="19"/>
        <v>1</v>
      </c>
      <c r="S190">
        <f t="shared" si="20"/>
        <v>0</v>
      </c>
      <c r="T190">
        <f t="shared" si="21"/>
        <v>0</v>
      </c>
      <c r="U190">
        <f t="shared" si="22"/>
        <v>0</v>
      </c>
      <c r="V190">
        <f t="shared" si="23"/>
        <v>0</v>
      </c>
      <c r="W190">
        <f t="shared" si="24"/>
        <v>0</v>
      </c>
      <c r="X190">
        <f t="shared" si="25"/>
        <v>1</v>
      </c>
      <c r="Y190">
        <f t="shared" si="26"/>
        <v>0</v>
      </c>
    </row>
    <row r="191" spans="1:25" x14ac:dyDescent="0.3">
      <c r="A191" t="s">
        <v>28</v>
      </c>
      <c r="B191" t="s">
        <v>17</v>
      </c>
      <c r="C191" t="s">
        <v>18</v>
      </c>
      <c r="D191" t="s">
        <v>71</v>
      </c>
      <c r="E191" t="s">
        <v>34</v>
      </c>
      <c r="F191" t="s">
        <v>29</v>
      </c>
      <c r="G191" t="s">
        <v>45</v>
      </c>
      <c r="H191" t="s">
        <v>22</v>
      </c>
      <c r="I191" t="s">
        <v>41</v>
      </c>
      <c r="J191" t="s">
        <v>27</v>
      </c>
      <c r="K191" t="s">
        <v>43</v>
      </c>
      <c r="L191" t="s">
        <v>26</v>
      </c>
      <c r="M191" t="s">
        <v>27</v>
      </c>
      <c r="N191" t="s">
        <v>27</v>
      </c>
      <c r="O191" t="s">
        <v>27</v>
      </c>
      <c r="P191" t="s">
        <v>27</v>
      </c>
      <c r="Q191">
        <f t="shared" si="18"/>
        <v>0</v>
      </c>
      <c r="R191">
        <f t="shared" si="19"/>
        <v>1</v>
      </c>
      <c r="S191">
        <f t="shared" si="20"/>
        <v>0</v>
      </c>
      <c r="T191">
        <f t="shared" si="21"/>
        <v>1</v>
      </c>
      <c r="U191">
        <f t="shared" si="22"/>
        <v>1</v>
      </c>
      <c r="V191">
        <f t="shared" si="23"/>
        <v>1</v>
      </c>
      <c r="W191">
        <f t="shared" si="24"/>
        <v>0</v>
      </c>
      <c r="X191">
        <f t="shared" si="25"/>
        <v>1</v>
      </c>
      <c r="Y191">
        <f t="shared" si="26"/>
        <v>0</v>
      </c>
    </row>
    <row r="192" spans="1:25" x14ac:dyDescent="0.3">
      <c r="A192" t="s">
        <v>16</v>
      </c>
      <c r="B192" t="s">
        <v>17</v>
      </c>
      <c r="C192" t="s">
        <v>18</v>
      </c>
      <c r="D192" t="s">
        <v>33</v>
      </c>
      <c r="E192" t="s">
        <v>53</v>
      </c>
      <c r="F192" t="s">
        <v>29</v>
      </c>
      <c r="G192" t="s">
        <v>54</v>
      </c>
      <c r="H192" t="s">
        <v>22</v>
      </c>
      <c r="I192" t="s">
        <v>41</v>
      </c>
      <c r="J192" t="s">
        <v>24</v>
      </c>
      <c r="K192" t="s">
        <v>31</v>
      </c>
      <c r="L192" t="s">
        <v>26</v>
      </c>
      <c r="M192" t="s">
        <v>27</v>
      </c>
      <c r="N192" t="s">
        <v>27</v>
      </c>
      <c r="O192" t="s">
        <v>27</v>
      </c>
      <c r="P192" t="s">
        <v>27</v>
      </c>
      <c r="Q192">
        <f t="shared" ref="Q192:Q242" si="27">IF(ISNUMBER(SEARCH("Facebook", C192)), 1, 0)</f>
        <v>0</v>
      </c>
      <c r="R192">
        <f t="shared" ref="R192:R242" si="28">IF(ISNUMBER(SEARCH("Instagram", C192)), 1, 0)</f>
        <v>1</v>
      </c>
      <c r="S192">
        <f t="shared" ref="S192:S242" si="29">IF(ISNUMBER(SEARCH("TikTok", C192)), 1, 0)</f>
        <v>0</v>
      </c>
      <c r="T192">
        <f t="shared" si="21"/>
        <v>1</v>
      </c>
      <c r="U192">
        <f t="shared" si="22"/>
        <v>1</v>
      </c>
      <c r="V192">
        <f t="shared" si="23"/>
        <v>0</v>
      </c>
      <c r="W192">
        <f t="shared" si="24"/>
        <v>0</v>
      </c>
      <c r="X192">
        <f t="shared" si="25"/>
        <v>0</v>
      </c>
      <c r="Y192">
        <f t="shared" si="26"/>
        <v>0</v>
      </c>
    </row>
    <row r="193" spans="1:25" x14ac:dyDescent="0.3">
      <c r="A193" t="s">
        <v>16</v>
      </c>
      <c r="B193" t="s">
        <v>17</v>
      </c>
      <c r="C193" t="s">
        <v>84</v>
      </c>
      <c r="D193" t="s">
        <v>58</v>
      </c>
      <c r="E193" t="s">
        <v>77</v>
      </c>
      <c r="F193" t="s">
        <v>29</v>
      </c>
      <c r="G193" t="s">
        <v>35</v>
      </c>
      <c r="H193" t="s">
        <v>22</v>
      </c>
      <c r="I193" t="s">
        <v>70</v>
      </c>
      <c r="J193" t="s">
        <v>27</v>
      </c>
      <c r="K193" t="s">
        <v>43</v>
      </c>
      <c r="L193" t="s">
        <v>26</v>
      </c>
      <c r="M193" t="s">
        <v>27</v>
      </c>
      <c r="N193" t="s">
        <v>27</v>
      </c>
      <c r="O193" t="s">
        <v>27</v>
      </c>
      <c r="P193" t="s">
        <v>27</v>
      </c>
      <c r="Q193">
        <f t="shared" si="27"/>
        <v>0</v>
      </c>
      <c r="R193">
        <f t="shared" si="28"/>
        <v>1</v>
      </c>
      <c r="S193">
        <f t="shared" si="29"/>
        <v>1</v>
      </c>
      <c r="T193">
        <f t="shared" si="21"/>
        <v>1</v>
      </c>
      <c r="U193">
        <f t="shared" si="22"/>
        <v>1</v>
      </c>
      <c r="V193">
        <f t="shared" si="23"/>
        <v>1</v>
      </c>
      <c r="W193">
        <f t="shared" si="24"/>
        <v>1</v>
      </c>
      <c r="X193">
        <f t="shared" si="25"/>
        <v>1</v>
      </c>
      <c r="Y193">
        <f t="shared" si="26"/>
        <v>0</v>
      </c>
    </row>
    <row r="194" spans="1:25" x14ac:dyDescent="0.3">
      <c r="A194" t="s">
        <v>16</v>
      </c>
      <c r="B194" t="s">
        <v>17</v>
      </c>
      <c r="C194" t="s">
        <v>18</v>
      </c>
      <c r="D194" t="s">
        <v>18</v>
      </c>
      <c r="E194" t="s">
        <v>19</v>
      </c>
      <c r="F194" t="s">
        <v>29</v>
      </c>
      <c r="G194" t="s">
        <v>81</v>
      </c>
      <c r="H194" t="s">
        <v>22</v>
      </c>
      <c r="I194" t="s">
        <v>61</v>
      </c>
      <c r="J194" t="s">
        <v>24</v>
      </c>
      <c r="K194" t="s">
        <v>25</v>
      </c>
      <c r="L194" t="s">
        <v>22</v>
      </c>
      <c r="M194" t="s">
        <v>26</v>
      </c>
      <c r="N194" t="s">
        <v>27</v>
      </c>
      <c r="O194" t="s">
        <v>56</v>
      </c>
      <c r="P194" t="s">
        <v>22</v>
      </c>
      <c r="Q194">
        <f t="shared" si="27"/>
        <v>0</v>
      </c>
      <c r="R194">
        <f t="shared" si="28"/>
        <v>1</v>
      </c>
      <c r="S194">
        <f t="shared" si="29"/>
        <v>0</v>
      </c>
      <c r="T194">
        <f t="shared" si="21"/>
        <v>1</v>
      </c>
      <c r="U194">
        <f t="shared" si="22"/>
        <v>0</v>
      </c>
      <c r="V194">
        <f t="shared" si="23"/>
        <v>0</v>
      </c>
      <c r="W194">
        <f t="shared" si="24"/>
        <v>0</v>
      </c>
      <c r="X194">
        <f t="shared" si="25"/>
        <v>0</v>
      </c>
      <c r="Y194">
        <f t="shared" si="26"/>
        <v>0</v>
      </c>
    </row>
    <row r="195" spans="1:25" x14ac:dyDescent="0.3">
      <c r="A195" t="s">
        <v>46</v>
      </c>
      <c r="B195" t="s">
        <v>17</v>
      </c>
      <c r="C195" t="s">
        <v>84</v>
      </c>
      <c r="D195" t="s">
        <v>38</v>
      </c>
      <c r="E195" t="s">
        <v>34</v>
      </c>
      <c r="F195" t="s">
        <v>29</v>
      </c>
      <c r="G195" t="s">
        <v>39</v>
      </c>
      <c r="H195" t="s">
        <v>22</v>
      </c>
      <c r="I195" t="s">
        <v>23</v>
      </c>
      <c r="J195" t="s">
        <v>27</v>
      </c>
      <c r="K195" t="s">
        <v>25</v>
      </c>
      <c r="L195" t="s">
        <v>22</v>
      </c>
      <c r="M195" t="s">
        <v>26</v>
      </c>
      <c r="N195" t="s">
        <v>27</v>
      </c>
      <c r="O195" t="s">
        <v>56</v>
      </c>
      <c r="P195" t="s">
        <v>22</v>
      </c>
      <c r="Q195">
        <f t="shared" si="27"/>
        <v>0</v>
      </c>
      <c r="R195">
        <f t="shared" si="28"/>
        <v>1</v>
      </c>
      <c r="S195">
        <f t="shared" si="29"/>
        <v>1</v>
      </c>
      <c r="T195">
        <f t="shared" ref="T195:T242" si="30">IF(ISNUMBER(SEARCH("Planner accessories", G195)), 1, 0)</f>
        <v>0</v>
      </c>
      <c r="U195">
        <f t="shared" ref="U195:U242" si="31">IF(ISNUMBER(SEARCH("Notebooks", G195)), 1, 0)</f>
        <v>0</v>
      </c>
      <c r="V195">
        <f t="shared" ref="V195:V242" si="32">IF(ISNUMBER(SEARCH("To-do lists", G195)), 1, 0)</f>
        <v>1</v>
      </c>
      <c r="W195">
        <f t="shared" ref="W195:W242" si="33">IF(ISNUMBER(SEARCH("Memos", G195)), 1, 0)</f>
        <v>0</v>
      </c>
      <c r="X195">
        <f t="shared" ref="X195:X242" si="34">IF(ISNUMBER(SEARCH("Weekly planners", G195)), 1, 0)</f>
        <v>0</v>
      </c>
      <c r="Y195">
        <f t="shared" ref="Y195:Y242" si="35">IF(ISNUMBER(SEARCH("Not interested", G195)), 1, 0)</f>
        <v>0</v>
      </c>
    </row>
    <row r="196" spans="1:25" x14ac:dyDescent="0.3">
      <c r="A196" t="s">
        <v>28</v>
      </c>
      <c r="B196" t="s">
        <v>17</v>
      </c>
      <c r="C196" t="s">
        <v>18</v>
      </c>
      <c r="D196" t="s">
        <v>18</v>
      </c>
      <c r="E196" t="s">
        <v>34</v>
      </c>
      <c r="F196" t="s">
        <v>29</v>
      </c>
      <c r="G196" t="s">
        <v>66</v>
      </c>
      <c r="H196" t="s">
        <v>22</v>
      </c>
      <c r="I196" t="s">
        <v>41</v>
      </c>
      <c r="J196" t="s">
        <v>62</v>
      </c>
      <c r="K196" t="s">
        <v>43</v>
      </c>
      <c r="L196" t="s">
        <v>26</v>
      </c>
      <c r="M196" t="s">
        <v>27</v>
      </c>
      <c r="N196" t="s">
        <v>27</v>
      </c>
      <c r="O196" t="s">
        <v>27</v>
      </c>
      <c r="P196" t="s">
        <v>27</v>
      </c>
      <c r="Q196">
        <f t="shared" si="27"/>
        <v>0</v>
      </c>
      <c r="R196">
        <f t="shared" si="28"/>
        <v>1</v>
      </c>
      <c r="S196">
        <f t="shared" si="29"/>
        <v>0</v>
      </c>
      <c r="T196">
        <f t="shared" si="30"/>
        <v>0</v>
      </c>
      <c r="U196">
        <f t="shared" si="31"/>
        <v>1</v>
      </c>
      <c r="V196">
        <f t="shared" si="32"/>
        <v>1</v>
      </c>
      <c r="W196">
        <f t="shared" si="33"/>
        <v>0</v>
      </c>
      <c r="X196">
        <f t="shared" si="34"/>
        <v>1</v>
      </c>
      <c r="Y196">
        <f t="shared" si="35"/>
        <v>0</v>
      </c>
    </row>
    <row r="197" spans="1:25" x14ac:dyDescent="0.3">
      <c r="A197" t="s">
        <v>16</v>
      </c>
      <c r="B197" t="s">
        <v>17</v>
      </c>
      <c r="C197" t="s">
        <v>18</v>
      </c>
      <c r="D197" t="s">
        <v>18</v>
      </c>
      <c r="E197" t="s">
        <v>34</v>
      </c>
      <c r="F197" t="s">
        <v>20</v>
      </c>
      <c r="G197" t="s">
        <v>21</v>
      </c>
      <c r="H197" t="s">
        <v>40</v>
      </c>
      <c r="I197" t="s">
        <v>41</v>
      </c>
      <c r="J197" t="s">
        <v>42</v>
      </c>
      <c r="K197" t="s">
        <v>25</v>
      </c>
      <c r="L197" t="s">
        <v>26</v>
      </c>
      <c r="M197" t="s">
        <v>27</v>
      </c>
      <c r="N197" t="s">
        <v>27</v>
      </c>
      <c r="O197" t="s">
        <v>27</v>
      </c>
      <c r="P197" t="s">
        <v>27</v>
      </c>
      <c r="Q197">
        <f t="shared" si="27"/>
        <v>0</v>
      </c>
      <c r="R197">
        <f t="shared" si="28"/>
        <v>1</v>
      </c>
      <c r="S197">
        <f t="shared" si="29"/>
        <v>0</v>
      </c>
      <c r="T197">
        <f t="shared" si="30"/>
        <v>0</v>
      </c>
      <c r="U197">
        <f t="shared" si="31"/>
        <v>0</v>
      </c>
      <c r="V197">
        <f t="shared" si="32"/>
        <v>0</v>
      </c>
      <c r="W197">
        <f t="shared" si="33"/>
        <v>0</v>
      </c>
      <c r="X197">
        <f t="shared" si="34"/>
        <v>1</v>
      </c>
      <c r="Y197">
        <f t="shared" si="35"/>
        <v>0</v>
      </c>
    </row>
    <row r="198" spans="1:25" x14ac:dyDescent="0.3">
      <c r="A198" t="s">
        <v>16</v>
      </c>
      <c r="B198" t="s">
        <v>17</v>
      </c>
      <c r="C198" t="s">
        <v>18</v>
      </c>
      <c r="D198" t="s">
        <v>38</v>
      </c>
      <c r="E198" t="s">
        <v>53</v>
      </c>
      <c r="F198" t="s">
        <v>20</v>
      </c>
      <c r="G198" t="s">
        <v>66</v>
      </c>
      <c r="H198" t="s">
        <v>40</v>
      </c>
      <c r="I198" t="s">
        <v>41</v>
      </c>
      <c r="J198" t="s">
        <v>42</v>
      </c>
      <c r="K198" t="s">
        <v>43</v>
      </c>
      <c r="L198" t="s">
        <v>26</v>
      </c>
      <c r="M198" t="s">
        <v>27</v>
      </c>
      <c r="N198" t="s">
        <v>27</v>
      </c>
      <c r="O198" t="s">
        <v>27</v>
      </c>
      <c r="P198" t="s">
        <v>27</v>
      </c>
      <c r="Q198">
        <f t="shared" si="27"/>
        <v>0</v>
      </c>
      <c r="R198">
        <f t="shared" si="28"/>
        <v>1</v>
      </c>
      <c r="S198">
        <f t="shared" si="29"/>
        <v>0</v>
      </c>
      <c r="T198">
        <f t="shared" si="30"/>
        <v>0</v>
      </c>
      <c r="U198">
        <f t="shared" si="31"/>
        <v>1</v>
      </c>
      <c r="V198">
        <f t="shared" si="32"/>
        <v>1</v>
      </c>
      <c r="W198">
        <f t="shared" si="33"/>
        <v>0</v>
      </c>
      <c r="X198">
        <f t="shared" si="34"/>
        <v>1</v>
      </c>
      <c r="Y198">
        <f t="shared" si="35"/>
        <v>0</v>
      </c>
    </row>
    <row r="199" spans="1:25" x14ac:dyDescent="0.3">
      <c r="A199" t="s">
        <v>28</v>
      </c>
      <c r="B199" t="s">
        <v>75</v>
      </c>
      <c r="C199" t="s">
        <v>18</v>
      </c>
      <c r="D199" t="s">
        <v>18</v>
      </c>
      <c r="E199" t="s">
        <v>34</v>
      </c>
      <c r="F199" t="s">
        <v>29</v>
      </c>
      <c r="G199" t="s">
        <v>66</v>
      </c>
      <c r="H199" t="s">
        <v>22</v>
      </c>
      <c r="I199" t="s">
        <v>23</v>
      </c>
      <c r="J199" t="s">
        <v>42</v>
      </c>
      <c r="K199" t="s">
        <v>25</v>
      </c>
      <c r="L199" t="s">
        <v>26</v>
      </c>
      <c r="M199" t="s">
        <v>27</v>
      </c>
      <c r="N199" t="s">
        <v>27</v>
      </c>
      <c r="O199" t="s">
        <v>27</v>
      </c>
      <c r="P199" t="s">
        <v>27</v>
      </c>
      <c r="Q199">
        <f t="shared" si="27"/>
        <v>0</v>
      </c>
      <c r="R199">
        <f t="shared" si="28"/>
        <v>1</v>
      </c>
      <c r="S199">
        <f t="shared" si="29"/>
        <v>0</v>
      </c>
      <c r="T199">
        <f t="shared" si="30"/>
        <v>0</v>
      </c>
      <c r="U199">
        <f t="shared" si="31"/>
        <v>1</v>
      </c>
      <c r="V199">
        <f t="shared" si="32"/>
        <v>1</v>
      </c>
      <c r="W199">
        <f t="shared" si="33"/>
        <v>0</v>
      </c>
      <c r="X199">
        <f t="shared" si="34"/>
        <v>1</v>
      </c>
      <c r="Y199">
        <f t="shared" si="35"/>
        <v>0</v>
      </c>
    </row>
    <row r="200" spans="1:25" x14ac:dyDescent="0.3">
      <c r="A200" t="s">
        <v>16</v>
      </c>
      <c r="B200" t="s">
        <v>17</v>
      </c>
      <c r="C200" t="s">
        <v>18</v>
      </c>
      <c r="D200" t="s">
        <v>71</v>
      </c>
      <c r="E200" t="s">
        <v>34</v>
      </c>
      <c r="F200" t="s">
        <v>29</v>
      </c>
      <c r="G200" t="s">
        <v>59</v>
      </c>
      <c r="H200" t="s">
        <v>22</v>
      </c>
      <c r="I200" t="s">
        <v>23</v>
      </c>
      <c r="J200" t="s">
        <v>42</v>
      </c>
      <c r="K200" t="s">
        <v>31</v>
      </c>
      <c r="L200" t="s">
        <v>26</v>
      </c>
      <c r="M200" t="s">
        <v>27</v>
      </c>
      <c r="N200" t="s">
        <v>27</v>
      </c>
      <c r="O200" t="s">
        <v>27</v>
      </c>
      <c r="P200" t="s">
        <v>27</v>
      </c>
      <c r="Q200">
        <f t="shared" si="27"/>
        <v>0</v>
      </c>
      <c r="R200">
        <f t="shared" si="28"/>
        <v>1</v>
      </c>
      <c r="S200">
        <f t="shared" si="29"/>
        <v>0</v>
      </c>
      <c r="T200">
        <f t="shared" si="30"/>
        <v>1</v>
      </c>
      <c r="U200">
        <f t="shared" si="31"/>
        <v>0</v>
      </c>
      <c r="V200">
        <f t="shared" si="32"/>
        <v>1</v>
      </c>
      <c r="W200">
        <f t="shared" si="33"/>
        <v>0</v>
      </c>
      <c r="X200">
        <f t="shared" si="34"/>
        <v>0</v>
      </c>
      <c r="Y200">
        <f t="shared" si="35"/>
        <v>0</v>
      </c>
    </row>
    <row r="201" spans="1:25" x14ac:dyDescent="0.3">
      <c r="A201" t="s">
        <v>67</v>
      </c>
      <c r="B201" t="s">
        <v>17</v>
      </c>
      <c r="C201" t="s">
        <v>18</v>
      </c>
      <c r="D201" t="s">
        <v>18</v>
      </c>
      <c r="E201" t="s">
        <v>34</v>
      </c>
      <c r="F201" t="s">
        <v>20</v>
      </c>
      <c r="G201" t="s">
        <v>66</v>
      </c>
      <c r="H201" t="s">
        <v>22</v>
      </c>
      <c r="I201" t="s">
        <v>41</v>
      </c>
      <c r="J201" t="s">
        <v>42</v>
      </c>
      <c r="K201" t="s">
        <v>31</v>
      </c>
      <c r="L201" t="s">
        <v>26</v>
      </c>
      <c r="M201" t="s">
        <v>27</v>
      </c>
      <c r="N201" t="s">
        <v>27</v>
      </c>
      <c r="O201" t="s">
        <v>27</v>
      </c>
      <c r="P201" t="s">
        <v>27</v>
      </c>
      <c r="Q201">
        <f t="shared" si="27"/>
        <v>0</v>
      </c>
      <c r="R201">
        <f t="shared" si="28"/>
        <v>1</v>
      </c>
      <c r="S201">
        <f t="shared" si="29"/>
        <v>0</v>
      </c>
      <c r="T201">
        <f t="shared" si="30"/>
        <v>0</v>
      </c>
      <c r="U201">
        <f t="shared" si="31"/>
        <v>1</v>
      </c>
      <c r="V201">
        <f t="shared" si="32"/>
        <v>1</v>
      </c>
      <c r="W201">
        <f t="shared" si="33"/>
        <v>0</v>
      </c>
      <c r="X201">
        <f t="shared" si="34"/>
        <v>1</v>
      </c>
      <c r="Y201">
        <f t="shared" si="35"/>
        <v>0</v>
      </c>
    </row>
    <row r="202" spans="1:25" x14ac:dyDescent="0.3">
      <c r="A202" t="s">
        <v>28</v>
      </c>
      <c r="B202" t="s">
        <v>32</v>
      </c>
      <c r="C202" t="s">
        <v>18</v>
      </c>
      <c r="D202" t="s">
        <v>18</v>
      </c>
      <c r="E202" t="s">
        <v>77</v>
      </c>
      <c r="F202" t="s">
        <v>85</v>
      </c>
      <c r="G202" t="s">
        <v>54</v>
      </c>
      <c r="H202" t="s">
        <v>22</v>
      </c>
      <c r="I202" t="s">
        <v>23</v>
      </c>
      <c r="J202" t="s">
        <v>55</v>
      </c>
      <c r="K202" t="s">
        <v>25</v>
      </c>
      <c r="L202" t="s">
        <v>26</v>
      </c>
      <c r="M202" t="s">
        <v>27</v>
      </c>
      <c r="N202" t="s">
        <v>27</v>
      </c>
      <c r="O202" t="s">
        <v>27</v>
      </c>
      <c r="P202" t="s">
        <v>27</v>
      </c>
      <c r="Q202">
        <f t="shared" si="27"/>
        <v>0</v>
      </c>
      <c r="R202">
        <f t="shared" si="28"/>
        <v>1</v>
      </c>
      <c r="S202">
        <f t="shared" si="29"/>
        <v>0</v>
      </c>
      <c r="T202">
        <f t="shared" si="30"/>
        <v>1</v>
      </c>
      <c r="U202">
        <f t="shared" si="31"/>
        <v>1</v>
      </c>
      <c r="V202">
        <f t="shared" si="32"/>
        <v>0</v>
      </c>
      <c r="W202">
        <f t="shared" si="33"/>
        <v>0</v>
      </c>
      <c r="X202">
        <f t="shared" si="34"/>
        <v>0</v>
      </c>
      <c r="Y202">
        <f t="shared" si="35"/>
        <v>0</v>
      </c>
    </row>
    <row r="203" spans="1:25" x14ac:dyDescent="0.3">
      <c r="A203" t="s">
        <v>64</v>
      </c>
      <c r="B203" t="s">
        <v>17</v>
      </c>
      <c r="C203" t="s">
        <v>18</v>
      </c>
      <c r="D203" t="s">
        <v>71</v>
      </c>
      <c r="E203" t="s">
        <v>53</v>
      </c>
      <c r="F203" t="s">
        <v>20</v>
      </c>
      <c r="G203" t="s">
        <v>30</v>
      </c>
      <c r="H203" t="s">
        <v>22</v>
      </c>
      <c r="I203" t="s">
        <v>23</v>
      </c>
      <c r="J203" t="s">
        <v>42</v>
      </c>
      <c r="K203" t="s">
        <v>25</v>
      </c>
      <c r="L203" t="s">
        <v>26</v>
      </c>
      <c r="M203" t="s">
        <v>27</v>
      </c>
      <c r="N203" t="s">
        <v>27</v>
      </c>
      <c r="O203" t="s">
        <v>27</v>
      </c>
      <c r="P203" t="s">
        <v>27</v>
      </c>
      <c r="Q203">
        <f t="shared" si="27"/>
        <v>0</v>
      </c>
      <c r="R203">
        <f t="shared" si="28"/>
        <v>1</v>
      </c>
      <c r="S203">
        <f t="shared" si="29"/>
        <v>0</v>
      </c>
      <c r="T203">
        <f t="shared" si="30"/>
        <v>1</v>
      </c>
      <c r="U203">
        <f t="shared" si="31"/>
        <v>1</v>
      </c>
      <c r="V203">
        <f t="shared" si="32"/>
        <v>1</v>
      </c>
      <c r="W203">
        <f t="shared" si="33"/>
        <v>1</v>
      </c>
      <c r="X203">
        <f t="shared" si="34"/>
        <v>0</v>
      </c>
      <c r="Y203">
        <f t="shared" si="35"/>
        <v>0</v>
      </c>
    </row>
    <row r="204" spans="1:25" x14ac:dyDescent="0.3">
      <c r="A204" t="s">
        <v>28</v>
      </c>
      <c r="B204" t="s">
        <v>17</v>
      </c>
      <c r="C204" t="s">
        <v>18</v>
      </c>
      <c r="D204" t="s">
        <v>18</v>
      </c>
      <c r="E204" t="s">
        <v>19</v>
      </c>
      <c r="F204" t="s">
        <v>29</v>
      </c>
      <c r="G204" t="s">
        <v>21</v>
      </c>
      <c r="H204" t="s">
        <v>22</v>
      </c>
      <c r="I204" t="s">
        <v>23</v>
      </c>
      <c r="J204" t="s">
        <v>42</v>
      </c>
      <c r="K204" t="s">
        <v>25</v>
      </c>
      <c r="L204" t="s">
        <v>26</v>
      </c>
      <c r="M204" t="s">
        <v>27</v>
      </c>
      <c r="N204" t="s">
        <v>27</v>
      </c>
      <c r="O204" t="s">
        <v>27</v>
      </c>
      <c r="P204" t="s">
        <v>27</v>
      </c>
      <c r="Q204">
        <f t="shared" si="27"/>
        <v>0</v>
      </c>
      <c r="R204">
        <f t="shared" si="28"/>
        <v>1</v>
      </c>
      <c r="S204">
        <f t="shared" si="29"/>
        <v>0</v>
      </c>
      <c r="T204">
        <f t="shared" si="30"/>
        <v>0</v>
      </c>
      <c r="U204">
        <f t="shared" si="31"/>
        <v>0</v>
      </c>
      <c r="V204">
        <f t="shared" si="32"/>
        <v>0</v>
      </c>
      <c r="W204">
        <f t="shared" si="33"/>
        <v>0</v>
      </c>
      <c r="X204">
        <f t="shared" si="34"/>
        <v>1</v>
      </c>
      <c r="Y204">
        <f t="shared" si="35"/>
        <v>0</v>
      </c>
    </row>
    <row r="205" spans="1:25" x14ac:dyDescent="0.3">
      <c r="A205" t="s">
        <v>64</v>
      </c>
      <c r="B205" t="s">
        <v>32</v>
      </c>
      <c r="C205" t="s">
        <v>87</v>
      </c>
      <c r="D205" t="s">
        <v>68</v>
      </c>
      <c r="E205" t="s">
        <v>34</v>
      </c>
      <c r="F205" t="s">
        <v>60</v>
      </c>
      <c r="G205" t="s">
        <v>54</v>
      </c>
      <c r="H205" t="s">
        <v>22</v>
      </c>
      <c r="I205" t="s">
        <v>23</v>
      </c>
      <c r="J205" t="s">
        <v>62</v>
      </c>
      <c r="K205" t="s">
        <v>25</v>
      </c>
      <c r="L205" t="s">
        <v>22</v>
      </c>
      <c r="M205" t="s">
        <v>26</v>
      </c>
      <c r="N205" t="s">
        <v>27</v>
      </c>
      <c r="O205" t="s">
        <v>56</v>
      </c>
      <c r="P205" t="s">
        <v>22</v>
      </c>
      <c r="Q205">
        <f t="shared" si="27"/>
        <v>1</v>
      </c>
      <c r="R205">
        <f t="shared" si="28"/>
        <v>1</v>
      </c>
      <c r="S205">
        <f t="shared" si="29"/>
        <v>0</v>
      </c>
      <c r="T205">
        <f t="shared" si="30"/>
        <v>1</v>
      </c>
      <c r="U205">
        <f t="shared" si="31"/>
        <v>1</v>
      </c>
      <c r="V205">
        <f t="shared" si="32"/>
        <v>0</v>
      </c>
      <c r="W205">
        <f t="shared" si="33"/>
        <v>0</v>
      </c>
      <c r="X205">
        <f t="shared" si="34"/>
        <v>0</v>
      </c>
      <c r="Y205">
        <f t="shared" si="35"/>
        <v>0</v>
      </c>
    </row>
    <row r="206" spans="1:25" x14ac:dyDescent="0.3">
      <c r="A206" t="s">
        <v>16</v>
      </c>
      <c r="B206" t="s">
        <v>17</v>
      </c>
      <c r="C206" t="s">
        <v>18</v>
      </c>
      <c r="D206" t="s">
        <v>33</v>
      </c>
      <c r="E206" t="s">
        <v>34</v>
      </c>
      <c r="F206" t="s">
        <v>20</v>
      </c>
      <c r="G206" t="s">
        <v>49</v>
      </c>
      <c r="H206" t="s">
        <v>22</v>
      </c>
      <c r="I206" t="s">
        <v>41</v>
      </c>
      <c r="J206" t="s">
        <v>42</v>
      </c>
      <c r="K206" t="s">
        <v>43</v>
      </c>
      <c r="L206" t="s">
        <v>26</v>
      </c>
      <c r="M206" t="s">
        <v>27</v>
      </c>
      <c r="N206" t="s">
        <v>27</v>
      </c>
      <c r="O206" t="s">
        <v>27</v>
      </c>
      <c r="P206" t="s">
        <v>27</v>
      </c>
      <c r="Q206">
        <f t="shared" si="27"/>
        <v>0</v>
      </c>
      <c r="R206">
        <f t="shared" si="28"/>
        <v>1</v>
      </c>
      <c r="S206">
        <f t="shared" si="29"/>
        <v>0</v>
      </c>
      <c r="T206">
        <f t="shared" si="30"/>
        <v>1</v>
      </c>
      <c r="U206">
        <f t="shared" si="31"/>
        <v>0</v>
      </c>
      <c r="V206">
        <f t="shared" si="32"/>
        <v>0</v>
      </c>
      <c r="W206">
        <f t="shared" si="33"/>
        <v>0</v>
      </c>
      <c r="X206">
        <f t="shared" si="34"/>
        <v>1</v>
      </c>
      <c r="Y206">
        <f t="shared" si="35"/>
        <v>0</v>
      </c>
    </row>
    <row r="207" spans="1:25" x14ac:dyDescent="0.3">
      <c r="A207" t="s">
        <v>16</v>
      </c>
      <c r="B207" t="s">
        <v>75</v>
      </c>
      <c r="C207" t="s">
        <v>18</v>
      </c>
      <c r="D207" t="s">
        <v>18</v>
      </c>
      <c r="E207" t="s">
        <v>19</v>
      </c>
      <c r="F207" t="s">
        <v>20</v>
      </c>
      <c r="G207" t="s">
        <v>21</v>
      </c>
      <c r="H207" t="s">
        <v>22</v>
      </c>
      <c r="I207" t="s">
        <v>23</v>
      </c>
      <c r="J207" t="s">
        <v>24</v>
      </c>
      <c r="K207" t="s">
        <v>25</v>
      </c>
      <c r="L207" t="s">
        <v>26</v>
      </c>
      <c r="M207" t="s">
        <v>27</v>
      </c>
      <c r="N207" t="s">
        <v>27</v>
      </c>
      <c r="O207" t="s">
        <v>27</v>
      </c>
      <c r="P207" t="s">
        <v>27</v>
      </c>
      <c r="Q207">
        <f t="shared" si="27"/>
        <v>0</v>
      </c>
      <c r="R207">
        <f t="shared" si="28"/>
        <v>1</v>
      </c>
      <c r="S207">
        <f t="shared" si="29"/>
        <v>0</v>
      </c>
      <c r="T207">
        <f t="shared" si="30"/>
        <v>0</v>
      </c>
      <c r="U207">
        <f t="shared" si="31"/>
        <v>0</v>
      </c>
      <c r="V207">
        <f t="shared" si="32"/>
        <v>0</v>
      </c>
      <c r="W207">
        <f t="shared" si="33"/>
        <v>0</v>
      </c>
      <c r="X207">
        <f t="shared" si="34"/>
        <v>1</v>
      </c>
      <c r="Y207">
        <f t="shared" si="35"/>
        <v>0</v>
      </c>
    </row>
    <row r="208" spans="1:25" x14ac:dyDescent="0.3">
      <c r="A208" t="s">
        <v>16</v>
      </c>
      <c r="B208" t="s">
        <v>17</v>
      </c>
      <c r="C208" t="s">
        <v>18</v>
      </c>
      <c r="D208" t="s">
        <v>18</v>
      </c>
      <c r="E208" t="s">
        <v>34</v>
      </c>
      <c r="F208" t="s">
        <v>29</v>
      </c>
      <c r="G208" t="s">
        <v>39</v>
      </c>
      <c r="H208" t="s">
        <v>22</v>
      </c>
      <c r="I208" t="s">
        <v>41</v>
      </c>
      <c r="J208" t="s">
        <v>24</v>
      </c>
      <c r="K208" t="s">
        <v>25</v>
      </c>
      <c r="L208" t="s">
        <v>26</v>
      </c>
      <c r="M208" t="s">
        <v>27</v>
      </c>
      <c r="N208" t="s">
        <v>27</v>
      </c>
      <c r="O208" t="s">
        <v>27</v>
      </c>
      <c r="P208" t="s">
        <v>27</v>
      </c>
      <c r="Q208">
        <f t="shared" si="27"/>
        <v>0</v>
      </c>
      <c r="R208">
        <f t="shared" si="28"/>
        <v>1</v>
      </c>
      <c r="S208">
        <f t="shared" si="29"/>
        <v>0</v>
      </c>
      <c r="T208">
        <f t="shared" si="30"/>
        <v>0</v>
      </c>
      <c r="U208">
        <f t="shared" si="31"/>
        <v>0</v>
      </c>
      <c r="V208">
        <f t="shared" si="32"/>
        <v>1</v>
      </c>
      <c r="W208">
        <f t="shared" si="33"/>
        <v>0</v>
      </c>
      <c r="X208">
        <f t="shared" si="34"/>
        <v>0</v>
      </c>
      <c r="Y208">
        <f t="shared" si="35"/>
        <v>0</v>
      </c>
    </row>
    <row r="209" spans="1:25" x14ac:dyDescent="0.3">
      <c r="A209" t="s">
        <v>46</v>
      </c>
      <c r="B209" t="s">
        <v>17</v>
      </c>
      <c r="C209" t="s">
        <v>87</v>
      </c>
      <c r="D209" t="s">
        <v>71</v>
      </c>
      <c r="E209" t="s">
        <v>34</v>
      </c>
      <c r="F209" t="s">
        <v>20</v>
      </c>
      <c r="G209" t="s">
        <v>45</v>
      </c>
      <c r="H209" t="s">
        <v>22</v>
      </c>
      <c r="I209" t="s">
        <v>23</v>
      </c>
      <c r="J209" t="s">
        <v>42</v>
      </c>
      <c r="K209" t="s">
        <v>25</v>
      </c>
      <c r="L209" t="s">
        <v>22</v>
      </c>
      <c r="M209" t="s">
        <v>26</v>
      </c>
      <c r="N209" t="s">
        <v>27</v>
      </c>
      <c r="O209" t="s">
        <v>56</v>
      </c>
      <c r="P209" t="s">
        <v>22</v>
      </c>
      <c r="Q209">
        <f t="shared" si="27"/>
        <v>1</v>
      </c>
      <c r="R209">
        <f t="shared" si="28"/>
        <v>1</v>
      </c>
      <c r="S209">
        <f t="shared" si="29"/>
        <v>0</v>
      </c>
      <c r="T209">
        <f t="shared" si="30"/>
        <v>1</v>
      </c>
      <c r="U209">
        <f t="shared" si="31"/>
        <v>1</v>
      </c>
      <c r="V209">
        <f t="shared" si="32"/>
        <v>1</v>
      </c>
      <c r="W209">
        <f t="shared" si="33"/>
        <v>0</v>
      </c>
      <c r="X209">
        <f t="shared" si="34"/>
        <v>1</v>
      </c>
      <c r="Y209">
        <f t="shared" si="35"/>
        <v>0</v>
      </c>
    </row>
    <row r="210" spans="1:25" x14ac:dyDescent="0.3">
      <c r="A210" t="s">
        <v>28</v>
      </c>
      <c r="B210" t="s">
        <v>48</v>
      </c>
      <c r="C210" t="s">
        <v>84</v>
      </c>
      <c r="D210" t="s">
        <v>18</v>
      </c>
      <c r="E210" t="s">
        <v>34</v>
      </c>
      <c r="F210" t="s">
        <v>20</v>
      </c>
      <c r="G210" t="s">
        <v>44</v>
      </c>
      <c r="H210" t="s">
        <v>40</v>
      </c>
      <c r="I210" t="s">
        <v>41</v>
      </c>
      <c r="J210" t="s">
        <v>24</v>
      </c>
      <c r="K210" t="s">
        <v>25</v>
      </c>
      <c r="L210" t="s">
        <v>26</v>
      </c>
      <c r="M210" t="s">
        <v>26</v>
      </c>
      <c r="N210" t="s">
        <v>27</v>
      </c>
      <c r="O210" t="s">
        <v>27</v>
      </c>
      <c r="P210" t="s">
        <v>27</v>
      </c>
      <c r="Q210">
        <f t="shared" si="27"/>
        <v>0</v>
      </c>
      <c r="R210">
        <f t="shared" si="28"/>
        <v>1</v>
      </c>
      <c r="S210">
        <f t="shared" si="29"/>
        <v>1</v>
      </c>
      <c r="T210">
        <f t="shared" si="30"/>
        <v>1</v>
      </c>
      <c r="U210">
        <f t="shared" si="31"/>
        <v>1</v>
      </c>
      <c r="V210">
        <f t="shared" si="32"/>
        <v>1</v>
      </c>
      <c r="W210">
        <f t="shared" si="33"/>
        <v>0</v>
      </c>
      <c r="X210">
        <f t="shared" si="34"/>
        <v>0</v>
      </c>
      <c r="Y210">
        <f t="shared" si="35"/>
        <v>0</v>
      </c>
    </row>
    <row r="211" spans="1:25" x14ac:dyDescent="0.3">
      <c r="A211" t="s">
        <v>46</v>
      </c>
      <c r="B211" t="s">
        <v>32</v>
      </c>
      <c r="C211" t="s">
        <v>18</v>
      </c>
      <c r="D211" t="s">
        <v>71</v>
      </c>
      <c r="E211" t="s">
        <v>34</v>
      </c>
      <c r="F211" t="s">
        <v>20</v>
      </c>
      <c r="G211" t="s">
        <v>54</v>
      </c>
      <c r="H211" t="s">
        <v>22</v>
      </c>
      <c r="I211" t="s">
        <v>41</v>
      </c>
      <c r="J211" t="s">
        <v>42</v>
      </c>
      <c r="K211" t="s">
        <v>31</v>
      </c>
      <c r="L211" t="s">
        <v>26</v>
      </c>
      <c r="M211" t="s">
        <v>27</v>
      </c>
      <c r="N211" t="s">
        <v>27</v>
      </c>
      <c r="O211" t="s">
        <v>27</v>
      </c>
      <c r="P211" t="s">
        <v>27</v>
      </c>
      <c r="Q211">
        <f t="shared" si="27"/>
        <v>0</v>
      </c>
      <c r="R211">
        <f t="shared" si="28"/>
        <v>1</v>
      </c>
      <c r="S211">
        <f t="shared" si="29"/>
        <v>0</v>
      </c>
      <c r="T211">
        <f t="shared" si="30"/>
        <v>1</v>
      </c>
      <c r="U211">
        <f t="shared" si="31"/>
        <v>1</v>
      </c>
      <c r="V211">
        <f t="shared" si="32"/>
        <v>0</v>
      </c>
      <c r="W211">
        <f t="shared" si="33"/>
        <v>0</v>
      </c>
      <c r="X211">
        <f t="shared" si="34"/>
        <v>0</v>
      </c>
      <c r="Y211">
        <f t="shared" si="35"/>
        <v>0</v>
      </c>
    </row>
    <row r="212" spans="1:25" x14ac:dyDescent="0.3">
      <c r="A212" t="s">
        <v>16</v>
      </c>
      <c r="B212" t="s">
        <v>17</v>
      </c>
      <c r="C212" t="s">
        <v>92</v>
      </c>
      <c r="D212" t="s">
        <v>18</v>
      </c>
      <c r="E212" t="s">
        <v>19</v>
      </c>
      <c r="F212" t="s">
        <v>29</v>
      </c>
      <c r="G212" t="s">
        <v>81</v>
      </c>
      <c r="H212" t="s">
        <v>22</v>
      </c>
      <c r="I212" t="s">
        <v>41</v>
      </c>
      <c r="J212" t="s">
        <v>24</v>
      </c>
      <c r="K212" t="s">
        <v>43</v>
      </c>
      <c r="L212" t="s">
        <v>26</v>
      </c>
      <c r="M212" t="s">
        <v>27</v>
      </c>
      <c r="N212" t="s">
        <v>27</v>
      </c>
      <c r="O212" t="s">
        <v>27</v>
      </c>
      <c r="P212" t="s">
        <v>27</v>
      </c>
      <c r="Q212">
        <f t="shared" si="27"/>
        <v>1</v>
      </c>
      <c r="R212">
        <f t="shared" si="28"/>
        <v>1</v>
      </c>
      <c r="S212">
        <f t="shared" si="29"/>
        <v>1</v>
      </c>
      <c r="T212">
        <f t="shared" si="30"/>
        <v>1</v>
      </c>
      <c r="U212">
        <f t="shared" si="31"/>
        <v>0</v>
      </c>
      <c r="V212">
        <f t="shared" si="32"/>
        <v>0</v>
      </c>
      <c r="W212">
        <f t="shared" si="33"/>
        <v>0</v>
      </c>
      <c r="X212">
        <f t="shared" si="34"/>
        <v>0</v>
      </c>
      <c r="Y212">
        <f t="shared" si="35"/>
        <v>0</v>
      </c>
    </row>
    <row r="213" spans="1:25" x14ac:dyDescent="0.3">
      <c r="A213" t="s">
        <v>16</v>
      </c>
      <c r="B213" t="s">
        <v>17</v>
      </c>
      <c r="C213" t="s">
        <v>18</v>
      </c>
      <c r="D213" t="s">
        <v>18</v>
      </c>
      <c r="E213" t="s">
        <v>19</v>
      </c>
      <c r="F213" t="s">
        <v>29</v>
      </c>
      <c r="G213" t="s">
        <v>94</v>
      </c>
      <c r="H213" t="s">
        <v>22</v>
      </c>
      <c r="I213" t="s">
        <v>23</v>
      </c>
      <c r="J213" t="s">
        <v>24</v>
      </c>
      <c r="K213" t="s">
        <v>31</v>
      </c>
      <c r="L213" t="s">
        <v>26</v>
      </c>
      <c r="M213" t="s">
        <v>27</v>
      </c>
      <c r="N213" t="s">
        <v>27</v>
      </c>
      <c r="O213" t="s">
        <v>27</v>
      </c>
      <c r="P213" t="s">
        <v>27</v>
      </c>
      <c r="Q213">
        <f t="shared" si="27"/>
        <v>0</v>
      </c>
      <c r="R213">
        <f t="shared" si="28"/>
        <v>1</v>
      </c>
      <c r="S213">
        <f t="shared" si="29"/>
        <v>0</v>
      </c>
      <c r="T213">
        <f t="shared" si="30"/>
        <v>0</v>
      </c>
      <c r="U213">
        <f t="shared" si="31"/>
        <v>0</v>
      </c>
      <c r="V213">
        <f t="shared" si="32"/>
        <v>0</v>
      </c>
      <c r="W213">
        <f t="shared" si="33"/>
        <v>1</v>
      </c>
      <c r="X213">
        <f t="shared" si="34"/>
        <v>0</v>
      </c>
      <c r="Y213">
        <f t="shared" si="35"/>
        <v>0</v>
      </c>
    </row>
    <row r="214" spans="1:25" x14ac:dyDescent="0.3">
      <c r="A214" t="s">
        <v>46</v>
      </c>
      <c r="B214" t="s">
        <v>17</v>
      </c>
      <c r="C214" t="s">
        <v>18</v>
      </c>
      <c r="D214" t="s">
        <v>18</v>
      </c>
      <c r="E214" t="s">
        <v>34</v>
      </c>
      <c r="F214" t="s">
        <v>29</v>
      </c>
      <c r="G214" t="s">
        <v>49</v>
      </c>
      <c r="H214" t="s">
        <v>40</v>
      </c>
      <c r="I214" t="s">
        <v>41</v>
      </c>
      <c r="J214" t="s">
        <v>24</v>
      </c>
      <c r="K214" t="s">
        <v>25</v>
      </c>
      <c r="L214" t="s">
        <v>26</v>
      </c>
      <c r="M214" t="s">
        <v>27</v>
      </c>
      <c r="N214" t="s">
        <v>27</v>
      </c>
      <c r="O214" t="s">
        <v>27</v>
      </c>
      <c r="P214" t="s">
        <v>27</v>
      </c>
      <c r="Q214">
        <f t="shared" si="27"/>
        <v>0</v>
      </c>
      <c r="R214">
        <f t="shared" si="28"/>
        <v>1</v>
      </c>
      <c r="S214">
        <f t="shared" si="29"/>
        <v>0</v>
      </c>
      <c r="T214">
        <f t="shared" si="30"/>
        <v>1</v>
      </c>
      <c r="U214">
        <f t="shared" si="31"/>
        <v>0</v>
      </c>
      <c r="V214">
        <f t="shared" si="32"/>
        <v>0</v>
      </c>
      <c r="W214">
        <f t="shared" si="33"/>
        <v>0</v>
      </c>
      <c r="X214">
        <f t="shared" si="34"/>
        <v>1</v>
      </c>
      <c r="Y214">
        <f t="shared" si="35"/>
        <v>0</v>
      </c>
    </row>
    <row r="215" spans="1:25" x14ac:dyDescent="0.3">
      <c r="A215" t="s">
        <v>16</v>
      </c>
      <c r="B215" t="s">
        <v>32</v>
      </c>
      <c r="C215" t="s">
        <v>18</v>
      </c>
      <c r="D215" t="s">
        <v>18</v>
      </c>
      <c r="E215" t="s">
        <v>19</v>
      </c>
      <c r="F215" t="s">
        <v>60</v>
      </c>
      <c r="G215" t="s">
        <v>73</v>
      </c>
      <c r="H215" t="s">
        <v>22</v>
      </c>
      <c r="I215" t="s">
        <v>23</v>
      </c>
      <c r="J215" t="s">
        <v>62</v>
      </c>
      <c r="K215" t="s">
        <v>31</v>
      </c>
      <c r="L215" t="s">
        <v>26</v>
      </c>
      <c r="M215" t="s">
        <v>27</v>
      </c>
      <c r="N215" t="s">
        <v>27</v>
      </c>
      <c r="O215" t="s">
        <v>27</v>
      </c>
      <c r="P215" t="s">
        <v>27</v>
      </c>
      <c r="Q215">
        <f t="shared" si="27"/>
        <v>0</v>
      </c>
      <c r="R215">
        <f t="shared" si="28"/>
        <v>1</v>
      </c>
      <c r="S215">
        <f t="shared" si="29"/>
        <v>0</v>
      </c>
      <c r="T215">
        <f t="shared" si="30"/>
        <v>0</v>
      </c>
      <c r="U215">
        <f t="shared" si="31"/>
        <v>1</v>
      </c>
      <c r="V215">
        <f t="shared" si="32"/>
        <v>0</v>
      </c>
      <c r="W215">
        <f t="shared" si="33"/>
        <v>0</v>
      </c>
      <c r="X215">
        <f t="shared" si="34"/>
        <v>0</v>
      </c>
      <c r="Y215">
        <f t="shared" si="35"/>
        <v>0</v>
      </c>
    </row>
    <row r="216" spans="1:25" x14ac:dyDescent="0.3">
      <c r="A216" t="s">
        <v>16</v>
      </c>
      <c r="B216" t="s">
        <v>17</v>
      </c>
      <c r="C216" t="s">
        <v>18</v>
      </c>
      <c r="D216" t="s">
        <v>71</v>
      </c>
      <c r="E216" t="s">
        <v>34</v>
      </c>
      <c r="F216" t="s">
        <v>29</v>
      </c>
      <c r="G216" t="s">
        <v>45</v>
      </c>
      <c r="H216" t="s">
        <v>22</v>
      </c>
      <c r="I216" t="s">
        <v>23</v>
      </c>
      <c r="J216" t="s">
        <v>24</v>
      </c>
      <c r="K216" t="s">
        <v>43</v>
      </c>
      <c r="L216" t="s">
        <v>26</v>
      </c>
      <c r="M216" t="s">
        <v>27</v>
      </c>
      <c r="N216" t="s">
        <v>27</v>
      </c>
      <c r="O216" t="s">
        <v>27</v>
      </c>
      <c r="P216" t="s">
        <v>27</v>
      </c>
      <c r="Q216">
        <f t="shared" si="27"/>
        <v>0</v>
      </c>
      <c r="R216">
        <f t="shared" si="28"/>
        <v>1</v>
      </c>
      <c r="S216">
        <f t="shared" si="29"/>
        <v>0</v>
      </c>
      <c r="T216">
        <f t="shared" si="30"/>
        <v>1</v>
      </c>
      <c r="U216">
        <f t="shared" si="31"/>
        <v>1</v>
      </c>
      <c r="V216">
        <f t="shared" si="32"/>
        <v>1</v>
      </c>
      <c r="W216">
        <f t="shared" si="33"/>
        <v>0</v>
      </c>
      <c r="X216">
        <f t="shared" si="34"/>
        <v>1</v>
      </c>
      <c r="Y216">
        <f t="shared" si="35"/>
        <v>0</v>
      </c>
    </row>
    <row r="217" spans="1:25" x14ac:dyDescent="0.3">
      <c r="A217" t="s">
        <v>16</v>
      </c>
      <c r="B217" t="s">
        <v>75</v>
      </c>
      <c r="C217" t="s">
        <v>84</v>
      </c>
      <c r="D217" t="s">
        <v>58</v>
      </c>
      <c r="E217" t="s">
        <v>34</v>
      </c>
      <c r="F217" t="s">
        <v>29</v>
      </c>
      <c r="G217" t="s">
        <v>35</v>
      </c>
      <c r="H217" t="s">
        <v>22</v>
      </c>
      <c r="I217" t="s">
        <v>41</v>
      </c>
      <c r="J217" t="s">
        <v>27</v>
      </c>
      <c r="K217" t="s">
        <v>31</v>
      </c>
      <c r="L217" t="s">
        <v>26</v>
      </c>
      <c r="M217" t="s">
        <v>27</v>
      </c>
      <c r="N217" t="s">
        <v>27</v>
      </c>
      <c r="O217" t="s">
        <v>27</v>
      </c>
      <c r="P217" t="s">
        <v>27</v>
      </c>
      <c r="Q217">
        <f t="shared" si="27"/>
        <v>0</v>
      </c>
      <c r="R217">
        <f t="shared" si="28"/>
        <v>1</v>
      </c>
      <c r="S217">
        <f t="shared" si="29"/>
        <v>1</v>
      </c>
      <c r="T217">
        <f t="shared" si="30"/>
        <v>1</v>
      </c>
      <c r="U217">
        <f t="shared" si="31"/>
        <v>1</v>
      </c>
      <c r="V217">
        <f t="shared" si="32"/>
        <v>1</v>
      </c>
      <c r="W217">
        <f t="shared" si="33"/>
        <v>1</v>
      </c>
      <c r="X217">
        <f t="shared" si="34"/>
        <v>1</v>
      </c>
      <c r="Y217">
        <f t="shared" si="35"/>
        <v>0</v>
      </c>
    </row>
    <row r="218" spans="1:25" x14ac:dyDescent="0.3">
      <c r="A218" t="s">
        <v>28</v>
      </c>
      <c r="B218" t="s">
        <v>17</v>
      </c>
      <c r="C218" t="s">
        <v>18</v>
      </c>
      <c r="D218" t="s">
        <v>18</v>
      </c>
      <c r="E218" t="s">
        <v>19</v>
      </c>
      <c r="F218" t="s">
        <v>29</v>
      </c>
      <c r="G218" t="s">
        <v>21</v>
      </c>
      <c r="H218" t="s">
        <v>40</v>
      </c>
      <c r="I218" t="s">
        <v>23</v>
      </c>
      <c r="J218" t="s">
        <v>62</v>
      </c>
      <c r="K218" t="s">
        <v>25</v>
      </c>
      <c r="L218" t="s">
        <v>26</v>
      </c>
      <c r="M218" t="s">
        <v>27</v>
      </c>
      <c r="N218" t="s">
        <v>27</v>
      </c>
      <c r="O218" t="s">
        <v>27</v>
      </c>
      <c r="P218" t="s">
        <v>27</v>
      </c>
      <c r="Q218">
        <f t="shared" si="27"/>
        <v>0</v>
      </c>
      <c r="R218">
        <f t="shared" si="28"/>
        <v>1</v>
      </c>
      <c r="S218">
        <f t="shared" si="29"/>
        <v>0</v>
      </c>
      <c r="T218">
        <f t="shared" si="30"/>
        <v>0</v>
      </c>
      <c r="U218">
        <f t="shared" si="31"/>
        <v>0</v>
      </c>
      <c r="V218">
        <f t="shared" si="32"/>
        <v>0</v>
      </c>
      <c r="W218">
        <f t="shared" si="33"/>
        <v>0</v>
      </c>
      <c r="X218">
        <f t="shared" si="34"/>
        <v>1</v>
      </c>
      <c r="Y218">
        <f t="shared" si="35"/>
        <v>0</v>
      </c>
    </row>
    <row r="219" spans="1:25" x14ac:dyDescent="0.3">
      <c r="A219" t="s">
        <v>16</v>
      </c>
      <c r="B219" t="s">
        <v>32</v>
      </c>
      <c r="C219" t="s">
        <v>18</v>
      </c>
      <c r="D219" t="s">
        <v>71</v>
      </c>
      <c r="E219" t="s">
        <v>34</v>
      </c>
      <c r="F219" t="s">
        <v>29</v>
      </c>
      <c r="G219" t="s">
        <v>73</v>
      </c>
      <c r="H219" t="s">
        <v>22</v>
      </c>
      <c r="I219" t="s">
        <v>70</v>
      </c>
      <c r="J219" t="s">
        <v>24</v>
      </c>
      <c r="K219" t="s">
        <v>31</v>
      </c>
      <c r="L219" t="s">
        <v>22</v>
      </c>
      <c r="M219" t="s">
        <v>26</v>
      </c>
      <c r="N219" t="s">
        <v>27</v>
      </c>
      <c r="O219" t="s">
        <v>56</v>
      </c>
      <c r="P219" t="s">
        <v>22</v>
      </c>
      <c r="Q219">
        <f t="shared" si="27"/>
        <v>0</v>
      </c>
      <c r="R219">
        <f t="shared" si="28"/>
        <v>1</v>
      </c>
      <c r="S219">
        <f t="shared" si="29"/>
        <v>0</v>
      </c>
      <c r="T219">
        <f t="shared" si="30"/>
        <v>0</v>
      </c>
      <c r="U219">
        <f t="shared" si="31"/>
        <v>1</v>
      </c>
      <c r="V219">
        <f t="shared" si="32"/>
        <v>0</v>
      </c>
      <c r="W219">
        <f t="shared" si="33"/>
        <v>0</v>
      </c>
      <c r="X219">
        <f t="shared" si="34"/>
        <v>0</v>
      </c>
      <c r="Y219">
        <f t="shared" si="35"/>
        <v>0</v>
      </c>
    </row>
    <row r="220" spans="1:25" x14ac:dyDescent="0.3">
      <c r="A220" t="s">
        <v>16</v>
      </c>
      <c r="B220" t="s">
        <v>17</v>
      </c>
      <c r="C220" t="s">
        <v>18</v>
      </c>
      <c r="D220" t="s">
        <v>33</v>
      </c>
      <c r="E220" t="s">
        <v>19</v>
      </c>
      <c r="F220" t="s">
        <v>20</v>
      </c>
      <c r="G220" t="s">
        <v>66</v>
      </c>
      <c r="H220" t="s">
        <v>22</v>
      </c>
      <c r="I220" t="s">
        <v>70</v>
      </c>
      <c r="J220" t="s">
        <v>27</v>
      </c>
      <c r="K220" t="s">
        <v>43</v>
      </c>
      <c r="L220" t="s">
        <v>26</v>
      </c>
      <c r="M220" t="s">
        <v>27</v>
      </c>
      <c r="N220" t="s">
        <v>27</v>
      </c>
      <c r="O220" t="s">
        <v>27</v>
      </c>
      <c r="P220" t="s">
        <v>27</v>
      </c>
      <c r="Q220">
        <f t="shared" si="27"/>
        <v>0</v>
      </c>
      <c r="R220">
        <f t="shared" si="28"/>
        <v>1</v>
      </c>
      <c r="S220">
        <f t="shared" si="29"/>
        <v>0</v>
      </c>
      <c r="T220">
        <f t="shared" si="30"/>
        <v>0</v>
      </c>
      <c r="U220">
        <f t="shared" si="31"/>
        <v>1</v>
      </c>
      <c r="V220">
        <f t="shared" si="32"/>
        <v>1</v>
      </c>
      <c r="W220">
        <f t="shared" si="33"/>
        <v>0</v>
      </c>
      <c r="X220">
        <f t="shared" si="34"/>
        <v>1</v>
      </c>
      <c r="Y220">
        <f t="shared" si="35"/>
        <v>0</v>
      </c>
    </row>
    <row r="221" spans="1:25" x14ac:dyDescent="0.3">
      <c r="A221" t="s">
        <v>28</v>
      </c>
      <c r="B221" t="s">
        <v>17</v>
      </c>
      <c r="C221" t="s">
        <v>18</v>
      </c>
      <c r="D221" t="s">
        <v>18</v>
      </c>
      <c r="E221" t="s">
        <v>34</v>
      </c>
      <c r="F221" t="s">
        <v>29</v>
      </c>
      <c r="G221" t="s">
        <v>57</v>
      </c>
      <c r="H221" t="s">
        <v>22</v>
      </c>
      <c r="I221" t="s">
        <v>23</v>
      </c>
      <c r="J221" t="s">
        <v>42</v>
      </c>
      <c r="K221" t="s">
        <v>31</v>
      </c>
      <c r="L221" t="s">
        <v>22</v>
      </c>
      <c r="M221" t="s">
        <v>26</v>
      </c>
      <c r="N221" t="s">
        <v>27</v>
      </c>
      <c r="O221" t="s">
        <v>56</v>
      </c>
      <c r="P221" t="s">
        <v>22</v>
      </c>
      <c r="Q221">
        <f t="shared" si="27"/>
        <v>0</v>
      </c>
      <c r="R221">
        <f t="shared" si="28"/>
        <v>1</v>
      </c>
      <c r="S221">
        <f t="shared" si="29"/>
        <v>0</v>
      </c>
      <c r="T221">
        <f t="shared" si="30"/>
        <v>0</v>
      </c>
      <c r="U221">
        <f t="shared" si="31"/>
        <v>1</v>
      </c>
      <c r="V221">
        <f t="shared" si="32"/>
        <v>1</v>
      </c>
      <c r="W221">
        <f t="shared" si="33"/>
        <v>0</v>
      </c>
      <c r="X221">
        <f t="shared" si="34"/>
        <v>0</v>
      </c>
      <c r="Y221">
        <f t="shared" si="35"/>
        <v>0</v>
      </c>
    </row>
    <row r="222" spans="1:25" x14ac:dyDescent="0.3">
      <c r="A222" t="s">
        <v>67</v>
      </c>
      <c r="B222" t="s">
        <v>48</v>
      </c>
      <c r="C222" t="s">
        <v>18</v>
      </c>
      <c r="D222" t="s">
        <v>18</v>
      </c>
      <c r="E222" t="s">
        <v>34</v>
      </c>
      <c r="F222" t="s">
        <v>60</v>
      </c>
      <c r="G222" t="s">
        <v>57</v>
      </c>
      <c r="H222" t="s">
        <v>22</v>
      </c>
      <c r="I222" t="s">
        <v>41</v>
      </c>
      <c r="J222" t="s">
        <v>27</v>
      </c>
      <c r="K222" t="s">
        <v>25</v>
      </c>
      <c r="L222" t="s">
        <v>26</v>
      </c>
      <c r="M222" t="s">
        <v>27</v>
      </c>
      <c r="N222" t="s">
        <v>27</v>
      </c>
      <c r="O222" t="s">
        <v>27</v>
      </c>
      <c r="P222" t="s">
        <v>27</v>
      </c>
      <c r="Q222">
        <f t="shared" si="27"/>
        <v>0</v>
      </c>
      <c r="R222">
        <f t="shared" si="28"/>
        <v>1</v>
      </c>
      <c r="S222">
        <f t="shared" si="29"/>
        <v>0</v>
      </c>
      <c r="T222">
        <f t="shared" si="30"/>
        <v>0</v>
      </c>
      <c r="U222">
        <f t="shared" si="31"/>
        <v>1</v>
      </c>
      <c r="V222">
        <f t="shared" si="32"/>
        <v>1</v>
      </c>
      <c r="W222">
        <f t="shared" si="33"/>
        <v>0</v>
      </c>
      <c r="X222">
        <f t="shared" si="34"/>
        <v>0</v>
      </c>
      <c r="Y222">
        <f t="shared" si="35"/>
        <v>0</v>
      </c>
    </row>
    <row r="223" spans="1:25" x14ac:dyDescent="0.3">
      <c r="A223" t="s">
        <v>28</v>
      </c>
      <c r="B223" t="s">
        <v>17</v>
      </c>
      <c r="C223" t="s">
        <v>92</v>
      </c>
      <c r="D223" t="s">
        <v>71</v>
      </c>
      <c r="E223" t="s">
        <v>34</v>
      </c>
      <c r="F223" t="s">
        <v>20</v>
      </c>
      <c r="G223" t="s">
        <v>95</v>
      </c>
      <c r="H223" t="s">
        <v>40</v>
      </c>
      <c r="I223" t="s">
        <v>41</v>
      </c>
      <c r="J223" t="s">
        <v>42</v>
      </c>
      <c r="K223" t="s">
        <v>31</v>
      </c>
      <c r="L223" t="s">
        <v>26</v>
      </c>
      <c r="M223" t="s">
        <v>27</v>
      </c>
      <c r="N223" t="s">
        <v>27</v>
      </c>
      <c r="O223" t="s">
        <v>27</v>
      </c>
      <c r="P223" t="s">
        <v>27</v>
      </c>
      <c r="Q223">
        <f t="shared" si="27"/>
        <v>1</v>
      </c>
      <c r="R223">
        <f t="shared" si="28"/>
        <v>1</v>
      </c>
      <c r="S223">
        <f t="shared" si="29"/>
        <v>1</v>
      </c>
      <c r="T223">
        <f t="shared" si="30"/>
        <v>1</v>
      </c>
      <c r="U223">
        <f t="shared" si="31"/>
        <v>0</v>
      </c>
      <c r="V223">
        <f t="shared" si="32"/>
        <v>0</v>
      </c>
      <c r="W223">
        <f t="shared" si="33"/>
        <v>1</v>
      </c>
      <c r="X223">
        <f t="shared" si="34"/>
        <v>0</v>
      </c>
      <c r="Y223">
        <f t="shared" si="35"/>
        <v>0</v>
      </c>
    </row>
    <row r="224" spans="1:25" x14ac:dyDescent="0.3">
      <c r="A224" t="s">
        <v>16</v>
      </c>
      <c r="B224" t="s">
        <v>17</v>
      </c>
      <c r="C224" t="s">
        <v>18</v>
      </c>
      <c r="D224" t="s">
        <v>71</v>
      </c>
      <c r="E224" t="s">
        <v>19</v>
      </c>
      <c r="F224" t="s">
        <v>20</v>
      </c>
      <c r="G224" t="s">
        <v>66</v>
      </c>
      <c r="H224" t="s">
        <v>22</v>
      </c>
      <c r="I224" t="s">
        <v>41</v>
      </c>
      <c r="J224" t="s">
        <v>24</v>
      </c>
      <c r="K224" t="s">
        <v>31</v>
      </c>
      <c r="L224" t="s">
        <v>26</v>
      </c>
      <c r="M224" t="s">
        <v>27</v>
      </c>
      <c r="N224" t="s">
        <v>27</v>
      </c>
      <c r="O224" t="s">
        <v>27</v>
      </c>
      <c r="P224" t="s">
        <v>27</v>
      </c>
      <c r="Q224">
        <f t="shared" si="27"/>
        <v>0</v>
      </c>
      <c r="R224">
        <f t="shared" si="28"/>
        <v>1</v>
      </c>
      <c r="S224">
        <f t="shared" si="29"/>
        <v>0</v>
      </c>
      <c r="T224">
        <f t="shared" si="30"/>
        <v>0</v>
      </c>
      <c r="U224">
        <f t="shared" si="31"/>
        <v>1</v>
      </c>
      <c r="V224">
        <f t="shared" si="32"/>
        <v>1</v>
      </c>
      <c r="W224">
        <f t="shared" si="33"/>
        <v>0</v>
      </c>
      <c r="X224">
        <f t="shared" si="34"/>
        <v>1</v>
      </c>
      <c r="Y224">
        <f t="shared" si="35"/>
        <v>0</v>
      </c>
    </row>
    <row r="225" spans="1:25" x14ac:dyDescent="0.3">
      <c r="A225" t="s">
        <v>64</v>
      </c>
      <c r="B225" t="s">
        <v>32</v>
      </c>
      <c r="C225" t="s">
        <v>18</v>
      </c>
      <c r="D225" t="s">
        <v>18</v>
      </c>
      <c r="E225" t="s">
        <v>34</v>
      </c>
      <c r="F225" t="s">
        <v>20</v>
      </c>
      <c r="G225" t="s">
        <v>88</v>
      </c>
      <c r="H225" t="s">
        <v>22</v>
      </c>
      <c r="I225" t="s">
        <v>41</v>
      </c>
      <c r="J225" t="s">
        <v>42</v>
      </c>
      <c r="K225" t="s">
        <v>43</v>
      </c>
      <c r="L225" t="s">
        <v>26</v>
      </c>
      <c r="M225" t="s">
        <v>27</v>
      </c>
      <c r="N225" t="s">
        <v>27</v>
      </c>
      <c r="O225" t="s">
        <v>27</v>
      </c>
      <c r="P225" t="s">
        <v>27</v>
      </c>
      <c r="Q225">
        <f t="shared" si="27"/>
        <v>0</v>
      </c>
      <c r="R225">
        <f t="shared" si="28"/>
        <v>1</v>
      </c>
      <c r="S225">
        <f t="shared" si="29"/>
        <v>0</v>
      </c>
      <c r="T225">
        <f t="shared" si="30"/>
        <v>0</v>
      </c>
      <c r="U225">
        <f t="shared" si="31"/>
        <v>1</v>
      </c>
      <c r="V225">
        <f t="shared" si="32"/>
        <v>0</v>
      </c>
      <c r="W225">
        <f t="shared" si="33"/>
        <v>0</v>
      </c>
      <c r="X225">
        <f t="shared" si="34"/>
        <v>1</v>
      </c>
      <c r="Y225">
        <f t="shared" si="35"/>
        <v>0</v>
      </c>
    </row>
    <row r="226" spans="1:25" x14ac:dyDescent="0.3">
      <c r="A226" t="s">
        <v>46</v>
      </c>
      <c r="B226" t="s">
        <v>48</v>
      </c>
      <c r="C226" t="s">
        <v>84</v>
      </c>
      <c r="D226" t="s">
        <v>58</v>
      </c>
      <c r="E226" t="s">
        <v>34</v>
      </c>
      <c r="F226" t="s">
        <v>20</v>
      </c>
      <c r="G226" t="s">
        <v>59</v>
      </c>
      <c r="H226" t="s">
        <v>22</v>
      </c>
      <c r="I226" t="s">
        <v>41</v>
      </c>
      <c r="J226" t="s">
        <v>42</v>
      </c>
      <c r="K226" t="s">
        <v>43</v>
      </c>
      <c r="L226" t="s">
        <v>26</v>
      </c>
      <c r="M226" t="s">
        <v>27</v>
      </c>
      <c r="N226" t="s">
        <v>27</v>
      </c>
      <c r="O226" t="s">
        <v>27</v>
      </c>
      <c r="P226" t="s">
        <v>27</v>
      </c>
      <c r="Q226">
        <f t="shared" si="27"/>
        <v>0</v>
      </c>
      <c r="R226">
        <f t="shared" si="28"/>
        <v>1</v>
      </c>
      <c r="S226">
        <f t="shared" si="29"/>
        <v>1</v>
      </c>
      <c r="T226">
        <f t="shared" si="30"/>
        <v>1</v>
      </c>
      <c r="U226">
        <f t="shared" si="31"/>
        <v>0</v>
      </c>
      <c r="V226">
        <f t="shared" si="32"/>
        <v>1</v>
      </c>
      <c r="W226">
        <f t="shared" si="33"/>
        <v>0</v>
      </c>
      <c r="X226">
        <f t="shared" si="34"/>
        <v>0</v>
      </c>
      <c r="Y226">
        <f t="shared" si="35"/>
        <v>0</v>
      </c>
    </row>
    <row r="227" spans="1:25" x14ac:dyDescent="0.3">
      <c r="A227" t="s">
        <v>67</v>
      </c>
      <c r="B227" t="s">
        <v>17</v>
      </c>
      <c r="C227" t="s">
        <v>84</v>
      </c>
      <c r="D227" t="s">
        <v>18</v>
      </c>
      <c r="E227" t="s">
        <v>34</v>
      </c>
      <c r="F227" t="s">
        <v>29</v>
      </c>
      <c r="G227" t="s">
        <v>44</v>
      </c>
      <c r="H227" t="s">
        <v>22</v>
      </c>
      <c r="I227" t="s">
        <v>70</v>
      </c>
      <c r="J227" t="s">
        <v>27</v>
      </c>
      <c r="K227" t="s">
        <v>43</v>
      </c>
      <c r="L227" t="s">
        <v>22</v>
      </c>
      <c r="M227" t="s">
        <v>26</v>
      </c>
      <c r="N227" t="s">
        <v>27</v>
      </c>
      <c r="O227" t="s">
        <v>56</v>
      </c>
      <c r="P227" t="s">
        <v>22</v>
      </c>
      <c r="Q227">
        <f t="shared" si="27"/>
        <v>0</v>
      </c>
      <c r="R227">
        <f t="shared" si="28"/>
        <v>1</v>
      </c>
      <c r="S227">
        <f t="shared" si="29"/>
        <v>1</v>
      </c>
      <c r="T227">
        <f t="shared" si="30"/>
        <v>1</v>
      </c>
      <c r="U227">
        <f t="shared" si="31"/>
        <v>1</v>
      </c>
      <c r="V227">
        <f t="shared" si="32"/>
        <v>1</v>
      </c>
      <c r="W227">
        <f t="shared" si="33"/>
        <v>0</v>
      </c>
      <c r="X227">
        <f t="shared" si="34"/>
        <v>0</v>
      </c>
      <c r="Y227">
        <f t="shared" si="35"/>
        <v>0</v>
      </c>
    </row>
    <row r="228" spans="1:25" x14ac:dyDescent="0.3">
      <c r="A228" t="s">
        <v>28</v>
      </c>
      <c r="B228" t="s">
        <v>17</v>
      </c>
      <c r="C228" t="s">
        <v>18</v>
      </c>
      <c r="D228" t="s">
        <v>18</v>
      </c>
      <c r="E228" t="s">
        <v>34</v>
      </c>
      <c r="F228" t="s">
        <v>29</v>
      </c>
      <c r="G228" t="s">
        <v>63</v>
      </c>
      <c r="H228" t="s">
        <v>22</v>
      </c>
      <c r="I228" t="s">
        <v>41</v>
      </c>
      <c r="J228" t="s">
        <v>62</v>
      </c>
      <c r="K228" t="s">
        <v>25</v>
      </c>
      <c r="L228" t="s">
        <v>22</v>
      </c>
      <c r="M228" t="s">
        <v>26</v>
      </c>
      <c r="N228" t="s">
        <v>27</v>
      </c>
      <c r="O228" t="s">
        <v>56</v>
      </c>
      <c r="P228" t="s">
        <v>22</v>
      </c>
      <c r="Q228">
        <f t="shared" si="27"/>
        <v>0</v>
      </c>
      <c r="R228">
        <f t="shared" si="28"/>
        <v>1</v>
      </c>
      <c r="S228">
        <f t="shared" si="29"/>
        <v>0</v>
      </c>
      <c r="T228">
        <f t="shared" si="30"/>
        <v>1</v>
      </c>
      <c r="U228">
        <f t="shared" si="31"/>
        <v>0</v>
      </c>
      <c r="V228">
        <f t="shared" si="32"/>
        <v>1</v>
      </c>
      <c r="W228">
        <f t="shared" si="33"/>
        <v>1</v>
      </c>
      <c r="X228">
        <f t="shared" si="34"/>
        <v>0</v>
      </c>
      <c r="Y228">
        <f t="shared" si="35"/>
        <v>0</v>
      </c>
    </row>
    <row r="229" spans="1:25" x14ac:dyDescent="0.3">
      <c r="A229" t="s">
        <v>28</v>
      </c>
      <c r="B229" t="s">
        <v>48</v>
      </c>
      <c r="C229" t="s">
        <v>84</v>
      </c>
      <c r="D229" t="s">
        <v>71</v>
      </c>
      <c r="E229" t="s">
        <v>19</v>
      </c>
      <c r="F229" t="s">
        <v>20</v>
      </c>
      <c r="G229" t="s">
        <v>76</v>
      </c>
      <c r="H229" t="s">
        <v>22</v>
      </c>
      <c r="I229" t="s">
        <v>41</v>
      </c>
      <c r="J229" t="s">
        <v>27</v>
      </c>
      <c r="K229" t="s">
        <v>31</v>
      </c>
      <c r="L229" t="s">
        <v>26</v>
      </c>
      <c r="M229" t="s">
        <v>27</v>
      </c>
      <c r="N229" t="s">
        <v>27</v>
      </c>
      <c r="O229" t="s">
        <v>27</v>
      </c>
      <c r="P229" t="s">
        <v>27</v>
      </c>
      <c r="Q229">
        <f t="shared" si="27"/>
        <v>0</v>
      </c>
      <c r="R229">
        <f t="shared" si="28"/>
        <v>1</v>
      </c>
      <c r="S229">
        <f t="shared" si="29"/>
        <v>1</v>
      </c>
      <c r="T229">
        <f t="shared" si="30"/>
        <v>0</v>
      </c>
      <c r="U229">
        <f t="shared" si="31"/>
        <v>1</v>
      </c>
      <c r="V229">
        <f t="shared" si="32"/>
        <v>1</v>
      </c>
      <c r="W229">
        <f t="shared" si="33"/>
        <v>1</v>
      </c>
      <c r="X229">
        <f t="shared" si="34"/>
        <v>1</v>
      </c>
      <c r="Y229">
        <f t="shared" si="35"/>
        <v>0</v>
      </c>
    </row>
    <row r="230" spans="1:25" x14ac:dyDescent="0.3">
      <c r="A230" t="s">
        <v>46</v>
      </c>
      <c r="B230" t="s">
        <v>17</v>
      </c>
      <c r="C230" t="s">
        <v>18</v>
      </c>
      <c r="D230" t="s">
        <v>18</v>
      </c>
      <c r="E230" t="s">
        <v>34</v>
      </c>
      <c r="F230" t="s">
        <v>29</v>
      </c>
      <c r="G230" t="s">
        <v>35</v>
      </c>
      <c r="H230" t="s">
        <v>22</v>
      </c>
      <c r="I230" t="s">
        <v>41</v>
      </c>
      <c r="J230" t="s">
        <v>42</v>
      </c>
      <c r="K230" t="s">
        <v>31</v>
      </c>
      <c r="L230" t="s">
        <v>26</v>
      </c>
      <c r="M230" t="s">
        <v>27</v>
      </c>
      <c r="N230" t="s">
        <v>27</v>
      </c>
      <c r="O230" t="s">
        <v>27</v>
      </c>
      <c r="P230" t="s">
        <v>27</v>
      </c>
      <c r="Q230">
        <f t="shared" si="27"/>
        <v>0</v>
      </c>
      <c r="R230">
        <f t="shared" si="28"/>
        <v>1</v>
      </c>
      <c r="S230">
        <f t="shared" si="29"/>
        <v>0</v>
      </c>
      <c r="T230">
        <f t="shared" si="30"/>
        <v>1</v>
      </c>
      <c r="U230">
        <f t="shared" si="31"/>
        <v>1</v>
      </c>
      <c r="V230">
        <f t="shared" si="32"/>
        <v>1</v>
      </c>
      <c r="W230">
        <f t="shared" si="33"/>
        <v>1</v>
      </c>
      <c r="X230">
        <f t="shared" si="34"/>
        <v>1</v>
      </c>
      <c r="Y230">
        <f t="shared" si="35"/>
        <v>0</v>
      </c>
    </row>
    <row r="231" spans="1:25" x14ac:dyDescent="0.3">
      <c r="A231" t="s">
        <v>28</v>
      </c>
      <c r="B231" t="s">
        <v>17</v>
      </c>
      <c r="C231" t="s">
        <v>18</v>
      </c>
      <c r="D231" t="s">
        <v>18</v>
      </c>
      <c r="E231" t="s">
        <v>34</v>
      </c>
      <c r="F231" t="s">
        <v>29</v>
      </c>
      <c r="G231" t="s">
        <v>66</v>
      </c>
      <c r="H231" t="s">
        <v>40</v>
      </c>
      <c r="I231" t="s">
        <v>23</v>
      </c>
      <c r="J231" t="s">
        <v>24</v>
      </c>
      <c r="K231" t="s">
        <v>43</v>
      </c>
      <c r="L231" t="s">
        <v>26</v>
      </c>
      <c r="M231" t="s">
        <v>27</v>
      </c>
      <c r="N231" t="s">
        <v>27</v>
      </c>
      <c r="O231" t="s">
        <v>27</v>
      </c>
      <c r="P231" t="s">
        <v>27</v>
      </c>
      <c r="Q231">
        <f t="shared" si="27"/>
        <v>0</v>
      </c>
      <c r="R231">
        <f t="shared" si="28"/>
        <v>1</v>
      </c>
      <c r="S231">
        <f t="shared" si="29"/>
        <v>0</v>
      </c>
      <c r="T231">
        <f t="shared" si="30"/>
        <v>0</v>
      </c>
      <c r="U231">
        <f t="shared" si="31"/>
        <v>1</v>
      </c>
      <c r="V231">
        <f t="shared" si="32"/>
        <v>1</v>
      </c>
      <c r="W231">
        <f t="shared" si="33"/>
        <v>0</v>
      </c>
      <c r="X231">
        <f t="shared" si="34"/>
        <v>1</v>
      </c>
      <c r="Y231">
        <f t="shared" si="35"/>
        <v>0</v>
      </c>
    </row>
    <row r="232" spans="1:25" x14ac:dyDescent="0.3">
      <c r="A232" t="s">
        <v>28</v>
      </c>
      <c r="B232" t="s">
        <v>17</v>
      </c>
      <c r="C232" t="s">
        <v>84</v>
      </c>
      <c r="D232" t="s">
        <v>18</v>
      </c>
      <c r="E232" t="s">
        <v>34</v>
      </c>
      <c r="F232" t="s">
        <v>60</v>
      </c>
      <c r="G232" t="s">
        <v>21</v>
      </c>
      <c r="H232" t="s">
        <v>40</v>
      </c>
      <c r="I232" t="s">
        <v>61</v>
      </c>
      <c r="J232" t="s">
        <v>24</v>
      </c>
      <c r="K232" t="s">
        <v>43</v>
      </c>
      <c r="L232" t="s">
        <v>26</v>
      </c>
      <c r="M232" t="s">
        <v>27</v>
      </c>
      <c r="N232" t="s">
        <v>27</v>
      </c>
      <c r="O232" t="s">
        <v>27</v>
      </c>
      <c r="P232" t="s">
        <v>27</v>
      </c>
      <c r="Q232">
        <f t="shared" si="27"/>
        <v>0</v>
      </c>
      <c r="R232">
        <f t="shared" si="28"/>
        <v>1</v>
      </c>
      <c r="S232">
        <f t="shared" si="29"/>
        <v>1</v>
      </c>
      <c r="T232">
        <f t="shared" si="30"/>
        <v>0</v>
      </c>
      <c r="U232">
        <f t="shared" si="31"/>
        <v>0</v>
      </c>
      <c r="V232">
        <f t="shared" si="32"/>
        <v>0</v>
      </c>
      <c r="W232">
        <f t="shared" si="33"/>
        <v>0</v>
      </c>
      <c r="X232">
        <f t="shared" si="34"/>
        <v>1</v>
      </c>
      <c r="Y232">
        <f t="shared" si="35"/>
        <v>0</v>
      </c>
    </row>
    <row r="233" spans="1:25" x14ac:dyDescent="0.3">
      <c r="A233" t="s">
        <v>28</v>
      </c>
      <c r="B233" t="s">
        <v>17</v>
      </c>
      <c r="C233" t="s">
        <v>18</v>
      </c>
      <c r="D233" t="s">
        <v>18</v>
      </c>
      <c r="E233" t="s">
        <v>34</v>
      </c>
      <c r="F233" t="s">
        <v>20</v>
      </c>
      <c r="G233" t="s">
        <v>49</v>
      </c>
      <c r="H233" t="s">
        <v>22</v>
      </c>
      <c r="I233" t="s">
        <v>41</v>
      </c>
      <c r="J233" t="s">
        <v>42</v>
      </c>
      <c r="K233" t="s">
        <v>31</v>
      </c>
      <c r="L233" t="s">
        <v>26</v>
      </c>
      <c r="M233" t="s">
        <v>27</v>
      </c>
      <c r="N233" t="s">
        <v>27</v>
      </c>
      <c r="O233" t="s">
        <v>27</v>
      </c>
      <c r="P233" t="s">
        <v>27</v>
      </c>
      <c r="Q233">
        <f t="shared" si="27"/>
        <v>0</v>
      </c>
      <c r="R233">
        <f t="shared" si="28"/>
        <v>1</v>
      </c>
      <c r="S233">
        <f t="shared" si="29"/>
        <v>0</v>
      </c>
      <c r="T233">
        <f t="shared" si="30"/>
        <v>1</v>
      </c>
      <c r="U233">
        <f t="shared" si="31"/>
        <v>0</v>
      </c>
      <c r="V233">
        <f t="shared" si="32"/>
        <v>0</v>
      </c>
      <c r="W233">
        <f t="shared" si="33"/>
        <v>0</v>
      </c>
      <c r="X233">
        <f t="shared" si="34"/>
        <v>1</v>
      </c>
      <c r="Y233">
        <f t="shared" si="35"/>
        <v>0</v>
      </c>
    </row>
    <row r="234" spans="1:25" x14ac:dyDescent="0.3">
      <c r="A234" t="s">
        <v>67</v>
      </c>
      <c r="B234" t="s">
        <v>48</v>
      </c>
      <c r="C234" t="s">
        <v>84</v>
      </c>
      <c r="D234" t="s">
        <v>18</v>
      </c>
      <c r="E234" t="s">
        <v>19</v>
      </c>
      <c r="F234" t="s">
        <v>20</v>
      </c>
      <c r="G234" t="s">
        <v>66</v>
      </c>
      <c r="H234" t="s">
        <v>22</v>
      </c>
      <c r="I234" t="s">
        <v>23</v>
      </c>
      <c r="J234" t="s">
        <v>42</v>
      </c>
      <c r="K234" t="s">
        <v>25</v>
      </c>
      <c r="L234" t="s">
        <v>26</v>
      </c>
      <c r="M234" t="s">
        <v>27</v>
      </c>
      <c r="N234" t="s">
        <v>27</v>
      </c>
      <c r="O234" t="s">
        <v>27</v>
      </c>
      <c r="P234" t="s">
        <v>27</v>
      </c>
      <c r="Q234">
        <f t="shared" si="27"/>
        <v>0</v>
      </c>
      <c r="R234">
        <f t="shared" si="28"/>
        <v>1</v>
      </c>
      <c r="S234">
        <f t="shared" si="29"/>
        <v>1</v>
      </c>
      <c r="T234">
        <f t="shared" si="30"/>
        <v>0</v>
      </c>
      <c r="U234">
        <f t="shared" si="31"/>
        <v>1</v>
      </c>
      <c r="V234">
        <f t="shared" si="32"/>
        <v>1</v>
      </c>
      <c r="W234">
        <f t="shared" si="33"/>
        <v>0</v>
      </c>
      <c r="X234">
        <f t="shared" si="34"/>
        <v>1</v>
      </c>
      <c r="Y234">
        <f t="shared" si="35"/>
        <v>0</v>
      </c>
    </row>
    <row r="235" spans="1:25" x14ac:dyDescent="0.3">
      <c r="A235" t="s">
        <v>28</v>
      </c>
      <c r="B235" t="s">
        <v>17</v>
      </c>
      <c r="C235" t="s">
        <v>18</v>
      </c>
      <c r="D235" t="s">
        <v>38</v>
      </c>
      <c r="E235" t="s">
        <v>34</v>
      </c>
      <c r="F235" t="s">
        <v>20</v>
      </c>
      <c r="G235" t="s">
        <v>81</v>
      </c>
      <c r="H235" t="s">
        <v>40</v>
      </c>
      <c r="I235" t="s">
        <v>23</v>
      </c>
      <c r="J235" t="s">
        <v>27</v>
      </c>
      <c r="K235" t="s">
        <v>43</v>
      </c>
      <c r="L235" t="s">
        <v>26</v>
      </c>
      <c r="M235" t="s">
        <v>27</v>
      </c>
      <c r="N235" t="s">
        <v>27</v>
      </c>
      <c r="O235" t="s">
        <v>27</v>
      </c>
      <c r="P235" t="s">
        <v>27</v>
      </c>
      <c r="Q235">
        <f t="shared" si="27"/>
        <v>0</v>
      </c>
      <c r="R235">
        <f t="shared" si="28"/>
        <v>1</v>
      </c>
      <c r="S235">
        <f t="shared" si="29"/>
        <v>0</v>
      </c>
      <c r="T235">
        <f t="shared" si="30"/>
        <v>1</v>
      </c>
      <c r="U235">
        <f t="shared" si="31"/>
        <v>0</v>
      </c>
      <c r="V235">
        <f t="shared" si="32"/>
        <v>0</v>
      </c>
      <c r="W235">
        <f t="shared" si="33"/>
        <v>0</v>
      </c>
      <c r="X235">
        <f t="shared" si="34"/>
        <v>0</v>
      </c>
      <c r="Y235">
        <f t="shared" si="35"/>
        <v>0</v>
      </c>
    </row>
    <row r="236" spans="1:25" x14ac:dyDescent="0.3">
      <c r="A236" t="s">
        <v>16</v>
      </c>
      <c r="B236" t="s">
        <v>17</v>
      </c>
      <c r="C236" t="s">
        <v>84</v>
      </c>
      <c r="D236" t="s">
        <v>58</v>
      </c>
      <c r="E236" t="s">
        <v>34</v>
      </c>
      <c r="F236" t="s">
        <v>29</v>
      </c>
      <c r="G236" t="s">
        <v>73</v>
      </c>
      <c r="H236" t="s">
        <v>40</v>
      </c>
      <c r="I236" t="s">
        <v>41</v>
      </c>
      <c r="J236" t="s">
        <v>24</v>
      </c>
      <c r="K236" t="s">
        <v>43</v>
      </c>
      <c r="L236" t="s">
        <v>26</v>
      </c>
      <c r="M236" t="s">
        <v>27</v>
      </c>
      <c r="N236" t="s">
        <v>27</v>
      </c>
      <c r="O236" t="s">
        <v>27</v>
      </c>
      <c r="P236" t="s">
        <v>27</v>
      </c>
      <c r="Q236">
        <f t="shared" si="27"/>
        <v>0</v>
      </c>
      <c r="R236">
        <f t="shared" si="28"/>
        <v>1</v>
      </c>
      <c r="S236">
        <f t="shared" si="29"/>
        <v>1</v>
      </c>
      <c r="T236">
        <f t="shared" si="30"/>
        <v>0</v>
      </c>
      <c r="U236">
        <f t="shared" si="31"/>
        <v>1</v>
      </c>
      <c r="V236">
        <f t="shared" si="32"/>
        <v>0</v>
      </c>
      <c r="W236">
        <f t="shared" si="33"/>
        <v>0</v>
      </c>
      <c r="X236">
        <f t="shared" si="34"/>
        <v>0</v>
      </c>
      <c r="Y236">
        <f t="shared" si="35"/>
        <v>0</v>
      </c>
    </row>
    <row r="237" spans="1:25" x14ac:dyDescent="0.3">
      <c r="A237" t="s">
        <v>16</v>
      </c>
      <c r="B237" t="s">
        <v>17</v>
      </c>
      <c r="C237" t="s">
        <v>84</v>
      </c>
      <c r="D237" t="s">
        <v>38</v>
      </c>
      <c r="E237" t="s">
        <v>34</v>
      </c>
      <c r="F237" t="s">
        <v>20</v>
      </c>
      <c r="G237" t="s">
        <v>66</v>
      </c>
      <c r="H237" t="s">
        <v>22</v>
      </c>
      <c r="I237" t="s">
        <v>23</v>
      </c>
      <c r="J237" t="s">
        <v>42</v>
      </c>
      <c r="K237" t="s">
        <v>43</v>
      </c>
      <c r="L237" t="s">
        <v>26</v>
      </c>
      <c r="M237" t="s">
        <v>27</v>
      </c>
      <c r="N237" t="s">
        <v>27</v>
      </c>
      <c r="O237" t="s">
        <v>27</v>
      </c>
      <c r="P237" t="s">
        <v>27</v>
      </c>
      <c r="Q237">
        <f t="shared" si="27"/>
        <v>0</v>
      </c>
      <c r="R237">
        <f t="shared" si="28"/>
        <v>1</v>
      </c>
      <c r="S237">
        <f t="shared" si="29"/>
        <v>1</v>
      </c>
      <c r="T237">
        <f t="shared" si="30"/>
        <v>0</v>
      </c>
      <c r="U237">
        <f t="shared" si="31"/>
        <v>1</v>
      </c>
      <c r="V237">
        <f t="shared" si="32"/>
        <v>1</v>
      </c>
      <c r="W237">
        <f t="shared" si="33"/>
        <v>0</v>
      </c>
      <c r="X237">
        <f t="shared" si="34"/>
        <v>1</v>
      </c>
      <c r="Y237">
        <f t="shared" si="35"/>
        <v>0</v>
      </c>
    </row>
    <row r="238" spans="1:25" x14ac:dyDescent="0.3">
      <c r="A238" t="s">
        <v>16</v>
      </c>
      <c r="B238" t="s">
        <v>17</v>
      </c>
      <c r="C238" t="s">
        <v>84</v>
      </c>
      <c r="D238" t="s">
        <v>33</v>
      </c>
      <c r="E238" t="s">
        <v>19</v>
      </c>
      <c r="F238" t="s">
        <v>20</v>
      </c>
      <c r="G238" t="s">
        <v>73</v>
      </c>
      <c r="H238" t="s">
        <v>22</v>
      </c>
      <c r="I238" t="s">
        <v>23</v>
      </c>
      <c r="J238" t="s">
        <v>42</v>
      </c>
      <c r="K238" t="s">
        <v>25</v>
      </c>
      <c r="L238" t="s">
        <v>22</v>
      </c>
      <c r="M238" t="s">
        <v>22</v>
      </c>
      <c r="N238" t="s">
        <v>51</v>
      </c>
      <c r="O238" t="s">
        <v>52</v>
      </c>
      <c r="P238" t="s">
        <v>22</v>
      </c>
      <c r="Q238">
        <f t="shared" si="27"/>
        <v>0</v>
      </c>
      <c r="R238">
        <f t="shared" si="28"/>
        <v>1</v>
      </c>
      <c r="S238">
        <f t="shared" si="29"/>
        <v>1</v>
      </c>
      <c r="T238">
        <f t="shared" si="30"/>
        <v>0</v>
      </c>
      <c r="U238">
        <f t="shared" si="31"/>
        <v>1</v>
      </c>
      <c r="V238">
        <f t="shared" si="32"/>
        <v>0</v>
      </c>
      <c r="W238">
        <f t="shared" si="33"/>
        <v>0</v>
      </c>
      <c r="X238">
        <f t="shared" si="34"/>
        <v>0</v>
      </c>
      <c r="Y238">
        <f t="shared" si="35"/>
        <v>0</v>
      </c>
    </row>
    <row r="239" spans="1:25" x14ac:dyDescent="0.3">
      <c r="A239" t="s">
        <v>16</v>
      </c>
      <c r="B239" t="s">
        <v>17</v>
      </c>
      <c r="C239" t="s">
        <v>18</v>
      </c>
      <c r="D239" t="s">
        <v>38</v>
      </c>
      <c r="E239" t="s">
        <v>19</v>
      </c>
      <c r="F239" t="s">
        <v>20</v>
      </c>
      <c r="G239" t="s">
        <v>39</v>
      </c>
      <c r="H239" t="s">
        <v>40</v>
      </c>
      <c r="I239" t="s">
        <v>23</v>
      </c>
      <c r="J239" t="s">
        <v>42</v>
      </c>
      <c r="K239" t="s">
        <v>25</v>
      </c>
      <c r="L239" t="s">
        <v>22</v>
      </c>
      <c r="M239" t="s">
        <v>27</v>
      </c>
      <c r="N239" t="s">
        <v>27</v>
      </c>
      <c r="O239" t="s">
        <v>52</v>
      </c>
      <c r="P239" t="s">
        <v>22</v>
      </c>
      <c r="Q239">
        <f t="shared" si="27"/>
        <v>0</v>
      </c>
      <c r="R239">
        <f t="shared" si="28"/>
        <v>1</v>
      </c>
      <c r="S239">
        <f t="shared" si="29"/>
        <v>0</v>
      </c>
      <c r="T239">
        <f t="shared" si="30"/>
        <v>0</v>
      </c>
      <c r="U239">
        <f t="shared" si="31"/>
        <v>0</v>
      </c>
      <c r="V239">
        <f t="shared" si="32"/>
        <v>1</v>
      </c>
      <c r="W239">
        <f t="shared" si="33"/>
        <v>0</v>
      </c>
      <c r="X239">
        <f t="shared" si="34"/>
        <v>0</v>
      </c>
      <c r="Y239">
        <f t="shared" si="35"/>
        <v>0</v>
      </c>
    </row>
    <row r="240" spans="1:25" x14ac:dyDescent="0.3">
      <c r="A240" t="s">
        <v>67</v>
      </c>
      <c r="B240" t="s">
        <v>17</v>
      </c>
      <c r="C240" t="s">
        <v>18</v>
      </c>
      <c r="D240" t="s">
        <v>18</v>
      </c>
      <c r="E240" t="s">
        <v>34</v>
      </c>
      <c r="F240" t="s">
        <v>85</v>
      </c>
      <c r="G240" t="s">
        <v>94</v>
      </c>
      <c r="H240" t="s">
        <v>22</v>
      </c>
      <c r="I240" t="s">
        <v>41</v>
      </c>
      <c r="J240" t="s">
        <v>27</v>
      </c>
      <c r="K240" t="s">
        <v>25</v>
      </c>
      <c r="L240" t="s">
        <v>26</v>
      </c>
      <c r="M240" t="s">
        <v>26</v>
      </c>
      <c r="N240" t="s">
        <v>27</v>
      </c>
      <c r="O240" t="s">
        <v>27</v>
      </c>
      <c r="P240" t="s">
        <v>27</v>
      </c>
      <c r="Q240">
        <f t="shared" si="27"/>
        <v>0</v>
      </c>
      <c r="R240">
        <f t="shared" si="28"/>
        <v>1</v>
      </c>
      <c r="S240">
        <f t="shared" si="29"/>
        <v>0</v>
      </c>
      <c r="T240">
        <f t="shared" si="30"/>
        <v>0</v>
      </c>
      <c r="U240">
        <f t="shared" si="31"/>
        <v>0</v>
      </c>
      <c r="V240">
        <f t="shared" si="32"/>
        <v>0</v>
      </c>
      <c r="W240">
        <f t="shared" si="33"/>
        <v>1</v>
      </c>
      <c r="X240">
        <f t="shared" si="34"/>
        <v>0</v>
      </c>
      <c r="Y240">
        <f t="shared" si="35"/>
        <v>0</v>
      </c>
    </row>
    <row r="241" spans="1:25" x14ac:dyDescent="0.3">
      <c r="A241" t="s">
        <v>64</v>
      </c>
      <c r="B241" t="s">
        <v>17</v>
      </c>
      <c r="C241" t="s">
        <v>84</v>
      </c>
      <c r="D241" t="s">
        <v>58</v>
      </c>
      <c r="E241" t="s">
        <v>34</v>
      </c>
      <c r="F241" t="s">
        <v>20</v>
      </c>
      <c r="G241" t="s">
        <v>66</v>
      </c>
      <c r="H241" t="s">
        <v>22</v>
      </c>
      <c r="I241" t="s">
        <v>23</v>
      </c>
      <c r="J241" t="s">
        <v>62</v>
      </c>
      <c r="K241" t="s">
        <v>43</v>
      </c>
      <c r="L241" t="s">
        <v>26</v>
      </c>
      <c r="M241" t="s">
        <v>27</v>
      </c>
      <c r="N241" t="s">
        <v>27</v>
      </c>
      <c r="O241" t="s">
        <v>27</v>
      </c>
      <c r="P241" t="s">
        <v>27</v>
      </c>
      <c r="Q241">
        <f t="shared" si="27"/>
        <v>0</v>
      </c>
      <c r="R241">
        <f t="shared" si="28"/>
        <v>1</v>
      </c>
      <c r="S241">
        <f t="shared" si="29"/>
        <v>1</v>
      </c>
      <c r="T241">
        <f t="shared" si="30"/>
        <v>0</v>
      </c>
      <c r="U241">
        <f t="shared" si="31"/>
        <v>1</v>
      </c>
      <c r="V241">
        <f t="shared" si="32"/>
        <v>1</v>
      </c>
      <c r="W241">
        <f t="shared" si="33"/>
        <v>0</v>
      </c>
      <c r="X241">
        <f t="shared" si="34"/>
        <v>1</v>
      </c>
      <c r="Y241">
        <f t="shared" si="35"/>
        <v>0</v>
      </c>
    </row>
    <row r="242" spans="1:25" x14ac:dyDescent="0.3">
      <c r="A242" t="s">
        <v>16</v>
      </c>
      <c r="B242" t="s">
        <v>17</v>
      </c>
      <c r="C242" t="s">
        <v>18</v>
      </c>
      <c r="D242" t="s">
        <v>18</v>
      </c>
      <c r="E242" t="s">
        <v>34</v>
      </c>
      <c r="F242" t="s">
        <v>29</v>
      </c>
      <c r="G242" t="s">
        <v>49</v>
      </c>
      <c r="H242" t="s">
        <v>22</v>
      </c>
      <c r="I242" t="s">
        <v>23</v>
      </c>
      <c r="J242" t="s">
        <v>27</v>
      </c>
      <c r="K242" t="s">
        <v>25</v>
      </c>
      <c r="L242" t="s">
        <v>22</v>
      </c>
      <c r="M242" t="s">
        <v>26</v>
      </c>
      <c r="N242" t="s">
        <v>27</v>
      </c>
      <c r="O242" t="s">
        <v>52</v>
      </c>
      <c r="P242" t="s">
        <v>22</v>
      </c>
      <c r="Q242">
        <f t="shared" si="27"/>
        <v>0</v>
      </c>
      <c r="R242">
        <f t="shared" si="28"/>
        <v>1</v>
      </c>
      <c r="S242">
        <f t="shared" si="29"/>
        <v>0</v>
      </c>
      <c r="T242">
        <f t="shared" si="30"/>
        <v>1</v>
      </c>
      <c r="U242">
        <f t="shared" si="31"/>
        <v>0</v>
      </c>
      <c r="V242">
        <f t="shared" si="32"/>
        <v>0</v>
      </c>
      <c r="W242">
        <f t="shared" si="33"/>
        <v>0</v>
      </c>
      <c r="X242">
        <f t="shared" si="34"/>
        <v>1</v>
      </c>
      <c r="Y242">
        <f t="shared" si="35"/>
        <v>0</v>
      </c>
    </row>
    <row r="243" spans="1:25" x14ac:dyDescent="0.3">
      <c r="A243" t="s">
        <v>16</v>
      </c>
      <c r="B243" t="s">
        <v>17</v>
      </c>
      <c r="C243" t="s">
        <v>18</v>
      </c>
      <c r="D243" t="s">
        <v>18</v>
      </c>
      <c r="E243" t="s">
        <v>34</v>
      </c>
      <c r="G243" t="s">
        <v>130</v>
      </c>
      <c r="H243" t="s">
        <v>22</v>
      </c>
      <c r="I243" t="s">
        <v>41</v>
      </c>
      <c r="J243" t="s">
        <v>42</v>
      </c>
      <c r="K243" t="s">
        <v>25</v>
      </c>
      <c r="L243" t="s">
        <v>129</v>
      </c>
      <c r="M243" t="s">
        <v>27</v>
      </c>
      <c r="N243" t="s">
        <v>27</v>
      </c>
      <c r="O243" t="s">
        <v>27</v>
      </c>
      <c r="P243" t="s">
        <v>27</v>
      </c>
      <c r="Q243">
        <f>IF(ISNUMBER(SEARCH("Facebook", C243)), 1, 0)</f>
        <v>0</v>
      </c>
      <c r="R243">
        <f>IF(ISNUMBER(SEARCH("Instagram", C243)), 1, 0)</f>
        <v>1</v>
      </c>
      <c r="S243">
        <f>IF(ISNUMBER(SEARCH("TikTok", C243)), 1, 0)</f>
        <v>0</v>
      </c>
      <c r="T243">
        <f>IF(ISNUMBER(SEARCH("Planner accessories", G243)), 1, 0)</f>
        <v>1</v>
      </c>
      <c r="U243">
        <f>IF(ISNUMBER(SEARCH("Notebooks", G243)), 1, 0)</f>
        <v>0</v>
      </c>
      <c r="V243">
        <f>IF(ISNUMBER(SEARCH("To-do lists", G243)), 1, 0)</f>
        <v>1</v>
      </c>
      <c r="W243">
        <f>IF(ISNUMBER(SEARCH("Memos", G243)), 1, 0)</f>
        <v>0</v>
      </c>
      <c r="X243">
        <f>IF(ISNUMBER(SEARCH("Weekly planners", G243)), 1, 0)</f>
        <v>0</v>
      </c>
      <c r="Y243">
        <f>IF(ISNUMBER(SEARCH("Not interested", G243)), 1, 0)</f>
        <v>0</v>
      </c>
    </row>
    <row r="244" spans="1:25" x14ac:dyDescent="0.3">
      <c r="A244" t="s">
        <v>16</v>
      </c>
      <c r="B244" t="s">
        <v>17</v>
      </c>
      <c r="C244" t="s">
        <v>18</v>
      </c>
      <c r="D244" t="s">
        <v>33</v>
      </c>
      <c r="E244" t="s">
        <v>34</v>
      </c>
      <c r="G244" t="s">
        <v>131</v>
      </c>
      <c r="H244" t="s">
        <v>22</v>
      </c>
      <c r="I244" t="s">
        <v>41</v>
      </c>
      <c r="J244" t="s">
        <v>42</v>
      </c>
      <c r="K244" t="s">
        <v>25</v>
      </c>
      <c r="L244" t="s">
        <v>129</v>
      </c>
      <c r="M244" t="s">
        <v>27</v>
      </c>
      <c r="N244" t="s">
        <v>27</v>
      </c>
      <c r="O244" t="s">
        <v>27</v>
      </c>
      <c r="P244" t="s">
        <v>27</v>
      </c>
      <c r="Q244">
        <f>IF(ISNUMBER(SEARCH("Facebook", C244)), 1, 0)</f>
        <v>0</v>
      </c>
      <c r="R244">
        <f>IF(ISNUMBER(SEARCH("Instagram", C244)), 1, 0)</f>
        <v>1</v>
      </c>
      <c r="S244">
        <f>IF(ISNUMBER(SEARCH("TikTok", C244)), 1, 0)</f>
        <v>0</v>
      </c>
      <c r="T244">
        <f>IF(ISNUMBER(SEARCH("Planner accessories", G244)), 1, 0)</f>
        <v>1</v>
      </c>
      <c r="U244">
        <f>IF(ISNUMBER(SEARCH("Notebooks", G244)), 1, 0)</f>
        <v>1</v>
      </c>
      <c r="V244">
        <f>IF(ISNUMBER(SEARCH("To-do lists", G244)), 1, 0)</f>
        <v>1</v>
      </c>
      <c r="W244">
        <f>IF(ISNUMBER(SEARCH("Memos", G244)), 1, 0)</f>
        <v>0</v>
      </c>
      <c r="X244">
        <f>IF(ISNUMBER(SEARCH("Weekly planners", G244)), 1, 0)</f>
        <v>0</v>
      </c>
      <c r="Y244">
        <f>IF(ISNUMBER(SEARCH("Not interested", G244)), 1, 0)</f>
        <v>0</v>
      </c>
    </row>
    <row r="245" spans="1:25" x14ac:dyDescent="0.3">
      <c r="A245" t="s">
        <v>16</v>
      </c>
      <c r="B245" t="s">
        <v>17</v>
      </c>
      <c r="C245" t="s">
        <v>18</v>
      </c>
      <c r="D245" t="s">
        <v>38</v>
      </c>
      <c r="E245" t="s">
        <v>34</v>
      </c>
      <c r="G245" t="s">
        <v>132</v>
      </c>
      <c r="H245" t="s">
        <v>22</v>
      </c>
      <c r="I245" t="s">
        <v>23</v>
      </c>
      <c r="J245" t="s">
        <v>24</v>
      </c>
      <c r="K245" t="s">
        <v>43</v>
      </c>
      <c r="L245" t="s">
        <v>129</v>
      </c>
      <c r="M245" t="s">
        <v>27</v>
      </c>
      <c r="N245" t="s">
        <v>27</v>
      </c>
      <c r="O245" t="s">
        <v>27</v>
      </c>
      <c r="P245" t="s">
        <v>27</v>
      </c>
      <c r="Q245">
        <f>IF(ISNUMBER(SEARCH("Facebook", C245)), 1, 0)</f>
        <v>0</v>
      </c>
      <c r="R245">
        <f>IF(ISNUMBER(SEARCH("Instagram", C245)), 1, 0)</f>
        <v>1</v>
      </c>
      <c r="S245">
        <f>IF(ISNUMBER(SEARCH("TikTok", C245)), 1, 0)</f>
        <v>0</v>
      </c>
      <c r="T245">
        <f>IF(ISNUMBER(SEARCH("Planner accessories", G245)), 1, 0)</f>
        <v>0</v>
      </c>
      <c r="U245">
        <f>IF(ISNUMBER(SEARCH("Notebooks", G245)), 1, 0)</f>
        <v>1</v>
      </c>
      <c r="V245">
        <f>IF(ISNUMBER(SEARCH("To-do lists", G245)), 1, 0)</f>
        <v>1</v>
      </c>
      <c r="W245">
        <f>IF(ISNUMBER(SEARCH("Memos", G245)), 1, 0)</f>
        <v>0</v>
      </c>
      <c r="X245">
        <f>IF(ISNUMBER(SEARCH("Weekly planners", G245)), 1, 0)</f>
        <v>1</v>
      </c>
      <c r="Y245">
        <f>IF(ISNUMBER(SEARCH("Not interested", G245)), 1, 0)</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Customers overview</vt:lpstr>
      <vt:lpstr>Brand Edge</vt:lpstr>
      <vt:lpstr>Customers satisfaction </vt:lpstr>
      <vt:lpstr>pivots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Hagar Lialy</cp:lastModifiedBy>
  <dcterms:created xsi:type="dcterms:W3CDTF">2024-10-01T12:26:49Z</dcterms:created>
  <dcterms:modified xsi:type="dcterms:W3CDTF">2024-10-09T20:13:37Z</dcterms:modified>
</cp:coreProperties>
</file>