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repswal\PycharmProjects\EquityModelling\Main\DriverObject\Trading\Data\"/>
    </mc:Choice>
  </mc:AlternateContent>
  <xr:revisionPtr revIDLastSave="0" documentId="13_ncr:1_{98288CAD-B437-4C37-A4BA-6C4C134A2ACA}" xr6:coauthVersionLast="46" xr6:coauthVersionMax="46" xr10:uidLastSave="{00000000-0000-0000-0000-000000000000}"/>
  <bookViews>
    <workbookView xWindow="-120" yWindow="-120" windowWidth="19440" windowHeight="14385" firstSheet="7" activeTab="13" xr2:uid="{00000000-000D-0000-FFFF-FFFF00000000}"/>
  </bookViews>
  <sheets>
    <sheet name="MIS" sheetId="1" r:id="rId1"/>
    <sheet name="20210111" sheetId="2" r:id="rId2"/>
    <sheet name="20210112" sheetId="3" r:id="rId3"/>
    <sheet name="20210113" sheetId="4" r:id="rId4"/>
    <sheet name="20210114" sheetId="5" r:id="rId5"/>
    <sheet name="20210115" sheetId="6" r:id="rId6"/>
    <sheet name="20210120" sheetId="7" r:id="rId7"/>
    <sheet name="20210121" sheetId="8" r:id="rId8"/>
    <sheet name="20210124" sheetId="9" r:id="rId9"/>
    <sheet name="20210129" sheetId="10" r:id="rId10"/>
    <sheet name="20210131" sheetId="11" r:id="rId11"/>
    <sheet name="20210204" sheetId="12" r:id="rId12"/>
    <sheet name="20210208" sheetId="13" r:id="rId13"/>
    <sheet name="20210209" sheetId="14" r:id="rId14"/>
  </sheets>
  <definedNames>
    <definedName name="_xlnm._FilterDatabase" localSheetId="2" hidden="1">'20210112'!$A$1:$Y$25</definedName>
    <definedName name="_xlnm._FilterDatabase" localSheetId="3" hidden="1">'20210113'!$A$1:$H$20</definedName>
    <definedName name="_xlnm._FilterDatabase" localSheetId="12" hidden="1">'20210208'!$A$1:$BD$20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4" l="1"/>
  <c r="L13" i="14"/>
  <c r="L12" i="14"/>
  <c r="L11" i="14"/>
  <c r="L10" i="14"/>
  <c r="L9" i="14"/>
  <c r="L8" i="14"/>
  <c r="L7" i="14"/>
  <c r="L6" i="14"/>
  <c r="L5" i="14"/>
  <c r="L4" i="14"/>
  <c r="L3" i="14"/>
  <c r="L2" i="14"/>
  <c r="L18" i="4"/>
  <c r="L13" i="4"/>
  <c r="L11" i="4"/>
  <c r="L10" i="4"/>
  <c r="L8" i="4"/>
  <c r="L6" i="4"/>
  <c r="L2" i="4"/>
  <c r="Y29" i="3"/>
  <c r="Y28" i="3"/>
  <c r="Y27" i="3"/>
  <c r="Y26" i="3"/>
  <c r="Y25" i="3"/>
  <c r="X25" i="3"/>
  <c r="U25" i="3"/>
  <c r="Q25" i="3"/>
  <c r="P25" i="3"/>
  <c r="O25" i="3"/>
  <c r="Y24" i="3"/>
  <c r="U24" i="3"/>
  <c r="X24" i="3" s="1"/>
  <c r="Q24" i="3"/>
  <c r="P24" i="3"/>
  <c r="O24" i="3"/>
  <c r="Y23" i="3"/>
  <c r="V23" i="3"/>
  <c r="W23" i="3" s="1"/>
  <c r="Q23" i="3"/>
  <c r="P23" i="3"/>
  <c r="O23" i="3"/>
  <c r="Y22" i="3"/>
  <c r="U22" i="3"/>
  <c r="X22" i="3" s="1"/>
  <c r="Q22" i="3"/>
  <c r="P22" i="3"/>
  <c r="O22" i="3"/>
  <c r="Y21" i="3"/>
  <c r="V21" i="3"/>
  <c r="W21" i="3" s="1"/>
  <c r="U21" i="3"/>
  <c r="X21" i="3" s="1"/>
  <c r="Q21" i="3"/>
  <c r="P21" i="3"/>
  <c r="O21" i="3"/>
  <c r="Y20" i="3"/>
  <c r="X20" i="3"/>
  <c r="U20" i="3"/>
  <c r="Q20" i="3"/>
  <c r="P20" i="3"/>
  <c r="O20" i="3"/>
  <c r="Y19" i="3"/>
  <c r="X19" i="3"/>
  <c r="V19" i="3"/>
  <c r="W19" i="3" s="1"/>
  <c r="U19" i="3"/>
  <c r="Q19" i="3"/>
  <c r="P19" i="3"/>
  <c r="O19" i="3"/>
  <c r="Y18" i="3"/>
  <c r="U18" i="3"/>
  <c r="X18" i="3" s="1"/>
  <c r="Q18" i="3"/>
  <c r="P18" i="3"/>
  <c r="O18" i="3"/>
  <c r="Y17" i="3"/>
  <c r="V17" i="3"/>
  <c r="W17" i="3" s="1"/>
  <c r="Q17" i="3"/>
  <c r="P17" i="3"/>
  <c r="O17" i="3"/>
  <c r="Y16" i="3"/>
  <c r="V16" i="3"/>
  <c r="W16" i="3" s="1"/>
  <c r="U16" i="3"/>
  <c r="X16" i="3" s="1"/>
  <c r="Q16" i="3"/>
  <c r="P16" i="3"/>
  <c r="O16" i="3"/>
  <c r="Y15" i="3"/>
  <c r="X15" i="3"/>
  <c r="U15" i="3"/>
  <c r="Q15" i="3"/>
  <c r="P15" i="3"/>
  <c r="O15" i="3"/>
  <c r="Y14" i="3"/>
  <c r="X14" i="3"/>
  <c r="W14" i="3"/>
  <c r="V14" i="3"/>
  <c r="U14" i="3"/>
  <c r="Q14" i="3"/>
  <c r="P14" i="3"/>
  <c r="O14" i="3"/>
  <c r="Y13" i="3"/>
  <c r="W13" i="3"/>
  <c r="V13" i="3"/>
  <c r="Q13" i="3"/>
  <c r="P13" i="3"/>
  <c r="O13" i="3"/>
  <c r="Y12" i="3"/>
  <c r="V12" i="3"/>
  <c r="W12" i="3" s="1"/>
  <c r="U12" i="3"/>
  <c r="X12" i="3" s="1"/>
  <c r="Q12" i="3"/>
  <c r="P12" i="3"/>
  <c r="O12" i="3"/>
  <c r="Y11" i="3"/>
  <c r="V11" i="3"/>
  <c r="W11" i="3" s="1"/>
  <c r="Q11" i="3"/>
  <c r="P11" i="3"/>
  <c r="O11" i="3"/>
  <c r="Y10" i="3"/>
  <c r="X10" i="3"/>
  <c r="W10" i="3"/>
  <c r="V10" i="3"/>
  <c r="U10" i="3"/>
  <c r="Q10" i="3"/>
  <c r="P10" i="3"/>
  <c r="O10" i="3"/>
  <c r="Y9" i="3"/>
  <c r="W9" i="3"/>
  <c r="V9" i="3"/>
  <c r="Q9" i="3"/>
  <c r="P9" i="3"/>
  <c r="O9" i="3"/>
  <c r="Y8" i="3"/>
  <c r="V8" i="3"/>
  <c r="W8" i="3" s="1"/>
  <c r="U8" i="3"/>
  <c r="X8" i="3" s="1"/>
  <c r="Q8" i="3"/>
  <c r="P8" i="3"/>
  <c r="O8" i="3"/>
  <c r="Y7" i="3"/>
  <c r="V7" i="3"/>
  <c r="W7" i="3" s="1"/>
  <c r="Q7" i="3"/>
  <c r="P7" i="3"/>
  <c r="O7" i="3"/>
  <c r="Y6" i="3"/>
  <c r="V6" i="3"/>
  <c r="W6" i="3" s="1"/>
  <c r="U6" i="3"/>
  <c r="X6" i="3" s="1"/>
  <c r="Q6" i="3"/>
  <c r="P6" i="3"/>
  <c r="O6" i="3"/>
  <c r="Y5" i="3"/>
  <c r="X5" i="3"/>
  <c r="W5" i="3"/>
  <c r="V5" i="3"/>
  <c r="U5" i="3"/>
  <c r="Q5" i="3"/>
  <c r="P5" i="3"/>
  <c r="O5" i="3"/>
  <c r="Y4" i="3"/>
  <c r="V4" i="3"/>
  <c r="W4" i="3" s="1"/>
  <c r="U4" i="3"/>
  <c r="X4" i="3" s="1"/>
  <c r="Q4" i="3"/>
  <c r="P4" i="3"/>
  <c r="O4" i="3"/>
  <c r="Y3" i="3"/>
  <c r="X3" i="3"/>
  <c r="W3" i="3"/>
  <c r="V3" i="3"/>
  <c r="U3" i="3"/>
  <c r="Q3" i="3"/>
  <c r="P3" i="3"/>
  <c r="O3" i="3"/>
  <c r="Y2" i="3"/>
  <c r="V2" i="3"/>
  <c r="W2" i="3" s="1"/>
  <c r="Q2" i="3"/>
  <c r="P2" i="3"/>
  <c r="O2" i="3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M20" i="13" s="1"/>
  <c r="R2" i="3" l="1"/>
  <c r="T2" i="3" s="1"/>
  <c r="R3" i="3"/>
  <c r="T3" i="3" s="1"/>
  <c r="R5" i="3"/>
  <c r="T5" i="3" s="1"/>
  <c r="R7" i="3"/>
  <c r="R17" i="3"/>
  <c r="T17" i="3" s="1"/>
  <c r="R18" i="3"/>
  <c r="R21" i="3"/>
  <c r="T21" i="3" s="1"/>
  <c r="R25" i="3"/>
  <c r="I2" i="4"/>
  <c r="I5" i="4"/>
  <c r="I8" i="4"/>
  <c r="I13" i="4"/>
  <c r="I16" i="4"/>
  <c r="I19" i="4"/>
  <c r="I4" i="5"/>
  <c r="I8" i="5"/>
  <c r="I12" i="5"/>
  <c r="I16" i="5"/>
  <c r="I20" i="5"/>
  <c r="I2" i="6"/>
  <c r="I6" i="6"/>
  <c r="I10" i="6"/>
  <c r="I14" i="6"/>
  <c r="I18" i="6"/>
  <c r="I22" i="6"/>
  <c r="I26" i="6"/>
  <c r="I5" i="7"/>
  <c r="I9" i="7"/>
  <c r="I13" i="7"/>
  <c r="I17" i="7"/>
  <c r="I4" i="9"/>
  <c r="I8" i="9"/>
  <c r="L4" i="10"/>
  <c r="L8" i="10"/>
  <c r="L12" i="10"/>
  <c r="L16" i="10"/>
  <c r="L20" i="10"/>
  <c r="L24" i="10"/>
  <c r="L28" i="10"/>
  <c r="L32" i="10"/>
  <c r="K5" i="11"/>
  <c r="K9" i="11"/>
  <c r="K13" i="11"/>
  <c r="K17" i="11"/>
  <c r="K21" i="11"/>
  <c r="K25" i="11"/>
  <c r="K4" i="12"/>
  <c r="K8" i="12"/>
  <c r="K12" i="12"/>
  <c r="K16" i="12"/>
  <c r="K20" i="12"/>
  <c r="M5" i="13"/>
  <c r="M9" i="13"/>
  <c r="M13" i="13"/>
  <c r="M17" i="13"/>
  <c r="R9" i="3"/>
  <c r="T9" i="3" s="1"/>
  <c r="R10" i="3"/>
  <c r="T10" i="3" s="1"/>
  <c r="R13" i="3"/>
  <c r="T13" i="3" s="1"/>
  <c r="R14" i="3"/>
  <c r="T14" i="3" s="1"/>
  <c r="R20" i="3"/>
  <c r="R23" i="3"/>
  <c r="T23" i="3" s="1"/>
  <c r="R24" i="3"/>
  <c r="I6" i="4"/>
  <c r="I11" i="4"/>
  <c r="I17" i="4"/>
  <c r="I20" i="4"/>
  <c r="I5" i="5"/>
  <c r="I9" i="5"/>
  <c r="I13" i="5"/>
  <c r="I17" i="5"/>
  <c r="I21" i="5"/>
  <c r="I3" i="6"/>
  <c r="I7" i="6"/>
  <c r="I11" i="6"/>
  <c r="I15" i="6"/>
  <c r="I19" i="6"/>
  <c r="I23" i="6"/>
  <c r="I2" i="7"/>
  <c r="I6" i="7"/>
  <c r="I10" i="7"/>
  <c r="I14" i="7"/>
  <c r="I18" i="7"/>
  <c r="I5" i="9"/>
  <c r="I9" i="9"/>
  <c r="L5" i="10"/>
  <c r="L9" i="10"/>
  <c r="L13" i="10"/>
  <c r="L17" i="10"/>
  <c r="L21" i="10"/>
  <c r="L25" i="10"/>
  <c r="L29" i="10"/>
  <c r="K2" i="11"/>
  <c r="K6" i="11"/>
  <c r="K10" i="11"/>
  <c r="K14" i="11"/>
  <c r="K18" i="11"/>
  <c r="K22" i="11"/>
  <c r="K26" i="11"/>
  <c r="K5" i="12"/>
  <c r="K9" i="12"/>
  <c r="K13" i="12"/>
  <c r="K17" i="12"/>
  <c r="M2" i="13"/>
  <c r="M6" i="13"/>
  <c r="M10" i="13"/>
  <c r="M14" i="13"/>
  <c r="M18" i="13"/>
  <c r="R4" i="3"/>
  <c r="T4" i="3" s="1"/>
  <c r="R6" i="3"/>
  <c r="T6" i="3" s="1"/>
  <c r="R16" i="3"/>
  <c r="T16" i="3" s="1"/>
  <c r="R22" i="3"/>
  <c r="I3" i="4"/>
  <c r="I9" i="4"/>
  <c r="I14" i="4"/>
  <c r="I18" i="4"/>
  <c r="I2" i="5"/>
  <c r="I6" i="5"/>
  <c r="I10" i="5"/>
  <c r="I14" i="5"/>
  <c r="I18" i="5"/>
  <c r="I22" i="5"/>
  <c r="I4" i="6"/>
  <c r="I8" i="6"/>
  <c r="I12" i="6"/>
  <c r="I16" i="6"/>
  <c r="I20" i="6"/>
  <c r="I24" i="6"/>
  <c r="I3" i="7"/>
  <c r="I7" i="7"/>
  <c r="I11" i="7"/>
  <c r="I15" i="7"/>
  <c r="I2" i="9"/>
  <c r="I6" i="9"/>
  <c r="L2" i="10"/>
  <c r="L6" i="10"/>
  <c r="L10" i="10"/>
  <c r="L14" i="10"/>
  <c r="L18" i="10"/>
  <c r="L22" i="10"/>
  <c r="L26" i="10"/>
  <c r="L30" i="10"/>
  <c r="K3" i="11"/>
  <c r="K7" i="11"/>
  <c r="K11" i="11"/>
  <c r="K15" i="11"/>
  <c r="K19" i="11"/>
  <c r="K23" i="11"/>
  <c r="K2" i="12"/>
  <c r="K6" i="12"/>
  <c r="K10" i="12"/>
  <c r="K14" i="12"/>
  <c r="K18" i="12"/>
  <c r="M3" i="13"/>
  <c r="M7" i="13"/>
  <c r="M11" i="13"/>
  <c r="M15" i="13"/>
  <c r="M19" i="13"/>
  <c r="R8" i="3"/>
  <c r="T8" i="3" s="1"/>
  <c r="R11" i="3"/>
  <c r="T11" i="3" s="1"/>
  <c r="R12" i="3"/>
  <c r="T12" i="3" s="1"/>
  <c r="R15" i="3"/>
  <c r="R19" i="3"/>
  <c r="T19" i="3" s="1"/>
  <c r="I4" i="4"/>
  <c r="I7" i="4"/>
  <c r="I10" i="4"/>
  <c r="I12" i="4"/>
  <c r="I15" i="4"/>
  <c r="I3" i="5"/>
  <c r="I7" i="5"/>
  <c r="I11" i="5"/>
  <c r="I15" i="5"/>
  <c r="I19" i="5"/>
  <c r="I23" i="5"/>
  <c r="I5" i="6"/>
  <c r="I9" i="6"/>
  <c r="I13" i="6"/>
  <c r="I17" i="6"/>
  <c r="I21" i="6"/>
  <c r="I25" i="6"/>
  <c r="I4" i="7"/>
  <c r="I8" i="7"/>
  <c r="I12" i="7"/>
  <c r="I16" i="7"/>
  <c r="I3" i="9"/>
  <c r="I7" i="9"/>
  <c r="L3" i="10"/>
  <c r="L7" i="10"/>
  <c r="L11" i="10"/>
  <c r="L15" i="10"/>
  <c r="L19" i="10"/>
  <c r="L23" i="10"/>
  <c r="L27" i="10"/>
  <c r="L31" i="10"/>
  <c r="K4" i="11"/>
  <c r="K8" i="11"/>
  <c r="K12" i="11"/>
  <c r="K16" i="11"/>
  <c r="K20" i="11"/>
  <c r="K24" i="11"/>
  <c r="K3" i="12"/>
  <c r="K7" i="12"/>
  <c r="K11" i="12"/>
  <c r="K15" i="12"/>
  <c r="K19" i="12"/>
  <c r="M4" i="13"/>
  <c r="M8" i="13"/>
  <c r="M12" i="13"/>
  <c r="M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Sandeep Repswal</author>
  </authors>
  <commentList>
    <comment ref="E2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H2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E3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E4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E6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E8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  <comment ref="E9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Sandeep Repswal:
near resistance
might go down</t>
        </r>
      </text>
    </comment>
    <comment ref="E10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 xml:space="preserve">Sandeep Repswal:
</t>
        </r>
      </text>
    </comment>
  </commentList>
</comments>
</file>

<file path=xl/sharedStrings.xml><?xml version="1.0" encoding="utf-8"?>
<sst xmlns="http://schemas.openxmlformats.org/spreadsheetml/2006/main" count="6386" uniqueCount="4230">
  <si>
    <t>Stocks allowed for MIS</t>
  </si>
  <si>
    <t>Margin allowed</t>
  </si>
  <si>
    <t>3MINDIA</t>
  </si>
  <si>
    <t>AARTIDRUGS</t>
  </si>
  <si>
    <t>AARTIIND</t>
  </si>
  <si>
    <t>AAVAS</t>
  </si>
  <si>
    <t>ABB</t>
  </si>
  <si>
    <t>ABBOTINDIA</t>
  </si>
  <si>
    <t>ABCAPITAL</t>
  </si>
  <si>
    <t>ABFRL</t>
  </si>
  <si>
    <t>ADANIPORTS</t>
  </si>
  <si>
    <t>ADANITRANS</t>
  </si>
  <si>
    <t>ADVENZYMES</t>
  </si>
  <si>
    <t>AEGISCHEM</t>
  </si>
  <si>
    <t>AHLUCONT</t>
  </si>
  <si>
    <t>AIAENG</t>
  </si>
  <si>
    <t>AJANTPHARM</t>
  </si>
  <si>
    <t>AKZOINDIA</t>
  </si>
  <si>
    <t>ALEMBICLTD</t>
  </si>
  <si>
    <t>ALKEM</t>
  </si>
  <si>
    <t>ALLCARGO</t>
  </si>
  <si>
    <t>ALOKINDS</t>
  </si>
  <si>
    <t>AMRUTANJAN</t>
  </si>
  <si>
    <t>ANGELBRKG</t>
  </si>
  <si>
    <t>APARINDS</t>
  </si>
  <si>
    <t>APLLTD</t>
  </si>
  <si>
    <t>ASAHIINDIA</t>
  </si>
  <si>
    <t>ASHOKA</t>
  </si>
  <si>
    <t>ASIANPAINT</t>
  </si>
  <si>
    <t>ASTERDM</t>
  </si>
  <si>
    <t>ASTRAL</t>
  </si>
  <si>
    <t>ASTRAZEN</t>
  </si>
  <si>
    <t>ATFL</t>
  </si>
  <si>
    <t>ATUL</t>
  </si>
  <si>
    <t>AUBANK</t>
  </si>
  <si>
    <t>AUROPHARMA</t>
  </si>
  <si>
    <t>AVANTIFEED</t>
  </si>
  <si>
    <t>BAJAJ-AUTO</t>
  </si>
  <si>
    <t>BAJAJCON</t>
  </si>
  <si>
    <t>BAJAJELEC</t>
  </si>
  <si>
    <t>BAJAJFINSV</t>
  </si>
  <si>
    <t>BAJAJHLDNG</t>
  </si>
  <si>
    <t>BAJFINANCE</t>
  </si>
  <si>
    <t>BALMLAWRIE</t>
  </si>
  <si>
    <t>BALRAMCHIN</t>
  </si>
  <si>
    <t>BANKBARODA</t>
  </si>
  <si>
    <t>BANKBEES</t>
  </si>
  <si>
    <t>BANKINDIA</t>
  </si>
  <si>
    <t>BASF</t>
  </si>
  <si>
    <t>BAYERCROP</t>
  </si>
  <si>
    <t>BBTC</t>
  </si>
  <si>
    <t>BDL</t>
  </si>
  <si>
    <t>BEL</t>
  </si>
  <si>
    <t>BEML</t>
  </si>
  <si>
    <t>BHARATRAS</t>
  </si>
  <si>
    <t>BHEL</t>
  </si>
  <si>
    <t>BIOCON</t>
  </si>
  <si>
    <t>BIRLACORPN</t>
  </si>
  <si>
    <t>BLISSGVS</t>
  </si>
  <si>
    <t>BLUESTARCO</t>
  </si>
  <si>
    <t>BOMDYEING</t>
  </si>
  <si>
    <t>BRIGADE</t>
  </si>
  <si>
    <t>BRITANNIA</t>
  </si>
  <si>
    <t>BSE</t>
  </si>
  <si>
    <t>CADILAHC</t>
  </si>
  <si>
    <t>CAMS</t>
  </si>
  <si>
    <t>CANBK</t>
  </si>
  <si>
    <t>CANFINHOME</t>
  </si>
  <si>
    <t>CAPLIPOINT</t>
  </si>
  <si>
    <t>CARBORUNIV</t>
  </si>
  <si>
    <t>CARERATING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</si>
  <si>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</si>
  <si>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</si>
  <si>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</si>
  <si>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</si>
  <si>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</si>
  <si>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</si>
  <si>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</si>
  <si>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</si>
  <si>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</si>
  <si>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</si>
  <si>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CHALET</t>
  </si>
  <si>
    <t>CHAMBLFERT</t>
  </si>
  <si>
    <t>CHEMCON</t>
  </si>
  <si>
    <t>CHOLAHLDNG</t>
  </si>
  <si>
    <t>CIPLA</t>
  </si>
  <si>
    <t>COALINDIA</t>
  </si>
  <si>
    <t>COCHINSHIP</t>
  </si>
  <si>
    <t>COFORGE</t>
  </si>
  <si>
    <t>COLPAL</t>
  </si>
  <si>
    <t>COROMANDEL</t>
  </si>
  <si>
    <t>CREDITACC</t>
  </si>
  <si>
    <t>CRISIL</t>
  </si>
  <si>
    <t>CROMPTON</t>
  </si>
  <si>
    <t>CSBBANK</t>
  </si>
  <si>
    <t>CUB</t>
  </si>
  <si>
    <t>CYIENT</t>
  </si>
  <si>
    <t>DABUR</t>
  </si>
  <si>
    <t>DALBHARAT</t>
  </si>
  <si>
    <t>DBCORP</t>
  </si>
  <si>
    <t>DBL</t>
  </si>
  <si>
    <t>DCAL</t>
  </si>
  <si>
    <t>DCBBANK</t>
  </si>
  <si>
    <t>DCMSHRIRAM</t>
  </si>
  <si>
    <t>DEEPAKNTR</t>
  </si>
  <si>
    <t>DELTACORP</t>
  </si>
  <si>
    <t>DEN</t>
  </si>
  <si>
    <t>DFMFOODS</t>
  </si>
  <si>
    <t>DHANUKA</t>
  </si>
  <si>
    <t>DIVISLAB</t>
  </si>
  <si>
    <t>DLF</t>
  </si>
  <si>
    <t>DMART</t>
  </si>
  <si>
    <t>DRREDDY</t>
  </si>
  <si>
    <t>ECLERX</t>
  </si>
  <si>
    <t>EIDPARRY</t>
  </si>
  <si>
    <t>EIHOTEL</t>
  </si>
  <si>
    <t>EMAMILTD</t>
  </si>
  <si>
    <t>ENDURANCE</t>
  </si>
  <si>
    <t>ENGINERSIN</t>
  </si>
  <si>
    <t>EPL</t>
  </si>
  <si>
    <t>ERIS</t>
  </si>
  <si>
    <t>ESABINDIA</t>
  </si>
  <si>
    <t>ESCORTS</t>
  </si>
  <si>
    <t>EXIDEIND</t>
  </si>
  <si>
    <t>FCONSUMER</t>
  </si>
  <si>
    <t>FDC</t>
  </si>
  <si>
    <t>FINEORG</t>
  </si>
  <si>
    <t>FINPIPE</t>
  </si>
  <si>
    <t>FLFL</t>
  </si>
  <si>
    <t>FLUOROCHEM</t>
  </si>
  <si>
    <t>FORCEMOT</t>
  </si>
  <si>
    <t>FRETAIL</t>
  </si>
  <si>
    <t>GABRIEL</t>
  </si>
  <si>
    <t>GAEL</t>
  </si>
  <si>
    <t>GALAXYSURF</t>
  </si>
  <si>
    <t>GARFIBRES</t>
  </si>
  <si>
    <t>GEPIL</t>
  </si>
  <si>
    <t>GESHIP</t>
  </si>
  <si>
    <t>GET&amp;D</t>
  </si>
  <si>
    <t>GICRE</t>
  </si>
  <si>
    <t>GILLETTE</t>
  </si>
  <si>
    <t>GLAXO</t>
  </si>
  <si>
    <t>GLENMARK</t>
  </si>
  <si>
    <t>GMDCLTD</t>
  </si>
  <si>
    <t>GMMPFAUDLR</t>
  </si>
  <si>
    <t>GMRINFRA</t>
  </si>
  <si>
    <t>GNFC</t>
  </si>
  <si>
    <t>GODFRYPHLP</t>
  </si>
  <si>
    <t>GODREJAGRO</t>
  </si>
  <si>
    <t>GODREJCP</t>
  </si>
  <si>
    <t>GODREJIND</t>
  </si>
  <si>
    <t>GODREJPROP</t>
  </si>
  <si>
    <t>GOODYEAR</t>
  </si>
  <si>
    <t>GPPL</t>
  </si>
  <si>
    <t>GRANULES</t>
  </si>
  <si>
    <t>GREAVESCOT</t>
  </si>
  <si>
    <t>GREENPLY</t>
  </si>
  <si>
    <t>GRINDWELL</t>
  </si>
  <si>
    <t>GRSE</t>
  </si>
  <si>
    <t>GSFC</t>
  </si>
  <si>
    <t>GSPL</t>
  </si>
  <si>
    <t>GUJALKALI</t>
  </si>
  <si>
    <t>GUJGASLTD</t>
  </si>
  <si>
    <t>GULFOILLUB</t>
  </si>
  <si>
    <t>HAL</t>
  </si>
  <si>
    <t>HAPPSTMNDS</t>
  </si>
  <si>
    <t>HATHWAY</t>
  </si>
  <si>
    <t>HATSUN</t>
  </si>
  <si>
    <t>HCLTECH</t>
  </si>
  <si>
    <t>HDFC</t>
  </si>
  <si>
    <t>HDFCAMC</t>
  </si>
  <si>
    <t>HDFCBANK</t>
  </si>
  <si>
    <t>HEG</t>
  </si>
  <si>
    <t>HEIDELBERG</t>
  </si>
  <si>
    <t>HERITGFOOD</t>
  </si>
  <si>
    <t>HEROMOTOCO</t>
  </si>
  <si>
    <t>HESTERBIO</t>
  </si>
  <si>
    <t>HGINFRA</t>
  </si>
  <si>
    <t>HGS</t>
  </si>
  <si>
    <t>HIKAL</t>
  </si>
  <si>
    <t>HINDPETRO</t>
  </si>
  <si>
    <t>HINDUNILVR</t>
  </si>
  <si>
    <t>HNDFDS</t>
  </si>
  <si>
    <t>HONAUT</t>
  </si>
  <si>
    <t>HUDCO</t>
  </si>
  <si>
    <t>HUHTAMAKI</t>
  </si>
  <si>
    <t>ICICIBANK</t>
  </si>
  <si>
    <t>IDBI</t>
  </si>
  <si>
    <t>IEX</t>
  </si>
  <si>
    <t>IFBIND</t>
  </si>
  <si>
    <t>IIFL</t>
  </si>
  <si>
    <t>IIFLSEC</t>
  </si>
  <si>
    <t>IIFLWAM</t>
  </si>
  <si>
    <t>INDHOTEL</t>
  </si>
  <si>
    <t>INDIACEM</t>
  </si>
  <si>
    <t>INDIAMART</t>
  </si>
  <si>
    <t>INDIANB</t>
  </si>
  <si>
    <t>INDIGO</t>
  </si>
  <si>
    <t>INDOCO</t>
  </si>
  <si>
    <t>INDOSTAR</t>
  </si>
  <si>
    <t>INDUSINDBK</t>
  </si>
  <si>
    <t>INEOSSTYRO</t>
  </si>
  <si>
    <t>INFIBEAM</t>
  </si>
  <si>
    <t>INFY</t>
  </si>
  <si>
    <t>IOB</t>
  </si>
  <si>
    <t>IOLCP</t>
  </si>
  <si>
    <t>IPCALAB</t>
  </si>
  <si>
    <t>IRB</t>
  </si>
  <si>
    <t>IRCON</t>
  </si>
  <si>
    <t>IRCTC</t>
  </si>
  <si>
    <t>ISEC</t>
  </si>
  <si>
    <t>ITC</t>
  </si>
  <si>
    <t>ITDC</t>
  </si>
  <si>
    <t>ITI</t>
  </si>
  <si>
    <t>JAGRAN</t>
  </si>
  <si>
    <t>JAICORPLTD</t>
  </si>
  <si>
    <t>JAMNAAUTO</t>
  </si>
  <si>
    <t>JBCHEPHARM</t>
  </si>
  <si>
    <t>JCHAC</t>
  </si>
  <si>
    <t>JINDALPOLY</t>
  </si>
  <si>
    <t>JINDALSAW</t>
  </si>
  <si>
    <t>JKLAKSHMI</t>
  </si>
  <si>
    <t>JKPAPER</t>
  </si>
  <si>
    <t>JKTYRE</t>
  </si>
  <si>
    <t>JMFINANCIL</t>
  </si>
  <si>
    <t>JSLHISAR</t>
  </si>
  <si>
    <t>JSWENERGY</t>
  </si>
  <si>
    <t>JSWSTEEL</t>
  </si>
  <si>
    <t>JTEKTINDIA</t>
  </si>
  <si>
    <t>JUBILANT</t>
  </si>
  <si>
    <t>JUBLFOOD</t>
  </si>
  <si>
    <t>JUSTDIAL</t>
  </si>
  <si>
    <t>JYOTHYLAB</t>
  </si>
  <si>
    <t>KAJARIACER</t>
  </si>
  <si>
    <t>KALPATPOWR</t>
  </si>
  <si>
    <t>KANSAINER</t>
  </si>
  <si>
    <t>KARURVYSYA</t>
  </si>
  <si>
    <t>KEC</t>
  </si>
  <si>
    <t>KEI</t>
  </si>
  <si>
    <t>KENNAMET</t>
  </si>
  <si>
    <t>KIRLOSENG</t>
  </si>
  <si>
    <t>KNRCON</t>
  </si>
  <si>
    <t>KOTAKBANK</t>
  </si>
  <si>
    <t>KPITTECH</t>
  </si>
  <si>
    <t>KPRMILL</t>
  </si>
  <si>
    <t>KRBL</t>
  </si>
  <si>
    <t>KSB</t>
  </si>
  <si>
    <t>KSCL</t>
  </si>
  <si>
    <t>KTKBANK</t>
  </si>
  <si>
    <t>LALPATHLAB</t>
  </si>
  <si>
    <t>LAOPALA</t>
  </si>
  <si>
    <t>LAXMIMACH</t>
  </si>
  <si>
    <t>LEMONTREE</t>
  </si>
  <si>
    <t>LINDEINDIA</t>
  </si>
  <si>
    <t>LTI</t>
  </si>
  <si>
    <t>LTTS</t>
  </si>
  <si>
    <t>LUPIN</t>
  </si>
  <si>
    <t>LUXIND</t>
  </si>
  <si>
    <t>MAHABANK</t>
  </si>
  <si>
    <t>MAHINDCIE</t>
  </si>
  <si>
    <t>MAHLOG</t>
  </si>
  <si>
    <t>MAHSCOOTER</t>
  </si>
  <si>
    <t>MAHSEAMLES</t>
  </si>
  <si>
    <t>MANAPPURAM</t>
  </si>
  <si>
    <t>MARICO</t>
  </si>
  <si>
    <t>MARUTI</t>
  </si>
  <si>
    <t>MASFIN</t>
  </si>
  <si>
    <t>MAXHEALTH</t>
  </si>
  <si>
    <t>MAZDOCK</t>
  </si>
  <si>
    <t>MCX</t>
  </si>
  <si>
    <t>MEGH</t>
  </si>
  <si>
    <t>METROPOLIS</t>
  </si>
  <si>
    <t>MHRIL</t>
  </si>
  <si>
    <t>MIDHANI</t>
  </si>
  <si>
    <t>MINDACORP</t>
  </si>
  <si>
    <t>MINDAIND</t>
  </si>
  <si>
    <t>MMTC</t>
  </si>
  <si>
    <t>MOIL</t>
  </si>
  <si>
    <t>MOTHERSUMI</t>
  </si>
  <si>
    <t>MOTILALOFS</t>
  </si>
  <si>
    <t>MPHASIS</t>
  </si>
  <si>
    <t>MRPL</t>
  </si>
  <si>
    <t>NAM-INDIA</t>
  </si>
  <si>
    <t>NATCOPHARM</t>
  </si>
  <si>
    <t>NAVINFLUOR</t>
  </si>
  <si>
    <t>NAVNETEDUL</t>
  </si>
  <si>
    <t>NBCC</t>
  </si>
  <si>
    <t>NCC</t>
  </si>
  <si>
    <t>NEOGEN</t>
  </si>
  <si>
    <t>NESCO</t>
  </si>
  <si>
    <t>NESTLEIND</t>
  </si>
  <si>
    <t>NETWORK18</t>
  </si>
  <si>
    <t>NFL</t>
  </si>
  <si>
    <t>NH</t>
  </si>
  <si>
    <t>NHPC</t>
  </si>
  <si>
    <t>NIACL</t>
  </si>
  <si>
    <t>NIFTYBEES</t>
  </si>
  <si>
    <t>NIITLTD</t>
  </si>
  <si>
    <t>NILKAMAL</t>
  </si>
  <si>
    <t>NLCINDIA</t>
  </si>
  <si>
    <t>NOCIL</t>
  </si>
  <si>
    <t>NTPC</t>
  </si>
  <si>
    <t>OBEROIRLTY</t>
  </si>
  <si>
    <t>OFSS</t>
  </si>
  <si>
    <t>OIL</t>
  </si>
  <si>
    <t>ORIENTELEC</t>
  </si>
  <si>
    <t>ORIENTREF</t>
  </si>
  <si>
    <t>PEL</t>
  </si>
  <si>
    <t>PERSISTENT</t>
  </si>
  <si>
    <t>PFIZER</t>
  </si>
  <si>
    <t>PGHH</t>
  </si>
  <si>
    <t>PGHL</t>
  </si>
  <si>
    <t>PHILIPCARB</t>
  </si>
  <si>
    <t>PHOENIXLTD</t>
  </si>
  <si>
    <t>PIDILITIND</t>
  </si>
  <si>
    <t>PIIND</t>
  </si>
  <si>
    <t>PILANIINVS</t>
  </si>
  <si>
    <t>PNB</t>
  </si>
  <si>
    <t>PNBHOUSING</t>
  </si>
  <si>
    <t>PNCINFRA</t>
  </si>
  <si>
    <t>POLYMED</t>
  </si>
  <si>
    <t>POLYPLEX</t>
  </si>
  <si>
    <t>POWERINDIA</t>
  </si>
  <si>
    <t>PRAJIND</t>
  </si>
  <si>
    <t>PRESTIGE</t>
  </si>
  <si>
    <t>PRIVISCL</t>
  </si>
  <si>
    <t>PRSMJOHNSN</t>
  </si>
  <si>
    <t>PSPPROJECT</t>
  </si>
  <si>
    <t>PTC</t>
  </si>
  <si>
    <t>QUESS</t>
  </si>
  <si>
    <t>RADICO</t>
  </si>
  <si>
    <t>RAIN</t>
  </si>
  <si>
    <t>RAJESHEXPO</t>
  </si>
  <si>
    <t>RALLIS</t>
  </si>
  <si>
    <t>RAMCOIND</t>
  </si>
  <si>
    <t>RATNAMANI</t>
  </si>
  <si>
    <t>RAYMOND</t>
  </si>
  <si>
    <t>RCF</t>
  </si>
  <si>
    <t>REDINGTON</t>
  </si>
  <si>
    <t>RELAXO</t>
  </si>
  <si>
    <t>RELIANCE</t>
  </si>
  <si>
    <t>RITES</t>
  </si>
  <si>
    <t>ROSSARI</t>
  </si>
  <si>
    <t>RUPA</t>
  </si>
  <si>
    <t>SAIL</t>
  </si>
  <si>
    <t>SANOFI</t>
  </si>
  <si>
    <t>SBICARD</t>
  </si>
  <si>
    <t>SBILIFE</t>
  </si>
  <si>
    <t>SBIN</t>
  </si>
  <si>
    <t>SCHAEFFLER</t>
  </si>
  <si>
    <t>SCHNEIDER</t>
  </si>
  <si>
    <t>SCI</t>
  </si>
  <si>
    <t>SFL</t>
  </si>
  <si>
    <t>SHARDACROP</t>
  </si>
  <si>
    <t>SHILPAMED</t>
  </si>
  <si>
    <t>SHOPERSTOP</t>
  </si>
  <si>
    <t>SHRIRAMCIT</t>
  </si>
  <si>
    <t>SIEMENS</t>
  </si>
  <si>
    <t>SIS</t>
  </si>
  <si>
    <t>SJVN</t>
  </si>
  <si>
    <t>SKFINDIA</t>
  </si>
  <si>
    <t>SOLARA</t>
  </si>
  <si>
    <t>SOLARINDS</t>
  </si>
  <si>
    <t>SONATSOFTW</t>
  </si>
  <si>
    <t>SOUTHBANK</t>
  </si>
  <si>
    <t>SPANDANA</t>
  </si>
  <si>
    <t>SPARC</t>
  </si>
  <si>
    <t>SPICEJET</t>
  </si>
  <si>
    <t>SRF</t>
  </si>
  <si>
    <t>STAR</t>
  </si>
  <si>
    <t>STARCEMENT</t>
  </si>
  <si>
    <t>STLTECH</t>
  </si>
  <si>
    <t>SUDARSCHEM</t>
  </si>
  <si>
    <t>SUMICHEM</t>
  </si>
  <si>
    <t>SUNCLAYLTD</t>
  </si>
  <si>
    <t>SUNDARMFIN</t>
  </si>
  <si>
    <t>SUNDRMFAST</t>
  </si>
  <si>
    <t>SUNPHARMA</t>
  </si>
  <si>
    <t>SUNTECK</t>
  </si>
  <si>
    <t>SUPRAJIT</t>
  </si>
  <si>
    <t>SUPREMEIND</t>
  </si>
  <si>
    <t>SUVENPHAR</t>
  </si>
  <si>
    <t>SWANENERGY</t>
  </si>
  <si>
    <t>SWARAJENG</t>
  </si>
  <si>
    <t>SWSOLAR</t>
  </si>
  <si>
    <t>SYMPHONY</t>
  </si>
  <si>
    <t>SYNGENE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</si>
  <si>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</si>
  <si>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</si>
  <si>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</si>
  <si>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</si>
  <si>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</si>
  <si>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</si>
  <si>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</si>
  <si>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</si>
  <si>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TATAMTRDVR</t>
  </si>
  <si>
    <t>TATASTLBSL</t>
  </si>
  <si>
    <t>TATASTLLP</t>
  </si>
  <si>
    <t>TCI</t>
  </si>
  <si>
    <t>TCIEXP</t>
  </si>
  <si>
    <t>TCNSBRANDS</t>
  </si>
  <si>
    <t>TEAMLEASE</t>
  </si>
  <si>
    <t>THERMAX</t>
  </si>
  <si>
    <t>THYROCARE</t>
  </si>
  <si>
    <t>TIDEWATER</t>
  </si>
  <si>
    <t>TIINDIA</t>
  </si>
  <si>
    <t>TIMKEN</t>
  </si>
  <si>
    <t>TITAN</t>
  </si>
  <si>
    <t>TORNTPHARM</t>
  </si>
  <si>
    <t>TORNTPOWER</t>
  </si>
  <si>
    <t>TRENT</t>
  </si>
  <si>
    <t>TRITURBINE</t>
  </si>
  <si>
    <t>TTKPRESTIG</t>
  </si>
  <si>
    <t>TV18BRDCST</t>
  </si>
  <si>
    <t>TVSMOTOR</t>
  </si>
  <si>
    <t>TVTODAY</t>
  </si>
  <si>
    <t>UCOBANK</t>
  </si>
  <si>
    <t>UFLEX</t>
  </si>
  <si>
    <t>UJJIVAN</t>
  </si>
  <si>
    <t>UJJIVANSFB</t>
  </si>
  <si>
    <t>UNIONBANK</t>
  </si>
  <si>
    <t>UTIAMC</t>
  </si>
  <si>
    <t>VALIANTORG</t>
  </si>
  <si>
    <t>VARROC</t>
  </si>
  <si>
    <t>VBL</t>
  </si>
  <si>
    <t>VENKEYS</t>
  </si>
  <si>
    <t>VESUVIUS</t>
  </si>
  <si>
    <t>VINATIORGA</t>
  </si>
  <si>
    <t>VIPIND</t>
  </si>
  <si>
    <t>VMART</t>
  </si>
  <si>
    <t>VRLLOG</t>
  </si>
  <si>
    <t>VSTIND</t>
  </si>
  <si>
    <t>VTL</t>
  </si>
  <si>
    <t>WABCOINDIA</t>
  </si>
  <si>
    <t>WELCORP</t>
  </si>
  <si>
    <t>WESTLIFE</t>
  </si>
  <si>
    <t>WHIRLPOOL</t>
  </si>
  <si>
    <t>WOCKPHARMA</t>
  </si>
  <si>
    <t>ZEEL</t>
  </si>
  <si>
    <t>ZENSARTECH</t>
  </si>
  <si>
    <t>ZYDUSWELL</t>
  </si>
  <si>
    <t>NAT.PEROXIDE</t>
  </si>
  <si>
    <t>HAWKINS COOK</t>
  </si>
  <si>
    <t>ISGEC</t>
  </si>
  <si>
    <t>ACC</t>
  </si>
  <si>
    <t>ADANIENT</t>
  </si>
  <si>
    <t>AMARAJABAT</t>
  </si>
  <si>
    <t>AMBER</t>
  </si>
  <si>
    <t>AMBUJACEM</t>
  </si>
  <si>
    <t>APOLLOHOSP</t>
  </si>
  <si>
    <t>APOLLOTYRE</t>
  </si>
  <si>
    <t>ASHOKLEY</t>
  </si>
  <si>
    <t>AXISBANK</t>
  </si>
  <si>
    <t>BALAMINES</t>
  </si>
  <si>
    <t>BALKRISIND</t>
  </si>
  <si>
    <t>BANDHANBNK</t>
  </si>
  <si>
    <t>BATAINDIA</t>
  </si>
  <si>
    <t>BERGEPAINT</t>
  </si>
  <si>
    <t>BHARATFORG</t>
  </si>
  <si>
    <t>BHARTIARTL</t>
  </si>
  <si>
    <t>BOSCHLTD</t>
  </si>
  <si>
    <t>BPCL</t>
  </si>
  <si>
    <t>CHOLAFIN</t>
  </si>
  <si>
    <t>CONCOR</t>
  </si>
  <si>
    <t>CUMMINSIND</t>
  </si>
  <si>
    <t>DHANI</t>
  </si>
  <si>
    <t>EICHERMOT</t>
  </si>
  <si>
    <t>ELGIEQUIP</t>
  </si>
  <si>
    <t>EQUITAS</t>
  </si>
  <si>
    <t>FEDERALBNK</t>
  </si>
  <si>
    <t>FINCABLES</t>
  </si>
  <si>
    <t>FORTIS</t>
  </si>
  <si>
    <t>GAIL</t>
  </si>
  <si>
    <t>GRAPHITE</t>
  </si>
  <si>
    <t>GRASIM</t>
  </si>
  <si>
    <t>GREENLAM</t>
  </si>
  <si>
    <t>HAVELLS</t>
  </si>
  <si>
    <t>HDFCLIFE</t>
  </si>
  <si>
    <t>HFCL</t>
  </si>
  <si>
    <t>HINDALCO</t>
  </si>
  <si>
    <t>HINDCOPPER</t>
  </si>
  <si>
    <t>HSCL</t>
  </si>
  <si>
    <t>IBREALEST</t>
  </si>
  <si>
    <t>IBULHSGFIN</t>
  </si>
  <si>
    <t>ICICIGI</t>
  </si>
  <si>
    <t>ICICIPRULI</t>
  </si>
  <si>
    <t>ICRA</t>
  </si>
  <si>
    <t>IDEA</t>
  </si>
  <si>
    <t>IDFC</t>
  </si>
  <si>
    <t>IDFCFIRSTB</t>
  </si>
  <si>
    <t>IGL</t>
  </si>
  <si>
    <t>INDUSTOWER</t>
  </si>
  <si>
    <t>INGERRAND</t>
  </si>
  <si>
    <t>INOXLEISUR</t>
  </si>
  <si>
    <t>IOC</t>
  </si>
  <si>
    <t>JINDALSTEL</t>
  </si>
  <si>
    <t>JKCEMENT</t>
  </si>
  <si>
    <t>JSL</t>
  </si>
  <si>
    <t>KOLTEPATIL</t>
  </si>
  <si>
    <t>L&amp;TFH</t>
  </si>
  <si>
    <t>LICHSGFIN</t>
  </si>
  <si>
    <t>LT</t>
  </si>
  <si>
    <t>M&amp;M</t>
  </si>
  <si>
    <t>M&amp;MFIN</t>
  </si>
  <si>
    <t>MAITHANALL</t>
  </si>
  <si>
    <t>MCDOWELL-N</t>
  </si>
  <si>
    <t>MFSL</t>
  </si>
  <si>
    <t>MGL</t>
  </si>
  <si>
    <t>MINDTREE</t>
  </si>
  <si>
    <t>MRF</t>
  </si>
  <si>
    <t>MUTHOOTFIN</t>
  </si>
  <si>
    <t>NATIONALUM</t>
  </si>
  <si>
    <t>NAUKRI</t>
  </si>
  <si>
    <t>NMDC</t>
  </si>
  <si>
    <t>ONGC</t>
  </si>
  <si>
    <t>PAGEIND</t>
  </si>
  <si>
    <t>PETRONET</t>
  </si>
  <si>
    <t>PFC</t>
  </si>
  <si>
    <t>POLYCAB</t>
  </si>
  <si>
    <t>POWERGRID</t>
  </si>
  <si>
    <t>PVR</t>
  </si>
  <si>
    <t>RAMCOCEM</t>
  </si>
  <si>
    <t>RBLBANK</t>
  </si>
  <si>
    <t>RECLTD</t>
  </si>
  <si>
    <t>ROUTE</t>
  </si>
  <si>
    <t>RVNL</t>
  </si>
  <si>
    <t>SHREECEM</t>
  </si>
  <si>
    <t>SRTRANSFIN</t>
  </si>
  <si>
    <t>SUNTV</t>
  </si>
  <si>
    <t>TATAMOTORS</t>
  </si>
  <si>
    <t>TATAPOWER</t>
  </si>
  <si>
    <t>TATASTEEL</t>
  </si>
  <si>
    <t>TCS</t>
  </si>
  <si>
    <t>TECHM</t>
  </si>
  <si>
    <t>TECHNOE</t>
  </si>
  <si>
    <t>UBL</t>
  </si>
  <si>
    <t>ULTRACEMCO</t>
  </si>
  <si>
    <t>UPL</t>
  </si>
  <si>
    <t>VEDL</t>
  </si>
  <si>
    <t>VGUARD</t>
  </si>
  <si>
    <t>VOLTAS</t>
  </si>
  <si>
    <t>WIPRO</t>
  </si>
  <si>
    <t>YESBANK</t>
  </si>
  <si>
    <t>Ticker45 matches3 items</t>
  </si>
  <si>
    <t>LastAbove 30</t>
  </si>
  <si>
    <t>Chg %Above 0.5</t>
  </si>
  <si>
    <t>Chg</t>
  </si>
  <si>
    <t>Rating</t>
  </si>
  <si>
    <t>Vol</t>
  </si>
  <si>
    <t>Mkt Cap</t>
  </si>
  <si>
    <t>P/E</t>
  </si>
  <si>
    <t>NSE:HFCL</t>
  </si>
  <si>
    <t>9.26%</t>
  </si>
  <si>
    <t>Buy</t>
  </si>
  <si>
    <t>30.71M</t>
  </si>
  <si>
    <t>38.66B</t>
  </si>
  <si>
    <t>NSE:VOLTAS</t>
  </si>
  <si>
    <t>2.35%</t>
  </si>
  <si>
    <t>1.928M</t>
  </si>
  <si>
    <t>298.955B</t>
  </si>
  <si>
    <t>NSE:WELCORP</t>
  </si>
  <si>
    <t>0.60%</t>
  </si>
  <si>
    <t>1.774M</t>
  </si>
  <si>
    <t>37.215B</t>
  </si>
  <si>
    <t>NSE:EKC</t>
  </si>
  <si>
    <t>1.98%</t>
  </si>
  <si>
    <t>Strong Buy</t>
  </si>
  <si>
    <t>1.742M</t>
  </si>
  <si>
    <t>6.631B</t>
  </si>
  <si>
    <t>NSE:USHAMART</t>
  </si>
  <si>
    <t>0.71%</t>
  </si>
  <si>
    <t>1.002M</t>
  </si>
  <si>
    <t>10.742B</t>
  </si>
  <si>
    <t>NSE:INDIAGLYCO</t>
  </si>
  <si>
    <t>4.40%</t>
  </si>
  <si>
    <t>845.521K</t>
  </si>
  <si>
    <t>12.072B</t>
  </si>
  <si>
    <t>NSE:BALKRISIND</t>
  </si>
  <si>
    <t>3.25%</t>
  </si>
  <si>
    <t>834.793K</t>
  </si>
  <si>
    <t>333.085B</t>
  </si>
  <si>
    <t>NSE:CENTURYPLY</t>
  </si>
  <si>
    <t>0.69%</t>
  </si>
  <si>
    <t>827.531K</t>
  </si>
  <si>
    <t>54.932B</t>
  </si>
  <si>
    <t>NSE:GPPL</t>
  </si>
  <si>
    <t>1.43%</t>
  </si>
  <si>
    <t>692.847K</t>
  </si>
  <si>
    <t>46.169B</t>
  </si>
  <si>
    <t>NSE:WABAG</t>
  </si>
  <si>
    <t>1.77%</t>
  </si>
  <si>
    <t>628.222K</t>
  </si>
  <si>
    <t>13.017B</t>
  </si>
  <si>
    <t>NSE:HISARMETAL</t>
  </si>
  <si>
    <t>9.31%</t>
  </si>
  <si>
    <t>505.559K</t>
  </si>
  <si>
    <t>542.159M</t>
  </si>
  <si>
    <t>NSE:GULFPETRO</t>
  </si>
  <si>
    <t>4.98%</t>
  </si>
  <si>
    <t>478.677K</t>
  </si>
  <si>
    <t>2.463B</t>
  </si>
  <si>
    <t>NSE:BAJAJELEC</t>
  </si>
  <si>
    <t>408.336K</t>
  </si>
  <si>
    <t>76.034B</t>
  </si>
  <si>
    <t>NSE:ONWARDTEC</t>
  </si>
  <si>
    <t>3.09%</t>
  </si>
  <si>
    <t>347.938K</t>
  </si>
  <si>
    <t>1.74B</t>
  </si>
  <si>
    <t>NSE:SRF</t>
  </si>
  <si>
    <t>3.63%</t>
  </si>
  <si>
    <t>218.155K</t>
  </si>
  <si>
    <t>349.162B</t>
  </si>
  <si>
    <t>NSE:JAYBARMARU</t>
  </si>
  <si>
    <t>203.546K</t>
  </si>
  <si>
    <t>5.709B</t>
  </si>
  <si>
    <t>NSE:VARDHACRLC</t>
  </si>
  <si>
    <t>1.12%</t>
  </si>
  <si>
    <t>176.067K</t>
  </si>
  <si>
    <t>3.263B</t>
  </si>
  <si>
    <t>NSE:LTTS</t>
  </si>
  <si>
    <t>2.63%</t>
  </si>
  <si>
    <t>162.434K</t>
  </si>
  <si>
    <t>257.804B</t>
  </si>
  <si>
    <t>NSE:SASKEN</t>
  </si>
  <si>
    <t>5.06%</t>
  </si>
  <si>
    <t>158.224K</t>
  </si>
  <si>
    <t>12.988B</t>
  </si>
  <si>
    <t>NSE:APARINDS</t>
  </si>
  <si>
    <t>1.26%</t>
  </si>
  <si>
    <t>141.715K</t>
  </si>
  <si>
    <t>13.712B</t>
  </si>
  <si>
    <t>NSE:BLUESTARCO</t>
  </si>
  <si>
    <t>1.76%</t>
  </si>
  <si>
    <t>96.451K</t>
  </si>
  <si>
    <t>77.932B</t>
  </si>
  <si>
    <t>NSE:REFEX</t>
  </si>
  <si>
    <t>3.18%</t>
  </si>
  <si>
    <t>93.469K</t>
  </si>
  <si>
    <t>2.069B</t>
  </si>
  <si>
    <t>NSE:RUPA</t>
  </si>
  <si>
    <t>1.06%</t>
  </si>
  <si>
    <t>89.329K</t>
  </si>
  <si>
    <t>24.136B</t>
  </si>
  <si>
    <t>NSE:GMMPFAUDLR</t>
  </si>
  <si>
    <t>2.14%</t>
  </si>
  <si>
    <t>88.362K</t>
  </si>
  <si>
    <t>56.615B</t>
  </si>
  <si>
    <t>NSE:PTL</t>
  </si>
  <si>
    <t>1.44%</t>
  </si>
  <si>
    <t>86.839K</t>
  </si>
  <si>
    <t>3.002B</t>
  </si>
  <si>
    <t>NSE:MAANALU</t>
  </si>
  <si>
    <t>5.41%</t>
  </si>
  <si>
    <t>79.424K</t>
  </si>
  <si>
    <t>795.386M</t>
  </si>
  <si>
    <t>NSE:DSSL</t>
  </si>
  <si>
    <t>0.72%</t>
  </si>
  <si>
    <t>76.176K</t>
  </si>
  <si>
    <t>639.822M</t>
  </si>
  <si>
    <t>NSE:UNIDT</t>
  </si>
  <si>
    <t>7.39%</t>
  </si>
  <si>
    <t>72.711K</t>
  </si>
  <si>
    <t>6.652B</t>
  </si>
  <si>
    <t>NSE:TCI</t>
  </si>
  <si>
    <t>2.32%</t>
  </si>
  <si>
    <t>72.538K</t>
  </si>
  <si>
    <t>19.638B</t>
  </si>
  <si>
    <t>NSE:JOCIL</t>
  </si>
  <si>
    <t>2.04%</t>
  </si>
  <si>
    <t>72.492K</t>
  </si>
  <si>
    <t>1.711B</t>
  </si>
  <si>
    <t>NSE:GEECEE</t>
  </si>
  <si>
    <t>3.70%</t>
  </si>
  <si>
    <t>67.011K</t>
  </si>
  <si>
    <t>1.871B</t>
  </si>
  <si>
    <t>NSE:SWELECTES</t>
  </si>
  <si>
    <t>2.69%</t>
  </si>
  <si>
    <t>66.821K</t>
  </si>
  <si>
    <t>3.171B</t>
  </si>
  <si>
    <t>NSE:ALKYLAMINE</t>
  </si>
  <si>
    <t>60.588K</t>
  </si>
  <si>
    <t>98.616B</t>
  </si>
  <si>
    <t>NSE:MENONBE</t>
  </si>
  <si>
    <t>1.52%</t>
  </si>
  <si>
    <t>57.119K</t>
  </si>
  <si>
    <t>3.012B</t>
  </si>
  <si>
    <t>NSE:CIGNITITEC</t>
  </si>
  <si>
    <t>1.20%</t>
  </si>
  <si>
    <t>Sell</t>
  </si>
  <si>
    <t>55.028K</t>
  </si>
  <si>
    <t>10.906B</t>
  </si>
  <si>
    <t>NSE:BHARATRAS</t>
  </si>
  <si>
    <t>8.13%</t>
  </si>
  <si>
    <t>54.907K</t>
  </si>
  <si>
    <t>43.358B</t>
  </si>
  <si>
    <t>NSE:SAGCEM</t>
  </si>
  <si>
    <t>1.00%</t>
  </si>
  <si>
    <t>51.15K</t>
  </si>
  <si>
    <t>16.047B</t>
  </si>
  <si>
    <t>NSE:NAHARCAP</t>
  </si>
  <si>
    <t>6.09%</t>
  </si>
  <si>
    <t>46.251K</t>
  </si>
  <si>
    <t>1.623B</t>
  </si>
  <si>
    <t>NSE:HONAUT</t>
  </si>
  <si>
    <t>4.32%</t>
  </si>
  <si>
    <t>25.979K</t>
  </si>
  <si>
    <t>359.12B</t>
  </si>
  <si>
    <t>NSE:KARDA</t>
  </si>
  <si>
    <t>0.94%</t>
  </si>
  <si>
    <t>24.596K</t>
  </si>
  <si>
    <t>7.568B</t>
  </si>
  <si>
    <t>NSE:CTE</t>
  </si>
  <si>
    <t>2.75%</t>
  </si>
  <si>
    <t>21.801K</t>
  </si>
  <si>
    <t>1.029B</t>
  </si>
  <si>
    <t>NSE:RUSHILPP1.E1</t>
  </si>
  <si>
    <t>4.25%</t>
  </si>
  <si>
    <t>—</t>
  </si>
  <si>
    <t>21.394K</t>
  </si>
  <si>
    <t>3.744B</t>
  </si>
  <si>
    <t>NSE:GOLDENTOBC</t>
  </si>
  <si>
    <t>2.33%</t>
  </si>
  <si>
    <t>21.016K</t>
  </si>
  <si>
    <t>918.299M</t>
  </si>
  <si>
    <t>NSE:BANARBEADS</t>
  </si>
  <si>
    <t>1.54%</t>
  </si>
  <si>
    <t>20.888K</t>
  </si>
  <si>
    <t>405.805M</t>
  </si>
  <si>
    <t>NSE:GARFIBRES</t>
  </si>
  <si>
    <t>0.55%</t>
  </si>
  <si>
    <t>11.098K</t>
  </si>
  <si>
    <t>50.199B</t>
  </si>
  <si>
    <t>Ticker24 matches3 items</t>
  </si>
  <si>
    <t>Last5.00 – 1000.00</t>
  </si>
  <si>
    <t>Chg %Above 1</t>
  </si>
  <si>
    <t>Change</t>
  </si>
  <si>
    <t>Price</t>
  </si>
  <si>
    <t>Open</t>
  </si>
  <si>
    <t>High</t>
  </si>
  <si>
    <t>Low</t>
  </si>
  <si>
    <t>Avg_Price</t>
  </si>
  <si>
    <t>Volume</t>
  </si>
  <si>
    <t>LTQ</t>
  </si>
  <si>
    <t>Opened Positive</t>
  </si>
  <si>
    <t>Trading Postive</t>
  </si>
  <si>
    <t>Not Run Away</t>
  </si>
  <si>
    <t>Liquid</t>
  </si>
  <si>
    <t>Quantity</t>
  </si>
  <si>
    <t>Margin Required</t>
  </si>
  <si>
    <t>Buy Price</t>
  </si>
  <si>
    <t>Sell Price for Max Loss</t>
  </si>
  <si>
    <t>Loss</t>
  </si>
  <si>
    <t>Sell price</t>
  </si>
  <si>
    <t>Return</t>
  </si>
  <si>
    <t>NSE:WIPRO</t>
  </si>
  <si>
    <t>3.86%</t>
  </si>
  <si>
    <t>47.334M</t>
  </si>
  <si>
    <t>-0.35 %</t>
  </si>
  <si>
    <t>445.25</t>
  </si>
  <si>
    <t>447.95</t>
  </si>
  <si>
    <t>451.00</t>
  </si>
  <si>
    <t>442.40</t>
  </si>
  <si>
    <t>446.74</t>
  </si>
  <si>
    <t>54,39,917</t>
  </si>
  <si>
    <t>20</t>
  </si>
  <si>
    <t>NSE:TATACONSUM</t>
  </si>
  <si>
    <t>3.19%</t>
  </si>
  <si>
    <t>6.361M</t>
  </si>
  <si>
    <t>-0.56 %</t>
  </si>
  <si>
    <t>625.45</t>
  </si>
  <si>
    <t>632.60</t>
  </si>
  <si>
    <t>634.90</t>
  </si>
  <si>
    <t>621.05</t>
  </si>
  <si>
    <t>627.59</t>
  </si>
  <si>
    <t>13,01,624</t>
  </si>
  <si>
    <t>39</t>
  </si>
  <si>
    <t>NSE:GODREJCP</t>
  </si>
  <si>
    <t>2.57%</t>
  </si>
  <si>
    <t>5.755M</t>
  </si>
  <si>
    <t>0.16 %</t>
  </si>
  <si>
    <t>770.80</t>
  </si>
  <si>
    <t>773.80</t>
  </si>
  <si>
    <t>778.00</t>
  </si>
  <si>
    <t>767.55</t>
  </si>
  <si>
    <t>771.66</t>
  </si>
  <si>
    <t>5,05,615</t>
  </si>
  <si>
    <t>8</t>
  </si>
  <si>
    <t>NSE:CIPLA</t>
  </si>
  <si>
    <t>2.16%</t>
  </si>
  <si>
    <t>5.332M</t>
  </si>
  <si>
    <t>-0.12 %</t>
  </si>
  <si>
    <t>855.80</t>
  </si>
  <si>
    <t>860.00</t>
  </si>
  <si>
    <t>864.60</t>
  </si>
  <si>
    <t>854.05</t>
  </si>
  <si>
    <t>859.46</t>
  </si>
  <si>
    <t>12,67,215</t>
  </si>
  <si>
    <t>14</t>
  </si>
  <si>
    <t>NSE:TVSMOTOR</t>
  </si>
  <si>
    <t>1.62%</t>
  </si>
  <si>
    <t>4.117M</t>
  </si>
  <si>
    <t>2.10 %</t>
  </si>
  <si>
    <t>532.60</t>
  </si>
  <si>
    <t>520.95</t>
  </si>
  <si>
    <t>533.85</t>
  </si>
  <si>
    <t>518.75</t>
  </si>
  <si>
    <t>529.85</t>
  </si>
  <si>
    <t>13,61,578</t>
  </si>
  <si>
    <t>50</t>
  </si>
  <si>
    <t>NSE:MCDOWELL_N</t>
  </si>
  <si>
    <t>1.74%</t>
  </si>
  <si>
    <t>3.289M</t>
  </si>
  <si>
    <t>NSE:HDFCLIFE</t>
  </si>
  <si>
    <t>1.13%</t>
  </si>
  <si>
    <t>3.217M</t>
  </si>
  <si>
    <t>-0.48 %</t>
  </si>
  <si>
    <t>721.65</t>
  </si>
  <si>
    <t>727.00</t>
  </si>
  <si>
    <t>719.35</t>
  </si>
  <si>
    <t>721.81</t>
  </si>
  <si>
    <t>2,57,853</t>
  </si>
  <si>
    <t>5</t>
  </si>
  <si>
    <t>NSE:IGL</t>
  </si>
  <si>
    <t>1.23%</t>
  </si>
  <si>
    <t>2.258M</t>
  </si>
  <si>
    <t>0.77 %</t>
  </si>
  <si>
    <t>561.80</t>
  </si>
  <si>
    <t>555.00</t>
  </si>
  <si>
    <t>567.75</t>
  </si>
  <si>
    <t>554.65</t>
  </si>
  <si>
    <t>563.37</t>
  </si>
  <si>
    <t>7,66,019</t>
  </si>
  <si>
    <t>17</t>
  </si>
  <si>
    <t>NSE:KSCL</t>
  </si>
  <si>
    <t>4.30%</t>
  </si>
  <si>
    <t>1.837M</t>
  </si>
  <si>
    <t>0.99 %</t>
  </si>
  <si>
    <t>563.70</t>
  </si>
  <si>
    <t>NA</t>
  </si>
  <si>
    <t>566.00</t>
  </si>
  <si>
    <t>555.05</t>
  </si>
  <si>
    <t>562.83</t>
  </si>
  <si>
    <t>2,06,350</t>
  </si>
  <si>
    <t>2</t>
  </si>
  <si>
    <t>NSE:DBL</t>
  </si>
  <si>
    <t>5.02%</t>
  </si>
  <si>
    <t>1.603M</t>
  </si>
  <si>
    <t>0.66 %</t>
  </si>
  <si>
    <t>434.50</t>
  </si>
  <si>
    <t>428.00</t>
  </si>
  <si>
    <t>437.80</t>
  </si>
  <si>
    <t>425.10</t>
  </si>
  <si>
    <t>432.29</t>
  </si>
  <si>
    <t>1,83,044</t>
  </si>
  <si>
    <t>125</t>
  </si>
  <si>
    <t>1.34%</t>
  </si>
  <si>
    <t>1.397M</t>
  </si>
  <si>
    <t>-0.57 %</t>
  </si>
  <si>
    <t>909.05</t>
  </si>
  <si>
    <t>905.00</t>
  </si>
  <si>
    <t>922.60</t>
  </si>
  <si>
    <t>916.35</t>
  </si>
  <si>
    <t>3,14,300</t>
  </si>
  <si>
    <t>1</t>
  </si>
  <si>
    <t>NSE:EMAMILTD</t>
  </si>
  <si>
    <t>1.61%</t>
  </si>
  <si>
    <t>1.181M</t>
  </si>
  <si>
    <t>2.52 %</t>
  </si>
  <si>
    <t>475.75</t>
  </si>
  <si>
    <t>468.00</t>
  </si>
  <si>
    <t>477.95</t>
  </si>
  <si>
    <t>466.50</t>
  </si>
  <si>
    <t>474.21</t>
  </si>
  <si>
    <t>2,57,144</t>
  </si>
  <si>
    <t>5.91%</t>
  </si>
  <si>
    <t>1.099M</t>
  </si>
  <si>
    <t>0.97 %</t>
  </si>
  <si>
    <t>711.50</t>
  </si>
  <si>
    <t>713.95</t>
  </si>
  <si>
    <t>715.00</t>
  </si>
  <si>
    <t>698.00</t>
  </si>
  <si>
    <t>707.79</t>
  </si>
  <si>
    <t>1,30,558</t>
  </si>
  <si>
    <t>49</t>
  </si>
  <si>
    <t>NSE:SOBHA</t>
  </si>
  <si>
    <t>1.40%</t>
  </si>
  <si>
    <t>895.062K</t>
  </si>
  <si>
    <t>-0.74 %</t>
  </si>
  <si>
    <t>475.80</t>
  </si>
  <si>
    <t>472.00</t>
  </si>
  <si>
    <t>479.00</t>
  </si>
  <si>
    <t>475.59</t>
  </si>
  <si>
    <t>2,67,977</t>
  </si>
  <si>
    <t>11</t>
  </si>
  <si>
    <t>NSE:NESCO</t>
  </si>
  <si>
    <t>4.07%</t>
  </si>
  <si>
    <t>845.696K</t>
  </si>
  <si>
    <t>1.44 %</t>
  </si>
  <si>
    <t>610.00</t>
  </si>
  <si>
    <t>605.00</t>
  </si>
  <si>
    <t>610.31</t>
  </si>
  <si>
    <t>1,09,634</t>
  </si>
  <si>
    <t>26</t>
  </si>
  <si>
    <t>NSE:PHOENIXLTD</t>
  </si>
  <si>
    <t>4.04%</t>
  </si>
  <si>
    <t>573.932K</t>
  </si>
  <si>
    <t>0.15 %</t>
  </si>
  <si>
    <t>823.75</t>
  </si>
  <si>
    <t>822.95</t>
  </si>
  <si>
    <t>829.15</t>
  </si>
  <si>
    <t>815.00</t>
  </si>
  <si>
    <t>822.16</t>
  </si>
  <si>
    <t>96,553</t>
  </si>
  <si>
    <t>15</t>
  </si>
  <si>
    <t>NSE:GTPL</t>
  </si>
  <si>
    <t>3.82%</t>
  </si>
  <si>
    <t>569.082K</t>
  </si>
  <si>
    <t>NSE:KAJARIACER</t>
  </si>
  <si>
    <t>3.20%</t>
  </si>
  <si>
    <t>435.389K</t>
  </si>
  <si>
    <t>-1.06 %</t>
  </si>
  <si>
    <t>742.10</t>
  </si>
  <si>
    <t>751.00</t>
  </si>
  <si>
    <t>752.80</t>
  </si>
  <si>
    <t>746.16</t>
  </si>
  <si>
    <t>29,463</t>
  </si>
  <si>
    <t>9</t>
  </si>
  <si>
    <t>2.10%</t>
  </si>
  <si>
    <t>390.756K</t>
  </si>
  <si>
    <t>-0.29 %</t>
  </si>
  <si>
    <t>394.80</t>
  </si>
  <si>
    <t>390.80</t>
  </si>
  <si>
    <t>394.06</t>
  </si>
  <si>
    <t>64,546</t>
  </si>
  <si>
    <t>25</t>
  </si>
  <si>
    <t>NSE:CGCL</t>
  </si>
  <si>
    <t>3.26%</t>
  </si>
  <si>
    <t>187.591K</t>
  </si>
  <si>
    <t>-1.07 %</t>
  </si>
  <si>
    <t>346.30</t>
  </si>
  <si>
    <t>350.00</t>
  </si>
  <si>
    <t>343.10</t>
  </si>
  <si>
    <t>346.27</t>
  </si>
  <si>
    <t>6,765</t>
  </si>
  <si>
    <t>251</t>
  </si>
  <si>
    <t>NSE:SALASAR</t>
  </si>
  <si>
    <t>94.765K</t>
  </si>
  <si>
    <t>1.11 %</t>
  </si>
  <si>
    <t>282.35</t>
  </si>
  <si>
    <t>284.60</t>
  </si>
  <si>
    <t>285.00</t>
  </si>
  <si>
    <t>275.90</t>
  </si>
  <si>
    <t>280.81</t>
  </si>
  <si>
    <t>20,446</t>
  </si>
  <si>
    <t>NSE:MAHLOG</t>
  </si>
  <si>
    <t>1.02%</t>
  </si>
  <si>
    <t>66.141K</t>
  </si>
  <si>
    <t>1.08 %</t>
  </si>
  <si>
    <t>451.10</t>
  </si>
  <si>
    <t>448.10</t>
  </si>
  <si>
    <t>455.00</t>
  </si>
  <si>
    <t>452.53</t>
  </si>
  <si>
    <t>16,146</t>
  </si>
  <si>
    <t>NSE:POKAR</t>
  </si>
  <si>
    <t>63.849K</t>
  </si>
  <si>
    <t>NSE:SHAKTIPUMP</t>
  </si>
  <si>
    <t>4.99%</t>
  </si>
  <si>
    <t>60.641K</t>
  </si>
  <si>
    <t>NSE:TataConsum</t>
  </si>
  <si>
    <t>NSE:TATACHEM</t>
  </si>
  <si>
    <t>Ticker22 matches3 items</t>
  </si>
  <si>
    <t>NSE:CESC</t>
  </si>
  <si>
    <t>5.92%</t>
  </si>
  <si>
    <t>3.397M</t>
  </si>
  <si>
    <t>82.808B</t>
  </si>
  <si>
    <t>6.50</t>
  </si>
  <si>
    <t>4.54%</t>
  </si>
  <si>
    <t>15.935M</t>
  </si>
  <si>
    <t>127.454B</t>
  </si>
  <si>
    <t>24.95</t>
  </si>
  <si>
    <t>NSE:MAITHANALL</t>
  </si>
  <si>
    <t>4.51%</t>
  </si>
  <si>
    <t>243.692K</t>
  </si>
  <si>
    <t>19.582B</t>
  </si>
  <si>
    <t>8.98</t>
  </si>
  <si>
    <t>NSE:TECHNOE</t>
  </si>
  <si>
    <t>4.18%</t>
  </si>
  <si>
    <t>122.722K</t>
  </si>
  <si>
    <t>28.259B</t>
  </si>
  <si>
    <t>18.88</t>
  </si>
  <si>
    <t>NSE:CHOLAFIN</t>
  </si>
  <si>
    <t>3.81%</t>
  </si>
  <si>
    <t>6.188M</t>
  </si>
  <si>
    <t>350.044B</t>
  </si>
  <si>
    <t>26.57</t>
  </si>
  <si>
    <t>3.74%</t>
  </si>
  <si>
    <t>1.59M</t>
  </si>
  <si>
    <t>206.388B</t>
  </si>
  <si>
    <t>64.12</t>
  </si>
  <si>
    <t>NSE:BHARTIARTL</t>
  </si>
  <si>
    <t>3.40%</t>
  </si>
  <si>
    <t>25.381M</t>
  </si>
  <si>
    <t>2983.52B</t>
  </si>
  <si>
    <t>NSE:SUNTECK</t>
  </si>
  <si>
    <t>2.90%</t>
  </si>
  <si>
    <t>615.796K</t>
  </si>
  <si>
    <t>54.289B</t>
  </si>
  <si>
    <t>94.84</t>
  </si>
  <si>
    <t>2.44%</t>
  </si>
  <si>
    <t>22.134M</t>
  </si>
  <si>
    <t>2541.85B</t>
  </si>
  <si>
    <t>26.44</t>
  </si>
  <si>
    <t>NSE:PRESTIGE</t>
  </si>
  <si>
    <t>1.92%</t>
  </si>
  <si>
    <t>1.897M</t>
  </si>
  <si>
    <t>116.571B</t>
  </si>
  <si>
    <t>46.69</t>
  </si>
  <si>
    <t>98.23K</t>
  </si>
  <si>
    <t>31.935B</t>
  </si>
  <si>
    <t>131.44</t>
  </si>
  <si>
    <t>3.683M</t>
  </si>
  <si>
    <t>390.531B</t>
  </si>
  <si>
    <t>38.88</t>
  </si>
  <si>
    <t>NSE:BHARATFORG</t>
  </si>
  <si>
    <t>1.71%</t>
  </si>
  <si>
    <t>2.348M</t>
  </si>
  <si>
    <t>284.421B</t>
  </si>
  <si>
    <t>297.906K</t>
  </si>
  <si>
    <t>42.304B</t>
  </si>
  <si>
    <t>20.59</t>
  </si>
  <si>
    <t>NSE:ECLERX</t>
  </si>
  <si>
    <t>89.66K</t>
  </si>
  <si>
    <t>32.205B</t>
  </si>
  <si>
    <t>13.82</t>
  </si>
  <si>
    <t>NSE:CONCOR</t>
  </si>
  <si>
    <t>1.38%</t>
  </si>
  <si>
    <t>4.222M</t>
  </si>
  <si>
    <t>267.785B</t>
  </si>
  <si>
    <t>36.31</t>
  </si>
  <si>
    <t>NSE:AXISBANK</t>
  </si>
  <si>
    <t>1.31%</t>
  </si>
  <si>
    <t>13.302M</t>
  </si>
  <si>
    <t>2042.33B</t>
  </si>
  <si>
    <t>54.37</t>
  </si>
  <si>
    <t>NSE:ADANIENT</t>
  </si>
  <si>
    <t>4.878M</t>
  </si>
  <si>
    <t>570.306B</t>
  </si>
  <si>
    <t>64.91</t>
  </si>
  <si>
    <t>1.14%</t>
  </si>
  <si>
    <t>502.627K</t>
  </si>
  <si>
    <t>80.313B</t>
  </si>
  <si>
    <t>172.77</t>
  </si>
  <si>
    <t>Ticker25 matches3 items</t>
  </si>
  <si>
    <t>Last300.00 – 3000.00</t>
  </si>
  <si>
    <t>Chg %Above 0.25</t>
  </si>
  <si>
    <t>Margin</t>
  </si>
  <si>
    <t>Reason</t>
  </si>
  <si>
    <t>NSE:JUBILANT</t>
  </si>
  <si>
    <t>5.39%</t>
  </si>
  <si>
    <t>1.242M</t>
  </si>
  <si>
    <t>147.59B</t>
  </si>
  <si>
    <t>19.01</t>
  </si>
  <si>
    <t>good delivery
High volumne
More buyers</t>
  </si>
  <si>
    <t>NSE:ADANIPORTS</t>
  </si>
  <si>
    <t>4.97%</t>
  </si>
  <si>
    <t>11.046M</t>
  </si>
  <si>
    <t>1038.63B</t>
  </si>
  <si>
    <t>27.11</t>
  </si>
  <si>
    <t>buy over todays close</t>
  </si>
  <si>
    <t>NSE:SBIN</t>
  </si>
  <si>
    <t>4.89%</t>
  </si>
  <si>
    <t>78.042M</t>
  </si>
  <si>
    <t>2611.79B</t>
  </si>
  <si>
    <t>11.13</t>
  </si>
  <si>
    <t>ppl trying to pull down more sellers</t>
  </si>
  <si>
    <t>NSE:IFBIND</t>
  </si>
  <si>
    <t>4.11%</t>
  </si>
  <si>
    <t>364.854K</t>
  </si>
  <si>
    <t>49.498B</t>
  </si>
  <si>
    <t>A</t>
  </si>
  <si>
    <t>3.84%</t>
  </si>
  <si>
    <t>169.234K</t>
  </si>
  <si>
    <t>32.61B</t>
  </si>
  <si>
    <t>14.01</t>
  </si>
  <si>
    <t>More buyers
high delivery</t>
  </si>
  <si>
    <t>3.75%</t>
  </si>
  <si>
    <t>398.522K</t>
  </si>
  <si>
    <t>263.164B</t>
  </si>
  <si>
    <t>38.17</t>
  </si>
  <si>
    <t>3.62%</t>
  </si>
  <si>
    <t>16.662M</t>
  </si>
  <si>
    <t>133.199B</t>
  </si>
  <si>
    <t>26.08</t>
  </si>
  <si>
    <t>high volume
check very low delivery</t>
  </si>
  <si>
    <t>NSE:CARBORUNIV</t>
  </si>
  <si>
    <t>3.45%</t>
  </si>
  <si>
    <t>1.357M</t>
  </si>
  <si>
    <t>76.923B</t>
  </si>
  <si>
    <t>29.45</t>
  </si>
  <si>
    <t>near resistance
might go down</t>
  </si>
  <si>
    <t>3.35%</t>
  </si>
  <si>
    <t>5.372M</t>
  </si>
  <si>
    <t>87.733B</t>
  </si>
  <si>
    <t>6.88</t>
  </si>
  <si>
    <t>Earnins declared</t>
  </si>
  <si>
    <t>NSE:UBL</t>
  </si>
  <si>
    <t>2.83%</t>
  </si>
  <si>
    <t>1.074M</t>
  </si>
  <si>
    <t>332.37B</t>
  </si>
  <si>
    <t>884.03</t>
  </si>
  <si>
    <t>Wait before placing order
 in past went bearish after 2 consecutive bullish days</t>
  </si>
  <si>
    <t>NSE:BPCL</t>
  </si>
  <si>
    <t>21.181M</t>
  </si>
  <si>
    <t>872.798B</t>
  </si>
  <si>
    <t>18.73</t>
  </si>
  <si>
    <t>Highs are lowering</t>
  </si>
  <si>
    <t>NSE:GRASIM</t>
  </si>
  <si>
    <t>2.28%</t>
  </si>
  <si>
    <t>2.205M</t>
  </si>
  <si>
    <t>664.498B</t>
  </si>
  <si>
    <t>19.86</t>
  </si>
  <si>
    <t>Testing 2 yr old resitance
Nice power down for bearish</t>
  </si>
  <si>
    <t>2.21%</t>
  </si>
  <si>
    <t>83.669M</t>
  </si>
  <si>
    <t>3085.23B</t>
  </si>
  <si>
    <t>Reached Resitance
Buy if breakout from resistance</t>
  </si>
  <si>
    <t>2.03%</t>
  </si>
  <si>
    <t>4.949M</t>
  </si>
  <si>
    <t>578.005B</t>
  </si>
  <si>
    <t>65.69</t>
  </si>
  <si>
    <t>1.79%</t>
  </si>
  <si>
    <t>15.646M</t>
  </si>
  <si>
    <t>2068.66B</t>
  </si>
  <si>
    <t>55.09</t>
  </si>
  <si>
    <t>NSE:ICICIBANK</t>
  </si>
  <si>
    <t>1.55%</t>
  </si>
  <si>
    <t>21.92M</t>
  </si>
  <si>
    <t>3782.58B</t>
  </si>
  <si>
    <t>26.15</t>
  </si>
  <si>
    <t>trying to breach prev resitance, buy if movement is establish</t>
  </si>
  <si>
    <t>264.788K</t>
  </si>
  <si>
    <t>117.903B</t>
  </si>
  <si>
    <t>68.10</t>
  </si>
  <si>
    <t>NSE:PERSISTENT</t>
  </si>
  <si>
    <t>1.18%</t>
  </si>
  <si>
    <t>405.375K</t>
  </si>
  <si>
    <t>124.271B</t>
  </si>
  <si>
    <t>34.18</t>
  </si>
  <si>
    <t>High volume 
But trading in dangerous range</t>
  </si>
  <si>
    <t>NSE:INFY</t>
  </si>
  <si>
    <t>14.443M</t>
  </si>
  <si>
    <t>5843.52B</t>
  </si>
  <si>
    <t>32.63</t>
  </si>
  <si>
    <t>Good earnings</t>
  </si>
  <si>
    <t>NSE:TATAINVEST</t>
  </si>
  <si>
    <t>0.76%</t>
  </si>
  <si>
    <t>254.844K</t>
  </si>
  <si>
    <t>54.661B</t>
  </si>
  <si>
    <t>52.92</t>
  </si>
  <si>
    <t>Dangerous zone
Can be considered for shorting</t>
  </si>
  <si>
    <t>NSE:LUPIN</t>
  </si>
  <si>
    <t>0.67%</t>
  </si>
  <si>
    <t>2.804M</t>
  </si>
  <si>
    <t>480.611B</t>
  </si>
  <si>
    <t>swinging</t>
  </si>
  <si>
    <t>0.28%</t>
  </si>
  <si>
    <t>29.19M</t>
  </si>
  <si>
    <t>2603.86B</t>
  </si>
  <si>
    <t>27.09</t>
  </si>
  <si>
    <t>Postive earnins</t>
  </si>
  <si>
    <t>Ticker26 matches3 items</t>
  </si>
  <si>
    <t>NSE:TATAMETALI</t>
  </si>
  <si>
    <t>753.971K</t>
  </si>
  <si>
    <t>21.384B</t>
  </si>
  <si>
    <t>11.21</t>
  </si>
  <si>
    <t>NSE:KANSAINER</t>
  </si>
  <si>
    <t>4.37%</t>
  </si>
  <si>
    <t>690.736K</t>
  </si>
  <si>
    <t>338.98B</t>
  </si>
  <si>
    <t>87.80</t>
  </si>
  <si>
    <t>NSE:SPANDANA</t>
  </si>
  <si>
    <t>3.66%</t>
  </si>
  <si>
    <t>296.979K</t>
  </si>
  <si>
    <t>49.214B</t>
  </si>
  <si>
    <t>14.63</t>
  </si>
  <si>
    <t>NSE:UPL</t>
  </si>
  <si>
    <t>3.60%</t>
  </si>
  <si>
    <t>15.231M</t>
  </si>
  <si>
    <t>375.528B</t>
  </si>
  <si>
    <t>16.12</t>
  </si>
  <si>
    <t>4.718M</t>
  </si>
  <si>
    <t>484.149B</t>
  </si>
  <si>
    <t>3.59%</t>
  </si>
  <si>
    <t>12.6M</t>
  </si>
  <si>
    <t>893.406B</t>
  </si>
  <si>
    <t>19.16</t>
  </si>
  <si>
    <t>3.52%</t>
  </si>
  <si>
    <t>497.984K</t>
  </si>
  <si>
    <t>273.034B</t>
  </si>
  <si>
    <t>39.60</t>
  </si>
  <si>
    <t>NSE:CADILAHC</t>
  </si>
  <si>
    <t>3.37%</t>
  </si>
  <si>
    <t>4.91M</t>
  </si>
  <si>
    <t>498.408B</t>
  </si>
  <si>
    <t>398.738K</t>
  </si>
  <si>
    <t>33.824B</t>
  </si>
  <si>
    <t>14.55</t>
  </si>
  <si>
    <t>NSE:INDUSINDBK</t>
  </si>
  <si>
    <t>2.86%</t>
  </si>
  <si>
    <t>14.887M</t>
  </si>
  <si>
    <t>713.761B</t>
  </si>
  <si>
    <t>23.56</t>
  </si>
  <si>
    <t>NSE:AMARAJABAT</t>
  </si>
  <si>
    <t>2.78%</t>
  </si>
  <si>
    <t>1.192M</t>
  </si>
  <si>
    <t>168.55B</t>
  </si>
  <si>
    <t>29.81</t>
  </si>
  <si>
    <t>NSE:MPHASIS</t>
  </si>
  <si>
    <t>2.71%</t>
  </si>
  <si>
    <t>714.819K</t>
  </si>
  <si>
    <t>308.407B</t>
  </si>
  <si>
    <t>25.41</t>
  </si>
  <si>
    <t>2.66%</t>
  </si>
  <si>
    <t>966.784K</t>
  </si>
  <si>
    <t>155.809B</t>
  </si>
  <si>
    <t>20.04</t>
  </si>
  <si>
    <t>NSE:DABUR</t>
  </si>
  <si>
    <t>2.40%</t>
  </si>
  <si>
    <t>6.273M</t>
  </si>
  <si>
    <t>947.249B</t>
  </si>
  <si>
    <t>63.18</t>
  </si>
  <si>
    <t>NSE:PSPPROJECT</t>
  </si>
  <si>
    <t>425.351K</t>
  </si>
  <si>
    <t>15.399B</t>
  </si>
  <si>
    <t>18.94</t>
  </si>
  <si>
    <t>2.00%</t>
  </si>
  <si>
    <t>3.761M</t>
  </si>
  <si>
    <t>267.754B</t>
  </si>
  <si>
    <t>36.30</t>
  </si>
  <si>
    <t>NSE:PEL</t>
  </si>
  <si>
    <t>1.90%</t>
  </si>
  <si>
    <t>3.644M</t>
  </si>
  <si>
    <t>353.226B</t>
  </si>
  <si>
    <t>NSE:LT</t>
  </si>
  <si>
    <t>1.78%</t>
  </si>
  <si>
    <t>5.169M</t>
  </si>
  <si>
    <t>1898.56B</t>
  </si>
  <si>
    <t>12.58</t>
  </si>
  <si>
    <t>1.72%</t>
  </si>
  <si>
    <t>2.751M</t>
  </si>
  <si>
    <t>296.605B</t>
  </si>
  <si>
    <t>73.26</t>
  </si>
  <si>
    <t>1.67%</t>
  </si>
  <si>
    <t>2.647M</t>
  </si>
  <si>
    <t>788.135B</t>
  </si>
  <si>
    <t>51.56</t>
  </si>
  <si>
    <t>2.226M</t>
  </si>
  <si>
    <t>90.616B</t>
  </si>
  <si>
    <t>7.12</t>
  </si>
  <si>
    <t>203.153K</t>
  </si>
  <si>
    <t>125.75B</t>
  </si>
  <si>
    <t>34.59</t>
  </si>
  <si>
    <t>0.42%</t>
  </si>
  <si>
    <t>2.798M</t>
  </si>
  <si>
    <t>396.061B</t>
  </si>
  <si>
    <t>39.44</t>
  </si>
  <si>
    <t>NSE:ERIS</t>
  </si>
  <si>
    <t>0.29%</t>
  </si>
  <si>
    <t>88.16K</t>
  </si>
  <si>
    <t>83.356B</t>
  </si>
  <si>
    <t>0.26%</t>
  </si>
  <si>
    <t>367.517K</t>
  </si>
  <si>
    <t>55.9B</t>
  </si>
  <si>
    <t>97.68</t>
  </si>
  <si>
    <t>Ticker23 matches3 items</t>
  </si>
  <si>
    <t>NSE:TATAELXSI</t>
  </si>
  <si>
    <t>7.38%</t>
  </si>
  <si>
    <t>1.82M</t>
  </si>
  <si>
    <t>155.311B</t>
  </si>
  <si>
    <t>46.28</t>
  </si>
  <si>
    <t>NSE:NH</t>
  </si>
  <si>
    <t>6.42%</t>
  </si>
  <si>
    <t>391.492K</t>
  </si>
  <si>
    <t>92.106B</t>
  </si>
  <si>
    <t>NSE:CEATLTD</t>
  </si>
  <si>
    <t>5.54%</t>
  </si>
  <si>
    <t>1.544M</t>
  </si>
  <si>
    <t>48.777B</t>
  </si>
  <si>
    <t>19.39</t>
  </si>
  <si>
    <t>NSE:INDOCO</t>
  </si>
  <si>
    <t>4.92%</t>
  </si>
  <si>
    <t>421.037K</t>
  </si>
  <si>
    <t>28.705B</t>
  </si>
  <si>
    <t>50.12</t>
  </si>
  <si>
    <t>NSE:CANFINHOME</t>
  </si>
  <si>
    <t>3.69%</t>
  </si>
  <si>
    <t>1.252M</t>
  </si>
  <si>
    <t>66.65B</t>
  </si>
  <si>
    <t>15.91</t>
  </si>
  <si>
    <t>NSE:ABB</t>
  </si>
  <si>
    <t>3.48%</t>
  </si>
  <si>
    <t>715.853K</t>
  </si>
  <si>
    <t>285.006B</t>
  </si>
  <si>
    <t>142.23</t>
  </si>
  <si>
    <t>504.243K</t>
  </si>
  <si>
    <t>118.348B</t>
  </si>
  <si>
    <t>68.38</t>
  </si>
  <si>
    <t>3.27%</t>
  </si>
  <si>
    <t>4.059M</t>
  </si>
  <si>
    <t>656.109B</t>
  </si>
  <si>
    <t>19.64</t>
  </si>
  <si>
    <t>NSE:SIEMENS</t>
  </si>
  <si>
    <t>2.60%</t>
  </si>
  <si>
    <t>1.117M</t>
  </si>
  <si>
    <t>582.203B</t>
  </si>
  <si>
    <t>75.71</t>
  </si>
  <si>
    <t>105.549K</t>
  </si>
  <si>
    <t>61.7B</t>
  </si>
  <si>
    <t>33.63</t>
  </si>
  <si>
    <t>NSE:HDFCBANK</t>
  </si>
  <si>
    <t>8.68M</t>
  </si>
  <si>
    <t>8168.96B</t>
  </si>
  <si>
    <t>26.68</t>
  </si>
  <si>
    <t>NSE:APOLLOHOSP</t>
  </si>
  <si>
    <t>1.39%</t>
  </si>
  <si>
    <t>1.202M</t>
  </si>
  <si>
    <t>362.699B</t>
  </si>
  <si>
    <t>221.92</t>
  </si>
  <si>
    <t>NSE:PVR</t>
  </si>
  <si>
    <t>1.33%</t>
  </si>
  <si>
    <t>1.906M</t>
  </si>
  <si>
    <t>82.682B</t>
  </si>
  <si>
    <t>1.10%</t>
  </si>
  <si>
    <t>1.579M</t>
  </si>
  <si>
    <t>795.804B</t>
  </si>
  <si>
    <t>52.07</t>
  </si>
  <si>
    <t>NSE:NAM-INDIA</t>
  </si>
  <si>
    <t>0.61%</t>
  </si>
  <si>
    <t>1.703M</t>
  </si>
  <si>
    <t>205.025B</t>
  </si>
  <si>
    <t>45.75</t>
  </si>
  <si>
    <t>NSE:KEI</t>
  </si>
  <si>
    <t>0.52%</t>
  </si>
  <si>
    <t>484.692K</t>
  </si>
  <si>
    <t>45.629B</t>
  </si>
  <si>
    <t>18.47</t>
  </si>
  <si>
    <t>0.48%</t>
  </si>
  <si>
    <t>15.095M</t>
  </si>
  <si>
    <t>428.782B</t>
  </si>
  <si>
    <t>18.40</t>
  </si>
  <si>
    <t>Ticker20 matches3 items</t>
  </si>
  <si>
    <t>Last300.00 – 1500.00</t>
  </si>
  <si>
    <t>NSE:PRINCEPIPE</t>
  </si>
  <si>
    <t>6.82%</t>
  </si>
  <si>
    <t>1.147M</t>
  </si>
  <si>
    <t>32.491B</t>
  </si>
  <si>
    <t>6.62%</t>
  </si>
  <si>
    <t>283.993K</t>
  </si>
  <si>
    <t>12.747B</t>
  </si>
  <si>
    <t>NSE:MINDAIND</t>
  </si>
  <si>
    <t>6.38%</t>
  </si>
  <si>
    <t>732.425K</t>
  </si>
  <si>
    <t>112.932B</t>
  </si>
  <si>
    <t>NSE:JBMA</t>
  </si>
  <si>
    <t>5.98%</t>
  </si>
  <si>
    <t>311.522K</t>
  </si>
  <si>
    <t>17.132B</t>
  </si>
  <si>
    <t>4.84%</t>
  </si>
  <si>
    <t>14.441M</t>
  </si>
  <si>
    <t>1079.27B</t>
  </si>
  <si>
    <t>4.45%</t>
  </si>
  <si>
    <t>9.187M</t>
  </si>
  <si>
    <t>358.896B</t>
  </si>
  <si>
    <t>NSE:NEWGEN</t>
  </si>
  <si>
    <t>1.114M</t>
  </si>
  <si>
    <t>21.539B</t>
  </si>
  <si>
    <t>NSE:SBICARD</t>
  </si>
  <si>
    <t>3.13M</t>
  </si>
  <si>
    <t>908.427B</t>
  </si>
  <si>
    <t>NSE:SIRCA</t>
  </si>
  <si>
    <t>3.21%</t>
  </si>
  <si>
    <t>211.243K</t>
  </si>
  <si>
    <t>9.592B</t>
  </si>
  <si>
    <t>3.14%</t>
  </si>
  <si>
    <t>6.682M</t>
  </si>
  <si>
    <t>582.954B</t>
  </si>
  <si>
    <t>2.87%</t>
  </si>
  <si>
    <t>2.356M</t>
  </si>
  <si>
    <t>51.438B</t>
  </si>
  <si>
    <t>2.68%</t>
  </si>
  <si>
    <t>1.65M</t>
  </si>
  <si>
    <t>92.989B</t>
  </si>
  <si>
    <t>2.46%</t>
  </si>
  <si>
    <t>604.586K</t>
  </si>
  <si>
    <t>83.607B</t>
  </si>
  <si>
    <t>NSE:IMFA</t>
  </si>
  <si>
    <t>2.38%</t>
  </si>
  <si>
    <t>162.741K</t>
  </si>
  <si>
    <t>11.111B</t>
  </si>
  <si>
    <t>2.19%</t>
  </si>
  <si>
    <t>10.901M</t>
  </si>
  <si>
    <t>431.189B</t>
  </si>
  <si>
    <t>NSE:NEULANDLAB</t>
  </si>
  <si>
    <t>202.629K</t>
  </si>
  <si>
    <t>24.066B</t>
  </si>
  <si>
    <t>1.82%</t>
  </si>
  <si>
    <t>804.7B</t>
  </si>
  <si>
    <t>502.566K</t>
  </si>
  <si>
    <t>123.256B</t>
  </si>
  <si>
    <t>0.93%</t>
  </si>
  <si>
    <t>3.958M</t>
  </si>
  <si>
    <t>1923.49B</t>
  </si>
  <si>
    <t>0.58%</t>
  </si>
  <si>
    <t>149.285K</t>
  </si>
  <si>
    <t>7.274B</t>
  </si>
  <si>
    <t>Ticker11 matches3 items</t>
  </si>
  <si>
    <t>5.42%</t>
  </si>
  <si>
    <t>5.779M</t>
  </si>
  <si>
    <t>970.774B</t>
  </si>
  <si>
    <t>103.99</t>
  </si>
  <si>
    <t>5.17%</t>
  </si>
  <si>
    <t>1.992M</t>
  </si>
  <si>
    <t>132.697B</t>
  </si>
  <si>
    <t>54.87</t>
  </si>
  <si>
    <t>4.77%</t>
  </si>
  <si>
    <t>2.965M</t>
  </si>
  <si>
    <t>60.645B</t>
  </si>
  <si>
    <t>17.44</t>
  </si>
  <si>
    <t>NSE:SOLARA</t>
  </si>
  <si>
    <t>4.31%</t>
  </si>
  <si>
    <t>247.021K</t>
  </si>
  <si>
    <t>48.272B</t>
  </si>
  <si>
    <t>24.15</t>
  </si>
  <si>
    <t>2.42%</t>
  </si>
  <si>
    <t>9.75M</t>
  </si>
  <si>
    <t>248.138B</t>
  </si>
  <si>
    <t>107.50</t>
  </si>
  <si>
    <t>2.13%</t>
  </si>
  <si>
    <t>52.589K</t>
  </si>
  <si>
    <t>56.125B</t>
  </si>
  <si>
    <t>NSE:VARROC</t>
  </si>
  <si>
    <t>443.131K</t>
  </si>
  <si>
    <t>57.821B</t>
  </si>
  <si>
    <t>NSE:ADANITRANS</t>
  </si>
  <si>
    <t>1.429M</t>
  </si>
  <si>
    <t>524.774B</t>
  </si>
  <si>
    <t>58.40</t>
  </si>
  <si>
    <t>Ticker36 matches3 items</t>
  </si>
  <si>
    <t>EPS (TTM)</t>
  </si>
  <si>
    <t>EMPLOYEES</t>
  </si>
  <si>
    <t>Sector</t>
  </si>
  <si>
    <t>Gap %</t>
  </si>
  <si>
    <t>Goodwill</t>
  </si>
  <si>
    <t>Gross Margin</t>
  </si>
  <si>
    <t>Gross Profit (FY)</t>
  </si>
  <si>
    <t>Gross Profit (MRQ)</t>
  </si>
  <si>
    <t>HullMA9</t>
  </si>
  <si>
    <t>Ichimoku Base</t>
  </si>
  <si>
    <t>KltCh20 Low</t>
  </si>
  <si>
    <t>KltCh20 Up</t>
  </si>
  <si>
    <t>Annual Rev</t>
  </si>
  <si>
    <t>MACD Level</t>
  </si>
  <si>
    <t>MACD Signal</t>
  </si>
  <si>
    <t>MOM</t>
  </si>
  <si>
    <t>MFI</t>
  </si>
  <si>
    <t>Monthly Perf</t>
  </si>
  <si>
    <t>Moving Averages Rating</t>
  </si>
  <si>
    <t>Net Debt</t>
  </si>
  <si>
    <t>Shareholders1K – &gt;1M</t>
  </si>
  <si>
    <t>Operating Margin</t>
  </si>
  <si>
    <t>Oscillators Rating</t>
  </si>
  <si>
    <t>SARBelow Last</t>
  </si>
  <si>
    <t>Pattern</t>
  </si>
  <si>
    <t>+DI</t>
  </si>
  <si>
    <t>Post-market chg %</t>
  </si>
  <si>
    <t>Recent Earnings Date</t>
  </si>
  <si>
    <t>RSI14</t>
  </si>
  <si>
    <t>RSI7</t>
  </si>
  <si>
    <t>Relative Vol</t>
  </si>
  <si>
    <t>Stoch %D</t>
  </si>
  <si>
    <t>Shares</t>
  </si>
  <si>
    <t>Revenue</t>
  </si>
  <si>
    <t>Upcoming Earnings Date</t>
  </si>
  <si>
    <t>VolatilityBelow 10</t>
  </si>
  <si>
    <t>Volatility W</t>
  </si>
  <si>
    <t>Volume*Price</t>
  </si>
  <si>
    <t>3-Month High</t>
  </si>
  <si>
    <t>3-Month Low</t>
  </si>
  <si>
    <t>High 52W</t>
  </si>
  <si>
    <t>Low 52W</t>
  </si>
  <si>
    <t>BB Low</t>
  </si>
  <si>
    <t>BB Up</t>
  </si>
  <si>
    <t>BBPower</t>
  </si>
  <si>
    <t>1h CHG %</t>
  </si>
  <si>
    <t>Chg from Open %</t>
  </si>
  <si>
    <t>NSE:GUJGASLTD</t>
  </si>
  <si>
    <t>6.76%</t>
  </si>
  <si>
    <t>2.402M</t>
  </si>
  <si>
    <t>257.492B</t>
  </si>
  <si>
    <t>26.18</t>
  </si>
  <si>
    <t>14.27</t>
  </si>
  <si>
    <t>1.11K</t>
  </si>
  <si>
    <t>Utilities</t>
  </si>
  <si>
    <t>0.10%</t>
  </si>
  <si>
    <t>0</t>
  </si>
  <si>
    <t>22.53%</t>
  </si>
  <si>
    <t>15.424B</t>
  </si>
  <si>
    <t>7.93B</t>
  </si>
  <si>
    <t>370.96202696 B</t>
  </si>
  <si>
    <t>346.699995 N</t>
  </si>
  <si>
    <t>103.003B</t>
  </si>
  <si>
    <t>22.28473441 B</t>
  </si>
  <si>
    <t>20.29024225</t>
  </si>
  <si>
    <t>54.90 B</t>
  </si>
  <si>
    <t>−1.96%</t>
  </si>
  <si>
    <t>6.101B</t>
  </si>
  <si>
    <t>68.562K</t>
  </si>
  <si>
    <t>15.83%</t>
  </si>
  <si>
    <t>Neutral</t>
  </si>
  <si>
    <t>322.06517011 B</t>
  </si>
  <si>
    <t>0.00%</t>
  </si>
  <si>
    <t>62.55 N</t>
  </si>
  <si>
    <t>61.11 N</t>
  </si>
  <si>
    <t>688.39M</t>
  </si>
  <si>
    <t>3.97%</t>
  </si>
  <si>
    <t>5.13%</t>
  </si>
  <si>
    <t>896.661M</t>
  </si>
  <si>
    <t>269.53119856 N</t>
  </si>
  <si>
    <t>400.48880344 N</t>
  </si>
  <si>
    <t>9.23438634 N</t>
  </si>
  <si>
    <t>−1.04%</t>
  </si>
  <si>
    <t>6.66%</t>
  </si>
  <si>
    <t>6.31%</t>
  </si>
  <si>
    <t>24.799M</t>
  </si>
  <si>
    <t>698.382B</t>
  </si>
  <si>
    <t>20.87</t>
  </si>
  <si>
    <t>50.87</t>
  </si>
  <si>
    <t>40.175K</t>
  </si>
  <si>
    <t>NonEnergy Minerals</t>
  </si>
  <si>
    <t>2.09%</t>
  </si>
  <si>
    <t>200.229B</t>
  </si>
  <si>
    <t>48.09%</t>
  </si>
  <si>
    <t>306.108B</t>
  </si>
  <si>
    <t>92.126B</t>
  </si>
  <si>
    <t>1059.46647859 B</t>
  </si>
  <si>
    <t>862.675005 N</t>
  </si>
  <si>
    <t>769.656B</t>
  </si>
  <si>
    <t>90.29047379 B</t>
  </si>
  <si>
    <t>74.30400374</t>
  </si>
  <si>
    <t>211.40 B</t>
  </si>
  <si>
    <t>17.36%</t>
  </si>
  <si>
    <t>560.756B</t>
  </si>
  <si>
    <t>233.934K</t>
  </si>
  <si>
    <t>20.90%</t>
  </si>
  <si>
    <t>884.27532631 B</t>
  </si>
  <si>
    <t>77.53 S</t>
  </si>
  <si>
    <t>81.37 S</t>
  </si>
  <si>
    <t>657.951M</t>
  </si>
  <si>
    <t>3.61%</t>
  </si>
  <si>
    <t>5.14%</t>
  </si>
  <si>
    <t>26.471B</t>
  </si>
  <si>
    <t>659.34291944 N</t>
  </si>
  <si>
    <t>1074.30208156 N</t>
  </si>
  <si>
    <t>262.75455437 N</t>
  </si>
  <si>
    <t>−0.54%</t>
  </si>
  <si>
    <t>4.14%</t>
  </si>
  <si>
    <t>NSE:CYIENT</t>
  </si>
  <si>
    <t>5.56%</t>
  </si>
  <si>
    <t>12.781M</t>
  </si>
  <si>
    <t>70.162B</t>
  </si>
  <si>
    <t>22.93</t>
  </si>
  <si>
    <t>27.82</t>
  </si>
  <si>
    <t>14.416K</t>
  </si>
  <si>
    <t>Commercial Services</t>
  </si>
  <si>
    <t>2.99%</t>
  </si>
  <si>
    <t>5.384B</t>
  </si>
  <si>
    <t>30.15%</t>
  </si>
  <si>
    <t>8.651B</t>
  </si>
  <si>
    <t>3.217B</t>
  </si>
  <si>
    <t>584.89223074 B</t>
  </si>
  <si>
    <t>500.40001 N</t>
  </si>
  <si>
    <t>44.274B</t>
  </si>
  <si>
    <t>59.96342039 B</t>
  </si>
  <si>
    <t>47.21366603</t>
  </si>
  <si>
    <t>172.24997 S</t>
  </si>
  <si>
    <t>23.28%</t>
  </si>
  <si>
    <t>6.884B</t>
  </si>
  <si>
    <t>44.011K</t>
  </si>
  <si>
    <t>8.69%</t>
  </si>
  <si>
    <t>450.64392123 B</t>
  </si>
  <si>
    <t>74.15 S</t>
  </si>
  <si>
    <t>78.83 S</t>
  </si>
  <si>
    <t>109.971M</t>
  </si>
  <si>
    <t>8.59%</t>
  </si>
  <si>
    <t>13.47%</t>
  </si>
  <si>
    <t>8.114B</t>
  </si>
  <si>
    <t>324.33981962 N</t>
  </si>
  <si>
    <t>611.11018738 S</t>
  </si>
  <si>
    <t>202.58186145 N</t>
  </si>
  <si>
    <t>−2.35%</t>
  </si>
  <si>
    <t>2.49%</t>
  </si>
  <si>
    <t>NSE:HAVELLS</t>
  </si>
  <si>
    <t>5.26%</t>
  </si>
  <si>
    <t>19.678M</t>
  </si>
  <si>
    <t>698.63B</t>
  </si>
  <si>
    <t>76.08</t>
  </si>
  <si>
    <t>14.67</t>
  </si>
  <si>
    <t>Producer Manufacturing</t>
  </si>
  <si>
    <t>3.105B</t>
  </si>
  <si>
    <t>26.16%</t>
  </si>
  <si>
    <t>20.704B</t>
  </si>
  <si>
    <t>9.095B</t>
  </si>
  <si>
    <t>1132.92739963 B</t>
  </si>
  <si>
    <t>885.775005 N</t>
  </si>
  <si>
    <t>94.323B</t>
  </si>
  <si>
    <t>116.05366457 B</t>
  </si>
  <si>
    <t>84.14266028</t>
  </si>
  <si>
    <t>356.75 B</t>
  </si>
  <si>
    <t>30.04%</t>
  </si>
  <si>
    <t>14.135B</t>
  </si>
  <si>
    <t>138.695K</t>
  </si>
  <si>
    <t>11.37%</t>
  </si>
  <si>
    <t>958.54 B</t>
  </si>
  <si>
    <t>84.37 S</t>
  </si>
  <si>
    <t>88.78 S</t>
  </si>
  <si>
    <t>626.013M</t>
  </si>
  <si>
    <t>8.03%</t>
  </si>
  <si>
    <t>5.60%</t>
  </si>
  <si>
    <t>23.255B</t>
  </si>
  <si>
    <t>552.63741926 N</t>
  </si>
  <si>
    <t>1128.36758774 S</t>
  </si>
  <si>
    <t>412.51693044 N</t>
  </si>
  <si>
    <t>−0.83%</t>
  </si>
  <si>
    <t>4.28%</t>
  </si>
  <si>
    <t>4.16%</t>
  </si>
  <si>
    <t>22.604M</t>
  </si>
  <si>
    <t>679.116B</t>
  </si>
  <si>
    <t>36.94</t>
  </si>
  <si>
    <t>22.82</t>
  </si>
  <si>
    <t>35.657K</t>
  </si>
  <si>
    <t>Health Technology</t>
  </si>
  <si>
    <t>29.092B</t>
  </si>
  <si>
    <t>38.62%</t>
  </si>
  <si>
    <t>53.965B</t>
  </si>
  <si>
    <t>20.058B</t>
  </si>
  <si>
    <t>835.01445119 B</t>
  </si>
  <si>
    <t>782.79999 N</t>
  </si>
  <si>
    <t>168.571B</t>
  </si>
  <si>
    <t>39.17298987 S</t>
  </si>
  <si>
    <t>39.8187401</t>
  </si>
  <si>
    <t>102.00 B</t>
  </si>
  <si>
    <t>1.68%</t>
  </si>
  <si>
    <t>4.656B</t>
  </si>
  <si>
    <t>242.917K</t>
  </si>
  <si>
    <t>13.56%</t>
  </si>
  <si>
    <t>744.05686355 B</t>
  </si>
  <si>
    <t>−0.00%</t>
  </si>
  <si>
    <t>64.28 N</t>
  </si>
  <si>
    <t>65.96 N</t>
  </si>
  <si>
    <t>806.455M</t>
  </si>
  <si>
    <t>2.80%</t>
  </si>
  <si>
    <t>3.88%</t>
  </si>
  <si>
    <t>19.03B</t>
  </si>
  <si>
    <t>722.5829367 N</t>
  </si>
  <si>
    <t>853.0920633 N</t>
  </si>
  <si>
    <t>63.13750894 N</t>
  </si>
  <si>
    <t>−0.26%</t>
  </si>
  <si>
    <t>3.55%</t>
  </si>
  <si>
    <t>110.092M</t>
  </si>
  <si>
    <t>1934.67B</t>
  </si>
  <si>
    <t>51.53</t>
  </si>
  <si>
    <t>12.29</t>
  </si>
  <si>
    <t>74.14K</t>
  </si>
  <si>
    <t>Finance</t>
  </si>
  <si>
    <t>1.47%</t>
  </si>
  <si>
    <t>677.44462681 S</t>
  </si>
  <si>
    <t>547.574995 N</t>
  </si>
  <si>
    <t>800.628B</t>
  </si>
  <si>
    <t>48.41958508 B</t>
  </si>
  <si>
    <t>38.31560592</t>
  </si>
  <si>
    <t>62.85003 B</t>
  </si>
  <si>
    <t>6.43%</t>
  </si>
  <si>
    <t>686.879B</t>
  </si>
  <si>
    <t>577.426K</t>
  </si>
  <si>
    <t>5.83%</t>
  </si>
  <si>
    <t>545.67698927 B</t>
  </si>
  <si>
    <t>68.11 N</t>
  </si>
  <si>
    <t>72.91 S</t>
  </si>
  <si>
    <t>3.062B</t>
  </si>
  <si>
    <t>9.53%</t>
  </si>
  <si>
    <t>5.82%</t>
  </si>
  <si>
    <t>73.839B</t>
  </si>
  <si>
    <t>400.93429694 N</t>
  </si>
  <si>
    <t>733.12570106 N</t>
  </si>
  <si>
    <t>60.50902845 N</t>
  </si>
  <si>
    <t>−0.82%</t>
  </si>
  <si>
    <t>2.55%</t>
  </si>
  <si>
    <t>561.391K</t>
  </si>
  <si>
    <t>64.032B</t>
  </si>
  <si>
    <t>34.75</t>
  </si>
  <si>
    <t>10.58</t>
  </si>
  <si>
    <t>1.438K</t>
  </si>
  <si>
    <t>3.49%</t>
  </si>
  <si>
    <t>59.55%</t>
  </si>
  <si>
    <t>7.022B</t>
  </si>
  <si>
    <t>1.158B</t>
  </si>
  <si>
    <t>364.72758948 B</t>
  </si>
  <si>
    <t>283.525 N</t>
  </si>
  <si>
    <t>7.129B</t>
  </si>
  <si>
    <t>39.17460854 B</t>
  </si>
  <si>
    <t>32.21192596</t>
  </si>
  <si>
    <t>92.69998 S</t>
  </si>
  <si>
    <t>21.54%</t>
  </si>
  <si>
    <t>28.858B</t>
  </si>
  <si>
    <t>4.535K</t>
  </si>
  <si>
    <t>40.11%</t>
  </si>
  <si>
    <t>322.20 B</t>
  </si>
  <si>
    <t>85.69 S</t>
  </si>
  <si>
    <t>95.26 S</t>
  </si>
  <si>
    <t>175.285M</t>
  </si>
  <si>
    <t>205.132M</t>
  </si>
  <si>
    <t>193.95449662 N</t>
  </si>
  <si>
    <t>368.14550238 N</t>
  </si>
  <si>
    <t>113.18344947 N</t>
  </si>
  <si>
    <t>−0.33%</t>
  </si>
  <si>
    <t>0.47%</t>
  </si>
  <si>
    <t>NSE:CUMMINSIND</t>
  </si>
  <si>
    <t>6.495M</t>
  </si>
  <si>
    <t>173.028B</t>
  </si>
  <si>
    <t>29.03</t>
  </si>
  <si>
    <t>21.51</t>
  </si>
  <si>
    <t>3.447K</t>
  </si>
  <si>
    <t>21.28%</t>
  </si>
  <si>
    <t>9.495B</t>
  </si>
  <si>
    <t>2.93B</t>
  </si>
  <si>
    <t>628.17221474 B</t>
  </si>
  <si>
    <t>521.50 N</t>
  </si>
  <si>
    <t>51.435B</t>
  </si>
  <si>
    <t>47.73903151 B</t>
  </si>
  <si>
    <t>37.83688909</t>
  </si>
  <si>
    <t>126.69999 S</t>
  </si>
  <si>
    <t>11.97%</t>
  </si>
  <si>
    <t>8.511B</t>
  </si>
  <si>
    <t>85.569K</t>
  </si>
  <si>
    <t>7.86%</t>
  </si>
  <si>
    <t>559.48829888 B</t>
  </si>
  <si>
    <t>66.73 N</t>
  </si>
  <si>
    <t>69.57 N</t>
  </si>
  <si>
    <t>277.2M</t>
  </si>
  <si>
    <t>4.138B</t>
  </si>
  <si>
    <t>384.2373835 N</t>
  </si>
  <si>
    <t>676.0776135 N</t>
  </si>
  <si>
    <t>90.94706494 N</t>
  </si>
  <si>
    <t>0.59%</t>
  </si>
  <si>
    <t>3.01%</t>
  </si>
  <si>
    <t>3.327M</t>
  </si>
  <si>
    <t>344.216B</t>
  </si>
  <si>
    <t>916.02</t>
  </si>
  <si>
    <t>1.42</t>
  </si>
  <si>
    <t>9.398K</t>
  </si>
  <si>
    <t>Consumer NonDurables</t>
  </si>
  <si>
    <t>242.1M</t>
  </si>
  <si>
    <t>34.20%</t>
  </si>
  <si>
    <t>21.844B</t>
  </si>
  <si>
    <t>1307.38277778 S</t>
  </si>
  <si>
    <t>1107.95 N</t>
  </si>
  <si>
    <t>65.092B</t>
  </si>
  <si>
    <t>63.90809956 B</t>
  </si>
  <si>
    <t>36.52794842</t>
  </si>
  <si>
    <t>189.50 S</t>
  </si>
  <si>
    <t>11.90%</t>
  </si>
  <si>
    <t>77.2M</t>
  </si>
  <si>
    <t>44.13K</t>
  </si>
  <si>
    <t>1072.21321833 B</t>
  </si>
  <si>
    <t>66.10 N</t>
  </si>
  <si>
    <t>71.76 S</t>
  </si>
  <si>
    <t>264.405M</t>
  </si>
  <si>
    <t>3.58%</t>
  </si>
  <si>
    <t>4.271B</t>
  </si>
  <si>
    <t>846.9408637 N</t>
  </si>
  <si>
    <t>1319.5441373 N</t>
  </si>
  <si>
    <t>206.42626319 N</t>
  </si>
  <si>
    <t>1.32%</t>
  </si>
  <si>
    <t>NSE:CENTURYTEX</t>
  </si>
  <si>
    <t>2.983M</t>
  </si>
  <si>
    <t>45.036B</t>
  </si>
  <si>
    <t>74.90</t>
  </si>
  <si>
    <t>5.38</t>
  </si>
  <si>
    <t>9.722K</t>
  </si>
  <si>
    <t>Process Industries</t>
  </si>
  <si>
    <t>10.66%</t>
  </si>
  <si>
    <t>5.231B</t>
  </si>
  <si>
    <t>852.5M</t>
  </si>
  <si>
    <t>420.28851767 S</t>
  </si>
  <si>
    <t>369.324995 N</t>
  </si>
  <si>
    <t>33.496B</t>
  </si>
  <si>
    <t>20.19816064 B</t>
  </si>
  <si>
    <t>11.90620962</t>
  </si>
  <si>
    <t>87.15 S</t>
  </si>
  <si>
    <t>10.572B</t>
  </si>
  <si>
    <t>69.147K</t>
  </si>
  <si>
    <t>−0.31%</t>
  </si>
  <si>
    <t>339.81400739 B</t>
  </si>
  <si>
    <t>63.34 N</t>
  </si>
  <si>
    <t>72.16 S</t>
  </si>
  <si>
    <t>111.696M</t>
  </si>
  <si>
    <t>7.77%</t>
  </si>
  <si>
    <t>5.75%</t>
  </si>
  <si>
    <t>1.248B</t>
  </si>
  <si>
    <t>283.09222496 N</t>
  </si>
  <si>
    <t>440.79777604 N</t>
  </si>
  <si>
    <t>35.79336865 N</t>
  </si>
  <si>
    <t>−0.02%</t>
  </si>
  <si>
    <t>1.58%</t>
  </si>
  <si>
    <t>NSE:INOXLEISUR</t>
  </si>
  <si>
    <t>2.36%</t>
  </si>
  <si>
    <t>2.833M</t>
  </si>
  <si>
    <t>35.094B</t>
  </si>
  <si>
    <t>−18.89</t>
  </si>
  <si>
    <t>9.792K</t>
  </si>
  <si>
    <t>Consumer Services</t>
  </si>
  <si>
    <t>175.1M</t>
  </si>
  <si>
    <t>20.38%</t>
  </si>
  <si>
    <t>6.217B</t>
  </si>
  <si>
    <t>1.032B</t>
  </si>
  <si>
    <t>337.07111189 S</t>
  </si>
  <si>
    <t>293.50 N</t>
  </si>
  <si>
    <t>18.888B</t>
  </si>
  <si>
    <t>12.59349443 B</t>
  </si>
  <si>
    <t>6.66082733</t>
  </si>
  <si>
    <t>57.25 B</t>
  </si>
  <si>
    <t>14.20%</t>
  </si>
  <si>
    <t>26.849B</t>
  </si>
  <si>
    <t>60.678K</t>
  </si>
  <si>
    <t>−7.87%</t>
  </si>
  <si>
    <t>261.46246418 B</t>
  </si>
  <si>
    <t>58.39 N</t>
  </si>
  <si>
    <t>61.43 N</t>
  </si>
  <si>
    <t>112.481M</t>
  </si>
  <si>
    <t>4.46%</t>
  </si>
  <si>
    <t>4.33%</t>
  </si>
  <si>
    <t>908.993M</t>
  </si>
  <si>
    <t>236.66009757 N</t>
  </si>
  <si>
    <t>334.20989143 N</t>
  </si>
  <si>
    <t>28.84411914 N</t>
  </si>
  <si>
    <t>−0.06%</t>
  </si>
  <si>
    <t>659.47K</t>
  </si>
  <si>
    <t>57.375B</t>
  </si>
  <si>
    <t>21.83</t>
  </si>
  <si>
    <t>19.19</t>
  </si>
  <si>
    <t>38.764K</t>
  </si>
  <si>
    <t>Industrial Services</t>
  </si>
  <si>
    <t>58.814M</t>
  </si>
  <si>
    <t>19.15%</t>
  </si>
  <si>
    <t>14.946B</t>
  </si>
  <si>
    <t>4.039B</t>
  </si>
  <si>
    <t>427.3122173 S</t>
  </si>
  <si>
    <t>357.524995 N</t>
  </si>
  <si>
    <t>92.504B</t>
  </si>
  <si>
    <t>24.31492277 B</t>
  </si>
  <si>
    <t>19.66709546</t>
  </si>
  <si>
    <t>63.30002 B</t>
  </si>
  <si>
    <t>7.83%</t>
  </si>
  <si>
    <t>81.258B</t>
  </si>
  <si>
    <t>62.181K</t>
  </si>
  <si>
    <t>16.36%</t>
  </si>
  <si>
    <t>357.37581032 B</t>
  </si>
  <si>
    <t>64.85 N</t>
  </si>
  <si>
    <t>70.53 S</t>
  </si>
  <si>
    <t>136.77M</t>
  </si>
  <si>
    <t>5.93%</t>
  </si>
  <si>
    <t>4.38%</t>
  </si>
  <si>
    <t>280.077M</t>
  </si>
  <si>
    <t>305.11087215 N</t>
  </si>
  <si>
    <t>439.01911985 N</t>
  </si>
  <si>
    <t>46.78275036 N</t>
  </si>
  <si>
    <t>−0.49%</t>
  </si>
  <si>
    <t>1.51%</t>
  </si>
  <si>
    <t>NSE:BALAMINES</t>
  </si>
  <si>
    <t>2.25%</t>
  </si>
  <si>
    <t>291.021K</t>
  </si>
  <si>
    <t>37.423B</t>
  </si>
  <si>
    <t>28.14</t>
  </si>
  <si>
    <t>41.03</t>
  </si>
  <si>
    <t>802</t>
  </si>
  <si>
    <t>38.91%</t>
  </si>
  <si>
    <t>2.454B</t>
  </si>
  <si>
    <t>1.2B</t>
  </si>
  <si>
    <t>1180.93388837 S</t>
  </si>
  <si>
    <t>940.725005 N</t>
  </si>
  <si>
    <t>9.346B</t>
  </si>
  <si>
    <t>118.15446454 B</t>
  </si>
  <si>
    <t>111.13481236</t>
  </si>
  <si>
    <t>138.55001 S</t>
  </si>
  <si>
    <t>24.08%</t>
  </si>
  <si>
    <t>2.021B</t>
  </si>
  <si>
    <t>16.371K</t>
  </si>
  <si>
    <t>19.18%</t>
  </si>
  <si>
    <t>952.49926246 B</t>
  </si>
  <si>
    <t>−0.32%</t>
  </si>
  <si>
    <t>73.93 S</t>
  </si>
  <si>
    <t>74.40 S</t>
  </si>
  <si>
    <t>32.401M</t>
  </si>
  <si>
    <t>4.24%</t>
  </si>
  <si>
    <t>5.38%</t>
  </si>
  <si>
    <t>329.028M</t>
  </si>
  <si>
    <t>726.75429431 N</t>
  </si>
  <si>
    <t>1165.29070369 N</t>
  </si>
  <si>
    <t>215.56443124 N</t>
  </si>
  <si>
    <t>−1.50%</t>
  </si>
  <si>
    <t>1.24%</t>
  </si>
  <si>
    <t>NSE:AUROPHARMA</t>
  </si>
  <si>
    <t>2.24%</t>
  </si>
  <si>
    <t>22.663M</t>
  </si>
  <si>
    <t>562.179B</t>
  </si>
  <si>
    <t>17.89</t>
  </si>
  <si>
    <t>53.62</t>
  </si>
  <si>
    <t>30.939K</t>
  </si>
  <si>
    <t>9.334B</t>
  </si>
  <si>
    <t>40.93%</t>
  </si>
  <si>
    <t>71.778B</t>
  </si>
  <si>
    <t>27.985B</t>
  </si>
  <si>
    <t>946.17629456 S</t>
  </si>
  <si>
    <t>880.874995 N</t>
  </si>
  <si>
    <t>227.529B</t>
  </si>
  <si>
    <t>48.60910793 B</t>
  </si>
  <si>
    <t>46.11580378</t>
  </si>
  <si>
    <t>111.09998 B</t>
  </si>
  <si>
    <t>4.36%</t>
  </si>
  <si>
    <t>16.531B</t>
  </si>
  <si>
    <t>212.246K</t>
  </si>
  <si>
    <t>17.35%</t>
  </si>
  <si>
    <t>863.451836 B</t>
  </si>
  <si>
    <t>65.40 N</t>
  </si>
  <si>
    <t>69.40 N</t>
  </si>
  <si>
    <t>585.939M</t>
  </si>
  <si>
    <t>6.12%</t>
  </si>
  <si>
    <t>21.405B</t>
  </si>
  <si>
    <t>742.85531528 N</t>
  </si>
  <si>
    <t>979.12968772 N</t>
  </si>
  <si>
    <t>152.46587954 N</t>
  </si>
  <si>
    <t>1.99%</t>
  </si>
  <si>
    <t>9.585M</t>
  </si>
  <si>
    <t>264.159B</t>
  </si>
  <si>
    <t>35.76</t>
  </si>
  <si>
    <t>12.11</t>
  </si>
  <si>
    <t>1.426K</t>
  </si>
  <si>
    <t>Transportation</t>
  </si>
  <si>
    <t>17.73%</t>
  </si>
  <si>
    <t>13.281B</t>
  </si>
  <si>
    <t>2.24B</t>
  </si>
  <si>
    <t>442.22388144 S</t>
  </si>
  <si>
    <t>409.00 N</t>
  </si>
  <si>
    <t>65.246B</t>
  </si>
  <si>
    <t>5.3758746 B</t>
  </si>
  <si>
    <t>−0.82150486</t>
  </si>
  <si>
    <t>27.20001 B</t>
  </si>
  <si>
    <t>10.00%</t>
  </si>
  <si>
    <t>24.385B</t>
  </si>
  <si>
    <t>81.544K</t>
  </si>
  <si>
    <t>13.51%</t>
  </si>
  <si>
    <t>382.40344369 B</t>
  </si>
  <si>
    <t>57.39 N</t>
  </si>
  <si>
    <t>64.81 N</t>
  </si>
  <si>
    <t>609.294M</t>
  </si>
  <si>
    <t>4.20%</t>
  </si>
  <si>
    <t>4.69%</t>
  </si>
  <si>
    <t>4.19B</t>
  </si>
  <si>
    <t>353.49898271 N</t>
  </si>
  <si>
    <t>446.53601129 N</t>
  </si>
  <si>
    <t>15.28975907 N</t>
  </si>
  <si>
    <t>1.96%</t>
  </si>
  <si>
    <t>NSE:IRCTC</t>
  </si>
  <si>
    <t>4.351M</t>
  </si>
  <si>
    <t>230.064B</t>
  </si>
  <si>
    <t>63.14</t>
  </si>
  <si>
    <t>22.78</t>
  </si>
  <si>
    <t>1.446K</t>
  </si>
  <si>
    <t>32.68%</t>
  </si>
  <si>
    <t>7.942B</t>
  </si>
  <si>
    <t>26.969M</t>
  </si>
  <si>
    <t>1449.55407407 B</t>
  </si>
  <si>
    <t>1545.025 N</t>
  </si>
  <si>
    <t>22.755B</t>
  </si>
  <si>
    <t>33.74795302 B</t>
  </si>
  <si>
    <t>32.77486313</t>
  </si>
  <si>
    <t>75.90 B</t>
  </si>
  <si>
    <t>3.28%</t>
  </si>
  <si>
    <t>15.862B</t>
  </si>
  <si>
    <t>340.163K</t>
  </si>
  <si>
    <t>24.79%</t>
  </si>
  <si>
    <t>1389.8806272 B</t>
  </si>
  <si>
    <t>56.00 N</t>
  </si>
  <si>
    <t>57.06 N</t>
  </si>
  <si>
    <t>160M</t>
  </si>
  <si>
    <t>4.58%</t>
  </si>
  <si>
    <t>6.339B</t>
  </si>
  <si>
    <t>1275.12400545 N</t>
  </si>
  <si>
    <t>1522.44099455 N</t>
  </si>
  <si>
    <t>65.08011626 N</t>
  </si>
  <si>
    <t>0.09%</t>
  </si>
  <si>
    <t>NSE:SYMPHONY</t>
  </si>
  <si>
    <t>1.65%</t>
  </si>
  <si>
    <t>274.331K</t>
  </si>
  <si>
    <t>72.276B</t>
  </si>
  <si>
    <t>84.94</t>
  </si>
  <si>
    <t>12.15</t>
  </si>
  <si>
    <t>509</t>
  </si>
  <si>
    <t>Consumer Durables</t>
  </si>
  <si>
    <t>1.52B</t>
  </si>
  <si>
    <t>28.27%</t>
  </si>
  <si>
    <t>3.659B</t>
  </si>
  <si>
    <t>630M</t>
  </si>
  <si>
    <t>1039.24667444 S</t>
  </si>
  <si>
    <t>964.225 N</t>
  </si>
  <si>
    <t>11.026B</t>
  </si>
  <si>
    <t>28.82229008 B</t>
  </si>
  <si>
    <t>8.88063265</t>
  </si>
  <si>
    <t>170.20001 B</t>
  </si>
  <si>
    <t>−1.15%</t>
  </si>
  <si>
    <t>2.59B</t>
  </si>
  <si>
    <t>26.073K</t>
  </si>
  <si>
    <t>9.38%</t>
  </si>
  <si>
    <t>859.77367275 B</t>
  </si>
  <si>
    <t>59.34 N</t>
  </si>
  <si>
    <t>69.957M</t>
  </si>
  <si>
    <t>3.05%</t>
  </si>
  <si>
    <t>6.39%</t>
  </si>
  <si>
    <t>276.251M</t>
  </si>
  <si>
    <t>767.13008467 N</t>
  </si>
  <si>
    <t>1058.73490733 N</t>
  </si>
  <si>
    <t>83.55210939 N</t>
  </si>
  <si>
    <t>0.19%</t>
  </si>
  <si>
    <t>1.21%</t>
  </si>
  <si>
    <t>535.503K</t>
  </si>
  <si>
    <t>82.922B</t>
  </si>
  <si>
    <t>26.31</t>
  </si>
  <si>
    <t>23.22</t>
  </si>
  <si>
    <t>3.605K</t>
  </si>
  <si>
    <t>Health Services</t>
  </si>
  <si>
    <t>934.74M</t>
  </si>
  <si>
    <t>58.35%</t>
  </si>
  <si>
    <t>6.285B</t>
  </si>
  <si>
    <t>1.956B</t>
  </si>
  <si>
    <t>635.53073644 S</t>
  </si>
  <si>
    <t>556.600005 N</t>
  </si>
  <si>
    <t>10.741B</t>
  </si>
  <si>
    <t>33.0853402 B</t>
  </si>
  <si>
    <t>24.49002813</t>
  </si>
  <si>
    <t>103.25 S</t>
  </si>
  <si>
    <t>7.45%</t>
  </si>
  <si>
    <t>1.78B</t>
  </si>
  <si>
    <t>29.466K</t>
  </si>
  <si>
    <t>29.41%</t>
  </si>
  <si>
    <t>508.50126542 B</t>
  </si>
  <si>
    <t>69.96 N</t>
  </si>
  <si>
    <t>77.71 S</t>
  </si>
  <si>
    <t>135.781M</t>
  </si>
  <si>
    <t>6.13%</t>
  </si>
  <si>
    <t>333.672M</t>
  </si>
  <si>
    <t>461.77840876 N</t>
  </si>
  <si>
    <t>637.24158524 N</t>
  </si>
  <si>
    <t>79.53325757 N</t>
  </si>
  <si>
    <t>−0.55%</t>
  </si>
  <si>
    <t>1.15%</t>
  </si>
  <si>
    <t>NSE:MGL</t>
  </si>
  <si>
    <t>1.41%</t>
  </si>
  <si>
    <t>2.716M</t>
  </si>
  <si>
    <t>103.114B</t>
  </si>
  <si>
    <t>54.89</t>
  </si>
  <si>
    <t>1.975K</t>
  </si>
  <si>
    <t>46.10%</t>
  </si>
  <si>
    <t>10.739B</t>
  </si>
  <si>
    <t>2.624B</t>
  </si>
  <si>
    <t>1075.9107407 S</t>
  </si>
  <si>
    <t>963.50001 N</t>
  </si>
  <si>
    <t>29.721B</t>
  </si>
  <si>
    <t>36.13277627 B</t>
  </si>
  <si>
    <t>21.60207697</t>
  </si>
  <si>
    <t>124.24999 S</t>
  </si>
  <si>
    <t>−2.48%</t>
  </si>
  <si>
    <t>14.473B</t>
  </si>
  <si>
    <t>122.501K</t>
  </si>
  <si>
    <t>28.81%</t>
  </si>
  <si>
    <t>958.24233602 B</t>
  </si>
  <si>
    <t>57.09 N</t>
  </si>
  <si>
    <t>58.00 N</t>
  </si>
  <si>
    <t>98.778M</t>
  </si>
  <si>
    <t>3.89%</t>
  </si>
  <si>
    <t>4.70%</t>
  </si>
  <si>
    <t>2.867B</t>
  </si>
  <si>
    <t>736.62504737 N</t>
  </si>
  <si>
    <t>1176.97495563 N</t>
  </si>
  <si>
    <t>41.73474687 N</t>
  </si>
  <si>
    <t>−0.28%</t>
  </si>
  <si>
    <t>0.91%</t>
  </si>
  <si>
    <t>1.37%</t>
  </si>
  <si>
    <t>22.661M</t>
  </si>
  <si>
    <t>252.532B</t>
  </si>
  <si>
    <t>112.12</t>
  </si>
  <si>
    <t>4.74</t>
  </si>
  <si>
    <t>5.133K</t>
  </si>
  <si>
    <t>1.883B</t>
  </si>
  <si>
    <t>22.52%</t>
  </si>
  <si>
    <t>39.804B</t>
  </si>
  <si>
    <t>11.042B</t>
  </si>
  <si>
    <t>526.21202615 B</t>
  </si>
  <si>
    <t>471.79999 N</t>
  </si>
  <si>
    <t>186.594B</t>
  </si>
  <si>
    <t>25.79501004 B</t>
  </si>
  <si>
    <t>23.86853022</t>
  </si>
  <si>
    <t>50.64997 B</t>
  </si>
  <si>
    <t>8.70%</t>
  </si>
  <si>
    <t>74.906B</t>
  </si>
  <si>
    <t>135.677K</t>
  </si>
  <si>
    <t>8.07%</t>
  </si>
  <si>
    <t>468.70343824 B</t>
  </si>
  <si>
    <t>67.71 N</t>
  </si>
  <si>
    <t>74.49 S</t>
  </si>
  <si>
    <t>475.087M</t>
  </si>
  <si>
    <t>4.13%</t>
  </si>
  <si>
    <t>11.99B</t>
  </si>
  <si>
    <t>437.5795804 N</t>
  </si>
  <si>
    <t>529.3654186 N</t>
  </si>
  <si>
    <t>82.95558369 N</t>
  </si>
  <si>
    <t>−0.72%</t>
  </si>
  <si>
    <t>NSE:SBILIFE</t>
  </si>
  <si>
    <t>1.16%</t>
  </si>
  <si>
    <t>7.136M</t>
  </si>
  <si>
    <t>881.803B</t>
  </si>
  <si>
    <t>60.67</t>
  </si>
  <si>
    <t>16.759K</t>
  </si>
  <si>
    <t>897.30980433 S</t>
  </si>
  <si>
    <t>854.875 N</t>
  </si>
  <si>
    <t>437.732B</t>
  </si>
  <si>
    <t>18.1284266 B</t>
  </si>
  <si>
    <t>13.86959856</t>
  </si>
  <si>
    <t>27.09998 B</t>
  </si>
  <si>
    <t>−2.97%</t>
  </si>
  <si>
    <t>28.133B</t>
  </si>
  <si>
    <t>321.09K</t>
  </si>
  <si>
    <t>2.89%</t>
  </si>
  <si>
    <t>838.00 B</t>
  </si>
  <si>
    <t>53.60 N</t>
  </si>
  <si>
    <t>51.71 N</t>
  </si>
  <si>
    <t>1B</t>
  </si>
  <si>
    <t>6.226B</t>
  </si>
  <si>
    <t>756.9786913 N</t>
  </si>
  <si>
    <t>929.2763177 N</t>
  </si>
  <si>
    <t>2.26492916 B</t>
  </si>
  <si>
    <t>0.18%</t>
  </si>
  <si>
    <t>0.77%</t>
  </si>
  <si>
    <t>195.304K</t>
  </si>
  <si>
    <t>57.318B</t>
  </si>
  <si>
    <t>−4.39</t>
  </si>
  <si>
    <t>4.672K</t>
  </si>
  <si>
    <t>236.6M</t>
  </si>
  <si>
    <t>26.53%</t>
  </si>
  <si>
    <t>5.005B</t>
  </si>
  <si>
    <t>2.31B</t>
  </si>
  <si>
    <t>1449.53944393 S</t>
  </si>
  <si>
    <t>910.50 N</t>
  </si>
  <si>
    <t>26.37B</t>
  </si>
  <si>
    <t>218.03346551 B</t>
  </si>
  <si>
    <t>163.27652132</t>
  </si>
  <si>
    <t>639.54998 B</t>
  </si>
  <si>
    <t>17.99%</t>
  </si>
  <si>
    <t>909.6M</t>
  </si>
  <si>
    <t>23.847K</t>
  </si>
  <si>
    <t>−0.91%</t>
  </si>
  <si>
    <t>1150.29732145 B</t>
  </si>
  <si>
    <t>91.02 S</t>
  </si>
  <si>
    <t>96.57 S</t>
  </si>
  <si>
    <t>40.519M</t>
  </si>
  <si>
    <t>2.73%</t>
  </si>
  <si>
    <t>4.05%</t>
  </si>
  <si>
    <t>273.562M</t>
  </si>
  <si>
    <t>366.89816929 N</t>
  </si>
  <si>
    <t>1459.71182871 N</t>
  </si>
  <si>
    <t>634.78456819 N</t>
  </si>
  <si>
    <t>0.43%</t>
  </si>
  <si>
    <t>−0.66%</t>
  </si>
  <si>
    <t>NSE:JBCHEPHARM</t>
  </si>
  <si>
    <t>428.677K</t>
  </si>
  <si>
    <t>78.6B</t>
  </si>
  <si>
    <t>40.07</t>
  </si>
  <si>
    <t>5.533K</t>
  </si>
  <si>
    <t>574.592M</t>
  </si>
  <si>
    <t>44.30%</t>
  </si>
  <si>
    <t>5.803B</t>
  </si>
  <si>
    <t>2.112B</t>
  </si>
  <si>
    <t>1014.919633 S</t>
  </si>
  <si>
    <t>937.99999 N</t>
  </si>
  <si>
    <t>17.389B</t>
  </si>
  <si>
    <t>63.83078996 S</t>
  </si>
  <si>
    <t>78.10325808</t>
  </si>
  <si>
    <t>62.35 B</t>
  </si>
  <si>
    <t>−1.55%</t>
  </si>
  <si>
    <t>4.461B</t>
  </si>
  <si>
    <t>36.289K</t>
  </si>
  <si>
    <t>20.56%</t>
  </si>
  <si>
    <t>879.51877144 B</t>
  </si>
  <si>
    <t>57.57 N</t>
  </si>
  <si>
    <t>49.12 N</t>
  </si>
  <si>
    <t>77.282M</t>
  </si>
  <si>
    <t>3.16%</t>
  </si>
  <si>
    <t>4.73%</t>
  </si>
  <si>
    <t>428.72M</t>
  </si>
  <si>
    <t>930.12416926 N</t>
  </si>
  <si>
    <t>1093.84083074 N</t>
  </si>
  <si>
    <t>43.63125709 N</t>
  </si>
  <si>
    <t>0.20%</t>
  </si>
  <si>
    <t>NSE:GRAPHITE</t>
  </si>
  <si>
    <t>0.64%</t>
  </si>
  <si>
    <t>3.151M</t>
  </si>
  <si>
    <t>62.198B</t>
  </si>
  <si>
    <t>−24.52</t>
  </si>
  <si>
    <t>10M</t>
  </si>
  <si>
    <t>−22.86%</t>
  </si>
  <si>
    <t>135.5M</t>
  </si>
  <si>
    <t>190M</t>
  </si>
  <si>
    <t>325.54630074 S</t>
  </si>
  <si>
    <t>253.00 N</t>
  </si>
  <si>
    <t>30.403B</t>
  </si>
  <si>
    <t>32.43252734 B</t>
  </si>
  <si>
    <t>22.92472055</t>
  </si>
  <si>
    <t>75.60 S</t>
  </si>
  <si>
    <t>17.68B</t>
  </si>
  <si>
    <t>221.938K</t>
  </si>
  <si>
    <t>−36.19%</t>
  </si>
  <si>
    <t>267.92904053 B</t>
  </si>
  <si>
    <t>−0.35%</t>
  </si>
  <si>
    <t>70.40 S</t>
  </si>
  <si>
    <t>74.12 S</t>
  </si>
  <si>
    <t>195.376M</t>
  </si>
  <si>
    <t>3.33%</t>
  </si>
  <si>
    <t>5.35%</t>
  </si>
  <si>
    <t>985.295M</t>
  </si>
  <si>
    <t>128.551103 N</t>
  </si>
  <si>
    <t>358.253899 N</t>
  </si>
  <si>
    <t>57.97561693 N</t>
  </si>
  <si>
    <t>−0.29%</t>
  </si>
  <si>
    <t>1.216M</t>
  </si>
  <si>
    <t>81.603B</t>
  </si>
  <si>
    <t>31.21</t>
  </si>
  <si>
    <t>13.80</t>
  </si>
  <si>
    <t>5.172K</t>
  </si>
  <si>
    <t>1.303B</t>
  </si>
  <si>
    <t>34.03%</t>
  </si>
  <si>
    <t>5.33B</t>
  </si>
  <si>
    <t>2.458B</t>
  </si>
  <si>
    <t>426.53110559 S</t>
  </si>
  <si>
    <t>335.00 N</t>
  </si>
  <si>
    <t>25.99B</t>
  </si>
  <si>
    <t>41.33322441 B</t>
  </si>
  <si>
    <t>32.30128987</t>
  </si>
  <si>
    <t>67.75 S</t>
  </si>
  <si>
    <t>4.19%</t>
  </si>
  <si>
    <t>4.882B</t>
  </si>
  <si>
    <t>25.19K</t>
  </si>
  <si>
    <t>11.62%</t>
  </si>
  <si>
    <t>369.97554754 B</t>
  </si>
  <si>
    <t xml:space="preserve"> </t>
  </si>
  <si>
    <t>77.85 S</t>
  </si>
  <si>
    <t>89.15 S</t>
  </si>
  <si>
    <t>189.465M</t>
  </si>
  <si>
    <t>510.7M</t>
  </si>
  <si>
    <t>201.40937447 N</t>
  </si>
  <si>
    <t>465.63562453 N</t>
  </si>
  <si>
    <t>101.49627839 N</t>
  </si>
  <si>
    <t>0.32%</t>
  </si>
  <si>
    <t>1.19%</t>
  </si>
  <si>
    <t>NSE:SYNGENE</t>
  </si>
  <si>
    <t>0.56%</t>
  </si>
  <si>
    <t>1.239M</t>
  </si>
  <si>
    <t>235.7B</t>
  </si>
  <si>
    <t>64.46</t>
  </si>
  <si>
    <t>9.18</t>
  </si>
  <si>
    <t>33.53%</t>
  </si>
  <si>
    <t>4.819B</t>
  </si>
  <si>
    <t>1.911B</t>
  </si>
  <si>
    <t>591.90203848 S</t>
  </si>
  <si>
    <t>543.774995 N</t>
  </si>
  <si>
    <t>19.465B</t>
  </si>
  <si>
    <t>39.36393413 S</t>
  </si>
  <si>
    <t>45.61401713</t>
  </si>
  <si>
    <t>15.00 B</t>
  </si>
  <si>
    <t>−1.85%</t>
  </si>
  <si>
    <t>4.09B</t>
  </si>
  <si>
    <t>42.634K</t>
  </si>
  <si>
    <t>17.90%</t>
  </si>
  <si>
    <t>566.64867312 B</t>
  </si>
  <si>
    <t>−0.46%</t>
  </si>
  <si>
    <t>62.05 N</t>
  </si>
  <si>
    <t>52.17 N</t>
  </si>
  <si>
    <t>400M</t>
  </si>
  <si>
    <t>3.34%</t>
  </si>
  <si>
    <t>728.324M</t>
  </si>
  <si>
    <t>525.55183329 N</t>
  </si>
  <si>
    <t>629.48316471 N</t>
  </si>
  <si>
    <t>−3.81407168 N</t>
  </si>
  <si>
    <t>−0.73%</t>
  </si>
  <si>
    <t>0.41%</t>
  </si>
  <si>
    <t>251.024K</t>
  </si>
  <si>
    <t>39.584B</t>
  </si>
  <si>
    <t>19.22</t>
  </si>
  <si>
    <t>29.21</t>
  </si>
  <si>
    <t>155</t>
  </si>
  <si>
    <t>85.03%</t>
  </si>
  <si>
    <t>3.186B</t>
  </si>
  <si>
    <t>508.728M</t>
  </si>
  <si>
    <t>600.013521 S</t>
  </si>
  <si>
    <t>525.00 N</t>
  </si>
  <si>
    <t>4.317B</t>
  </si>
  <si>
    <t>18.85250525 B</t>
  </si>
  <si>
    <t>13.0470284</t>
  </si>
  <si>
    <t>65.04999 S</t>
  </si>
  <si>
    <t>9.57%</t>
  </si>
  <si>
    <t>1.238B</t>
  </si>
  <si>
    <t>25.911K</t>
  </si>
  <si>
    <t>56.99%</t>
  </si>
  <si>
    <t>497.61981458 B</t>
  </si>
  <si>
    <t>60.71 N</t>
  </si>
  <si>
    <t>67.85 N</t>
  </si>
  <si>
    <t>70.46M</t>
  </si>
  <si>
    <t>6.60%</t>
  </si>
  <si>
    <t>4.12%</t>
  </si>
  <si>
    <t>148.029M</t>
  </si>
  <si>
    <t>487.34654887 N</t>
  </si>
  <si>
    <t>606.38345313 N</t>
  </si>
  <si>
    <t>35.8500337 N</t>
  </si>
  <si>
    <t>NSE:UFLEX</t>
  </si>
  <si>
    <t>0.40%</t>
  </si>
  <si>
    <t>272.822K</t>
  </si>
  <si>
    <t>25.354B</t>
  </si>
  <si>
    <t>4.21</t>
  </si>
  <si>
    <t>83.56</t>
  </si>
  <si>
    <t>8.409K</t>
  </si>
  <si>
    <t>27.29%</t>
  </si>
  <si>
    <t>11.709B</t>
  </si>
  <si>
    <t>7.096B</t>
  </si>
  <si>
    <t>365.30333878 B</t>
  </si>
  <si>
    <t>334.274995 N</t>
  </si>
  <si>
    <t>73.613B</t>
  </si>
  <si>
    <t>25.77869537 S</t>
  </si>
  <si>
    <t>29.60954304</t>
  </si>
  <si>
    <t>6.65002 S</t>
  </si>
  <si>
    <t>−2.45%</t>
  </si>
  <si>
    <t>30.832B</t>
  </si>
  <si>
    <t>40.38K</t>
  </si>
  <si>
    <t>12.78%</t>
  </si>
  <si>
    <t>339.19779265 B</t>
  </si>
  <si>
    <t>60.26 N</t>
  </si>
  <si>
    <t>54.13 N</t>
  </si>
  <si>
    <t>72.212M</t>
  </si>
  <si>
    <t>7.59%</t>
  </si>
  <si>
    <t>99.976M</t>
  </si>
  <si>
    <t>298.94742399 N</t>
  </si>
  <si>
    <t>403.25257701 N</t>
  </si>
  <si>
    <t>−3.58108962 N</t>
  </si>
  <si>
    <t>−0.11%</t>
  </si>
  <si>
    <t>NSE:SUMICHEM</t>
  </si>
  <si>
    <t>0.35%</t>
  </si>
  <si>
    <t>1.247M</t>
  </si>
  <si>
    <t>153.612B</t>
  </si>
  <si>
    <t>58.96</t>
  </si>
  <si>
    <t>5.22</t>
  </si>
  <si>
    <t>5.087K</t>
  </si>
  <si>
    <t>26.59%</t>
  </si>
  <si>
    <t>4.808B</t>
  </si>
  <si>
    <t>2.947B</t>
  </si>
  <si>
    <t>321.55390204 S</t>
  </si>
  <si>
    <t>298.25 N</t>
  </si>
  <si>
    <t>23.975B</t>
  </si>
  <si>
    <t>13.58717045 B</t>
  </si>
  <si>
    <t>12.44979587</t>
  </si>
  <si>
    <t>33.05002 S</t>
  </si>
  <si>
    <t>7.10%</t>
  </si>
  <si>
    <t>6.428B</t>
  </si>
  <si>
    <t>24.317K</t>
  </si>
  <si>
    <t>15.11%</t>
  </si>
  <si>
    <t>286.86835405 B</t>
  </si>
  <si>
    <t>60.10 N</t>
  </si>
  <si>
    <t>62.63 N</t>
  </si>
  <si>
    <t>499.146M</t>
  </si>
  <si>
    <t>4.68%</t>
  </si>
  <si>
    <t>3.65%</t>
  </si>
  <si>
    <t>392.554M</t>
  </si>
  <si>
    <t>263.51688595 N</t>
  </si>
  <si>
    <t>326.68311905 N</t>
  </si>
  <si>
    <t>15.25141233 N</t>
  </si>
  <si>
    <t>−0.85%</t>
  </si>
  <si>
    <t>NSE:KALPATPOWR</t>
  </si>
  <si>
    <t>474.586K</t>
  </si>
  <si>
    <t>46.973B</t>
  </si>
  <si>
    <t>14.12</t>
  </si>
  <si>
    <t>22.49</t>
  </si>
  <si>
    <t>15.531K</t>
  </si>
  <si>
    <t>1.13B</t>
  </si>
  <si>
    <t>19.338B</t>
  </si>
  <si>
    <t>5.49B</t>
  </si>
  <si>
    <t>327.47963237 S</t>
  </si>
  <si>
    <t>295.50 N</t>
  </si>
  <si>
    <t>126.386B</t>
  </si>
  <si>
    <t>17.82163248 B</t>
  </si>
  <si>
    <t>14.61340597</t>
  </si>
  <si>
    <t>7.55002 S</t>
  </si>
  <si>
    <t>2.34%</t>
  </si>
  <si>
    <t>23.2B</t>
  </si>
  <si>
    <t>35.906K</t>
  </si>
  <si>
    <t>8.19%</t>
  </si>
  <si>
    <t>301.32225 B</t>
  </si>
  <si>
    <t>56.18 N</t>
  </si>
  <si>
    <t>53.35 N</t>
  </si>
  <si>
    <t>148.909M</t>
  </si>
  <si>
    <t>149.59M</t>
  </si>
  <si>
    <t>212.32686393 N</t>
  </si>
  <si>
    <t>366.49313507 N</t>
  </si>
  <si>
    <t>12.01328884 N</t>
  </si>
  <si>
    <t>0.17%</t>
  </si>
  <si>
    <t>−1.19%</t>
  </si>
  <si>
    <t>NSE:RELAXO</t>
  </si>
  <si>
    <t>0.25%</t>
  </si>
  <si>
    <t>517.567K</t>
  </si>
  <si>
    <t>205.275B</t>
  </si>
  <si>
    <t>100.36</t>
  </si>
  <si>
    <t>8.27</t>
  </si>
  <si>
    <t>21.367K</t>
  </si>
  <si>
    <t>39.19%</t>
  </si>
  <si>
    <t>6.16B</t>
  </si>
  <si>
    <t>2.521B</t>
  </si>
  <si>
    <t>868.80019515 S</t>
  </si>
  <si>
    <t>758.75 N</t>
  </si>
  <si>
    <t>24.056B</t>
  </si>
  <si>
    <t>52.70320105 B</t>
  </si>
  <si>
    <t>41.55731766</t>
  </si>
  <si>
    <t>99.40002 B</t>
  </si>
  <si>
    <t>4.80%</t>
  </si>
  <si>
    <t>739.5M</t>
  </si>
  <si>
    <t>70.591K</t>
  </si>
  <si>
    <t>13.05%</t>
  </si>
  <si>
    <t>741.52670215 B</t>
  </si>
  <si>
    <t>66.87 N</t>
  </si>
  <si>
    <t>67.24 N</t>
  </si>
  <si>
    <t>248.442M</t>
  </si>
  <si>
    <t>3.68%</t>
  </si>
  <si>
    <t>433.721M</t>
  </si>
  <si>
    <t>587.40623885 N</t>
  </si>
  <si>
    <t>894.20876315 N</t>
  </si>
  <si>
    <t>86.84181621 N</t>
  </si>
  <si>
    <t>0.51%</t>
  </si>
  <si>
    <t>−1.84%</t>
  </si>
  <si>
    <t>Ticker32 matches3 items</t>
  </si>
  <si>
    <t>8.20%</t>
  </si>
  <si>
    <t>13.877M</t>
  </si>
  <si>
    <t>184.768B</t>
  </si>
  <si>
    <t>27.74</t>
  </si>
  <si>
    <t>22.97</t>
  </si>
  <si>
    <t>21.74%</t>
  </si>
  <si>
    <t>3.53B</t>
  </si>
  <si>
    <t>636.94721474 B</t>
  </si>
  <si>
    <t>542.25 N</t>
  </si>
  <si>
    <t>50.07236484 B</t>
  </si>
  <si>
    <t>38.30355575</t>
  </si>
  <si>
    <t>155.94999 B</t>
  </si>
  <si>
    <t>16.57%</t>
  </si>
  <si>
    <t>8.47%</t>
  </si>
  <si>
    <t>69.33 N</t>
  </si>
  <si>
    <t>73.74 S</t>
  </si>
  <si>
    <t>8.24%</t>
  </si>
  <si>
    <t>4.63%</t>
  </si>
  <si>
    <t>9.247B</t>
  </si>
  <si>
    <t>380.93335718 N</t>
  </si>
  <si>
    <t>682.30663982 N</t>
  </si>
  <si>
    <t>132.08992208 N</t>
  </si>
  <si>
    <t>−1.32%</t>
  </si>
  <si>
    <t>8.00%</t>
  </si>
  <si>
    <t>5.89%</t>
  </si>
  <si>
    <t>2.825M</t>
  </si>
  <si>
    <t>254.704B</t>
  </si>
  <si>
    <t>26.16</t>
  </si>
  <si>
    <t>370.04702996 B</t>
  </si>
  <si>
    <t>22.04143037 B</t>
  </si>
  <si>
    <t>20.24158144</t>
  </si>
  <si>
    <t>51.85001 B</t>
  </si>
  <si>
    <t>−3.13%</t>
  </si>
  <si>
    <t>61.89 N</t>
  </si>
  <si>
    <t>59.87 N</t>
  </si>
  <si>
    <t>3.31%</t>
  </si>
  <si>
    <t>1.046B</t>
  </si>
  <si>
    <t>269.7228149 N</t>
  </si>
  <si>
    <t>399.9921881 N</t>
  </si>
  <si>
    <t>10.10581206 N</t>
  </si>
  <si>
    <t>−0.13%</t>
  </si>
  <si>
    <t>5.79%</t>
  </si>
  <si>
    <t>28.622M</t>
  </si>
  <si>
    <t>694.434B</t>
  </si>
  <si>
    <t>20.98</t>
  </si>
  <si>
    <t>1055.94147859 S</t>
  </si>
  <si>
    <t>89.35315185 B</t>
  </si>
  <si>
    <t>74.11653935</t>
  </si>
  <si>
    <t>199.65 B</t>
  </si>
  <si>
    <t>12.98%</t>
  </si>
  <si>
    <t>76.90 S</t>
  </si>
  <si>
    <t>80.44 S</t>
  </si>
  <si>
    <t>4.34%</t>
  </si>
  <si>
    <t>5.33%</t>
  </si>
  <si>
    <t>30.214B</t>
  </si>
  <si>
    <t>660.97591012 N</t>
  </si>
  <si>
    <t>1071.49409088 N</t>
  </si>
  <si>
    <t>266.11169723 N</t>
  </si>
  <si>
    <t>NSE:QUESS</t>
  </si>
  <si>
    <t>4.82%</t>
  </si>
  <si>
    <t>2.152M</t>
  </si>
  <si>
    <t>85.697B</t>
  </si>
  <si>
    <t>−34.66</t>
  </si>
  <si>
    <t>384.132K</t>
  </si>
  <si>
    <t>10.31%</t>
  </si>
  <si>
    <t>8.215B</t>
  </si>
  <si>
    <t>2.937B</t>
  </si>
  <si>
    <t>594.35943511 S</t>
  </si>
  <si>
    <t>505.875 N</t>
  </si>
  <si>
    <t>109.915B</t>
  </si>
  <si>
    <t>50.36798794 B</t>
  </si>
  <si>
    <t>39.11494964</t>
  </si>
  <si>
    <t>115.39997 S</t>
  </si>
  <si>
    <t>6.93%</t>
  </si>
  <si>
    <t>1.569B</t>
  </si>
  <si>
    <t>96.772K</t>
  </si>
  <si>
    <t>3.29%</t>
  </si>
  <si>
    <t>486.86962806 B</t>
  </si>
  <si>
    <t>66.54 N</t>
  </si>
  <si>
    <t>67.86 N</t>
  </si>
  <si>
    <t>147.638M</t>
  </si>
  <si>
    <t>9.68%</t>
  </si>
  <si>
    <t>8.05%</t>
  </si>
  <si>
    <t>342.67703661 N</t>
  </si>
  <si>
    <t>597.45296039 N</t>
  </si>
  <si>
    <t>107.27642414 N</t>
  </si>
  <si>
    <t>−0.19%</t>
  </si>
  <si>
    <t>4.29%</t>
  </si>
  <si>
    <t>4.482M</t>
  </si>
  <si>
    <t>343.422B</t>
  </si>
  <si>
    <t>588.69</t>
  </si>
  <si>
    <t>2.18</t>
  </si>
  <si>
    <t>0.14%</t>
  </si>
  <si>
    <t>34.26%</t>
  </si>
  <si>
    <t>5.152B</t>
  </si>
  <si>
    <t>1312.16777778 S</t>
  </si>
  <si>
    <t>65.18046423 B</t>
  </si>
  <si>
    <t>36.78242135</t>
  </si>
  <si>
    <t>205.45 S</t>
  </si>
  <si>
    <t>12.05%</t>
  </si>
  <si>
    <t>0.21%</t>
  </si>
  <si>
    <t>67.00 N</t>
  </si>
  <si>
    <t>73.13 S</t>
  </si>
  <si>
    <t>3.78%</t>
  </si>
  <si>
    <t>5.825B</t>
  </si>
  <si>
    <t>844.94579757 N</t>
  </si>
  <si>
    <t>1323.13420343 N</t>
  </si>
  <si>
    <t>201.86912033 N</t>
  </si>
  <si>
    <t>762.457K</t>
  </si>
  <si>
    <t>63.909B</t>
  </si>
  <si>
    <t>34.77</t>
  </si>
  <si>
    <t>364.44259548 B</t>
  </si>
  <si>
    <t>39.09882666 B</t>
  </si>
  <si>
    <t>32.19676959</t>
  </si>
  <si>
    <t>91.75 S</t>
  </si>
  <si>
    <t>17.51%</t>
  </si>
  <si>
    <t>85.59 S</t>
  </si>
  <si>
    <t>95.19 S</t>
  </si>
  <si>
    <t>1.81%</t>
  </si>
  <si>
    <t>277.877M</t>
  </si>
  <si>
    <t>194.09021271 N</t>
  </si>
  <si>
    <t>367.91478829 N</t>
  </si>
  <si>
    <t>113.45487232 N</t>
  </si>
  <si>
    <t>−0.27%</t>
  </si>
  <si>
    <t>2.85%</t>
  </si>
  <si>
    <t>141.365M</t>
  </si>
  <si>
    <t>2031.42B</t>
  </si>
  <si>
    <t>67.50</t>
  </si>
  <si>
    <t>9.95</t>
  </si>
  <si>
    <t>675.10462981 S</t>
  </si>
  <si>
    <t>47.79736366 B</t>
  </si>
  <si>
    <t>38.19116163</t>
  </si>
  <si>
    <t>55.05004 B</t>
  </si>
  <si>
    <t>6.05%</t>
  </si>
  <si>
    <t>5.01%</t>
  </si>
  <si>
    <t>0.54%</t>
  </si>
  <si>
    <t>67.26 N</t>
  </si>
  <si>
    <t>71.33 S</t>
  </si>
  <si>
    <t>3.50%</t>
  </si>
  <si>
    <t>5.76%</t>
  </si>
  <si>
    <t>93.711B</t>
  </si>
  <si>
    <t>401.48585395 N</t>
  </si>
  <si>
    <t>731.79414505 N</t>
  </si>
  <si>
    <t>63.88756702 N</t>
  </si>
  <si>
    <t>1.36%</t>
  </si>
  <si>
    <t>3.657M</t>
  </si>
  <si>
    <t>46.795B</t>
  </si>
  <si>
    <t>77.77</t>
  </si>
  <si>
    <t>0.89%</t>
  </si>
  <si>
    <t>420.46851767 S</t>
  </si>
  <si>
    <t>20.24602389 B</t>
  </si>
  <si>
    <t>11.91578227</t>
  </si>
  <si>
    <t>87.75 S</t>
  </si>
  <si>
    <t>5.85%</t>
  </si>
  <si>
    <t>63.45 N</t>
  </si>
  <si>
    <t>72.36 S</t>
  </si>
  <si>
    <t>3.23%</t>
  </si>
  <si>
    <t>5.47%</t>
  </si>
  <si>
    <t>1.532B</t>
  </si>
  <si>
    <t>283.03607596 N</t>
  </si>
  <si>
    <t>440.91392504 N</t>
  </si>
  <si>
    <t>35.62194008 N</t>
  </si>
  <si>
    <t>−0.10%</t>
  </si>
  <si>
    <t>2.20%</t>
  </si>
  <si>
    <t>3.534M</t>
  </si>
  <si>
    <t>36.028B</t>
  </si>
  <si>
    <t>0.80%</t>
  </si>
  <si>
    <t>336.92111189 S</t>
  </si>
  <si>
    <t>12.55360839 B</t>
  </si>
  <si>
    <t>6.65285013</t>
  </si>
  <si>
    <t>56.75 B</t>
  </si>
  <si>
    <t>14.12%</t>
  </si>
  <si>
    <t>0.03%</t>
  </si>
  <si>
    <t>58.29 N</t>
  </si>
  <si>
    <t>61.25 N</t>
  </si>
  <si>
    <t>4.15%</t>
  </si>
  <si>
    <t>1.132B</t>
  </si>
  <si>
    <t>236.70737577 N</t>
  </si>
  <si>
    <t>334.11261323 N</t>
  </si>
  <si>
    <t>29.68695629 N</t>
  </si>
  <si>
    <t>0.16%</t>
  </si>
  <si>
    <t>2.18%</t>
  </si>
  <si>
    <t>29.79M</t>
  </si>
  <si>
    <t>665.809B</t>
  </si>
  <si>
    <t>30.38</t>
  </si>
  <si>
    <t>27.75</t>
  </si>
  <si>
    <t>39.00%</t>
  </si>
  <si>
    <t>20.824B</t>
  </si>
  <si>
    <t>830.21445119 S</t>
  </si>
  <si>
    <t>37.8966366 S</t>
  </si>
  <si>
    <t>39.56346944</t>
  </si>
  <si>
    <t>86.00 B</t>
  </si>
  <si>
    <t>15.64%</t>
  </si>
  <si>
    <t>62.29 N</t>
  </si>
  <si>
    <t>61.87 N</t>
  </si>
  <si>
    <t>3.67%</t>
  </si>
  <si>
    <t>3.87%</t>
  </si>
  <si>
    <t>24.604B</t>
  </si>
  <si>
    <t>724.10262967 N</t>
  </si>
  <si>
    <t>849.97237033 N</t>
  </si>
  <si>
    <t>67.70893752 N</t>
  </si>
  <si>
    <t>0.38%</t>
  </si>
  <si>
    <t>1.59%</t>
  </si>
  <si>
    <t>1.89%</t>
  </si>
  <si>
    <t>730.944K</t>
  </si>
  <si>
    <t>57.792B</t>
  </si>
  <si>
    <t>22.14</t>
  </si>
  <si>
    <t>0.81%</t>
  </si>
  <si>
    <t>426.7722113 S</t>
  </si>
  <si>
    <t>24.17133144 B</t>
  </si>
  <si>
    <t>19.6383772</t>
  </si>
  <si>
    <t>61.50 B</t>
  </si>
  <si>
    <t>7.21%</t>
  </si>
  <si>
    <t>64.52 N</t>
  </si>
  <si>
    <t>69.90 N</t>
  </si>
  <si>
    <t>309.116M</t>
  </si>
  <si>
    <t>305.29986708 N</t>
  </si>
  <si>
    <t>438.65012292 N</t>
  </si>
  <si>
    <t>47.29704179 N</t>
  </si>
  <si>
    <t>0.13%</t>
  </si>
  <si>
    <t>1.08%</t>
  </si>
  <si>
    <t>546.017K</t>
  </si>
  <si>
    <t>128.472B</t>
  </si>
  <si>
    <t>178.65</t>
  </si>
  <si>
    <t>4.06</t>
  </si>
  <si>
    <t>150</t>
  </si>
  <si>
    <t>3.711B</t>
  </si>
  <si>
    <t>67.67%</t>
  </si>
  <si>
    <t>12.359B</t>
  </si>
  <si>
    <t>1.188B</t>
  </si>
  <si>
    <t>761.87887107 S</t>
  </si>
  <si>
    <t>697.75 N</t>
  </si>
  <si>
    <t>19.411B</t>
  </si>
  <si>
    <t>40.62618635 B</t>
  </si>
  <si>
    <t>30.83498632</t>
  </si>
  <si>
    <t>92.20001 S</t>
  </si>
  <si>
    <t>−1.77%</t>
  </si>
  <si>
    <t>26.866B</t>
  </si>
  <si>
    <t>14.332K</t>
  </si>
  <si>
    <t>32.94%</t>
  </si>
  <si>
    <t>608.89839786 B</t>
  </si>
  <si>
    <t>58.66 N</t>
  </si>
  <si>
    <t>58.02 N</t>
  </si>
  <si>
    <t>171.8M</t>
  </si>
  <si>
    <t>8.86%</t>
  </si>
  <si>
    <t>6.15%</t>
  </si>
  <si>
    <t>409.267M</t>
  </si>
  <si>
    <t>492.44556229 N</t>
  </si>
  <si>
    <t>851.03443671 N</t>
  </si>
  <si>
    <t>27.98817292 N</t>
  </si>
  <si>
    <t>−1.03%</t>
  </si>
  <si>
    <t>1.69%</t>
  </si>
  <si>
    <t>349.182K</t>
  </si>
  <si>
    <t>36.446B</t>
  </si>
  <si>
    <t>27.55</t>
  </si>
  <si>
    <t>0.99%</t>
  </si>
  <si>
    <t>1179.07388837 S</t>
  </si>
  <si>
    <t>117.65987765 B</t>
  </si>
  <si>
    <t>111.03589498</t>
  </si>
  <si>
    <t>132.35001 S</t>
  </si>
  <si>
    <t>20.24%</t>
  </si>
  <si>
    <t>0.05%</t>
  </si>
  <si>
    <t>73.62 S</t>
  </si>
  <si>
    <t>73.84 S</t>
  </si>
  <si>
    <t>3.10%</t>
  </si>
  <si>
    <t>392.62M</t>
  </si>
  <si>
    <t>727.47387504 N</t>
  </si>
  <si>
    <t>1163.95112296 N</t>
  </si>
  <si>
    <t>217.33585981 N</t>
  </si>
  <si>
    <t>5.751M</t>
  </si>
  <si>
    <t>233.12B</t>
  </si>
  <si>
    <t>63.97</t>
  </si>
  <si>
    <t>0.04%</t>
  </si>
  <si>
    <t>1449.26907407 B</t>
  </si>
  <si>
    <t>33.67216955 B</t>
  </si>
  <si>
    <t>32.75970644</t>
  </si>
  <si>
    <t>74.95 B</t>
  </si>
  <si>
    <t>55.93 N</t>
  </si>
  <si>
    <t>56.90 N</t>
  </si>
  <si>
    <t>2.64%</t>
  </si>
  <si>
    <t>8.374B</t>
  </si>
  <si>
    <t>1275.16537145 N</t>
  </si>
  <si>
    <t>1522.30462855 N</t>
  </si>
  <si>
    <t>65.35154484 N</t>
  </si>
  <si>
    <t>−0.47%</t>
  </si>
  <si>
    <t>NSE:AARTIIND</t>
  </si>
  <si>
    <t>1.922M</t>
  </si>
  <si>
    <t>201.876B</t>
  </si>
  <si>
    <t>39.88</t>
  </si>
  <si>
    <t>28.57</t>
  </si>
  <si>
    <t>6.192K</t>
  </si>
  <si>
    <t>0.65%</t>
  </si>
  <si>
    <t>4.2M</t>
  </si>
  <si>
    <t>38.41%</t>
  </si>
  <si>
    <t>9.823B</t>
  </si>
  <si>
    <t>4.927B</t>
  </si>
  <si>
    <t>1197.99037037 S</t>
  </si>
  <si>
    <t>1166.175005 N</t>
  </si>
  <si>
    <t>41.149B</t>
  </si>
  <si>
    <t>56.62927115 S</t>
  </si>
  <si>
    <t>58.12422593</t>
  </si>
  <si>
    <t>36.45 S</t>
  </si>
  <si>
    <t>−4.93%</t>
  </si>
  <si>
    <t>19.091B</t>
  </si>
  <si>
    <t>66.642K</t>
  </si>
  <si>
    <t>16.58%</t>
  </si>
  <si>
    <t>1117.7970332 B</t>
  </si>
  <si>
    <t>54.30 N</t>
  </si>
  <si>
    <t>46.74 N</t>
  </si>
  <si>
    <t>174.234M</t>
  </si>
  <si>
    <t>5.04%</t>
  </si>
  <si>
    <t>4.02%</t>
  </si>
  <si>
    <t>2.228B</t>
  </si>
  <si>
    <t>932.15763474 N</t>
  </si>
  <si>
    <t>1319.53236726 N</t>
  </si>
  <si>
    <t>−33.35625794 N</t>
  </si>
  <si>
    <t>0.74%</t>
  </si>
  <si>
    <t>NSE:COROMANDEL</t>
  </si>
  <si>
    <t>1.151M</t>
  </si>
  <si>
    <t>247.996B</t>
  </si>
  <si>
    <t>18.17</t>
  </si>
  <si>
    <t>45.67</t>
  </si>
  <si>
    <t>1.01%</t>
  </si>
  <si>
    <t>3.2M</t>
  </si>
  <si>
    <t>27.53%</t>
  </si>
  <si>
    <t>2.284B</t>
  </si>
  <si>
    <t>13.663B</t>
  </si>
  <si>
    <t>843.69019474 B</t>
  </si>
  <si>
    <t>781.45001 N</t>
  </si>
  <si>
    <t>98.622B</t>
  </si>
  <si>
    <t>31.74104423 B</t>
  </si>
  <si>
    <t>29.78586813</t>
  </si>
  <si>
    <t>71.35003 S</t>
  </si>
  <si>
    <t>5.19%</t>
  </si>
  <si>
    <t>1.906B</t>
  </si>
  <si>
    <t>58.311K</t>
  </si>
  <si>
    <t>13.66%</t>
  </si>
  <si>
    <t>724.65855772 B</t>
  </si>
  <si>
    <t>63.95 N</t>
  </si>
  <si>
    <t>71.08 S</t>
  </si>
  <si>
    <t>293.243M</t>
  </si>
  <si>
    <t>3.39%</t>
  </si>
  <si>
    <t>972.784M</t>
  </si>
  <si>
    <t>706.55220069 N</t>
  </si>
  <si>
    <t>863.89279531 N</t>
  </si>
  <si>
    <t>43.47191507 N</t>
  </si>
  <si>
    <t>0.24%</t>
  </si>
  <si>
    <t>291.166K</t>
  </si>
  <si>
    <t>70.177B</t>
  </si>
  <si>
    <t>82.88</t>
  </si>
  <si>
    <t>0.44%</t>
  </si>
  <si>
    <t>1038.37667444 S</t>
  </si>
  <si>
    <t>28.59095105 B</t>
  </si>
  <si>
    <t>8.83436484</t>
  </si>
  <si>
    <t>167.30001 B</t>
  </si>
  <si>
    <t>−1.41%</t>
  </si>
  <si>
    <t>59.06 N</t>
  </si>
  <si>
    <t>63.75 N</t>
  </si>
  <si>
    <t>3.03%</t>
  </si>
  <si>
    <t>6.17%</t>
  </si>
  <si>
    <t>292.36M</t>
  </si>
  <si>
    <t>767.35427165 N</t>
  </si>
  <si>
    <t>1058.22072035 N</t>
  </si>
  <si>
    <t>84.38068082 N</t>
  </si>
  <si>
    <t>−1.09%</t>
  </si>
  <si>
    <t>1.27%</t>
  </si>
  <si>
    <t>3.985M</t>
  </si>
  <si>
    <t>61.329B</t>
  </si>
  <si>
    <t>326.13129474 S</t>
  </si>
  <si>
    <t>32.5880813 B</t>
  </si>
  <si>
    <t>22.95583134</t>
  </si>
  <si>
    <t>77.54998 S</t>
  </si>
  <si>
    <t>2.41%</t>
  </si>
  <si>
    <t>0.11%</t>
  </si>
  <si>
    <t>70.75 S</t>
  </si>
  <si>
    <t>74.76 S</t>
  </si>
  <si>
    <t>3.36%</t>
  </si>
  <si>
    <t>1.254B</t>
  </si>
  <si>
    <t>128.41039323 N</t>
  </si>
  <si>
    <t>358.58960677 N</t>
  </si>
  <si>
    <t>59.26848978 N</t>
  </si>
  <si>
    <t>0.33%</t>
  </si>
  <si>
    <t>14.143M</t>
  </si>
  <si>
    <t>264.129B</t>
  </si>
  <si>
    <t>36.11</t>
  </si>
  <si>
    <t>441.11387844 S</t>
  </si>
  <si>
    <t>5.08071711 B</t>
  </si>
  <si>
    <t>−0.88053636</t>
  </si>
  <si>
    <t>23.50 B</t>
  </si>
  <si>
    <t>56.53 N</t>
  </si>
  <si>
    <t>63.22 N</t>
  </si>
  <si>
    <t>6.14%</t>
  </si>
  <si>
    <t>5.00%</t>
  </si>
  <si>
    <t>6.131B</t>
  </si>
  <si>
    <t>353.8809675 N</t>
  </si>
  <si>
    <t>445.7840255 N</t>
  </si>
  <si>
    <t>30.49692478 N</t>
  </si>
  <si>
    <t>477.074K</t>
  </si>
  <si>
    <t>77.348B</t>
  </si>
  <si>
    <t>24.96</t>
  </si>
  <si>
    <t>0.50%</t>
  </si>
  <si>
    <t>1015.234633 S</t>
  </si>
  <si>
    <t>63.91455065 S</t>
  </si>
  <si>
    <t>78.12001022</t>
  </si>
  <si>
    <t>63.40 B</t>
  </si>
  <si>
    <t>−0.57%</t>
  </si>
  <si>
    <t>57.66 N</t>
  </si>
  <si>
    <t>49.40 N</t>
  </si>
  <si>
    <t>477.623M</t>
  </si>
  <si>
    <t>930.20587843 N</t>
  </si>
  <si>
    <t>1093.86412157 N</t>
  </si>
  <si>
    <t>43.33125709 N</t>
  </si>
  <si>
    <t>0.30%</t>
  </si>
  <si>
    <t>687.363K</t>
  </si>
  <si>
    <t>294.107B</t>
  </si>
  <si>
    <t>143.32</t>
  </si>
  <si>
    <t>9.45</t>
  </si>
  <si>
    <t>3.299K</t>
  </si>
  <si>
    <t>0.98%</t>
  </si>
  <si>
    <t>146.2M</t>
  </si>
  <si>
    <t>22.79%</t>
  </si>
  <si>
    <t>15.965B</t>
  </si>
  <si>
    <t>3.566B</t>
  </si>
  <si>
    <t>1382.86166667 B</t>
  </si>
  <si>
    <t>1133.02499 N</t>
  </si>
  <si>
    <t>73.151B</t>
  </si>
  <si>
    <t>106.78652645 B</t>
  </si>
  <si>
    <t>69.99831249</t>
  </si>
  <si>
    <t>272.25 S</t>
  </si>
  <si>
    <t>14.84%</t>
  </si>
  <si>
    <t>14.5B</t>
  </si>
  <si>
    <t>68.167K</t>
  </si>
  <si>
    <t>1137.86220353 B</t>
  </si>
  <si>
    <t>73.12 S</t>
  </si>
  <si>
    <t>80.66 S</t>
  </si>
  <si>
    <t>211.908M</t>
  </si>
  <si>
    <t>954.266M</t>
  </si>
  <si>
    <t>715.00995542 N</t>
  </si>
  <si>
    <t>1450.66504358 N</t>
  </si>
  <si>
    <t>342.16515092 N</t>
  </si>
  <si>
    <t>−0.20%</t>
  </si>
  <si>
    <t>−0.22%</t>
  </si>
  <si>
    <t>NSE:KEC</t>
  </si>
  <si>
    <t>0.62%</t>
  </si>
  <si>
    <t>846.959K</t>
  </si>
  <si>
    <t>92.372B</t>
  </si>
  <si>
    <t>16.69</t>
  </si>
  <si>
    <t>21.44</t>
  </si>
  <si>
    <t>36.328K</t>
  </si>
  <si>
    <t>2.173B</t>
  </si>
  <si>
    <t>18.07%</t>
  </si>
  <si>
    <t>20.944B</t>
  </si>
  <si>
    <t>5.802B</t>
  </si>
  <si>
    <t>355.31574044 B</t>
  </si>
  <si>
    <t>326.274995 N</t>
  </si>
  <si>
    <t>118.838B</t>
  </si>
  <si>
    <t>18.20806825 S</t>
  </si>
  <si>
    <t>20.81101838</t>
  </si>
  <si>
    <t>10.85 S</t>
  </si>
  <si>
    <t>−1.95%</t>
  </si>
  <si>
    <t>24.297B</t>
  </si>
  <si>
    <t>92.077K</t>
  </si>
  <si>
    <t>8.08%</t>
  </si>
  <si>
    <t>321.57539819 B</t>
  </si>
  <si>
    <t>60.29 N</t>
  </si>
  <si>
    <t>56.26 N</t>
  </si>
  <si>
    <t>257.088M</t>
  </si>
  <si>
    <t>3.43%</t>
  </si>
  <si>
    <t>2.65%</t>
  </si>
  <si>
    <t>304.609M</t>
  </si>
  <si>
    <t>319.2237062 N</t>
  </si>
  <si>
    <t>380.1912898 N</t>
  </si>
  <si>
    <t>3.39680396 B</t>
  </si>
  <si>
    <t>114.474M</t>
  </si>
  <si>
    <t>3707.73B</t>
  </si>
  <si>
    <t>25.20</t>
  </si>
  <si>
    <t>21.27</t>
  </si>
  <si>
    <t>99.319K</t>
  </si>
  <si>
    <t>545.71943715 S</t>
  </si>
  <si>
    <t>447.375 N</t>
  </si>
  <si>
    <t>1502.367B</t>
  </si>
  <si>
    <t>40.49751951 B</t>
  </si>
  <si>
    <t>33.93464959</t>
  </si>
  <si>
    <t>56.79999 B</t>
  </si>
  <si>
    <t>1.56%</t>
  </si>
  <si>
    <t>419.311B</t>
  </si>
  <si>
    <t>1.184M</t>
  </si>
  <si>
    <t>12.97%</t>
  </si>
  <si>
    <t>502.77766744 B</t>
  </si>
  <si>
    <t>67.83 N</t>
  </si>
  <si>
    <t>74.08 S</t>
  </si>
  <si>
    <t>6.905B</t>
  </si>
  <si>
    <t>3.15%</t>
  </si>
  <si>
    <t>61.473B</t>
  </si>
  <si>
    <t>335.64951342 N</t>
  </si>
  <si>
    <t>595.28548758 N</t>
  </si>
  <si>
    <t>49.83509684 N</t>
  </si>
  <si>
    <t>0.37%</t>
  </si>
  <si>
    <t>0.08%</t>
  </si>
  <si>
    <t>NSE:SUDARSCHEM</t>
  </si>
  <si>
    <t>1.082M</t>
  </si>
  <si>
    <t>35.05B</t>
  </si>
  <si>
    <t>29.59</t>
  </si>
  <si>
    <t>16.61</t>
  </si>
  <si>
    <t>1.096K</t>
  </si>
  <si>
    <t>68.44M</t>
  </si>
  <si>
    <t>29.67%</t>
  </si>
  <si>
    <t>3.029B</t>
  </si>
  <si>
    <t>1.521B</t>
  </si>
  <si>
    <t>508.80851296 S</t>
  </si>
  <si>
    <t>472.550005 N</t>
  </si>
  <si>
    <t>16.873B</t>
  </si>
  <si>
    <t>18.57626767 B</t>
  </si>
  <si>
    <t>17.04103598</t>
  </si>
  <si>
    <t>52.55002 B</t>
  </si>
  <si>
    <t>4.917B</t>
  </si>
  <si>
    <t>34.303K</t>
  </si>
  <si>
    <t>441.58 B</t>
  </si>
  <si>
    <t>0.23%</t>
  </si>
  <si>
    <t>58.88 N</t>
  </si>
  <si>
    <t>63.70 N</t>
  </si>
  <si>
    <t>69.227M</t>
  </si>
  <si>
    <t>6.48%</t>
  </si>
  <si>
    <t>3.30%</t>
  </si>
  <si>
    <t>547.818M</t>
  </si>
  <si>
    <t>432.03745548 N</t>
  </si>
  <si>
    <t>524.98754452 N</t>
  </si>
  <si>
    <t>38.62566671 N</t>
  </si>
  <si>
    <t>0.27%</t>
  </si>
  <si>
    <t>599.654K</t>
  </si>
  <si>
    <t>46.869B</t>
  </si>
  <si>
    <t>14.02</t>
  </si>
  <si>
    <t>327.40463237 S</t>
  </si>
  <si>
    <t>17.80168946 B</t>
  </si>
  <si>
    <t>14.60941737</t>
  </si>
  <si>
    <t>7.30002 S</t>
  </si>
  <si>
    <t>−1.01%</t>
  </si>
  <si>
    <t>56.12 N</t>
  </si>
  <si>
    <t>53.24 N</t>
  </si>
  <si>
    <t>2.23%</t>
  </si>
  <si>
    <t>3.08%</t>
  </si>
  <si>
    <t>188.861M</t>
  </si>
  <si>
    <t>212.3310174 N</t>
  </si>
  <si>
    <t>366.4639816 N</t>
  </si>
  <si>
    <t>12.08471741 N</t>
  </si>
  <si>
    <t>−1.27%</t>
  </si>
  <si>
    <t>Ticker35 matches3 items</t>
  </si>
  <si>
    <t>3-Month HighNew High</t>
  </si>
  <si>
    <t>NSE:SRTRANSFIN</t>
  </si>
  <si>
    <t>7.22%</t>
  </si>
  <si>
    <t>5.704M</t>
  </si>
  <si>
    <t>345.759B</t>
  </si>
  <si>
    <t>17.18</t>
  </si>
  <si>
    <t>79.57</t>
  </si>
  <si>
    <t>28.045K</t>
  </si>
  <si>
    <t>46.61%</t>
  </si>
  <si>
    <t>152.832B</t>
  </si>
  <si>
    <t>21.506B</t>
  </si>
  <si>
    <t>1417.50388889 B</t>
  </si>
  <si>
    <t>1249.075 N</t>
  </si>
  <si>
    <t>165.006B</t>
  </si>
  <si>
    <t>67.29066751 B</t>
  </si>
  <si>
    <t>236.95 B</t>
  </si>
  <si>
    <t>36.09%</t>
  </si>
  <si>
    <t>740.987B</t>
  </si>
  <si>
    <t>58.561K</t>
  </si>
  <si>
    <t>30.70%</t>
  </si>
  <si>
    <t>1126.70336 B</t>
  </si>
  <si>
    <t>0.46%</t>
  </si>
  <si>
    <t>71.01 S</t>
  </si>
  <si>
    <t>77.44 S</t>
  </si>
  <si>
    <t>253.062M</t>
  </si>
  <si>
    <t>20210423</t>
  </si>
  <si>
    <t>8.78%</t>
  </si>
  <si>
    <t>8.358B</t>
  </si>
  <si>
    <t>1082.95437637 N</t>
  </si>
  <si>
    <t>1404.97062363 S</t>
  </si>
  <si>
    <t>298.66472971 N</t>
  </si>
  <si>
    <t>6.88%</t>
  </si>
  <si>
    <t>792.05K</t>
  </si>
  <si>
    <t>63.003B</t>
  </si>
  <si>
    <t>23.98</t>
  </si>
  <si>
    <t>465.67258822 B</t>
  </si>
  <si>
    <t>441.25 N</t>
  </si>
  <si>
    <t>15.42603603 B</t>
  </si>
  <si>
    <t>67.35 B</t>
  </si>
  <si>
    <t>23.02%</t>
  </si>
  <si>
    <t>418.39452746 B</t>
  </si>
  <si>
    <t>78.41 S</t>
  </si>
  <si>
    <t>87.85 S</t>
  </si>
  <si>
    <t>20210303</t>
  </si>
  <si>
    <t>8.38%</t>
  </si>
  <si>
    <t>5.70%</t>
  </si>
  <si>
    <t>386.045M</t>
  </si>
  <si>
    <t>388.21517667 N</t>
  </si>
  <si>
    <t>464.16482133 S</t>
  </si>
  <si>
    <t>78.47822418 N</t>
  </si>
  <si>
    <t>5.50%</t>
  </si>
  <si>
    <t>5.90%</t>
  </si>
  <si>
    <t>517.168K</t>
  </si>
  <si>
    <t>41.466B</t>
  </si>
  <si>
    <t>20.14</t>
  </si>
  <si>
    <t>598.23129615 B</t>
  </si>
  <si>
    <t>585.42499 N</t>
  </si>
  <si>
    <t>10.20891394 B</t>
  </si>
  <si>
    <t>39.34998 B</t>
  </si>
  <si>
    <t>11.72%</t>
  </si>
  <si>
    <t>558.50 B</t>
  </si>
  <si>
    <t>65.39 N</t>
  </si>
  <si>
    <t>72.01 S</t>
  </si>
  <si>
    <t>20210212</t>
  </si>
  <si>
    <t>9.06%</t>
  </si>
  <si>
    <t>322.247M</t>
  </si>
  <si>
    <t>556.57182735 N</t>
  </si>
  <si>
    <t>620.07816265 S</t>
  </si>
  <si>
    <t>47.52531075 N</t>
  </si>
  <si>
    <t>5.64%</t>
  </si>
  <si>
    <t>NSE:GRINDWELL</t>
  </si>
  <si>
    <t>5.28%</t>
  </si>
  <si>
    <t>707.467K</t>
  </si>
  <si>
    <t>82.005B</t>
  </si>
  <si>
    <t>41.05</t>
  </si>
  <si>
    <t>18.07</t>
  </si>
  <si>
    <t>4.003K</t>
  </si>
  <si>
    <t>−0.48%</t>
  </si>
  <si>
    <t>4.9M</t>
  </si>
  <si>
    <t>33.81%</t>
  </si>
  <si>
    <t>3.932B</t>
  </si>
  <si>
    <t>1.732B</t>
  </si>
  <si>
    <t>739.10833648 B</t>
  </si>
  <si>
    <t>738.350005 N</t>
  </si>
  <si>
    <t>15.796B</t>
  </si>
  <si>
    <t>9.96454716 B</t>
  </si>
  <si>
    <t>51.10003 B</t>
  </si>
  <si>
    <t>8.79%</t>
  </si>
  <si>
    <t>4.87B</t>
  </si>
  <si>
    <t>17.432K</t>
  </si>
  <si>
    <t>14.48%</t>
  </si>
  <si>
    <t>673.5119996 B</t>
  </si>
  <si>
    <t>64.75 N</t>
  </si>
  <si>
    <t>72.31 S</t>
  </si>
  <si>
    <t>110.72M</t>
  </si>
  <si>
    <t>20210526</t>
  </si>
  <si>
    <t>9.01%</t>
  </si>
  <si>
    <t>5.16%</t>
  </si>
  <si>
    <t>552.461M</t>
  </si>
  <si>
    <t>672.71881477 N</t>
  </si>
  <si>
    <t>779.44618223 S</t>
  </si>
  <si>
    <t>98.72091172 N</t>
  </si>
  <si>
    <t>5.78%</t>
  </si>
  <si>
    <t>4.23%</t>
  </si>
  <si>
    <t>833.121K</t>
  </si>
  <si>
    <t>132.562B</t>
  </si>
  <si>
    <t>57.44</t>
  </si>
  <si>
    <t>14.50</t>
  </si>
  <si>
    <t>3.706K</t>
  </si>
  <si>
    <t>84.5M</t>
  </si>
  <si>
    <t>23.27%</t>
  </si>
  <si>
    <t>5.63B</t>
  </si>
  <si>
    <t>2.372B</t>
  </si>
  <si>
    <t>840.95073448 B</t>
  </si>
  <si>
    <t>780.725005 N</t>
  </si>
  <si>
    <t>28.08B</t>
  </si>
  <si>
    <t>40.59046862 B</t>
  </si>
  <si>
    <t>98.29999 B</t>
  </si>
  <si>
    <t>3.264B</t>
  </si>
  <si>
    <t>66.136K</t>
  </si>
  <si>
    <t>12.21%</t>
  </si>
  <si>
    <t>805.54999 B</t>
  </si>
  <si>
    <t>79.01 S</t>
  </si>
  <si>
    <t>81.30 S</t>
  </si>
  <si>
    <t>159.081M</t>
  </si>
  <si>
    <t>20210513</t>
  </si>
  <si>
    <t>5.61%</t>
  </si>
  <si>
    <t>4.06%</t>
  </si>
  <si>
    <t>722.982M</t>
  </si>
  <si>
    <t>687.97546704 N</t>
  </si>
  <si>
    <t>883.69452896 N</t>
  </si>
  <si>
    <t>84.98081198 N</t>
  </si>
  <si>
    <t>−0.07%</t>
  </si>
  <si>
    <t>NSE:BIRLACORPN</t>
  </si>
  <si>
    <t>3.96%</t>
  </si>
  <si>
    <t>959.485K</t>
  </si>
  <si>
    <t>59.856B</t>
  </si>
  <si>
    <t>10.40</t>
  </si>
  <si>
    <t>74.74</t>
  </si>
  <si>
    <t>14.303K</t>
  </si>
  <si>
    <t>300K</t>
  </si>
  <si>
    <t>48.20%</t>
  </si>
  <si>
    <t>25.6B</t>
  </si>
  <si>
    <t>9.577B</t>
  </si>
  <si>
    <t>785.3918707 B</t>
  </si>
  <si>
    <t>761.54999 N</t>
  </si>
  <si>
    <t>67.34B</t>
  </si>
  <si>
    <t>10.6422264 B</t>
  </si>
  <si>
    <t>92.00 B</t>
  </si>
  <si>
    <t>10.02%</t>
  </si>
  <si>
    <t>28.011B</t>
  </si>
  <si>
    <t>46.48K</t>
  </si>
  <si>
    <t>14.67%</t>
  </si>
  <si>
    <t>707.17473882 B</t>
  </si>
  <si>
    <t>75.12 S</t>
  </si>
  <si>
    <t>86.98 S</t>
  </si>
  <si>
    <t>77.005M</t>
  </si>
  <si>
    <t>20210430</t>
  </si>
  <si>
    <t>5.71%</t>
  </si>
  <si>
    <t>4.59%</t>
  </si>
  <si>
    <t>775.456M</t>
  </si>
  <si>
    <t>686.23321107 N</t>
  </si>
  <si>
    <t>784.71679893 S</t>
  </si>
  <si>
    <t>112.61634713 N</t>
  </si>
  <si>
    <t>6.701M</t>
  </si>
  <si>
    <t>295.053B</t>
  </si>
  <si>
    <t>82.34</t>
  </si>
  <si>
    <t>7.54</t>
  </si>
  <si>
    <t>21.37%</t>
  </si>
  <si>
    <t>13.151B</t>
  </si>
  <si>
    <t>625.09315463 B</t>
  </si>
  <si>
    <t>564.92499 N</t>
  </si>
  <si>
    <t>28.26162158 B</t>
  </si>
  <si>
    <t>132.04999 B</t>
  </si>
  <si>
    <t>8.17%</t>
  </si>
  <si>
    <t>524.49961777 B</t>
  </si>
  <si>
    <t>83.58 S</t>
  </si>
  <si>
    <t>90.58 S</t>
  </si>
  <si>
    <t>20210504</t>
  </si>
  <si>
    <t>6.08%</t>
  </si>
  <si>
    <t>4.321B</t>
  </si>
  <si>
    <t>452.70066719 N</t>
  </si>
  <si>
    <t>610.62433381 S</t>
  </si>
  <si>
    <t>145.2825214 N</t>
  </si>
  <si>
    <t>2.56%</t>
  </si>
  <si>
    <t>3.38%</t>
  </si>
  <si>
    <t>181.012K</t>
  </si>
  <si>
    <t>58.448B</t>
  </si>
  <si>
    <t>−33.84</t>
  </si>
  <si>
    <t>9.24K</t>
  </si>
  <si>
    <t>Distribution Services</t>
  </si>
  <si>
    <t>0.79%</t>
  </si>
  <si>
    <t>1.755B</t>
  </si>
  <si>
    <t>10.84%</t>
  </si>
  <si>
    <t>8.554B</t>
  </si>
  <si>
    <t>4.338B</t>
  </si>
  <si>
    <t>436.41722019 B</t>
  </si>
  <si>
    <t>418.425 N</t>
  </si>
  <si>
    <t>111.034B</t>
  </si>
  <si>
    <t>11.33560768 B</t>
  </si>
  <si>
    <t>28.89999 B</t>
  </si>
  <si>
    <t>12.64%</t>
  </si>
  <si>
    <t>24.188B</t>
  </si>
  <si>
    <t>48.754K</t>
  </si>
  <si>
    <t>−4.64%</t>
  </si>
  <si>
    <t>406.00 B</t>
  </si>
  <si>
    <t>72.05 S</t>
  </si>
  <si>
    <t>81.79 S</t>
  </si>
  <si>
    <t>134.812M</t>
  </si>
  <si>
    <t>81.211M</t>
  </si>
  <si>
    <t>393.60470012 N</t>
  </si>
  <si>
    <t>442.21529788 S</t>
  </si>
  <si>
    <t>36.23072029 N</t>
  </si>
  <si>
    <t>0.86%</t>
  </si>
  <si>
    <t>15.675M</t>
  </si>
  <si>
    <t>662.866B</t>
  </si>
  <si>
    <t>29.65</t>
  </si>
  <si>
    <t>823.56222663 B</t>
  </si>
  <si>
    <t>829.425015 N</t>
  </si>
  <si>
    <t>6.18636911 S</t>
  </si>
  <si>
    <t>26.79999 B</t>
  </si>
  <si>
    <t>779.95001 B</t>
  </si>
  <si>
    <t>58.12 N</t>
  </si>
  <si>
    <t>61.33 N</t>
  </si>
  <si>
    <t>20210525</t>
  </si>
  <si>
    <t>6.95%</t>
  </si>
  <si>
    <t>4.55%</t>
  </si>
  <si>
    <t>13.312B</t>
  </si>
  <si>
    <t>800.63173679 N</t>
  </si>
  <si>
    <t>859.24326821 N</t>
  </si>
  <si>
    <t>46.18317109 B</t>
  </si>
  <si>
    <t>2.81%</t>
  </si>
  <si>
    <t>3.32%</t>
  </si>
  <si>
    <t>714.782K</t>
  </si>
  <si>
    <t>78.59B</t>
  </si>
  <si>
    <t>30.07</t>
  </si>
  <si>
    <t>1.66%</t>
  </si>
  <si>
    <t>420.31482156 B</t>
  </si>
  <si>
    <t>416.074995 N</t>
  </si>
  <si>
    <t>9.28669434 S</t>
  </si>
  <si>
    <t>18.50 B</t>
  </si>
  <si>
    <t>385.75 B</t>
  </si>
  <si>
    <t>58.82 N</t>
  </si>
  <si>
    <t>58.26 N</t>
  </si>
  <si>
    <t>8.34%</t>
  </si>
  <si>
    <t>7.72%</t>
  </si>
  <si>
    <t>306.248M</t>
  </si>
  <si>
    <t>397.12320267 N</t>
  </si>
  <si>
    <t>431.27179533 N</t>
  </si>
  <si>
    <t>23.68525315 N</t>
  </si>
  <si>
    <t>−0.30%</t>
  </si>
  <si>
    <t>NSE:RADICO</t>
  </si>
  <si>
    <t>762.143K</t>
  </si>
  <si>
    <t>69.515B</t>
  </si>
  <si>
    <t>29.44</t>
  </si>
  <si>
    <t>17.69</t>
  </si>
  <si>
    <t>2.816K</t>
  </si>
  <si>
    <t>0.39%</t>
  </si>
  <si>
    <t>40.17%</t>
  </si>
  <si>
    <t>7.737B</t>
  </si>
  <si>
    <t>2.868B</t>
  </si>
  <si>
    <t>521.40704533 B</t>
  </si>
  <si>
    <t>495.899995 N</t>
  </si>
  <si>
    <t>23.926B</t>
  </si>
  <si>
    <t>12.50236307 B</t>
  </si>
  <si>
    <t>20.29999 S</t>
  </si>
  <si>
    <t>16.38%</t>
  </si>
  <si>
    <t>2.515B</t>
  </si>
  <si>
    <t>54.024K</t>
  </si>
  <si>
    <t>14.59%</t>
  </si>
  <si>
    <t>482.0710102 B</t>
  </si>
  <si>
    <t>69.54 N</t>
  </si>
  <si>
    <t>74.83 S</t>
  </si>
  <si>
    <t>133.542M</t>
  </si>
  <si>
    <t>20210527</t>
  </si>
  <si>
    <t>409.919M</t>
  </si>
  <si>
    <t>480.74980538 N</t>
  </si>
  <si>
    <t>530.27019462 S</t>
  </si>
  <si>
    <t>49.76686858 N</t>
  </si>
  <si>
    <t>NSE:SUNPHARMA</t>
  </si>
  <si>
    <t>3.24%</t>
  </si>
  <si>
    <t>23.788M</t>
  </si>
  <si>
    <t>1462.12B</t>
  </si>
  <si>
    <t>60.69</t>
  </si>
  <si>
    <t>10.04</t>
  </si>
  <si>
    <t>36K</t>
  </si>
  <si>
    <t>46.64%</t>
  </si>
  <si>
    <t>140.938B</t>
  </si>
  <si>
    <t>42.51B</t>
  </si>
  <si>
    <t>611.67779148 B</t>
  </si>
  <si>
    <t>599.40002 N</t>
  </si>
  <si>
    <t>328.375B</t>
  </si>
  <si>
    <t>5.57659064 B</t>
  </si>
  <si>
    <t>32.65002 B</t>
  </si>
  <si>
    <t>4.10%</t>
  </si>
  <si>
    <t>41.464B</t>
  </si>
  <si>
    <t>654.242K</t>
  </si>
  <si>
    <t>17.53%</t>
  </si>
  <si>
    <t>554.00082 B</t>
  </si>
  <si>
    <t>64.24 N</t>
  </si>
  <si>
    <t>72.35 S</t>
  </si>
  <si>
    <t>2.399B</t>
  </si>
  <si>
    <t>20210602</t>
  </si>
  <si>
    <t>5.32%</t>
  </si>
  <si>
    <t>14.968B</t>
  </si>
  <si>
    <t>562.95419727 N</t>
  </si>
  <si>
    <t>630.91080973 N</t>
  </si>
  <si>
    <t>68.58290836 N</t>
  </si>
  <si>
    <t>2.72%</t>
  </si>
  <si>
    <t>721.495K</t>
  </si>
  <si>
    <t>540.612B</t>
  </si>
  <si>
    <t>60.84</t>
  </si>
  <si>
    <t>8.08</t>
  </si>
  <si>
    <t>12.305K</t>
  </si>
  <si>
    <t>5.929B</t>
  </si>
  <si>
    <t>41.74%</t>
  </si>
  <si>
    <t>36.474B</t>
  </si>
  <si>
    <t>10.036B</t>
  </si>
  <si>
    <t>491.67000467 B</t>
  </si>
  <si>
    <t>454.425 N</t>
  </si>
  <si>
    <t>112.557B</t>
  </si>
  <si>
    <t>16.74581301 B</t>
  </si>
  <si>
    <t>86.60 B</t>
  </si>
  <si>
    <t>14.39%</t>
  </si>
  <si>
    <t>248.537B</t>
  </si>
  <si>
    <t>42.441K</t>
  </si>
  <si>
    <t>434.18227763 B</t>
  </si>
  <si>
    <t>70.30 S</t>
  </si>
  <si>
    <t>77.57 S</t>
  </si>
  <si>
    <t>1.1B</t>
  </si>
  <si>
    <t>20210204</t>
  </si>
  <si>
    <t>6.11%</t>
  </si>
  <si>
    <t>364.139M</t>
  </si>
  <si>
    <t>412.41271159 N</t>
  </si>
  <si>
    <t>502.18729241 S</t>
  </si>
  <si>
    <t>56.17439453 N</t>
  </si>
  <si>
    <t>2.06%</t>
  </si>
  <si>
    <t>2.43%</t>
  </si>
  <si>
    <t>1.297M</t>
  </si>
  <si>
    <t>102.141B</t>
  </si>
  <si>
    <t>18.51</t>
  </si>
  <si>
    <t>392.81000644 B</t>
  </si>
  <si>
    <t>377.324995 N</t>
  </si>
  <si>
    <t>5.60552031 B</t>
  </si>
  <si>
    <t>58.20001 B</t>
  </si>
  <si>
    <t>7.91%</t>
  </si>
  <si>
    <t>342.65013855 B</t>
  </si>
  <si>
    <t>74.64 S</t>
  </si>
  <si>
    <t>88.47 S</t>
  </si>
  <si>
    <t>20210512</t>
  </si>
  <si>
    <t>6.91%</t>
  </si>
  <si>
    <t>527.38M</t>
  </si>
  <si>
    <t>334.05841523 N</t>
  </si>
  <si>
    <t>391.90658277 S</t>
  </si>
  <si>
    <t>65.55383966 N</t>
  </si>
  <si>
    <t>0.06%</t>
  </si>
  <si>
    <t>2.39%</t>
  </si>
  <si>
    <t>1.94%</t>
  </si>
  <si>
    <t>3.881M</t>
  </si>
  <si>
    <t>277.655B</t>
  </si>
  <si>
    <t>37.63</t>
  </si>
  <si>
    <t>0.75%</t>
  </si>
  <si>
    <t>460.81444789 B</t>
  </si>
  <si>
    <t>431.925005 N</t>
  </si>
  <si>
    <t>10.01291941 B</t>
  </si>
  <si>
    <t>27.45001 S</t>
  </si>
  <si>
    <t>12.24%</t>
  </si>
  <si>
    <t>407.46197118 B</t>
  </si>
  <si>
    <t>67.92 N</t>
  </si>
  <si>
    <t>75.41 S</t>
  </si>
  <si>
    <t>3.92%</t>
  </si>
  <si>
    <t>4.71%</t>
  </si>
  <si>
    <t>1.802B</t>
  </si>
  <si>
    <t>417.35500978 N</t>
  </si>
  <si>
    <t>459.47998822 S</t>
  </si>
  <si>
    <t>50.24541569 N</t>
  </si>
  <si>
    <t>3.255M</t>
  </si>
  <si>
    <t>326.981B</t>
  </si>
  <si>
    <t>80.69</t>
  </si>
  <si>
    <t>12.24</t>
  </si>
  <si>
    <t>5.661K</t>
  </si>
  <si>
    <t>723.1M</t>
  </si>
  <si>
    <t>17.71%</t>
  </si>
  <si>
    <t>12.55B</t>
  </si>
  <si>
    <t>2.683B</t>
  </si>
  <si>
    <t>974.55276107 B</t>
  </si>
  <si>
    <t>919.474995 N</t>
  </si>
  <si>
    <t>76.461B</t>
  </si>
  <si>
    <t>34.35299612 B</t>
  </si>
  <si>
    <t>95.40001 S</t>
  </si>
  <si>
    <t>18.73%</t>
  </si>
  <si>
    <t>650.8M</t>
  </si>
  <si>
    <t>125.527K</t>
  </si>
  <si>
    <t>6.49%</t>
  </si>
  <si>
    <t>896.42033401 B</t>
  </si>
  <si>
    <t>70.03 S</t>
  </si>
  <si>
    <t>74.01 S</t>
  </si>
  <si>
    <t>330.885M</t>
  </si>
  <si>
    <t>20210217</t>
  </si>
  <si>
    <t>3.27B</t>
  </si>
  <si>
    <t>853.94800014 N</t>
  </si>
  <si>
    <t>985.57199986 S</t>
  </si>
  <si>
    <t>146.15935742 N</t>
  </si>
  <si>
    <t>0.34%</t>
  </si>
  <si>
    <t>0.73%</t>
  </si>
  <si>
    <t>230.839K</t>
  </si>
  <si>
    <t>34.31B</t>
  </si>
  <si>
    <t>14.43</t>
  </si>
  <si>
    <t>68.32</t>
  </si>
  <si>
    <t>8.5K</t>
  </si>
  <si>
    <t>Technology Services</t>
  </si>
  <si>
    <t>0.49%</t>
  </si>
  <si>
    <t>2.321B</t>
  </si>
  <si>
    <t>32.99%</t>
  </si>
  <si>
    <t>4.259B</t>
  </si>
  <si>
    <t>1.348B</t>
  </si>
  <si>
    <t>986.42815622 B</t>
  </si>
  <si>
    <t>954.524995 N</t>
  </si>
  <si>
    <t>14.36B</t>
  </si>
  <si>
    <t>33.4542021 S</t>
  </si>
  <si>
    <t>31.20001 B</t>
  </si>
  <si>
    <t>12.84%</t>
  </si>
  <si>
    <t>6.019B</t>
  </si>
  <si>
    <t>35.355K</t>
  </si>
  <si>
    <t>20.63%</t>
  </si>
  <si>
    <t>941.00 B</t>
  </si>
  <si>
    <t>65.55 N</t>
  </si>
  <si>
    <t>64.79 N</t>
  </si>
  <si>
    <t>34.89M</t>
  </si>
  <si>
    <t>20210601</t>
  </si>
  <si>
    <t>5.31%</t>
  </si>
  <si>
    <t>230.089M</t>
  </si>
  <si>
    <t>902.25420692 N</t>
  </si>
  <si>
    <t>1033.49579208 N</t>
  </si>
  <si>
    <t>79.20937445 N</t>
  </si>
  <si>
    <t>0.83%</t>
  </si>
  <si>
    <t>66.42M</t>
  </si>
  <si>
    <t>2973.68B</t>
  </si>
  <si>
    <t>12.67</t>
  </si>
  <si>
    <t>26.29</t>
  </si>
  <si>
    <t>249.448K</t>
  </si>
  <si>
    <t>329.22075244 B</t>
  </si>
  <si>
    <t>304.699995 N</t>
  </si>
  <si>
    <t>3622.574B</t>
  </si>
  <si>
    <t>10.84548867 B</t>
  </si>
  <si>
    <t>37.35 S</t>
  </si>
  <si>
    <t>19.53%</t>
  </si>
  <si>
    <t>985.302B</t>
  </si>
  <si>
    <t>2.526M</t>
  </si>
  <si>
    <t>7.87%</t>
  </si>
  <si>
    <t>273.06847941 B</t>
  </si>
  <si>
    <t>73.30 S</t>
  </si>
  <si>
    <t>80.45 S</t>
  </si>
  <si>
    <t>8.925B</t>
  </si>
  <si>
    <t>6.35%</t>
  </si>
  <si>
    <t>22.314B</t>
  </si>
  <si>
    <t>264.08321206 N</t>
  </si>
  <si>
    <t>328.57679594 S</t>
  </si>
  <si>
    <t>61.72334707 N</t>
  </si>
  <si>
    <t>−0.04%</t>
  </si>
  <si>
    <t>0.66%</t>
  </si>
  <si>
    <t>0.84%</t>
  </si>
  <si>
    <t>466.997K</t>
  </si>
  <si>
    <t>35.479B</t>
  </si>
  <si>
    <t>30.80</t>
  </si>
  <si>
    <t>511.89389493 B</t>
  </si>
  <si>
    <t>499.32501 N</t>
  </si>
  <si>
    <t>6.69696853 B</t>
  </si>
  <si>
    <t>10.00 S</t>
  </si>
  <si>
    <t>6.50%</t>
  </si>
  <si>
    <t>487.55083079 B</t>
  </si>
  <si>
    <t>65.87 N</t>
  </si>
  <si>
    <t>71.32 S</t>
  </si>
  <si>
    <t>20210521</t>
  </si>
  <si>
    <t>3.44%</t>
  </si>
  <si>
    <t>240.947M</t>
  </si>
  <si>
    <t>487.44380071 N</t>
  </si>
  <si>
    <t>515.18619729 S</t>
  </si>
  <si>
    <t>32.80614003 N</t>
  </si>
  <si>
    <t>−0.78%</t>
  </si>
  <si>
    <t>0.78%</t>
  </si>
  <si>
    <t>6.72%</t>
  </si>
  <si>
    <t>1.076M</t>
  </si>
  <si>
    <t>105.434B</t>
  </si>
  <si>
    <t>65.62</t>
  </si>
  <si>
    <t>11.83</t>
  </si>
  <si>
    <t>3.164K</t>
  </si>
  <si>
    <t>264.4M</t>
  </si>
  <si>
    <t>17.97%</t>
  </si>
  <si>
    <t>8.122B</t>
  </si>
  <si>
    <t>3.363B</t>
  </si>
  <si>
    <t>900.17685352 B</t>
  </si>
  <si>
    <t>805.125 N</t>
  </si>
  <si>
    <t>49.62B</t>
  </si>
  <si>
    <t>54.88377053 B</t>
  </si>
  <si>
    <t>223.54999 B</t>
  </si>
  <si>
    <t>54.40%</t>
  </si>
  <si>
    <t>3.738B</t>
  </si>
  <si>
    <t>43.149K</t>
  </si>
  <si>
    <t>715.7109998 B</t>
  </si>
  <si>
    <t>82.13 S</t>
  </si>
  <si>
    <t>90.15 S</t>
  </si>
  <si>
    <t>114.422M</t>
  </si>
  <si>
    <t>20210531</t>
  </si>
  <si>
    <t>9.16%</t>
  </si>
  <si>
    <t>7.95%</t>
  </si>
  <si>
    <t>1.058B</t>
  </si>
  <si>
    <t>627.64803844 N</t>
  </si>
  <si>
    <t>900.60697556 S</t>
  </si>
  <si>
    <t>358.14525903 N</t>
  </si>
  <si>
    <t>4.27%</t>
  </si>
  <si>
    <t>220.453K</t>
  </si>
  <si>
    <t>104.905B</t>
  </si>
  <si>
    <t>19.27</t>
  </si>
  <si>
    <t>429.47055163 B</t>
  </si>
  <si>
    <t>387.124995 N</t>
  </si>
  <si>
    <t>13.50822577 B</t>
  </si>
  <si>
    <t>74.69999 B</t>
  </si>
  <si>
    <t>17.96%</t>
  </si>
  <si>
    <t>359.68801484 B</t>
  </si>
  <si>
    <t>78.59 S</t>
  </si>
  <si>
    <t>87.97 S</t>
  </si>
  <si>
    <t>6.81%</t>
  </si>
  <si>
    <t>5.77%</t>
  </si>
  <si>
    <t>95.269M</t>
  </si>
  <si>
    <t>321.10350522 N</t>
  </si>
  <si>
    <t>420.32149078 S</t>
  </si>
  <si>
    <t>72.28289285 N</t>
  </si>
  <si>
    <t>5.80%</t>
  </si>
  <si>
    <t>3.04M</t>
  </si>
  <si>
    <t>654.992B</t>
  </si>
  <si>
    <t>86.45</t>
  </si>
  <si>
    <t>6.82</t>
  </si>
  <si>
    <t>2.042K</t>
  </si>
  <si>
    <t>19.04%</t>
  </si>
  <si>
    <t>42.357B</t>
  </si>
  <si>
    <t>24.326B</t>
  </si>
  <si>
    <t>617.69499141 B</t>
  </si>
  <si>
    <t>557.50 N</t>
  </si>
  <si>
    <t>433.473B</t>
  </si>
  <si>
    <t>28.58263803 B</t>
  </si>
  <si>
    <t>99.10001 B</t>
  </si>
  <si>
    <t>20.81%</t>
  </si>
  <si>
    <t>104.539B</t>
  </si>
  <si>
    <t>81.62K</t>
  </si>
  <si>
    <t>4.21%</t>
  </si>
  <si>
    <t>513.07962877 B</t>
  </si>
  <si>
    <t>79.09 S</t>
  </si>
  <si>
    <t>87.14 S</t>
  </si>
  <si>
    <t>7.07%</t>
  </si>
  <si>
    <t>1.903B</t>
  </si>
  <si>
    <t>477.73138049 N</t>
  </si>
  <si>
    <t>603.52361951 S</t>
  </si>
  <si>
    <t>123.46401027 N</t>
  </si>
  <si>
    <t>4.53%</t>
  </si>
  <si>
    <t>NSE:TIINDIA</t>
  </si>
  <si>
    <t>5.07%</t>
  </si>
  <si>
    <t>35.088K</t>
  </si>
  <si>
    <t>165.62B</t>
  </si>
  <si>
    <t>89.22</t>
  </si>
  <si>
    <t>9.29</t>
  </si>
  <si>
    <t>3.302K</t>
  </si>
  <si>
    <t>3.106B</t>
  </si>
  <si>
    <t>25.29%</t>
  </si>
  <si>
    <t>7.477B</t>
  </si>
  <si>
    <t>3.5B</t>
  </si>
  <si>
    <t>877.45055567 B</t>
  </si>
  <si>
    <t>831.62499 N</t>
  </si>
  <si>
    <t>47.504B</t>
  </si>
  <si>
    <t>10.51996525 B</t>
  </si>
  <si>
    <t>78.55 B</t>
  </si>
  <si>
    <t>9.77%</t>
  </si>
  <si>
    <t>1.526B</t>
  </si>
  <si>
    <t>30.823K</t>
  </si>
  <si>
    <t>5.72%</t>
  </si>
  <si>
    <t>752.5779804 B</t>
  </si>
  <si>
    <t>66.76 N</t>
  </si>
  <si>
    <t>74.99 S</t>
  </si>
  <si>
    <t>192.75M</t>
  </si>
  <si>
    <t>20210211</t>
  </si>
  <si>
    <t>6.34%</t>
  </si>
  <si>
    <t>5.95%</t>
  </si>
  <si>
    <t>31.642M</t>
  </si>
  <si>
    <t>760.33935865 N</t>
  </si>
  <si>
    <t>886.78063335 S</t>
  </si>
  <si>
    <t>117.50776088 N</t>
  </si>
  <si>
    <t>NSE:DALBHARAT</t>
  </si>
  <si>
    <t>4.94%</t>
  </si>
  <si>
    <t>63.865K</t>
  </si>
  <si>
    <t>231.407B</t>
  </si>
  <si>
    <t>38.13</t>
  </si>
  <si>
    <t>33.54</t>
  </si>
  <si>
    <t>111</t>
  </si>
  <si>
    <t>11.16B</t>
  </si>
  <si>
    <t>44.00%</t>
  </si>
  <si>
    <t>29.89B</t>
  </si>
  <si>
    <t>12.95B</t>
  </si>
  <si>
    <t>1288.41907407 B</t>
  </si>
  <si>
    <t>1185.50 N</t>
  </si>
  <si>
    <t>95.53B</t>
  </si>
  <si>
    <t>42.3380046 B</t>
  </si>
  <si>
    <t>146.20 B</t>
  </si>
  <si>
    <t>11.38%</t>
  </si>
  <si>
    <t>12.03B</t>
  </si>
  <si>
    <t>42.18K</t>
  </si>
  <si>
    <t>12.42%</t>
  </si>
  <si>
    <t>1128.09779518 B</t>
  </si>
  <si>
    <t>68.98 N</t>
  </si>
  <si>
    <t>186.792M</t>
  </si>
  <si>
    <t>5.62%</t>
  </si>
  <si>
    <t>83.104M</t>
  </si>
  <si>
    <t>1088.01508353 N</t>
  </si>
  <si>
    <t>1285.31991647 S</t>
  </si>
  <si>
    <t>122.87330132 N</t>
  </si>
  <si>
    <t>6.63%</t>
  </si>
  <si>
    <t>4.52%</t>
  </si>
  <si>
    <t>NSE:SHRIRAMCIT</t>
  </si>
  <si>
    <t>4.81%</t>
  </si>
  <si>
    <t>10.965K</t>
  </si>
  <si>
    <t>93.05B</t>
  </si>
  <si>
    <t>10.19</t>
  </si>
  <si>
    <t>138.90</t>
  </si>
  <si>
    <t>−1.75%</t>
  </si>
  <si>
    <t>58.20%</t>
  </si>
  <si>
    <t>55.607B</t>
  </si>
  <si>
    <t>9.042B</t>
  </si>
  <si>
    <t>1534.29277659 S</t>
  </si>
  <si>
    <t>1235.70 N</t>
  </si>
  <si>
    <t>61.012B</t>
  </si>
  <si>
    <t>87.78138762 B</t>
  </si>
  <si>
    <t>457.00 B</t>
  </si>
  <si>
    <t>32.22%</t>
  </si>
  <si>
    <t>156.008B</t>
  </si>
  <si>
    <t>8.589K</t>
  </si>
  <si>
    <t>24.37%</t>
  </si>
  <si>
    <t>1071.2897135 B</t>
  </si>
  <si>
    <t>78.86 S</t>
  </si>
  <si>
    <t>84.93 S</t>
  </si>
  <si>
    <t>66.004M</t>
  </si>
  <si>
    <t>20210428</t>
  </si>
  <si>
    <t>9.13%</t>
  </si>
  <si>
    <t>16.206M</t>
  </si>
  <si>
    <t>837.91572519 N</t>
  </si>
  <si>
    <t>1456.27427681 S</t>
  </si>
  <si>
    <t>391.31458851 N</t>
  </si>
  <si>
    <t>6.67%</t>
  </si>
  <si>
    <t>1.338M</t>
  </si>
  <si>
    <t>350.44B</t>
  </si>
  <si>
    <t>17.85</t>
  </si>
  <si>
    <t>1469.69740741 S</t>
  </si>
  <si>
    <t>1262.75 N</t>
  </si>
  <si>
    <t>80.66313267 B</t>
  </si>
  <si>
    <t>292.35 B</t>
  </si>
  <si>
    <t>10.42%</t>
  </si>
  <si>
    <t>1204.04009479 B</t>
  </si>
  <si>
    <t>65.91 N</t>
  </si>
  <si>
    <t>68.09 N</t>
  </si>
  <si>
    <t>6.70%</t>
  </si>
  <si>
    <t>6.24%</t>
  </si>
  <si>
    <t>1.93B</t>
  </si>
  <si>
    <t>1065.72157387 N</t>
  </si>
  <si>
    <t>1467.04342613 N</t>
  </si>
  <si>
    <t>245.54236623 N</t>
  </si>
  <si>
    <t>601.24K</t>
  </si>
  <si>
    <t>69.476B</t>
  </si>
  <si>
    <t>355.59000196 B</t>
  </si>
  <si>
    <t>333.899995 N</t>
  </si>
  <si>
    <t>12.82832574 B</t>
  </si>
  <si>
    <t>57.19999 B</t>
  </si>
  <si>
    <t>15.47%</t>
  </si>
  <si>
    <t>306.13288466 B</t>
  </si>
  <si>
    <t>71.53 S</t>
  </si>
  <si>
    <t>80.96 S</t>
  </si>
  <si>
    <t>4.35%</t>
  </si>
  <si>
    <t>221.196M</t>
  </si>
  <si>
    <t>296.90794508 N</t>
  </si>
  <si>
    <t>356.39205592 S</t>
  </si>
  <si>
    <t>61.68932725 N</t>
  </si>
  <si>
    <t>2.11%</t>
  </si>
  <si>
    <t>1.63%</t>
  </si>
  <si>
    <t>2.723M</t>
  </si>
  <si>
    <t>1151.39B</t>
  </si>
  <si>
    <t>30.14</t>
  </si>
  <si>
    <t>18.86</t>
  </si>
  <si>
    <t>2.266K</t>
  </si>
  <si>
    <t>0.92%</t>
  </si>
  <si>
    <t>32.865B</t>
  </si>
  <si>
    <t>50.91%</t>
  </si>
  <si>
    <t>54.542B</t>
  </si>
  <si>
    <t>15.429B</t>
  </si>
  <si>
    <t>583.52982326 B</t>
  </si>
  <si>
    <t>538.274995 N</t>
  </si>
  <si>
    <t>108.451B</t>
  </si>
  <si>
    <t>21.09827182 B</t>
  </si>
  <si>
    <t>50.15001 B</t>
  </si>
  <si>
    <t>14.03%</t>
  </si>
  <si>
    <t>241.693B</t>
  </si>
  <si>
    <t>269.183K</t>
  </si>
  <si>
    <t>45.28%</t>
  </si>
  <si>
    <t>508.40967562 B</t>
  </si>
  <si>
    <t>71.41 S</t>
  </si>
  <si>
    <t>77.97 S</t>
  </si>
  <si>
    <t>2.032B</t>
  </si>
  <si>
    <t>20210209</t>
  </si>
  <si>
    <t>4.74%</t>
  </si>
  <si>
    <t>1.596B</t>
  </si>
  <si>
    <t>494.9433646 N</t>
  </si>
  <si>
    <t>580.8316374 S</t>
  </si>
  <si>
    <t>68.0700909 N</t>
  </si>
  <si>
    <t>NSE:DLF</t>
  </si>
  <si>
    <t>8.032M</t>
  </si>
  <si>
    <t>756.207B</t>
  </si>
  <si>
    <t>−5.03</t>
  </si>
  <si>
    <t>1.661K</t>
  </si>
  <si>
    <t>9.443B</t>
  </si>
  <si>
    <t>36.04%</t>
  </si>
  <si>
    <t>19.814B</t>
  </si>
  <si>
    <t>7.027B</t>
  </si>
  <si>
    <t>315.78981315 S</t>
  </si>
  <si>
    <t>275.70 N</t>
  </si>
  <si>
    <t>60.828B</t>
  </si>
  <si>
    <t>16.38852705 B</t>
  </si>
  <si>
    <t>45.50001 B</t>
  </si>
  <si>
    <t>28.32%</t>
  </si>
  <si>
    <t>39.108B</t>
  </si>
  <si>
    <t>298.044K</t>
  </si>
  <si>
    <t>266.78290113 B</t>
  </si>
  <si>
    <t>72.32 S</t>
  </si>
  <si>
    <t>77.31 S</t>
  </si>
  <si>
    <t>2.475B</t>
  </si>
  <si>
    <t>4.39%</t>
  </si>
  <si>
    <t>2.529B</t>
  </si>
  <si>
    <t>245.78946198 N</t>
  </si>
  <si>
    <t>314.30054002 S</t>
  </si>
  <si>
    <t>54.34674869 N</t>
  </si>
  <si>
    <t>2.91%</t>
  </si>
  <si>
    <t>−0.36%</t>
  </si>
  <si>
    <t>38.878K</t>
  </si>
  <si>
    <t>103.958B</t>
  </si>
  <si>
    <t>−3.47</t>
  </si>
  <si>
    <t>11.261K</t>
  </si>
  <si>
    <t>581.47M</t>
  </si>
  <si>
    <t>20.50%</t>
  </si>
  <si>
    <t>4.905B</t>
  </si>
  <si>
    <t>2.116B</t>
  </si>
  <si>
    <t>510.61591993 B</t>
  </si>
  <si>
    <t>475.149995 N</t>
  </si>
  <si>
    <t>31.278B</t>
  </si>
  <si>
    <t>15.39370992 B</t>
  </si>
  <si>
    <t>60.75 B</t>
  </si>
  <si>
    <t>16.32%</t>
  </si>
  <si>
    <t>6.405B</t>
  </si>
  <si>
    <t>35.203K</t>
  </si>
  <si>
    <t>−2.32%</t>
  </si>
  <si>
    <t>430.71391059 B</t>
  </si>
  <si>
    <t>71.18 S</t>
  </si>
  <si>
    <t>77.84 S</t>
  </si>
  <si>
    <t>204.361M</t>
  </si>
  <si>
    <t>3.79%</t>
  </si>
  <si>
    <t>5.09%</t>
  </si>
  <si>
    <t>20.217M</t>
  </si>
  <si>
    <t>432.77837434 N</t>
  </si>
  <si>
    <t>507.08162466 S</t>
  </si>
  <si>
    <t>80.00073424 N</t>
  </si>
  <si>
    <t>NSE:AUBANK</t>
  </si>
  <si>
    <t>285.765K</t>
  </si>
  <si>
    <t>301.642B</t>
  </si>
  <si>
    <t>36.72</t>
  </si>
  <si>
    <t>17.112K</t>
  </si>
  <si>
    <t>1004.96334559 B</t>
  </si>
  <si>
    <t>943.75 N</t>
  </si>
  <si>
    <t>49.931B</t>
  </si>
  <si>
    <t>24.66325062 B</t>
  </si>
  <si>
    <t>112.05002 B</t>
  </si>
  <si>
    <t>13.59%</t>
  </si>
  <si>
    <t>102.322K</t>
  </si>
  <si>
    <t>23.03%</t>
  </si>
  <si>
    <t>867.26486257 B</t>
  </si>
  <si>
    <t>71.61 S</t>
  </si>
  <si>
    <t>81.95 S</t>
  </si>
  <si>
    <t>306.781M</t>
  </si>
  <si>
    <t>4.57%</t>
  </si>
  <si>
    <t>288.237M</t>
  </si>
  <si>
    <t>838.14916793 N</t>
  </si>
  <si>
    <t>996.83582807 S</t>
  </si>
  <si>
    <t>152.69306048 N</t>
  </si>
  <si>
    <t>1.91%</t>
  </si>
  <si>
    <t>NSE:HEG</t>
  </si>
  <si>
    <t>140.113K</t>
  </si>
  <si>
    <t>41.154B</t>
  </si>
  <si>
    <t>−98.26</t>
  </si>
  <si>
    <t>2.122K</t>
  </si>
  <si>
    <t>Electronic Technology</t>
  </si>
  <si>
    <t>−26.94%</t>
  </si>
  <si>
    <t>410.554M</t>
  </si>
  <si>
    <t>104.3M</t>
  </si>
  <si>
    <t>1099.62314778 S</t>
  </si>
  <si>
    <t>1008.625005 N</t>
  </si>
  <si>
    <t>21.153B</t>
  </si>
  <si>
    <t>37.9832253 B</t>
  </si>
  <si>
    <t>144.40002 B</t>
  </si>
  <si>
    <t>13.40%</t>
  </si>
  <si>
    <t>5.159B</t>
  </si>
  <si>
    <t>154.693K</t>
  </si>
  <si>
    <t>−46.72%</t>
  </si>
  <si>
    <t>942.37477457 B</t>
  </si>
  <si>
    <t>70.48 S</t>
  </si>
  <si>
    <t>79.68 S</t>
  </si>
  <si>
    <t>38.596M</t>
  </si>
  <si>
    <t>4.75%</t>
  </si>
  <si>
    <t>153.984M</t>
  </si>
  <si>
    <t>902.39338551 N</t>
  </si>
  <si>
    <t>1103.68661549 N</t>
  </si>
  <si>
    <t>138.24742844 N</t>
  </si>
  <si>
    <t>NSE:POLYMED</t>
  </si>
  <si>
    <t>2.12%</t>
  </si>
  <si>
    <t>97.448K</t>
  </si>
  <si>
    <t>48.995B</t>
  </si>
  <si>
    <t>38.42</t>
  </si>
  <si>
    <t>13.56</t>
  </si>
  <si>
    <t>2.034K</t>
  </si>
  <si>
    <t>2.02%</t>
  </si>
  <si>
    <t>285.811M</t>
  </si>
  <si>
    <t>43.01%</t>
  </si>
  <si>
    <t>1.788B</t>
  </si>
  <si>
    <t>856.977M</t>
  </si>
  <si>
    <t>547.12814378 B</t>
  </si>
  <si>
    <t>534.85 N</t>
  </si>
  <si>
    <t>6.715B</t>
  </si>
  <si>
    <t>6.77300521 B</t>
  </si>
  <si>
    <t>54.89999 B</t>
  </si>
  <si>
    <t>8.40%</t>
  </si>
  <si>
    <t>780.758M</t>
  </si>
  <si>
    <t>8.574K</t>
  </si>
  <si>
    <t>20.93%</t>
  </si>
  <si>
    <t>489.4439902 B</t>
  </si>
  <si>
    <t>67.21 N</t>
  </si>
  <si>
    <t>88.247M</t>
  </si>
  <si>
    <t>5.53%</t>
  </si>
  <si>
    <t>4.83%</t>
  </si>
  <si>
    <t>55.107M</t>
  </si>
  <si>
    <t>489.16259324 N</t>
  </si>
  <si>
    <t>550.39740276 S</t>
  </si>
  <si>
    <t>92.29906953 N</t>
  </si>
  <si>
    <t>−0.14%</t>
  </si>
  <si>
    <t>2.05%</t>
  </si>
  <si>
    <t>112.992K</t>
  </si>
  <si>
    <t>582.459B</t>
  </si>
  <si>
    <t>52.57</t>
  </si>
  <si>
    <t>9.82</t>
  </si>
  <si>
    <t>41.30%</t>
  </si>
  <si>
    <t>10.202B</t>
  </si>
  <si>
    <t>539.53871085 B</t>
  </si>
  <si>
    <t>471.074995 N</t>
  </si>
  <si>
    <t>24.62118501 B</t>
  </si>
  <si>
    <t>62.89999 B</t>
  </si>
  <si>
    <t>18.79%</t>
  </si>
  <si>
    <t>27.99%</t>
  </si>
  <si>
    <t>469.30513614 B</t>
  </si>
  <si>
    <t>77.10 S</t>
  </si>
  <si>
    <t>86.32 S</t>
  </si>
  <si>
    <t>2.97%</t>
  </si>
  <si>
    <t>61.027M</t>
  </si>
  <si>
    <t>400.43709177 N</t>
  </si>
  <si>
    <t>536.35291423 S</t>
  </si>
  <si>
    <t>92.41404181 N</t>
  </si>
  <si>
    <t>1.48%</t>
  </si>
  <si>
    <t>1.86%</t>
  </si>
  <si>
    <t>57.352K</t>
  </si>
  <si>
    <t>66.853B</t>
  </si>
  <si>
    <t>25.02</t>
  </si>
  <si>
    <t>1.25%</t>
  </si>
  <si>
    <t>506.63703126 S</t>
  </si>
  <si>
    <t>446.45 N</t>
  </si>
  <si>
    <t>22.68329593 B</t>
  </si>
  <si>
    <t>85.10001 B</t>
  </si>
  <si>
    <t>19.88%</t>
  </si>
  <si>
    <t>450.56805695 B</t>
  </si>
  <si>
    <t>77.76 S</t>
  </si>
  <si>
    <t>84.44 S</t>
  </si>
  <si>
    <t>28.685M</t>
  </si>
  <si>
    <t>383.49042442 N</t>
  </si>
  <si>
    <t>494.14457058 S</t>
  </si>
  <si>
    <t>89.36515832 N</t>
  </si>
  <si>
    <t>NSE:AHLUCONT</t>
  </si>
  <si>
    <t>23.919K</t>
  </si>
  <si>
    <t>20.059B</t>
  </si>
  <si>
    <t>35.63</t>
  </si>
  <si>
    <t>7.76</t>
  </si>
  <si>
    <t>2.093K</t>
  </si>
  <si>
    <t>2.30%</t>
  </si>
  <si>
    <t>13.8M</t>
  </si>
  <si>
    <t>10.14%</t>
  </si>
  <si>
    <t>1.889B</t>
  </si>
  <si>
    <t>386.54M</t>
  </si>
  <si>
    <t>297.08574267 B</t>
  </si>
  <si>
    <t>282.274995 N</t>
  </si>
  <si>
    <t>18.787B</t>
  </si>
  <si>
    <t>7.74762326 B</t>
  </si>
  <si>
    <t>19.25001 B</t>
  </si>
  <si>
    <t>15.23%</t>
  </si>
  <si>
    <t>1.327B</t>
  </si>
  <si>
    <t>6.012K</t>
  </si>
  <si>
    <t>5.24%</t>
  </si>
  <si>
    <t>272.69338864 B</t>
  </si>
  <si>
    <t>71.74 S</t>
  </si>
  <si>
    <t>77.55 S</t>
  </si>
  <si>
    <t>66.988M</t>
  </si>
  <si>
    <t>7.275M</t>
  </si>
  <si>
    <t>255.84930058 N</t>
  </si>
  <si>
    <t>297.37069642 S</t>
  </si>
  <si>
    <t>42.36400525 N</t>
  </si>
  <si>
    <t>1.29%</t>
  </si>
  <si>
    <t>62.801K</t>
  </si>
  <si>
    <t>143.348B</t>
  </si>
  <si>
    <t>61.81</t>
  </si>
  <si>
    <t>1.17%</t>
  </si>
  <si>
    <t>912.74778678 S</t>
  </si>
  <si>
    <t>805.275005 N</t>
  </si>
  <si>
    <t>48.20264721 B</t>
  </si>
  <si>
    <t>74.59999 S</t>
  </si>
  <si>
    <t>25.91%</t>
  </si>
  <si>
    <t>815.07747674 B</t>
  </si>
  <si>
    <t>83.66 S</t>
  </si>
  <si>
    <t>88.10 S</t>
  </si>
  <si>
    <t>3.54%</t>
  </si>
  <si>
    <t>57.215M</t>
  </si>
  <si>
    <t>702.90562932 N</t>
  </si>
  <si>
    <t>923.29437168 N</t>
  </si>
  <si>
    <t>130.52406154 N</t>
  </si>
  <si>
    <t>0.12%</t>
  </si>
  <si>
    <t>46.609K</t>
  </si>
  <si>
    <t>63.976B</t>
  </si>
  <si>
    <t>10.97</t>
  </si>
  <si>
    <t>851.36999933 S</t>
  </si>
  <si>
    <t>772.74999 N</t>
  </si>
  <si>
    <t>24.36007217 B</t>
  </si>
  <si>
    <t>115.79999 B</t>
  </si>
  <si>
    <t>12.58%</t>
  </si>
  <si>
    <t>735.30020372 B</t>
  </si>
  <si>
    <t>79.44 S</t>
  </si>
  <si>
    <t>90.59 S</t>
  </si>
  <si>
    <t>1.64%</t>
  </si>
  <si>
    <t>3.80%</t>
  </si>
  <si>
    <t>39.012M</t>
  </si>
  <si>
    <t>663.90905877 N</t>
  </si>
  <si>
    <t>831.51594623 S</t>
  </si>
  <si>
    <t>126.61073137 N</t>
  </si>
  <si>
    <t>Ticker16 matches3 items</t>
  </si>
  <si>
    <t>7.62%</t>
  </si>
  <si>
    <t>1.583M</t>
  </si>
  <si>
    <t>261.416B</t>
  </si>
  <si>
    <t>22.21</t>
  </si>
  <si>
    <t>17.10</t>
  </si>
  <si>
    <t>24.50%</t>
  </si>
  <si>
    <t>6.866B</t>
  </si>
  <si>
    <t>432.73704259 B</t>
  </si>
  <si>
    <t>409.524995 N</t>
  </si>
  <si>
    <t>13.40127236 B</t>
  </si>
  <si>
    <t>110.20001 B</t>
  </si>
  <si>
    <t>20.08%</t>
  </si>
  <si>
    <t>17.88%</t>
  </si>
  <si>
    <t>355.34423298 B</t>
  </si>
  <si>
    <t>80.21 S</t>
  </si>
  <si>
    <t>89.07 S</t>
  </si>
  <si>
    <t>9.59%</t>
  </si>
  <si>
    <t>741.324M</t>
  </si>
  <si>
    <t>325.82247017 N</t>
  </si>
  <si>
    <t>430.73252383 S</t>
  </si>
  <si>
    <t>127.42523057 N</t>
  </si>
  <si>
    <t>7.97%</t>
  </si>
  <si>
    <t>6.61%</t>
  </si>
  <si>
    <t>1.361M</t>
  </si>
  <si>
    <t>2.77%</t>
  </si>
  <si>
    <t>406.632967 B</t>
  </si>
  <si>
    <t>370.649995 N</t>
  </si>
  <si>
    <t>22.64096407 B</t>
  </si>
  <si>
    <t>130.60001 B</t>
  </si>
  <si>
    <t>33.00%</t>
  </si>
  <si>
    <t>315.56625309 B</t>
  </si>
  <si>
    <t>81.60 S</t>
  </si>
  <si>
    <t>90.54 S</t>
  </si>
  <si>
    <t>6.20%</t>
  </si>
  <si>
    <t>7.65%</t>
  </si>
  <si>
    <t>587.395M</t>
  </si>
  <si>
    <t>269.60937627 N</t>
  </si>
  <si>
    <t>398.25562673 S</t>
  </si>
  <si>
    <t>156.20105356 N</t>
  </si>
  <si>
    <t>0.85%</t>
  </si>
  <si>
    <t>2.98%</t>
  </si>
  <si>
    <t>25.725K</t>
  </si>
  <si>
    <t>92.61</t>
  </si>
  <si>
    <t>9.02%</t>
  </si>
  <si>
    <t>912.49628711 B</t>
  </si>
  <si>
    <t>868.54999 N</t>
  </si>
  <si>
    <t>17.99493564 B</t>
  </si>
  <si>
    <t>151.05001 B</t>
  </si>
  <si>
    <t>11.83%</t>
  </si>
  <si>
    <t>759.56086198 B</t>
  </si>
  <si>
    <t>70.45 S</t>
  </si>
  <si>
    <t>79.34 S</t>
  </si>
  <si>
    <t>8.84%</t>
  </si>
  <si>
    <t>6.64%</t>
  </si>
  <si>
    <t>23.985M</t>
  </si>
  <si>
    <t>748.80285024 N</t>
  </si>
  <si>
    <t>907.99213776 S</t>
  </si>
  <si>
    <t>220.43726933 N</t>
  </si>
  <si>
    <t>−5.54%</t>
  </si>
  <si>
    <t>NSE:IIFLWAM</t>
  </si>
  <si>
    <t>2.92%</t>
  </si>
  <si>
    <t>7.109K</t>
  </si>
  <si>
    <t>99.297B</t>
  </si>
  <si>
    <t>37.94</t>
  </si>
  <si>
    <t>30.12</t>
  </si>
  <si>
    <t>3.73B</t>
  </si>
  <si>
    <t>58.19%</t>
  </si>
  <si>
    <t>15.817B</t>
  </si>
  <si>
    <t>2.818B</t>
  </si>
  <si>
    <t>1189.56314815 B</t>
  </si>
  <si>
    <t>1109.92499 N</t>
  </si>
  <si>
    <t>17.894B</t>
  </si>
  <si>
    <t>30.56852905 B</t>
  </si>
  <si>
    <t>184.10 B</t>
  </si>
  <si>
    <t>40.13B</t>
  </si>
  <si>
    <t>22.627K</t>
  </si>
  <si>
    <t>23.50%</t>
  </si>
  <si>
    <t>1014.85810058 B</t>
  </si>
  <si>
    <t>78.71 S</t>
  </si>
  <si>
    <t>89.53 S</t>
  </si>
  <si>
    <t>87.683M</t>
  </si>
  <si>
    <t>4.48%</t>
  </si>
  <si>
    <t>8.633M</t>
  </si>
  <si>
    <t>966.41370731 N</t>
  </si>
  <si>
    <t>1171.62129269 S</t>
  </si>
  <si>
    <t>229.97187177 N</t>
  </si>
  <si>
    <t>0.36%</t>
  </si>
  <si>
    <t>−0.38%</t>
  </si>
  <si>
    <t>2.74%</t>
  </si>
  <si>
    <t>63.176K</t>
  </si>
  <si>
    <t>89.977B</t>
  </si>
  <si>
    <t>31.47</t>
  </si>
  <si>
    <t>15.10</t>
  </si>
  <si>
    <t>34.78%</t>
  </si>
  <si>
    <t>2.66B</t>
  </si>
  <si>
    <t>510.5438863 B</t>
  </si>
  <si>
    <t>453.875 N</t>
  </si>
  <si>
    <t>24.00225941 B</t>
  </si>
  <si>
    <t>94.50 B</t>
  </si>
  <si>
    <t>27.03%</t>
  </si>
  <si>
    <t>12.65%</t>
  </si>
  <si>
    <t>405.57277869 B</t>
  </si>
  <si>
    <t>77.89 S</t>
  </si>
  <si>
    <t>84.54 S</t>
  </si>
  <si>
    <t>8.15%</t>
  </si>
  <si>
    <t>32.788M</t>
  </si>
  <si>
    <t>366.99919493 N</t>
  </si>
  <si>
    <t>493.82080607 S</t>
  </si>
  <si>
    <t>124.0305994 N</t>
  </si>
  <si>
    <t>2.22%</t>
  </si>
  <si>
    <t>116.618K</t>
  </si>
  <si>
    <t>26.90</t>
  </si>
  <si>
    <t>1039.05241663 B</t>
  </si>
  <si>
    <t>951.825 N</t>
  </si>
  <si>
    <t>33.27915289 B</t>
  </si>
  <si>
    <t>170.59998 B</t>
  </si>
  <si>
    <t>18.09%</t>
  </si>
  <si>
    <t>885.03837631 B</t>
  </si>
  <si>
    <t>76.56 S</t>
  </si>
  <si>
    <t>87.12 S</t>
  </si>
  <si>
    <t>123.061M</t>
  </si>
  <si>
    <t>823.1234494 N</t>
  </si>
  <si>
    <t>1029.8115456 S</t>
  </si>
  <si>
    <t>181.58282735 N</t>
  </si>
  <si>
    <t>1.49%</t>
  </si>
  <si>
    <t>6.025M</t>
  </si>
  <si>
    <t>900.347B</t>
  </si>
  <si>
    <t>19.31</t>
  </si>
  <si>
    <t>21.49</t>
  </si>
  <si>
    <t>40.172K</t>
  </si>
  <si>
    <t>Energy Minerals</t>
  </si>
  <si>
    <t>2.61%</t>
  </si>
  <si>
    <t>11.21%</t>
  </si>
  <si>
    <t>175.671B</t>
  </si>
  <si>
    <t>79.198B</t>
  </si>
  <si>
    <t>427.82795659 B</t>
  </si>
  <si>
    <t>407.15 N</t>
  </si>
  <si>
    <t>2842.817B</t>
  </si>
  <si>
    <t>6.55176123 B</t>
  </si>
  <si>
    <t>41.70001 B</t>
  </si>
  <si>
    <t>411.557B</t>
  </si>
  <si>
    <t>223.139K</t>
  </si>
  <si>
    <t>383.25347716 B</t>
  </si>
  <si>
    <t>65.61 N</t>
  </si>
  <si>
    <t>74.88 S</t>
  </si>
  <si>
    <t>2.169B</t>
  </si>
  <si>
    <t>2.585B</t>
  </si>
  <si>
    <t>378.41478233 N</t>
  </si>
  <si>
    <t>434.71021367 N</t>
  </si>
  <si>
    <t>47.13852376 N</t>
  </si>
  <si>
    <t>NSE:JKLAKSHMI</t>
  </si>
  <si>
    <t>108.118K</t>
  </si>
  <si>
    <t>41.208B</t>
  </si>
  <si>
    <t>11.72</t>
  </si>
  <si>
    <t>29.88</t>
  </si>
  <si>
    <t>4.677K</t>
  </si>
  <si>
    <t>723.2M</t>
  </si>
  <si>
    <t>46.19%</t>
  </si>
  <si>
    <t>16.972B</t>
  </si>
  <si>
    <t>5.961B</t>
  </si>
  <si>
    <t>370.24333526 B</t>
  </si>
  <si>
    <t>341.849995 N</t>
  </si>
  <si>
    <t>43.641B</t>
  </si>
  <si>
    <t>6.36335301 B</t>
  </si>
  <si>
    <t>46.25001 B</t>
  </si>
  <si>
    <t>5.10%</t>
  </si>
  <si>
    <t>9.018B</t>
  </si>
  <si>
    <t>70.699K</t>
  </si>
  <si>
    <t>14.21%</t>
  </si>
  <si>
    <t>322.43496494 B</t>
  </si>
  <si>
    <t>68.23 N</t>
  </si>
  <si>
    <t>77.50 S</t>
  </si>
  <si>
    <t>117.67M</t>
  </si>
  <si>
    <t>1.45%</t>
  </si>
  <si>
    <t>3.04%</t>
  </si>
  <si>
    <t>40.198M</t>
  </si>
  <si>
    <t>306.88535554 N</t>
  </si>
  <si>
    <t>371.82964746 N</t>
  </si>
  <si>
    <t>46.62074062 N</t>
  </si>
  <si>
    <t>0.22%</t>
  </si>
  <si>
    <t>32.603K</t>
  </si>
  <si>
    <t>53.041B</t>
  </si>
  <si>
    <t>16.19</t>
  </si>
  <si>
    <t>382.66795511 S</t>
  </si>
  <si>
    <t>343.649995 N</t>
  </si>
  <si>
    <t>12.23652946 B</t>
  </si>
  <si>
    <t>59.30 S</t>
  </si>
  <si>
    <t>7.19%</t>
  </si>
  <si>
    <t>320.63873105 B</t>
  </si>
  <si>
    <t>75.37 S</t>
  </si>
  <si>
    <t>88.48 S</t>
  </si>
  <si>
    <t>4.26%</t>
  </si>
  <si>
    <t>12.277M</t>
  </si>
  <si>
    <t>294.94835972 N</t>
  </si>
  <si>
    <t>373.36163828 S</t>
  </si>
  <si>
    <t>58.54932627 N</t>
  </si>
  <si>
    <t>−0.12%</t>
  </si>
  <si>
    <t>NSE:ADVENZYMES</t>
  </si>
  <si>
    <t>127.777K</t>
  </si>
  <si>
    <t>37.366B</t>
  </si>
  <si>
    <t>27.40</t>
  </si>
  <si>
    <t>12.21</t>
  </si>
  <si>
    <t>550</t>
  </si>
  <si>
    <t>2.899B</t>
  </si>
  <si>
    <t>58.96%</t>
  </si>
  <si>
    <t>2.184B</t>
  </si>
  <si>
    <t>736.03M</t>
  </si>
  <si>
    <t>360.30166848 B</t>
  </si>
  <si>
    <t>335.700005 N</t>
  </si>
  <si>
    <t>4.416B</t>
  </si>
  <si>
    <t>6.13307969 B</t>
  </si>
  <si>
    <t>58.30001 B</t>
  </si>
  <si>
    <t>11.66%</t>
  </si>
  <si>
    <t>2.445B</t>
  </si>
  <si>
    <t>54.085K</t>
  </si>
  <si>
    <t>40.88%</t>
  </si>
  <si>
    <t>310.1718284 B</t>
  </si>
  <si>
    <t>84.05 S</t>
  </si>
  <si>
    <t>111.724M</t>
  </si>
  <si>
    <t>46.811M</t>
  </si>
  <si>
    <t>295.79436765 N</t>
  </si>
  <si>
    <t>356.66063535 S</t>
  </si>
  <si>
    <t>62.38805208 N</t>
  </si>
  <si>
    <t>365.335K</t>
  </si>
  <si>
    <t>331.084B</t>
  </si>
  <si>
    <t>81.78</t>
  </si>
  <si>
    <t>1046.79407667 S</t>
  </si>
  <si>
    <t>944.574995 N</t>
  </si>
  <si>
    <t>44.98126334 B</t>
  </si>
  <si>
    <t>105.34998 S</t>
  </si>
  <si>
    <t>15.94%</t>
  </si>
  <si>
    <t>934.59189998 B</t>
  </si>
  <si>
    <t>74.35 S</t>
  </si>
  <si>
    <t>80.55 S</t>
  </si>
  <si>
    <t>3.51%</t>
  </si>
  <si>
    <t>382.14M</t>
  </si>
  <si>
    <t>848.26165927 N</t>
  </si>
  <si>
    <t>1043.62334173 S</t>
  </si>
  <si>
    <t>142.86027789 N</t>
  </si>
  <si>
    <t>NSE:LINDEINDIA</t>
  </si>
  <si>
    <t>7.956K</t>
  </si>
  <si>
    <t>83.971B</t>
  </si>
  <si>
    <t>1.027K</t>
  </si>
  <si>
    <t>5.68B</t>
  </si>
  <si>
    <t>1.263B</t>
  </si>
  <si>
    <t>1026.17779037 S</t>
  </si>
  <si>
    <t>960.725 N</t>
  </si>
  <si>
    <t>17.613B</t>
  </si>
  <si>
    <t>12.58057527 B</t>
  </si>
  <si>
    <t>107.75 B</t>
  </si>
  <si>
    <t>1.865B</t>
  </si>
  <si>
    <t>18.469K</t>
  </si>
  <si>
    <t>907.75411515 B</t>
  </si>
  <si>
    <t>70.80 S</t>
  </si>
  <si>
    <t>84.17 S</t>
  </si>
  <si>
    <t>85.284M</t>
  </si>
  <si>
    <t>2.94%</t>
  </si>
  <si>
    <t>8.147M</t>
  </si>
  <si>
    <t>877.98332196 N</t>
  </si>
  <si>
    <t>1026.13168504 N</t>
  </si>
  <si>
    <t>118.16283986 N</t>
  </si>
  <si>
    <t>−0.39%</t>
  </si>
  <si>
    <t>−0.09%</t>
  </si>
  <si>
    <t>3.891M</t>
  </si>
  <si>
    <t>4243.8B</t>
  </si>
  <si>
    <t>28.29</t>
  </si>
  <si>
    <t>22.02</t>
  </si>
  <si>
    <t>638.5661107 S</t>
  </si>
  <si>
    <t>574.25 N</t>
  </si>
  <si>
    <t>27.05471668 B</t>
  </si>
  <si>
    <t>94.00001 S</t>
  </si>
  <si>
    <t>16.60%</t>
  </si>
  <si>
    <t>64.384B</t>
  </si>
  <si>
    <t>13.30%</t>
  </si>
  <si>
    <t>552.79338284 B</t>
  </si>
  <si>
    <t>76.07 S</t>
  </si>
  <si>
    <t>2.59%</t>
  </si>
  <si>
    <t>2.459B</t>
  </si>
  <si>
    <t>491.38803804 N</t>
  </si>
  <si>
    <t>647.72695496 N</t>
  </si>
  <si>
    <t>77.56379076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</si>
</sst>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000000"/>
      <name val="Arial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0" fillId="0" borderId="0" xfId="0" applyAlignment="1">
      <alignment wrapText="1"/>
    </xf>
    <xf numFmtId="0" fontId="7" fillId="0" borderId="7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2"/>
  <sheetViews>
    <sheetView topLeftCell="A83" workbookViewId="0">
      <selection activeCell="J99" sqref="J99"/>
    </sheetView>
  </sheetViews>
  <sheetFormatPr defaultRowHeight="15" x14ac:dyDescent="0.25"/>
  <cols>
    <col min="1" max="1" width="19" customWidth="1"/>
    <col min="2" max="2" width="12.85546875" customWidth="1"/>
  </cols>
  <sheetData>
    <row r="1" spans="1:3" x14ac:dyDescent="0.25">
      <c r="B1" s="2" t="s">
        <v>0</v>
      </c>
      <c r="C1" s="2" t="s">
        <v>1</v>
      </c>
    </row>
    <row r="2" spans="1:3" x14ac:dyDescent="0.25">
      <c r="A2" t="str">
        <f t="shared" ref="A2:A65" si="0">CONCATENATE("NSE:",B2)</f>
        <v>NSE:3MINDIA</v>
      </c>
      <c r="B2" s="3" t="s">
        <v>2</v>
      </c>
      <c r="C2" s="3">
        <v>12</v>
      </c>
    </row>
    <row r="3" spans="1:3" x14ac:dyDescent="0.25">
      <c r="A3" t="str">
        <f t="shared" si="0"/>
        <v>NSE:AARTIDRUGS</v>
      </c>
      <c r="B3" s="3" t="s">
        <v>3</v>
      </c>
      <c r="C3" s="3">
        <v>7</v>
      </c>
    </row>
    <row r="4" spans="1:3" x14ac:dyDescent="0.25">
      <c r="A4" t="str">
        <f t="shared" si="0"/>
        <v>NSE:AARTIIND</v>
      </c>
      <c r="B4" s="3" t="s">
        <v>4</v>
      </c>
      <c r="C4" s="3">
        <v>10</v>
      </c>
    </row>
    <row r="5" spans="1:3" x14ac:dyDescent="0.25">
      <c r="A5" t="str">
        <f t="shared" si="0"/>
        <v>NSE:AAVAS</v>
      </c>
      <c r="B5" s="3" t="s">
        <v>5</v>
      </c>
      <c r="C5" s="3">
        <v>9</v>
      </c>
    </row>
    <row r="6" spans="1:3" x14ac:dyDescent="0.25">
      <c r="A6" t="str">
        <f t="shared" si="0"/>
        <v>NSE:ABB</v>
      </c>
      <c r="B6" s="3" t="s">
        <v>6</v>
      </c>
      <c r="C6" s="3">
        <v>12</v>
      </c>
    </row>
    <row r="7" spans="1:3" x14ac:dyDescent="0.25">
      <c r="A7" t="str">
        <f t="shared" si="0"/>
        <v>NSE:ABBOTINDIA</v>
      </c>
      <c r="B7" s="3" t="s">
        <v>7</v>
      </c>
      <c r="C7" s="3">
        <v>12</v>
      </c>
    </row>
    <row r="8" spans="1:3" x14ac:dyDescent="0.25">
      <c r="A8" t="str">
        <f t="shared" si="0"/>
        <v>NSE:ABCAPITAL</v>
      </c>
      <c r="B8" s="3" t="s">
        <v>8</v>
      </c>
      <c r="C8" s="3">
        <v>8</v>
      </c>
    </row>
    <row r="9" spans="1:3" x14ac:dyDescent="0.25">
      <c r="A9" t="str">
        <f t="shared" si="0"/>
        <v>NSE:ABFRL</v>
      </c>
      <c r="B9" s="3" t="s">
        <v>9</v>
      </c>
      <c r="C9" s="3">
        <v>10</v>
      </c>
    </row>
    <row r="10" spans="1:3" x14ac:dyDescent="0.25">
      <c r="A10" t="str">
        <f t="shared" si="0"/>
        <v>NSE:ADANIPORTS</v>
      </c>
      <c r="B10" s="3" t="s">
        <v>10</v>
      </c>
      <c r="C10" s="3">
        <v>10</v>
      </c>
    </row>
    <row r="11" spans="1:3" x14ac:dyDescent="0.25">
      <c r="A11" t="str">
        <f t="shared" si="0"/>
        <v>NSE:ADANITRANS</v>
      </c>
      <c r="B11" s="3" t="s">
        <v>11</v>
      </c>
      <c r="C11" s="3">
        <v>8</v>
      </c>
    </row>
    <row r="12" spans="1:3" x14ac:dyDescent="0.25">
      <c r="A12" t="str">
        <f t="shared" si="0"/>
        <v>NSE:ADVENZYMES</v>
      </c>
      <c r="B12" s="3" t="s">
        <v>12</v>
      </c>
      <c r="C12" s="3">
        <v>8</v>
      </c>
    </row>
    <row r="13" spans="1:3" x14ac:dyDescent="0.25">
      <c r="A13" t="str">
        <f t="shared" si="0"/>
        <v>NSE:AEGISCHEM</v>
      </c>
      <c r="B13" s="3" t="s">
        <v>13</v>
      </c>
      <c r="C13" s="3">
        <v>9</v>
      </c>
    </row>
    <row r="14" spans="1:3" x14ac:dyDescent="0.25">
      <c r="A14" t="str">
        <f t="shared" si="0"/>
        <v>NSE:AHLUCONT</v>
      </c>
      <c r="B14" s="3" t="s">
        <v>14</v>
      </c>
      <c r="C14" s="3">
        <v>8</v>
      </c>
    </row>
    <row r="15" spans="1:3" x14ac:dyDescent="0.25">
      <c r="A15" t="str">
        <f t="shared" si="0"/>
        <v>NSE:AIAENG</v>
      </c>
      <c r="B15" s="3" t="s">
        <v>15</v>
      </c>
      <c r="C15" s="3">
        <v>11</v>
      </c>
    </row>
    <row r="16" spans="1:3" x14ac:dyDescent="0.25">
      <c r="A16" t="str">
        <f t="shared" si="0"/>
        <v>NSE:AJANTPHARM</v>
      </c>
      <c r="B16" s="3" t="s">
        <v>16</v>
      </c>
      <c r="C16" s="3">
        <v>11</v>
      </c>
    </row>
    <row r="17" spans="1:3" x14ac:dyDescent="0.25">
      <c r="A17" t="str">
        <f t="shared" si="0"/>
        <v>NSE:AKZOINDIA</v>
      </c>
      <c r="B17" s="3" t="s">
        <v>17</v>
      </c>
      <c r="C17" s="3">
        <v>12</v>
      </c>
    </row>
    <row r="18" spans="1:3" x14ac:dyDescent="0.25">
      <c r="A18" t="str">
        <f t="shared" si="0"/>
        <v>NSE:ALEMBICLTD</v>
      </c>
      <c r="B18" s="3" t="s">
        <v>18</v>
      </c>
      <c r="C18" s="3">
        <v>7</v>
      </c>
    </row>
    <row r="19" spans="1:3" x14ac:dyDescent="0.25">
      <c r="A19" t="str">
        <f t="shared" si="0"/>
        <v>NSE:ALKEM</v>
      </c>
      <c r="B19" s="3" t="s">
        <v>19</v>
      </c>
      <c r="C19" s="3">
        <v>13</v>
      </c>
    </row>
    <row r="20" spans="1:3" x14ac:dyDescent="0.25">
      <c r="A20" t="str">
        <f t="shared" si="0"/>
        <v>NSE:ALLCARGO</v>
      </c>
      <c r="B20" s="3" t="s">
        <v>20</v>
      </c>
      <c r="C20" s="3">
        <v>9</v>
      </c>
    </row>
    <row r="21" spans="1:3" x14ac:dyDescent="0.25">
      <c r="A21" t="str">
        <f t="shared" si="0"/>
        <v>NSE:ALOKINDS</v>
      </c>
      <c r="B21" s="3" t="s">
        <v>21</v>
      </c>
      <c r="C21" s="3">
        <v>8</v>
      </c>
    </row>
    <row r="22" spans="1:3" x14ac:dyDescent="0.25">
      <c r="A22" t="str">
        <f t="shared" si="0"/>
        <v>NSE:AMRUTANJAN</v>
      </c>
      <c r="B22" s="3" t="s">
        <v>22</v>
      </c>
      <c r="C22" s="3">
        <v>9</v>
      </c>
    </row>
    <row r="23" spans="1:3" x14ac:dyDescent="0.25">
      <c r="A23" t="str">
        <f t="shared" si="0"/>
        <v>NSE:ANGELBRKG</v>
      </c>
      <c r="B23" s="3" t="s">
        <v>23</v>
      </c>
      <c r="C23" s="3">
        <v>12</v>
      </c>
    </row>
    <row r="24" spans="1:3" x14ac:dyDescent="0.25">
      <c r="A24" t="str">
        <f t="shared" si="0"/>
        <v>NSE:APARINDS</v>
      </c>
      <c r="B24" s="3" t="s">
        <v>24</v>
      </c>
      <c r="C24" s="3">
        <v>11</v>
      </c>
    </row>
    <row r="25" spans="1:3" x14ac:dyDescent="0.25">
      <c r="A25" t="str">
        <f t="shared" si="0"/>
        <v>NSE:APLLTD</v>
      </c>
      <c r="B25" s="3" t="s">
        <v>25</v>
      </c>
      <c r="C25" s="3">
        <v>9</v>
      </c>
    </row>
    <row r="26" spans="1:3" x14ac:dyDescent="0.25">
      <c r="A26" t="str">
        <f t="shared" si="0"/>
        <v>NSE:ASAHIINDIA</v>
      </c>
      <c r="B26" s="3" t="s">
        <v>26</v>
      </c>
      <c r="C26" s="3">
        <v>9</v>
      </c>
    </row>
    <row r="27" spans="1:3" x14ac:dyDescent="0.25">
      <c r="A27" t="str">
        <f t="shared" si="0"/>
        <v>NSE:ASHOKA</v>
      </c>
      <c r="B27" s="3" t="s">
        <v>27</v>
      </c>
      <c r="C27" s="3">
        <v>8</v>
      </c>
    </row>
    <row r="28" spans="1:3" x14ac:dyDescent="0.25">
      <c r="A28" t="str">
        <f t="shared" si="0"/>
        <v>NSE:ASIANPAINT</v>
      </c>
      <c r="B28" s="3" t="s">
        <v>28</v>
      </c>
      <c r="C28" s="3">
        <v>12</v>
      </c>
    </row>
    <row r="29" spans="1:3" x14ac:dyDescent="0.25">
      <c r="A29" t="str">
        <f t="shared" si="0"/>
        <v>NSE:ASTERDM</v>
      </c>
      <c r="B29" s="3" t="s">
        <v>29</v>
      </c>
      <c r="C29" s="3">
        <v>9</v>
      </c>
    </row>
    <row r="30" spans="1:3" x14ac:dyDescent="0.25">
      <c r="A30" t="str">
        <f t="shared" si="0"/>
        <v>NSE:ASTRAL</v>
      </c>
      <c r="B30" s="3" t="s">
        <v>30</v>
      </c>
      <c r="C30" s="3">
        <v>8</v>
      </c>
    </row>
    <row r="31" spans="1:3" x14ac:dyDescent="0.25">
      <c r="A31" t="str">
        <f t="shared" si="0"/>
        <v>NSE:ASTRAZEN</v>
      </c>
      <c r="B31" s="3" t="s">
        <v>31</v>
      </c>
      <c r="C31" s="3">
        <v>9</v>
      </c>
    </row>
    <row r="32" spans="1:3" x14ac:dyDescent="0.25">
      <c r="A32" t="str">
        <f t="shared" si="0"/>
        <v>NSE:ATFL</v>
      </c>
      <c r="B32" s="3" t="s">
        <v>32</v>
      </c>
      <c r="C32" s="3">
        <v>9</v>
      </c>
    </row>
    <row r="33" spans="1:3" x14ac:dyDescent="0.25">
      <c r="A33" t="str">
        <f t="shared" si="0"/>
        <v>NSE:ATUL</v>
      </c>
      <c r="B33" s="3" t="s">
        <v>33</v>
      </c>
      <c r="C33" s="3">
        <v>11</v>
      </c>
    </row>
    <row r="34" spans="1:3" x14ac:dyDescent="0.25">
      <c r="A34" t="str">
        <f t="shared" si="0"/>
        <v>NSE:AUBANK</v>
      </c>
      <c r="B34" s="3" t="s">
        <v>34</v>
      </c>
      <c r="C34" s="3">
        <v>9</v>
      </c>
    </row>
    <row r="35" spans="1:3" x14ac:dyDescent="0.25">
      <c r="A35" t="str">
        <f t="shared" si="0"/>
        <v>NSE:AUROPHARMA</v>
      </c>
      <c r="B35" s="3" t="s">
        <v>35</v>
      </c>
      <c r="C35" s="3">
        <v>6</v>
      </c>
    </row>
    <row r="36" spans="1:3" x14ac:dyDescent="0.25">
      <c r="A36" t="str">
        <f t="shared" si="0"/>
        <v>NSE:AVANTIFEED</v>
      </c>
      <c r="B36" s="3" t="s">
        <v>36</v>
      </c>
      <c r="C36" s="3">
        <v>8</v>
      </c>
    </row>
    <row r="37" spans="1:3" x14ac:dyDescent="0.25">
      <c r="A37" t="str">
        <f t="shared" si="0"/>
        <v>NSE:BAJAJ-AUTO</v>
      </c>
      <c r="B37" s="3" t="s">
        <v>37</v>
      </c>
      <c r="C37" s="3">
        <v>12</v>
      </c>
    </row>
    <row r="38" spans="1:3" x14ac:dyDescent="0.25">
      <c r="A38" t="str">
        <f t="shared" si="0"/>
        <v>NSE:BAJAJCON</v>
      </c>
      <c r="B38" s="3" t="s">
        <v>38</v>
      </c>
      <c r="C38" s="3">
        <v>9</v>
      </c>
    </row>
    <row r="39" spans="1:3" x14ac:dyDescent="0.25">
      <c r="A39" t="str">
        <f t="shared" si="0"/>
        <v>NSE:BAJAJELEC</v>
      </c>
      <c r="B39" s="3" t="s">
        <v>39</v>
      </c>
      <c r="C39" s="3">
        <v>9</v>
      </c>
    </row>
    <row r="40" spans="1:3" x14ac:dyDescent="0.25">
      <c r="A40" t="str">
        <f t="shared" si="0"/>
        <v>NSE:BAJAJFINSV</v>
      </c>
      <c r="B40" s="3" t="s">
        <v>40</v>
      </c>
      <c r="C40" s="3">
        <v>7</v>
      </c>
    </row>
    <row r="41" spans="1:3" x14ac:dyDescent="0.25">
      <c r="A41" t="str">
        <f t="shared" si="0"/>
        <v>NSE:BAJAJHLDNG</v>
      </c>
      <c r="B41" s="3" t="s">
        <v>41</v>
      </c>
      <c r="C41" s="3">
        <v>10</v>
      </c>
    </row>
    <row r="42" spans="1:3" x14ac:dyDescent="0.25">
      <c r="A42" t="str">
        <f t="shared" si="0"/>
        <v>NSE:BAJFINANCE</v>
      </c>
      <c r="B42" s="3" t="s">
        <v>42</v>
      </c>
      <c r="C42" s="3">
        <v>8</v>
      </c>
    </row>
    <row r="43" spans="1:3" x14ac:dyDescent="0.25">
      <c r="A43" t="str">
        <f t="shared" si="0"/>
        <v>NSE:BALMLAWRIE</v>
      </c>
      <c r="B43" s="3" t="s">
        <v>43</v>
      </c>
      <c r="C43" s="3">
        <v>10</v>
      </c>
    </row>
    <row r="44" spans="1:3" x14ac:dyDescent="0.25">
      <c r="A44" t="str">
        <f t="shared" si="0"/>
        <v>NSE:BALRAMCHIN</v>
      </c>
      <c r="B44" s="3" t="s">
        <v>44</v>
      </c>
      <c r="C44" s="3">
        <v>8</v>
      </c>
    </row>
    <row r="45" spans="1:3" x14ac:dyDescent="0.25">
      <c r="A45" t="str">
        <f t="shared" si="0"/>
        <v>NSE:BANKBARODA</v>
      </c>
      <c r="B45" s="3" t="s">
        <v>45</v>
      </c>
      <c r="C45" s="3">
        <v>5</v>
      </c>
    </row>
    <row r="46" spans="1:3" x14ac:dyDescent="0.25">
      <c r="A46" t="str">
        <f t="shared" si="0"/>
        <v>NSE:BANKBEES</v>
      </c>
      <c r="B46" s="3" t="s">
        <v>46</v>
      </c>
      <c r="C46" s="3">
        <v>11</v>
      </c>
    </row>
    <row r="47" spans="1:3" x14ac:dyDescent="0.25">
      <c r="A47" t="str">
        <f t="shared" si="0"/>
        <v>NSE:BANKINDIA</v>
      </c>
      <c r="B47" s="3" t="s">
        <v>47</v>
      </c>
      <c r="C47" s="3">
        <v>9</v>
      </c>
    </row>
    <row r="48" spans="1:3" x14ac:dyDescent="0.25">
      <c r="A48" t="str">
        <f t="shared" si="0"/>
        <v>NSE:BASF</v>
      </c>
      <c r="B48" s="3" t="s">
        <v>48</v>
      </c>
      <c r="C48" s="3">
        <v>9</v>
      </c>
    </row>
    <row r="49" spans="1:3" x14ac:dyDescent="0.25">
      <c r="A49" t="str">
        <f t="shared" si="0"/>
        <v>NSE:BAYERCROP</v>
      </c>
      <c r="B49" s="3" t="s">
        <v>49</v>
      </c>
      <c r="C49" s="3">
        <v>11</v>
      </c>
    </row>
    <row r="50" spans="1:3" x14ac:dyDescent="0.25">
      <c r="A50" t="str">
        <f t="shared" si="0"/>
        <v>NSE:BBTC</v>
      </c>
      <c r="B50" s="3" t="s">
        <v>50</v>
      </c>
      <c r="C50" s="3">
        <v>9</v>
      </c>
    </row>
    <row r="51" spans="1:3" x14ac:dyDescent="0.25">
      <c r="A51" t="str">
        <f t="shared" si="0"/>
        <v>NSE:BDL</v>
      </c>
      <c r="B51" s="3" t="s">
        <v>51</v>
      </c>
      <c r="C51" s="3">
        <v>8</v>
      </c>
    </row>
    <row r="52" spans="1:3" x14ac:dyDescent="0.25">
      <c r="A52" t="str">
        <f t="shared" si="0"/>
        <v>NSE:BEL</v>
      </c>
      <c r="B52" s="3" t="s">
        <v>52</v>
      </c>
      <c r="C52" s="3">
        <v>9</v>
      </c>
    </row>
    <row r="53" spans="1:3" x14ac:dyDescent="0.25">
      <c r="A53" t="str">
        <f t="shared" si="0"/>
        <v>NSE:BEML</v>
      </c>
      <c r="B53" s="3" t="s">
        <v>53</v>
      </c>
      <c r="C53" s="3">
        <v>8</v>
      </c>
    </row>
    <row r="54" spans="1:3" x14ac:dyDescent="0.25">
      <c r="A54" t="str">
        <f t="shared" si="0"/>
        <v>NSE:BHARATRAS</v>
      </c>
      <c r="B54" s="3" t="s">
        <v>54</v>
      </c>
      <c r="C54" s="3">
        <v>9</v>
      </c>
    </row>
    <row r="55" spans="1:3" x14ac:dyDescent="0.25">
      <c r="A55" t="str">
        <f t="shared" si="0"/>
        <v>NSE:BHEL</v>
      </c>
      <c r="B55" s="3" t="s">
        <v>55</v>
      </c>
      <c r="C55" s="3">
        <v>5</v>
      </c>
    </row>
    <row r="56" spans="1:3" x14ac:dyDescent="0.25">
      <c r="A56" t="str">
        <f t="shared" si="0"/>
        <v>NSE:BIOCON</v>
      </c>
      <c r="B56" s="3" t="s">
        <v>56</v>
      </c>
      <c r="C56" s="3">
        <v>8</v>
      </c>
    </row>
    <row r="57" spans="1:3" x14ac:dyDescent="0.25">
      <c r="A57" t="str">
        <f t="shared" si="0"/>
        <v>NSE:BIRLACORPN</v>
      </c>
      <c r="B57" s="3" t="s">
        <v>57</v>
      </c>
      <c r="C57" s="3">
        <v>8</v>
      </c>
    </row>
    <row r="58" spans="1:3" x14ac:dyDescent="0.25">
      <c r="A58" t="str">
        <f t="shared" si="0"/>
        <v>NSE:BLISSGVS</v>
      </c>
      <c r="B58" s="3" t="s">
        <v>58</v>
      </c>
      <c r="C58" s="3">
        <v>9</v>
      </c>
    </row>
    <row r="59" spans="1:3" x14ac:dyDescent="0.25">
      <c r="A59" t="str">
        <f t="shared" si="0"/>
        <v>NSE:BLUESTARCO</v>
      </c>
      <c r="B59" s="3" t="s">
        <v>59</v>
      </c>
      <c r="C59" s="3">
        <v>11</v>
      </c>
    </row>
    <row r="60" spans="1:3" x14ac:dyDescent="0.25">
      <c r="A60" t="str">
        <f t="shared" si="0"/>
        <v>NSE:BOMDYEING</v>
      </c>
      <c r="B60" s="3" t="s">
        <v>60</v>
      </c>
      <c r="C60" s="3">
        <v>7</v>
      </c>
    </row>
    <row r="61" spans="1:3" x14ac:dyDescent="0.25">
      <c r="A61" t="str">
        <f t="shared" si="0"/>
        <v>NSE:BRIGADE</v>
      </c>
      <c r="B61" s="3" t="s">
        <v>61</v>
      </c>
      <c r="C61" s="3">
        <v>9</v>
      </c>
    </row>
    <row r="62" spans="1:3" x14ac:dyDescent="0.25">
      <c r="A62" t="str">
        <f t="shared" si="0"/>
        <v>NSE:BRITANNIA</v>
      </c>
      <c r="B62" s="3" t="s">
        <v>62</v>
      </c>
      <c r="C62" s="3">
        <v>12</v>
      </c>
    </row>
    <row r="63" spans="1:3" x14ac:dyDescent="0.25">
      <c r="A63" t="str">
        <f t="shared" si="0"/>
        <v>NSE:BSE</v>
      </c>
      <c r="B63" s="3" t="s">
        <v>63</v>
      </c>
      <c r="C63" s="3">
        <v>11</v>
      </c>
    </row>
    <row r="64" spans="1:3" x14ac:dyDescent="0.25">
      <c r="A64" t="str">
        <f t="shared" si="0"/>
        <v>NSE:CADILAHC</v>
      </c>
      <c r="B64" s="3" t="s">
        <v>64</v>
      </c>
      <c r="C64" s="3">
        <v>11</v>
      </c>
    </row>
    <row r="65" spans="1:3" x14ac:dyDescent="0.25">
      <c r="A65" t="str">
        <f t="shared" si="0"/>
        <v>NSE:CAMS</v>
      </c>
      <c r="B65" s="3" t="s">
        <v>65</v>
      </c>
      <c r="C65" s="3">
        <v>3</v>
      </c>
    </row>
    <row r="66" spans="1:3" x14ac:dyDescent="0.25">
      <c r="A66" t="str">
        <f t="shared" ref="A66:A129" si="1">CONCATENATE("NSE:",B66)</f>
        <v>NSE:CANBK</v>
      </c>
      <c r="B66" s="3" t="s">
        <v>66</v>
      </c>
      <c r="C66" s="3">
        <v>6</v>
      </c>
    </row>
    <row r="67" spans="1:3" x14ac:dyDescent="0.25">
      <c r="A67" t="str">
        <f t="shared" si="1"/>
        <v>NSE:CANFINHOME</v>
      </c>
      <c r="B67" s="3" t="s">
        <v>67</v>
      </c>
      <c r="C67" s="3">
        <v>9</v>
      </c>
    </row>
    <row r="68" spans="1:3" x14ac:dyDescent="0.25">
      <c r="A68" t="str">
        <f t="shared" si="1"/>
        <v>NSE:CAPLIPOINT</v>
      </c>
      <c r="B68" s="3" t="s">
        <v>68</v>
      </c>
      <c r="C68" s="3">
        <v>7</v>
      </c>
    </row>
    <row r="69" spans="1:3" x14ac:dyDescent="0.25">
      <c r="A69" t="str">
        <f t="shared" si="1"/>
        <v>NSE:CARBORUNIV</v>
      </c>
      <c r="B69" s="3" t="s">
        <v>69</v>
      </c>
      <c r="C69" s="3">
        <v>10</v>
      </c>
    </row>
    <row r="70" spans="1:3" x14ac:dyDescent="0.25">
      <c r="A70" t="str">
        <f t="shared" si="1"/>
        <v>NSE:CARERATING</v>
      </c>
      <c r="B70" s="3" t="s">
        <v>70</v>
      </c>
      <c r="C70" s="3">
        <v>8</v>
      </c>
    </row>
    <row r="71" spans="1:3" x14ac:dyDescent="0.25">
      <c r="A71" t="str">
        <f t="shared" si="1"/>
        <v>NSE:CASTROLIND</v>
      </c>
      <c r="B71" s="3" t="s">
        <v>71</v>
      </c>
      <c r="C71" s="3">
        <v>11</v>
      </c>
    </row>
    <row r="72" spans="1:3" x14ac:dyDescent="0.25">
      <c r="A72" t="str">
        <f t="shared" si="1"/>
        <v>NSE:CCL</v>
      </c>
      <c r="B72" s="3" t="s">
        <v>72</v>
      </c>
      <c r="C72" s="3">
        <v>11</v>
      </c>
    </row>
    <row r="73" spans="1:3" x14ac:dyDescent="0.25">
      <c r="A73" t="str">
        <f t="shared" si="1"/>
        <v>NSE:CDSL</v>
      </c>
      <c r="B73" s="3" t="s">
        <v>73</v>
      </c>
      <c r="C73" s="3">
        <v>10</v>
      </c>
    </row>
    <row r="74" spans="1:3" x14ac:dyDescent="0.25">
      <c r="A74" t="str">
        <f t="shared" si="1"/>
        <v>NSE:CEATLTD</v>
      </c>
      <c r="B74" s="3" t="s">
        <v>74</v>
      </c>
      <c r="C74" s="3">
        <v>11</v>
      </c>
    </row>
    <row r="75" spans="1:3" x14ac:dyDescent="0.25">
      <c r="A75" t="str">
        <f t="shared" si="1"/>
        <v>NSE:CENTRALBK</v>
      </c>
      <c r="B75" s="3" t="s">
        <v>75</v>
      </c>
      <c r="C75" s="3">
        <v>9</v>
      </c>
    </row>
    <row r="76" spans="1:3" x14ac:dyDescent="0.25">
      <c r="A76" t="str">
        <f t="shared" si="1"/>
        <v>NSE:CENTURYPLY</v>
      </c>
      <c r="B76" s="3" t="s">
        <v>76</v>
      </c>
      <c r="C76" s="3">
        <v>9</v>
      </c>
    </row>
    <row r="77" spans="1:3" x14ac:dyDescent="0.25">
      <c r="A77" t="str">
        <f t="shared" si="1"/>
        <v>NSE:CENTURYTEX</v>
      </c>
      <c r="B77" s="3" t="s">
        <v>77</v>
      </c>
      <c r="C77" s="3">
        <v>8</v>
      </c>
    </row>
    <row r="78" spans="1:3" x14ac:dyDescent="0.25">
      <c r="A78" t="str">
        <f t="shared" si="1"/>
        <v>NSE:CERA</v>
      </c>
      <c r="B78" s="3" t="s">
        <v>78</v>
      </c>
      <c r="C78" s="3">
        <v>10</v>
      </c>
    </row>
    <row r="79" spans="1:3" x14ac:dyDescent="0.25">
      <c r="A79" t="str">
        <f t="shared" si="1"/>
        <v>NSE:CESC</v>
      </c>
      <c r="B79" s="3" t="s">
        <v>79</v>
      </c>
      <c r="C79" s="3">
        <v>11</v>
      </c>
    </row>
    <row r="80" spans="1:3" x14ac:dyDescent="0.25">
      <c r="A80" t="str">
        <f t="shared" si="1"/>
        <v>NSE:CGCL</v>
      </c>
      <c r="B80" s="3" t="s">
        <v>80</v>
      </c>
      <c r="C80" s="3">
        <v>9</v>
      </c>
    </row>
    <row r="81" spans="1:3" x14ac:dyDescent="0.25">
      <c r="A81" t="str">
        <f t="shared" si="1"/>
        <v>NSE:CHALET</v>
      </c>
      <c r="B81" s="3" t="s">
        <v>81</v>
      </c>
      <c r="C81" s="3">
        <v>9</v>
      </c>
    </row>
    <row r="82" spans="1:3" x14ac:dyDescent="0.25">
      <c r="A82" t="str">
        <f t="shared" si="1"/>
        <v>NSE:CHAMBLFERT</v>
      </c>
      <c r="B82" s="3" t="s">
        <v>82</v>
      </c>
      <c r="C82" s="3">
        <v>10</v>
      </c>
    </row>
    <row r="83" spans="1:3" x14ac:dyDescent="0.25">
      <c r="A83" t="str">
        <f t="shared" si="1"/>
        <v>NSE:CHEMCON</v>
      </c>
      <c r="B83" s="3" t="s">
        <v>83</v>
      </c>
      <c r="C83" s="3">
        <v>11</v>
      </c>
    </row>
    <row r="84" spans="1:3" x14ac:dyDescent="0.25">
      <c r="A84" t="str">
        <f t="shared" si="1"/>
        <v>NSE:CHOLAHLDNG</v>
      </c>
      <c r="B84" s="3" t="s">
        <v>84</v>
      </c>
      <c r="C84" s="3">
        <v>10</v>
      </c>
    </row>
    <row r="85" spans="1:3" x14ac:dyDescent="0.25">
      <c r="A85" t="str">
        <f t="shared" si="1"/>
        <v>NSE:CIPLA</v>
      </c>
      <c r="B85" s="3" t="s">
        <v>85</v>
      </c>
      <c r="C85" s="3">
        <v>11</v>
      </c>
    </row>
    <row r="86" spans="1:3" x14ac:dyDescent="0.25">
      <c r="A86" t="str">
        <f t="shared" si="1"/>
        <v>NSE:COALINDIA</v>
      </c>
      <c r="B86" s="3" t="s">
        <v>86</v>
      </c>
      <c r="C86" s="3">
        <v>12</v>
      </c>
    </row>
    <row r="87" spans="1:3" x14ac:dyDescent="0.25">
      <c r="A87" t="str">
        <f t="shared" si="1"/>
        <v>NSE:COCHINSHIP</v>
      </c>
      <c r="B87" s="3" t="s">
        <v>87</v>
      </c>
      <c r="C87" s="3">
        <v>10</v>
      </c>
    </row>
    <row r="88" spans="1:3" x14ac:dyDescent="0.25">
      <c r="A88" t="str">
        <f t="shared" si="1"/>
        <v>NSE:COFORGE</v>
      </c>
      <c r="B88" s="3" t="s">
        <v>88</v>
      </c>
      <c r="C88" s="3">
        <v>4</v>
      </c>
    </row>
    <row r="89" spans="1:3" x14ac:dyDescent="0.25">
      <c r="A89" t="str">
        <f t="shared" si="1"/>
        <v>NSE:COLPAL</v>
      </c>
      <c r="B89" s="3" t="s">
        <v>89</v>
      </c>
      <c r="C89" s="3">
        <v>13</v>
      </c>
    </row>
    <row r="90" spans="1:3" x14ac:dyDescent="0.25">
      <c r="A90" t="str">
        <f t="shared" si="1"/>
        <v>NSE:COROMANDEL</v>
      </c>
      <c r="B90" s="3" t="s">
        <v>90</v>
      </c>
      <c r="C90" s="3">
        <v>11</v>
      </c>
    </row>
    <row r="91" spans="1:3" x14ac:dyDescent="0.25">
      <c r="A91" t="str">
        <f t="shared" si="1"/>
        <v>NSE:CREDITACC</v>
      </c>
      <c r="B91" s="3" t="s">
        <v>91</v>
      </c>
      <c r="C91" s="3">
        <v>8</v>
      </c>
    </row>
    <row r="92" spans="1:3" x14ac:dyDescent="0.25">
      <c r="A92" t="str">
        <f t="shared" si="1"/>
        <v>NSE:CRISIL</v>
      </c>
      <c r="B92" s="3" t="s">
        <v>92</v>
      </c>
      <c r="C92" s="3">
        <v>12</v>
      </c>
    </row>
    <row r="93" spans="1:3" x14ac:dyDescent="0.25">
      <c r="A93" t="str">
        <f t="shared" si="1"/>
        <v>NSE:CROMPTON</v>
      </c>
      <c r="B93" s="3" t="s">
        <v>93</v>
      </c>
      <c r="C93" s="3">
        <v>12</v>
      </c>
    </row>
    <row r="94" spans="1:3" x14ac:dyDescent="0.25">
      <c r="A94" t="str">
        <f t="shared" si="1"/>
        <v>NSE:CSBBANK</v>
      </c>
      <c r="B94" s="3" t="s">
        <v>94</v>
      </c>
      <c r="C94" s="3">
        <v>10</v>
      </c>
    </row>
    <row r="95" spans="1:3" x14ac:dyDescent="0.25">
      <c r="A95" t="str">
        <f t="shared" si="1"/>
        <v>NSE:CUB</v>
      </c>
      <c r="B95" s="3" t="s">
        <v>95</v>
      </c>
      <c r="C95" s="3">
        <v>9</v>
      </c>
    </row>
    <row r="96" spans="1:3" x14ac:dyDescent="0.25">
      <c r="A96" t="str">
        <f t="shared" si="1"/>
        <v>NSE:CYIENT</v>
      </c>
      <c r="B96" s="3" t="s">
        <v>96</v>
      </c>
      <c r="C96" s="3">
        <v>10</v>
      </c>
    </row>
    <row r="97" spans="1:3" x14ac:dyDescent="0.25">
      <c r="A97" t="str">
        <f t="shared" si="1"/>
        <v>NSE:DABUR</v>
      </c>
      <c r="B97" s="3" t="s">
        <v>97</v>
      </c>
      <c r="C97" s="3">
        <v>15</v>
      </c>
    </row>
    <row r="98" spans="1:3" x14ac:dyDescent="0.25">
      <c r="A98" t="str">
        <f t="shared" si="1"/>
        <v>NSE:DALBHARAT</v>
      </c>
      <c r="B98" s="3" t="s">
        <v>98</v>
      </c>
      <c r="C98" s="3">
        <v>9</v>
      </c>
    </row>
    <row r="99" spans="1:3" x14ac:dyDescent="0.25">
      <c r="A99" t="str">
        <f t="shared" si="1"/>
        <v>NSE:DBCORP</v>
      </c>
      <c r="B99" s="3" t="s">
        <v>99</v>
      </c>
      <c r="C99" s="3">
        <v>11</v>
      </c>
    </row>
    <row r="100" spans="1:3" x14ac:dyDescent="0.25">
      <c r="A100" t="str">
        <f t="shared" si="1"/>
        <v>NSE:DBL</v>
      </c>
      <c r="B100" s="3" t="s">
        <v>100</v>
      </c>
      <c r="C100" s="3">
        <v>8</v>
      </c>
    </row>
    <row r="101" spans="1:3" x14ac:dyDescent="0.25">
      <c r="A101" t="str">
        <f t="shared" si="1"/>
        <v>NSE:DCAL</v>
      </c>
      <c r="B101" s="3" t="s">
        <v>101</v>
      </c>
      <c r="C101" s="3">
        <v>7</v>
      </c>
    </row>
    <row r="102" spans="1:3" x14ac:dyDescent="0.25">
      <c r="A102" t="str">
        <f t="shared" si="1"/>
        <v>NSE:DCBBANK</v>
      </c>
      <c r="B102" s="3" t="s">
        <v>102</v>
      </c>
      <c r="C102" s="3">
        <v>9</v>
      </c>
    </row>
    <row r="103" spans="1:3" x14ac:dyDescent="0.25">
      <c r="A103" t="str">
        <f t="shared" si="1"/>
        <v>NSE:DCMSHRIRAM</v>
      </c>
      <c r="B103" s="3" t="s">
        <v>103</v>
      </c>
      <c r="C103" s="3">
        <v>9</v>
      </c>
    </row>
    <row r="104" spans="1:3" x14ac:dyDescent="0.25">
      <c r="A104" t="str">
        <f t="shared" si="1"/>
        <v>NSE:DEEPAKNTR</v>
      </c>
      <c r="B104" s="3" t="s">
        <v>104</v>
      </c>
      <c r="C104" s="3">
        <v>8</v>
      </c>
    </row>
    <row r="105" spans="1:3" x14ac:dyDescent="0.25">
      <c r="A105" t="str">
        <f t="shared" si="1"/>
        <v>NSE:DELTACORP</v>
      </c>
      <c r="B105" s="3" t="s">
        <v>105</v>
      </c>
      <c r="C105" s="3">
        <v>8</v>
      </c>
    </row>
    <row r="106" spans="1:3" x14ac:dyDescent="0.25">
      <c r="A106" t="str">
        <f t="shared" si="1"/>
        <v>NSE:DEN</v>
      </c>
      <c r="B106" s="3" t="s">
        <v>106</v>
      </c>
      <c r="C106" s="3">
        <v>7</v>
      </c>
    </row>
    <row r="107" spans="1:3" x14ac:dyDescent="0.25">
      <c r="A107" t="str">
        <f t="shared" si="1"/>
        <v>NSE:DFMFOODS</v>
      </c>
      <c r="B107" s="3" t="s">
        <v>107</v>
      </c>
      <c r="C107" s="3">
        <v>8</v>
      </c>
    </row>
    <row r="108" spans="1:3" x14ac:dyDescent="0.25">
      <c r="A108" t="str">
        <f t="shared" si="1"/>
        <v>NSE:DHANUKA</v>
      </c>
      <c r="B108" s="3" t="s">
        <v>108</v>
      </c>
      <c r="C108" s="3">
        <v>9</v>
      </c>
    </row>
    <row r="109" spans="1:3" x14ac:dyDescent="0.25">
      <c r="A109" t="str">
        <f t="shared" si="1"/>
        <v>NSE:DIVISLAB</v>
      </c>
      <c r="B109" s="3" t="s">
        <v>109</v>
      </c>
      <c r="C109" s="3">
        <v>12</v>
      </c>
    </row>
    <row r="110" spans="1:3" x14ac:dyDescent="0.25">
      <c r="A110" t="str">
        <f t="shared" si="1"/>
        <v>NSE:DLF</v>
      </c>
      <c r="B110" s="3" t="s">
        <v>110</v>
      </c>
      <c r="C110" s="3">
        <v>8</v>
      </c>
    </row>
    <row r="111" spans="1:3" x14ac:dyDescent="0.25">
      <c r="A111" t="str">
        <f t="shared" si="1"/>
        <v>NSE:DMART</v>
      </c>
      <c r="B111" s="3" t="s">
        <v>111</v>
      </c>
      <c r="C111" s="3">
        <v>11</v>
      </c>
    </row>
    <row r="112" spans="1:3" x14ac:dyDescent="0.25">
      <c r="A112" t="str">
        <f t="shared" si="1"/>
        <v>NSE:DRREDDY</v>
      </c>
      <c r="B112" s="3" t="s">
        <v>112</v>
      </c>
      <c r="C112" s="3">
        <v>13</v>
      </c>
    </row>
    <row r="113" spans="1:3" x14ac:dyDescent="0.25">
      <c r="A113" t="str">
        <f t="shared" si="1"/>
        <v>NSE:ECLERX</v>
      </c>
      <c r="B113" s="3" t="s">
        <v>113</v>
      </c>
      <c r="C113" s="3">
        <v>8</v>
      </c>
    </row>
    <row r="114" spans="1:3" x14ac:dyDescent="0.25">
      <c r="A114" t="str">
        <f t="shared" si="1"/>
        <v>NSE:EIDPARRY</v>
      </c>
      <c r="B114" s="3" t="s">
        <v>114</v>
      </c>
      <c r="C114" s="3">
        <v>8</v>
      </c>
    </row>
    <row r="115" spans="1:3" x14ac:dyDescent="0.25">
      <c r="A115" t="str">
        <f t="shared" si="1"/>
        <v>NSE:EIHOTEL</v>
      </c>
      <c r="B115" s="3" t="s">
        <v>115</v>
      </c>
      <c r="C115" s="3">
        <v>9</v>
      </c>
    </row>
    <row r="116" spans="1:3" x14ac:dyDescent="0.25">
      <c r="A116" t="str">
        <f t="shared" si="1"/>
        <v>NSE:EMAMILTD</v>
      </c>
      <c r="B116" s="3" t="s">
        <v>116</v>
      </c>
      <c r="C116" s="3">
        <v>9</v>
      </c>
    </row>
    <row r="117" spans="1:3" x14ac:dyDescent="0.25">
      <c r="A117" t="str">
        <f t="shared" si="1"/>
        <v>NSE:ENDURANCE</v>
      </c>
      <c r="B117" s="3" t="s">
        <v>117</v>
      </c>
      <c r="C117" s="3">
        <v>9</v>
      </c>
    </row>
    <row r="118" spans="1:3" x14ac:dyDescent="0.25">
      <c r="A118" t="str">
        <f t="shared" si="1"/>
        <v>NSE:ENGINERSIN</v>
      </c>
      <c r="B118" s="3" t="s">
        <v>118</v>
      </c>
      <c r="C118" s="3">
        <v>11</v>
      </c>
    </row>
    <row r="119" spans="1:3" x14ac:dyDescent="0.25">
      <c r="A119" t="str">
        <f t="shared" si="1"/>
        <v>NSE:EPL</v>
      </c>
      <c r="B119" s="3" t="s">
        <v>119</v>
      </c>
      <c r="C119" s="3">
        <v>9</v>
      </c>
    </row>
    <row r="120" spans="1:3" x14ac:dyDescent="0.25">
      <c r="A120" t="str">
        <f t="shared" si="1"/>
        <v>NSE:ERIS</v>
      </c>
      <c r="B120" s="3" t="s">
        <v>120</v>
      </c>
      <c r="C120" s="3">
        <v>11</v>
      </c>
    </row>
    <row r="121" spans="1:3" x14ac:dyDescent="0.25">
      <c r="A121" t="str">
        <f t="shared" si="1"/>
        <v>NSE:ESABINDIA</v>
      </c>
      <c r="B121" s="3" t="s">
        <v>121</v>
      </c>
      <c r="C121" s="3">
        <v>9</v>
      </c>
    </row>
    <row r="122" spans="1:3" x14ac:dyDescent="0.25">
      <c r="A122" t="str">
        <f t="shared" si="1"/>
        <v>NSE:ESCORTS</v>
      </c>
      <c r="B122" s="3" t="s">
        <v>122</v>
      </c>
      <c r="C122" s="3">
        <v>7</v>
      </c>
    </row>
    <row r="123" spans="1:3" x14ac:dyDescent="0.25">
      <c r="A123" t="str">
        <f t="shared" si="1"/>
        <v>NSE:EXIDEIND</v>
      </c>
      <c r="B123" s="3" t="s">
        <v>123</v>
      </c>
      <c r="C123" s="3">
        <v>12</v>
      </c>
    </row>
    <row r="124" spans="1:3" x14ac:dyDescent="0.25">
      <c r="A124" t="str">
        <f t="shared" si="1"/>
        <v>NSE:FCONSUMER</v>
      </c>
      <c r="B124" s="3" t="s">
        <v>124</v>
      </c>
      <c r="C124" s="3">
        <v>7</v>
      </c>
    </row>
    <row r="125" spans="1:3" x14ac:dyDescent="0.25">
      <c r="A125" t="str">
        <f t="shared" si="1"/>
        <v>NSE:FDC</v>
      </c>
      <c r="B125" s="3" t="s">
        <v>125</v>
      </c>
      <c r="C125" s="3">
        <v>10</v>
      </c>
    </row>
    <row r="126" spans="1:3" x14ac:dyDescent="0.25">
      <c r="A126" t="str">
        <f t="shared" si="1"/>
        <v>NSE:FINEORG</v>
      </c>
      <c r="B126" s="3" t="s">
        <v>126</v>
      </c>
      <c r="C126" s="3">
        <v>9</v>
      </c>
    </row>
    <row r="127" spans="1:3" x14ac:dyDescent="0.25">
      <c r="A127" t="str">
        <f t="shared" si="1"/>
        <v>NSE:FINPIPE</v>
      </c>
      <c r="B127" s="3" t="s">
        <v>127</v>
      </c>
      <c r="C127" s="3">
        <v>10</v>
      </c>
    </row>
    <row r="128" spans="1:3" x14ac:dyDescent="0.25">
      <c r="A128" t="str">
        <f t="shared" si="1"/>
        <v>NSE:FLFL</v>
      </c>
      <c r="B128" s="3" t="s">
        <v>128</v>
      </c>
      <c r="C128" s="3">
        <v>7</v>
      </c>
    </row>
    <row r="129" spans="1:3" x14ac:dyDescent="0.25">
      <c r="A129" t="str">
        <f t="shared" si="1"/>
        <v>NSE:FLUOROCHEM</v>
      </c>
      <c r="B129" s="3" t="s">
        <v>129</v>
      </c>
      <c r="C129" s="3">
        <v>9</v>
      </c>
    </row>
    <row r="130" spans="1:3" x14ac:dyDescent="0.25">
      <c r="A130" t="str">
        <f t="shared" ref="A130:A193" si="2">CONCATENATE("NSE:",B130)</f>
        <v>NSE:FORCEMOT</v>
      </c>
      <c r="B130" s="3" t="s">
        <v>130</v>
      </c>
      <c r="C130" s="3">
        <v>9</v>
      </c>
    </row>
    <row r="131" spans="1:3" x14ac:dyDescent="0.25">
      <c r="A131" t="str">
        <f t="shared" si="2"/>
        <v>NSE:FRETAIL</v>
      </c>
      <c r="B131" s="3" t="s">
        <v>131</v>
      </c>
      <c r="C131" s="3">
        <v>7</v>
      </c>
    </row>
    <row r="132" spans="1:3" x14ac:dyDescent="0.25">
      <c r="A132" t="str">
        <f t="shared" si="2"/>
        <v>NSE:GABRIEL</v>
      </c>
      <c r="B132" s="3" t="s">
        <v>132</v>
      </c>
      <c r="C132" s="3">
        <v>8</v>
      </c>
    </row>
    <row r="133" spans="1:3" x14ac:dyDescent="0.25">
      <c r="A133" t="str">
        <f t="shared" si="2"/>
        <v>NSE:GAEL</v>
      </c>
      <c r="B133" s="3" t="s">
        <v>133</v>
      </c>
      <c r="C133" s="3">
        <v>8</v>
      </c>
    </row>
    <row r="134" spans="1:3" x14ac:dyDescent="0.25">
      <c r="A134" t="str">
        <f t="shared" si="2"/>
        <v>NSE:GALAXYSURF</v>
      </c>
      <c r="B134" s="3" t="s">
        <v>134</v>
      </c>
      <c r="C134" s="3">
        <v>11</v>
      </c>
    </row>
    <row r="135" spans="1:3" x14ac:dyDescent="0.25">
      <c r="A135" t="str">
        <f t="shared" si="2"/>
        <v>NSE:GARFIBRES</v>
      </c>
      <c r="B135" s="3" t="s">
        <v>135</v>
      </c>
      <c r="C135" s="3">
        <v>10</v>
      </c>
    </row>
    <row r="136" spans="1:3" x14ac:dyDescent="0.25">
      <c r="A136" t="str">
        <f t="shared" si="2"/>
        <v>NSE:GEPIL</v>
      </c>
      <c r="B136" s="3" t="s">
        <v>136</v>
      </c>
      <c r="C136" s="3">
        <v>8</v>
      </c>
    </row>
    <row r="137" spans="1:3" x14ac:dyDescent="0.25">
      <c r="A137" t="str">
        <f t="shared" si="2"/>
        <v>NSE:GESHIP</v>
      </c>
      <c r="B137" s="3" t="s">
        <v>137</v>
      </c>
      <c r="C137" s="3">
        <v>9</v>
      </c>
    </row>
    <row r="138" spans="1:3" x14ac:dyDescent="0.25">
      <c r="A138" t="str">
        <f t="shared" si="2"/>
        <v>NSE:GET&amp;D</v>
      </c>
      <c r="B138" s="3" t="s">
        <v>138</v>
      </c>
      <c r="C138" s="3">
        <v>8</v>
      </c>
    </row>
    <row r="139" spans="1:3" x14ac:dyDescent="0.25">
      <c r="A139" t="str">
        <f t="shared" si="2"/>
        <v>NSE:GICRE</v>
      </c>
      <c r="B139" s="3" t="s">
        <v>139</v>
      </c>
      <c r="C139" s="3">
        <v>9</v>
      </c>
    </row>
    <row r="140" spans="1:3" x14ac:dyDescent="0.25">
      <c r="A140" t="str">
        <f t="shared" si="2"/>
        <v>NSE:GILLETTE</v>
      </c>
      <c r="B140" s="3" t="s">
        <v>140</v>
      </c>
      <c r="C140" s="3">
        <v>16</v>
      </c>
    </row>
    <row r="141" spans="1:3" x14ac:dyDescent="0.25">
      <c r="A141" t="str">
        <f t="shared" si="2"/>
        <v>NSE:GLAXO</v>
      </c>
      <c r="B141" s="3" t="s">
        <v>141</v>
      </c>
      <c r="C141" s="3">
        <v>14</v>
      </c>
    </row>
    <row r="142" spans="1:3" x14ac:dyDescent="0.25">
      <c r="A142" t="str">
        <f t="shared" si="2"/>
        <v>NSE:GLENMARK</v>
      </c>
      <c r="B142" s="3" t="s">
        <v>142</v>
      </c>
      <c r="C142" s="3">
        <v>5</v>
      </c>
    </row>
    <row r="143" spans="1:3" x14ac:dyDescent="0.25">
      <c r="A143" t="str">
        <f t="shared" si="2"/>
        <v>NSE:GMDCLTD</v>
      </c>
      <c r="B143" s="3" t="s">
        <v>143</v>
      </c>
      <c r="C143" s="3">
        <v>9</v>
      </c>
    </row>
    <row r="144" spans="1:3" x14ac:dyDescent="0.25">
      <c r="A144" t="str">
        <f t="shared" si="2"/>
        <v>NSE:GMMPFAUDLR</v>
      </c>
      <c r="B144" s="3" t="s">
        <v>144</v>
      </c>
      <c r="C144" s="3">
        <v>8</v>
      </c>
    </row>
    <row r="145" spans="1:3" x14ac:dyDescent="0.25">
      <c r="A145" t="str">
        <f t="shared" si="2"/>
        <v>NSE:GMRINFRA</v>
      </c>
      <c r="B145" s="3" t="s">
        <v>145</v>
      </c>
      <c r="C145" s="3">
        <v>9</v>
      </c>
    </row>
    <row r="146" spans="1:3" x14ac:dyDescent="0.25">
      <c r="A146" t="str">
        <f t="shared" si="2"/>
        <v>NSE:GNFC</v>
      </c>
      <c r="B146" s="3" t="s">
        <v>146</v>
      </c>
      <c r="C146" s="3">
        <v>9</v>
      </c>
    </row>
    <row r="147" spans="1:3" x14ac:dyDescent="0.25">
      <c r="A147" t="str">
        <f t="shared" si="2"/>
        <v>NSE:GODFRYPHLP</v>
      </c>
      <c r="B147" s="3" t="s">
        <v>147</v>
      </c>
      <c r="C147" s="3">
        <v>10</v>
      </c>
    </row>
    <row r="148" spans="1:3" x14ac:dyDescent="0.25">
      <c r="A148" t="str">
        <f t="shared" si="2"/>
        <v>NSE:GODREJAGRO</v>
      </c>
      <c r="B148" s="3" t="s">
        <v>148</v>
      </c>
      <c r="C148" s="3">
        <v>11</v>
      </c>
    </row>
    <row r="149" spans="1:3" x14ac:dyDescent="0.25">
      <c r="A149" t="str">
        <f t="shared" si="2"/>
        <v>NSE:GODREJCP</v>
      </c>
      <c r="B149" s="3" t="s">
        <v>149</v>
      </c>
      <c r="C149" s="3">
        <v>12</v>
      </c>
    </row>
    <row r="150" spans="1:3" x14ac:dyDescent="0.25">
      <c r="A150" t="str">
        <f t="shared" si="2"/>
        <v>NSE:GODREJIND</v>
      </c>
      <c r="B150" s="3" t="s">
        <v>150</v>
      </c>
      <c r="C150" s="3">
        <v>12</v>
      </c>
    </row>
    <row r="151" spans="1:3" x14ac:dyDescent="0.25">
      <c r="A151" t="str">
        <f t="shared" si="2"/>
        <v>NSE:GODREJPROP</v>
      </c>
      <c r="B151" s="3" t="s">
        <v>151</v>
      </c>
      <c r="C151" s="3">
        <v>8</v>
      </c>
    </row>
    <row r="152" spans="1:3" x14ac:dyDescent="0.25">
      <c r="A152" t="str">
        <f t="shared" si="2"/>
        <v>NSE:GOODYEAR</v>
      </c>
      <c r="B152" s="3" t="s">
        <v>152</v>
      </c>
      <c r="C152" s="3">
        <v>1</v>
      </c>
    </row>
    <row r="153" spans="1:3" x14ac:dyDescent="0.25">
      <c r="A153" t="str">
        <f t="shared" si="2"/>
        <v>NSE:GPPL</v>
      </c>
      <c r="B153" s="3" t="s">
        <v>153</v>
      </c>
      <c r="C153" s="3">
        <v>10</v>
      </c>
    </row>
    <row r="154" spans="1:3" x14ac:dyDescent="0.25">
      <c r="A154" t="str">
        <f t="shared" si="2"/>
        <v>NSE:GRANULES</v>
      </c>
      <c r="B154" s="3" t="s">
        <v>154</v>
      </c>
      <c r="C154" s="3">
        <v>8</v>
      </c>
    </row>
    <row r="155" spans="1:3" x14ac:dyDescent="0.25">
      <c r="A155" t="str">
        <f t="shared" si="2"/>
        <v>NSE:GREAVESCOT</v>
      </c>
      <c r="B155" s="3" t="s">
        <v>155</v>
      </c>
      <c r="C155" s="3">
        <v>10</v>
      </c>
    </row>
    <row r="156" spans="1:3" x14ac:dyDescent="0.25">
      <c r="A156" t="str">
        <f t="shared" si="2"/>
        <v>NSE:GREENPLY</v>
      </c>
      <c r="B156" s="3" t="s">
        <v>156</v>
      </c>
      <c r="C156" s="3">
        <v>9</v>
      </c>
    </row>
    <row r="157" spans="1:3" x14ac:dyDescent="0.25">
      <c r="A157" t="str">
        <f t="shared" si="2"/>
        <v>NSE:GRINDWELL</v>
      </c>
      <c r="B157" s="3" t="s">
        <v>157</v>
      </c>
      <c r="C157" s="3">
        <v>13</v>
      </c>
    </row>
    <row r="158" spans="1:3" x14ac:dyDescent="0.25">
      <c r="A158" t="str">
        <f t="shared" si="2"/>
        <v>NSE:GRSE</v>
      </c>
      <c r="B158" s="3" t="s">
        <v>158</v>
      </c>
      <c r="C158" s="3">
        <v>9</v>
      </c>
    </row>
    <row r="159" spans="1:3" x14ac:dyDescent="0.25">
      <c r="A159" t="str">
        <f t="shared" si="2"/>
        <v>NSE:GSFC</v>
      </c>
      <c r="B159" s="3" t="s">
        <v>159</v>
      </c>
      <c r="C159" s="3">
        <v>9</v>
      </c>
    </row>
    <row r="160" spans="1:3" x14ac:dyDescent="0.25">
      <c r="A160" t="str">
        <f t="shared" si="2"/>
        <v>NSE:GSPL</v>
      </c>
      <c r="B160" s="3" t="s">
        <v>160</v>
      </c>
      <c r="C160" s="3">
        <v>11</v>
      </c>
    </row>
    <row r="161" spans="1:3" x14ac:dyDescent="0.25">
      <c r="A161" t="str">
        <f t="shared" si="2"/>
        <v>NSE:GUJALKALI</v>
      </c>
      <c r="B161" s="3" t="s">
        <v>161</v>
      </c>
      <c r="C161" s="3">
        <v>9</v>
      </c>
    </row>
    <row r="162" spans="1:3" x14ac:dyDescent="0.25">
      <c r="A162" t="str">
        <f t="shared" si="2"/>
        <v>NSE:GUJGASLTD</v>
      </c>
      <c r="B162" s="3" t="s">
        <v>162</v>
      </c>
      <c r="C162" s="3">
        <v>11</v>
      </c>
    </row>
    <row r="163" spans="1:3" x14ac:dyDescent="0.25">
      <c r="A163" t="str">
        <f t="shared" si="2"/>
        <v>NSE:GULFOILLUB</v>
      </c>
      <c r="B163" s="3" t="s">
        <v>163</v>
      </c>
      <c r="C163" s="3">
        <v>10</v>
      </c>
    </row>
    <row r="164" spans="1:3" x14ac:dyDescent="0.25">
      <c r="A164" t="str">
        <f t="shared" si="2"/>
        <v>NSE:HAL</v>
      </c>
      <c r="B164" s="3" t="s">
        <v>164</v>
      </c>
      <c r="C164" s="3">
        <v>9</v>
      </c>
    </row>
    <row r="165" spans="1:3" x14ac:dyDescent="0.25">
      <c r="A165" t="str">
        <f t="shared" si="2"/>
        <v>NSE:HAPPSTMNDS</v>
      </c>
      <c r="B165" s="3" t="s">
        <v>165</v>
      </c>
      <c r="C165" s="3">
        <v>16</v>
      </c>
    </row>
    <row r="166" spans="1:3" x14ac:dyDescent="0.25">
      <c r="A166" t="str">
        <f t="shared" si="2"/>
        <v>NSE:HATHWAY</v>
      </c>
      <c r="B166" s="3" t="s">
        <v>166</v>
      </c>
      <c r="C166" s="3">
        <v>6</v>
      </c>
    </row>
    <row r="167" spans="1:3" x14ac:dyDescent="0.25">
      <c r="A167" t="str">
        <f t="shared" si="2"/>
        <v>NSE:HATSUN</v>
      </c>
      <c r="B167" s="3" t="s">
        <v>167</v>
      </c>
      <c r="C167" s="3">
        <v>10</v>
      </c>
    </row>
    <row r="168" spans="1:3" x14ac:dyDescent="0.25">
      <c r="A168" t="str">
        <f t="shared" si="2"/>
        <v>NSE:HCLTECH</v>
      </c>
      <c r="B168" s="3" t="s">
        <v>168</v>
      </c>
      <c r="C168" s="3">
        <v>11</v>
      </c>
    </row>
    <row r="169" spans="1:3" x14ac:dyDescent="0.25">
      <c r="A169" t="str">
        <f t="shared" si="2"/>
        <v>NSE:HDFC</v>
      </c>
      <c r="B169" s="3" t="s">
        <v>169</v>
      </c>
      <c r="C169" s="3">
        <v>8</v>
      </c>
    </row>
    <row r="170" spans="1:3" x14ac:dyDescent="0.25">
      <c r="A170" t="str">
        <f t="shared" si="2"/>
        <v>NSE:HDFCAMC</v>
      </c>
      <c r="B170" s="3" t="s">
        <v>170</v>
      </c>
      <c r="C170" s="3">
        <v>11</v>
      </c>
    </row>
    <row r="171" spans="1:3" x14ac:dyDescent="0.25">
      <c r="A171" t="str">
        <f t="shared" si="2"/>
        <v>NSE:HDFCBANK</v>
      </c>
      <c r="B171" s="3" t="s">
        <v>171</v>
      </c>
      <c r="C171" s="3">
        <v>12</v>
      </c>
    </row>
    <row r="172" spans="1:3" x14ac:dyDescent="0.25">
      <c r="A172" t="str">
        <f t="shared" si="2"/>
        <v>NSE:HEG</v>
      </c>
      <c r="B172" s="3" t="s">
        <v>172</v>
      </c>
      <c r="C172" s="3">
        <v>8</v>
      </c>
    </row>
    <row r="173" spans="1:3" x14ac:dyDescent="0.25">
      <c r="A173" t="str">
        <f t="shared" si="2"/>
        <v>NSE:HEIDELBERG</v>
      </c>
      <c r="B173" s="3" t="s">
        <v>173</v>
      </c>
      <c r="C173" s="3">
        <v>11</v>
      </c>
    </row>
    <row r="174" spans="1:3" x14ac:dyDescent="0.25">
      <c r="A174" t="str">
        <f t="shared" si="2"/>
        <v>NSE:HERITGFOOD</v>
      </c>
      <c r="B174" s="3" t="s">
        <v>174</v>
      </c>
      <c r="C174" s="3">
        <v>8</v>
      </c>
    </row>
    <row r="175" spans="1:3" x14ac:dyDescent="0.25">
      <c r="A175" t="str">
        <f t="shared" si="2"/>
        <v>NSE:HEROMOTOCO</v>
      </c>
      <c r="B175" s="3" t="s">
        <v>175</v>
      </c>
      <c r="C175" s="3">
        <v>10</v>
      </c>
    </row>
    <row r="176" spans="1:3" x14ac:dyDescent="0.25">
      <c r="A176" t="str">
        <f t="shared" si="2"/>
        <v>NSE:HESTERBIO</v>
      </c>
      <c r="B176" s="3" t="s">
        <v>176</v>
      </c>
      <c r="C176" s="3">
        <v>9</v>
      </c>
    </row>
    <row r="177" spans="1:3" x14ac:dyDescent="0.25">
      <c r="A177" t="str">
        <f t="shared" si="2"/>
        <v>NSE:HGINFRA</v>
      </c>
      <c r="B177" s="3" t="s">
        <v>177</v>
      </c>
      <c r="C177" s="3">
        <v>9</v>
      </c>
    </row>
    <row r="178" spans="1:3" x14ac:dyDescent="0.25">
      <c r="A178" t="str">
        <f t="shared" si="2"/>
        <v>NSE:HGS</v>
      </c>
      <c r="B178" s="3" t="s">
        <v>178</v>
      </c>
      <c r="C178" s="3">
        <v>8</v>
      </c>
    </row>
    <row r="179" spans="1:3" x14ac:dyDescent="0.25">
      <c r="A179" t="str">
        <f t="shared" si="2"/>
        <v>NSE:HIKAL</v>
      </c>
      <c r="B179" s="3" t="s">
        <v>179</v>
      </c>
      <c r="C179" s="3">
        <v>8</v>
      </c>
    </row>
    <row r="180" spans="1:3" x14ac:dyDescent="0.25">
      <c r="A180" t="str">
        <f t="shared" si="2"/>
        <v>NSE:HINDPETRO</v>
      </c>
      <c r="B180" s="3" t="s">
        <v>180</v>
      </c>
      <c r="C180" s="3">
        <v>6</v>
      </c>
    </row>
    <row r="181" spans="1:3" x14ac:dyDescent="0.25">
      <c r="A181" t="str">
        <f t="shared" si="2"/>
        <v>NSE:HINDUNILVR</v>
      </c>
      <c r="B181" s="3" t="s">
        <v>181</v>
      </c>
      <c r="C181" s="3">
        <v>13</v>
      </c>
    </row>
    <row r="182" spans="1:3" x14ac:dyDescent="0.25">
      <c r="A182" t="str">
        <f t="shared" si="2"/>
        <v>NSE:HNDFDS</v>
      </c>
      <c r="B182" s="3" t="s">
        <v>182</v>
      </c>
      <c r="C182" s="3">
        <v>8</v>
      </c>
    </row>
    <row r="183" spans="1:3" x14ac:dyDescent="0.25">
      <c r="A183" t="str">
        <f t="shared" si="2"/>
        <v>NSE:HONAUT</v>
      </c>
      <c r="B183" s="3" t="s">
        <v>183</v>
      </c>
      <c r="C183" s="3">
        <v>10</v>
      </c>
    </row>
    <row r="184" spans="1:3" x14ac:dyDescent="0.25">
      <c r="A184" t="str">
        <f t="shared" si="2"/>
        <v>NSE:HUDCO</v>
      </c>
      <c r="B184" s="3" t="s">
        <v>184</v>
      </c>
      <c r="C184" s="3">
        <v>9</v>
      </c>
    </row>
    <row r="185" spans="1:3" x14ac:dyDescent="0.25">
      <c r="A185" t="str">
        <f t="shared" si="2"/>
        <v>NSE:HUHTAMAKI</v>
      </c>
      <c r="B185" s="3" t="s">
        <v>185</v>
      </c>
      <c r="C185" s="3">
        <v>9</v>
      </c>
    </row>
    <row r="186" spans="1:3" x14ac:dyDescent="0.25">
      <c r="A186" t="str">
        <f t="shared" si="2"/>
        <v>NSE:ICICIBANK</v>
      </c>
      <c r="B186" s="3" t="s">
        <v>186</v>
      </c>
      <c r="C186" s="3">
        <v>9</v>
      </c>
    </row>
    <row r="187" spans="1:3" x14ac:dyDescent="0.25">
      <c r="A187" t="str">
        <f t="shared" si="2"/>
        <v>NSE:IDBI</v>
      </c>
      <c r="B187" s="3" t="s">
        <v>187</v>
      </c>
      <c r="C187" s="3">
        <v>7</v>
      </c>
    </row>
    <row r="188" spans="1:3" x14ac:dyDescent="0.25">
      <c r="A188" t="str">
        <f t="shared" si="2"/>
        <v>NSE:IEX</v>
      </c>
      <c r="B188" s="3" t="s">
        <v>188</v>
      </c>
      <c r="C188" s="3">
        <v>11</v>
      </c>
    </row>
    <row r="189" spans="1:3" x14ac:dyDescent="0.25">
      <c r="A189" t="str">
        <f t="shared" si="2"/>
        <v>NSE:IFBIND</v>
      </c>
      <c r="B189" s="3" t="s">
        <v>189</v>
      </c>
      <c r="C189" s="3">
        <v>8</v>
      </c>
    </row>
    <row r="190" spans="1:3" x14ac:dyDescent="0.25">
      <c r="A190" t="str">
        <f t="shared" si="2"/>
        <v>NSE:IIFL</v>
      </c>
      <c r="B190" s="3" t="s">
        <v>190</v>
      </c>
      <c r="C190" s="3">
        <v>7</v>
      </c>
    </row>
    <row r="191" spans="1:3" x14ac:dyDescent="0.25">
      <c r="A191" t="str">
        <f t="shared" si="2"/>
        <v>NSE:IIFLSEC</v>
      </c>
      <c r="B191" s="3" t="s">
        <v>191</v>
      </c>
      <c r="C191" s="3">
        <v>6</v>
      </c>
    </row>
    <row r="192" spans="1:3" x14ac:dyDescent="0.25">
      <c r="A192" t="str">
        <f t="shared" si="2"/>
        <v>NSE:IIFLWAM</v>
      </c>
      <c r="B192" s="3" t="s">
        <v>192</v>
      </c>
      <c r="C192" s="3">
        <v>10</v>
      </c>
    </row>
    <row r="193" spans="1:3" x14ac:dyDescent="0.25">
      <c r="A193" t="str">
        <f t="shared" si="2"/>
        <v>NSE:INDHOTEL</v>
      </c>
      <c r="B193" s="3" t="s">
        <v>193</v>
      </c>
      <c r="C193" s="3">
        <v>9</v>
      </c>
    </row>
    <row r="194" spans="1:3" x14ac:dyDescent="0.25">
      <c r="A194" t="str">
        <f t="shared" ref="A194:A257" si="3">CONCATENATE("NSE:",B194)</f>
        <v>NSE:INDIACEM</v>
      </c>
      <c r="B194" s="3" t="s">
        <v>194</v>
      </c>
      <c r="C194" s="3">
        <v>8</v>
      </c>
    </row>
    <row r="195" spans="1:3" x14ac:dyDescent="0.25">
      <c r="A195" t="str">
        <f t="shared" si="3"/>
        <v>NSE:INDIAMART</v>
      </c>
      <c r="B195" s="3" t="s">
        <v>195</v>
      </c>
      <c r="C195" s="3">
        <v>8</v>
      </c>
    </row>
    <row r="196" spans="1:3" x14ac:dyDescent="0.25">
      <c r="A196" t="str">
        <f t="shared" si="3"/>
        <v>NSE:INDIANB</v>
      </c>
      <c r="B196" s="3" t="s">
        <v>196</v>
      </c>
      <c r="C196" s="3">
        <v>8</v>
      </c>
    </row>
    <row r="197" spans="1:3" x14ac:dyDescent="0.25">
      <c r="A197" t="str">
        <f t="shared" si="3"/>
        <v>NSE:INDIGO</v>
      </c>
      <c r="B197" s="3" t="s">
        <v>197</v>
      </c>
      <c r="C197" s="3">
        <v>7</v>
      </c>
    </row>
    <row r="198" spans="1:3" x14ac:dyDescent="0.25">
      <c r="A198" t="str">
        <f t="shared" si="3"/>
        <v>NSE:INDOCO</v>
      </c>
      <c r="B198" s="3" t="s">
        <v>198</v>
      </c>
      <c r="C198" s="3">
        <v>8</v>
      </c>
    </row>
    <row r="199" spans="1:3" x14ac:dyDescent="0.25">
      <c r="A199" t="str">
        <f t="shared" si="3"/>
        <v>NSE:INDOSTAR</v>
      </c>
      <c r="B199" s="3" t="s">
        <v>199</v>
      </c>
      <c r="C199" s="3">
        <v>8</v>
      </c>
    </row>
    <row r="200" spans="1:3" x14ac:dyDescent="0.25">
      <c r="A200" t="str">
        <f t="shared" si="3"/>
        <v>NSE:INDUSINDBK</v>
      </c>
      <c r="B200" s="3" t="s">
        <v>200</v>
      </c>
      <c r="C200" s="3">
        <v>4</v>
      </c>
    </row>
    <row r="201" spans="1:3" x14ac:dyDescent="0.25">
      <c r="A201" t="str">
        <f t="shared" si="3"/>
        <v>NSE:INEOSSTYRO</v>
      </c>
      <c r="B201" s="3" t="s">
        <v>201</v>
      </c>
      <c r="C201" s="3">
        <v>8</v>
      </c>
    </row>
    <row r="202" spans="1:3" x14ac:dyDescent="0.25">
      <c r="A202" t="str">
        <f t="shared" si="3"/>
        <v>NSE:INFIBEAM</v>
      </c>
      <c r="B202" s="3" t="s">
        <v>202</v>
      </c>
      <c r="C202" s="3">
        <v>6</v>
      </c>
    </row>
    <row r="203" spans="1:3" x14ac:dyDescent="0.25">
      <c r="A203" t="str">
        <f t="shared" si="3"/>
        <v>NSE:INFY</v>
      </c>
      <c r="B203" s="3" t="s">
        <v>203</v>
      </c>
      <c r="C203" s="3">
        <v>11</v>
      </c>
    </row>
    <row r="204" spans="1:3" x14ac:dyDescent="0.25">
      <c r="A204" t="str">
        <f t="shared" si="3"/>
        <v>NSE:IOB</v>
      </c>
      <c r="B204" s="3" t="s">
        <v>204</v>
      </c>
      <c r="C204" s="3">
        <v>10</v>
      </c>
    </row>
    <row r="205" spans="1:3" x14ac:dyDescent="0.25">
      <c r="A205" t="str">
        <f t="shared" si="3"/>
        <v>NSE:IOLCP</v>
      </c>
      <c r="B205" s="3" t="s">
        <v>205</v>
      </c>
      <c r="C205" s="3">
        <v>7</v>
      </c>
    </row>
    <row r="206" spans="1:3" x14ac:dyDescent="0.25">
      <c r="A206" t="str">
        <f t="shared" si="3"/>
        <v>NSE:IPCALAB</v>
      </c>
      <c r="B206" s="3" t="s">
        <v>206</v>
      </c>
      <c r="C206" s="3">
        <v>10</v>
      </c>
    </row>
    <row r="207" spans="1:3" x14ac:dyDescent="0.25">
      <c r="A207" t="str">
        <f t="shared" si="3"/>
        <v>NSE:IRB</v>
      </c>
      <c r="B207" s="3" t="s">
        <v>207</v>
      </c>
      <c r="C207" s="3">
        <v>7</v>
      </c>
    </row>
    <row r="208" spans="1:3" x14ac:dyDescent="0.25">
      <c r="A208" t="str">
        <f t="shared" si="3"/>
        <v>NSE:IRCON</v>
      </c>
      <c r="B208" s="3" t="s">
        <v>208</v>
      </c>
      <c r="C208" s="3">
        <v>10</v>
      </c>
    </row>
    <row r="209" spans="1:3" x14ac:dyDescent="0.25">
      <c r="A209" t="str">
        <f t="shared" si="3"/>
        <v>NSE:IRCTC</v>
      </c>
      <c r="B209" s="3" t="s">
        <v>209</v>
      </c>
      <c r="C209" s="3">
        <v>10</v>
      </c>
    </row>
    <row r="210" spans="1:3" x14ac:dyDescent="0.25">
      <c r="A210" t="str">
        <f t="shared" si="3"/>
        <v>NSE:ISEC</v>
      </c>
      <c r="B210" s="3" t="s">
        <v>210</v>
      </c>
      <c r="C210" s="3">
        <v>8</v>
      </c>
    </row>
    <row r="211" spans="1:3" x14ac:dyDescent="0.25">
      <c r="A211" t="str">
        <f t="shared" si="3"/>
        <v>NSE:ITC</v>
      </c>
      <c r="B211" s="3" t="s">
        <v>211</v>
      </c>
      <c r="C211" s="3">
        <v>12</v>
      </c>
    </row>
    <row r="212" spans="1:3" x14ac:dyDescent="0.25">
      <c r="A212" t="str">
        <f t="shared" si="3"/>
        <v>NSE:ITDC</v>
      </c>
      <c r="B212" s="3" t="s">
        <v>212</v>
      </c>
      <c r="C212" s="3">
        <v>7</v>
      </c>
    </row>
    <row r="213" spans="1:3" x14ac:dyDescent="0.25">
      <c r="A213" t="str">
        <f t="shared" si="3"/>
        <v>NSE:ITI</v>
      </c>
      <c r="B213" s="3" t="s">
        <v>213</v>
      </c>
      <c r="C213" s="3">
        <v>7</v>
      </c>
    </row>
    <row r="214" spans="1:3" x14ac:dyDescent="0.25">
      <c r="A214" t="str">
        <f t="shared" si="3"/>
        <v>NSE:JAGRAN</v>
      </c>
      <c r="B214" s="3" t="s">
        <v>214</v>
      </c>
      <c r="C214" s="3">
        <v>11</v>
      </c>
    </row>
    <row r="215" spans="1:3" x14ac:dyDescent="0.25">
      <c r="A215" t="str">
        <f t="shared" si="3"/>
        <v>NSE:JAICORPLTD</v>
      </c>
      <c r="B215" s="3" t="s">
        <v>215</v>
      </c>
      <c r="C215" s="3">
        <v>8</v>
      </c>
    </row>
    <row r="216" spans="1:3" x14ac:dyDescent="0.25">
      <c r="A216" t="str">
        <f t="shared" si="3"/>
        <v>NSE:JAMNAAUTO</v>
      </c>
      <c r="B216" s="3" t="s">
        <v>216</v>
      </c>
      <c r="C216" s="3">
        <v>7</v>
      </c>
    </row>
    <row r="217" spans="1:3" x14ac:dyDescent="0.25">
      <c r="A217" t="str">
        <f t="shared" si="3"/>
        <v>NSE:JBCHEPHARM</v>
      </c>
      <c r="B217" s="3" t="s">
        <v>217</v>
      </c>
      <c r="C217" s="3">
        <v>10</v>
      </c>
    </row>
    <row r="218" spans="1:3" x14ac:dyDescent="0.25">
      <c r="A218" t="str">
        <f t="shared" si="3"/>
        <v>NSE:JCHAC</v>
      </c>
      <c r="B218" s="3" t="s">
        <v>218</v>
      </c>
      <c r="C218" s="3">
        <v>9</v>
      </c>
    </row>
    <row r="219" spans="1:3" x14ac:dyDescent="0.25">
      <c r="A219" t="str">
        <f t="shared" si="3"/>
        <v>NSE:JINDALPOLY</v>
      </c>
      <c r="B219" s="3" t="s">
        <v>219</v>
      </c>
      <c r="C219" s="3">
        <v>8</v>
      </c>
    </row>
    <row r="220" spans="1:3" x14ac:dyDescent="0.25">
      <c r="A220" t="str">
        <f t="shared" si="3"/>
        <v>NSE:JINDALSAW</v>
      </c>
      <c r="B220" s="3" t="s">
        <v>220</v>
      </c>
      <c r="C220" s="3">
        <v>8</v>
      </c>
    </row>
    <row r="221" spans="1:3" x14ac:dyDescent="0.25">
      <c r="A221" t="str">
        <f t="shared" si="3"/>
        <v>NSE:JKLAKSHMI</v>
      </c>
      <c r="B221" s="3" t="s">
        <v>221</v>
      </c>
      <c r="C221" s="3">
        <v>10</v>
      </c>
    </row>
    <row r="222" spans="1:3" x14ac:dyDescent="0.25">
      <c r="A222" t="str">
        <f t="shared" si="3"/>
        <v>NSE:JKPAPER</v>
      </c>
      <c r="B222" s="3" t="s">
        <v>222</v>
      </c>
      <c r="C222" s="3">
        <v>8</v>
      </c>
    </row>
    <row r="223" spans="1:3" x14ac:dyDescent="0.25">
      <c r="A223" t="str">
        <f t="shared" si="3"/>
        <v>NSE:JKTYRE</v>
      </c>
      <c r="B223" s="3" t="s">
        <v>223</v>
      </c>
      <c r="C223" s="3">
        <v>9</v>
      </c>
    </row>
    <row r="224" spans="1:3" x14ac:dyDescent="0.25">
      <c r="A224" t="str">
        <f t="shared" si="3"/>
        <v>NSE:JMFINANCIL</v>
      </c>
      <c r="B224" s="3" t="s">
        <v>224</v>
      </c>
      <c r="C224" s="3">
        <v>9</v>
      </c>
    </row>
    <row r="225" spans="1:3" x14ac:dyDescent="0.25">
      <c r="A225" t="str">
        <f t="shared" si="3"/>
        <v>NSE:JSLHISAR</v>
      </c>
      <c r="B225" s="3" t="s">
        <v>225</v>
      </c>
      <c r="C225" s="3">
        <v>6</v>
      </c>
    </row>
    <row r="226" spans="1:3" x14ac:dyDescent="0.25">
      <c r="A226" t="str">
        <f t="shared" si="3"/>
        <v>NSE:JSWENERGY</v>
      </c>
      <c r="B226" s="3" t="s">
        <v>226</v>
      </c>
      <c r="C226" s="3">
        <v>10</v>
      </c>
    </row>
    <row r="227" spans="1:3" x14ac:dyDescent="0.25">
      <c r="A227" t="str">
        <f t="shared" si="3"/>
        <v>NSE:JSWSTEEL</v>
      </c>
      <c r="B227" s="3" t="s">
        <v>227</v>
      </c>
      <c r="C227" s="3">
        <v>8</v>
      </c>
    </row>
    <row r="228" spans="1:3" x14ac:dyDescent="0.25">
      <c r="A228" t="str">
        <f t="shared" si="3"/>
        <v>NSE:JTEKTINDIA</v>
      </c>
      <c r="B228" s="3" t="s">
        <v>228</v>
      </c>
      <c r="C228" s="3">
        <v>7</v>
      </c>
    </row>
    <row r="229" spans="1:3" x14ac:dyDescent="0.25">
      <c r="A229" t="str">
        <f t="shared" si="3"/>
        <v>NSE:JUBILANT</v>
      </c>
      <c r="B229" s="3" t="s">
        <v>229</v>
      </c>
      <c r="C229" s="3">
        <v>8</v>
      </c>
    </row>
    <row r="230" spans="1:3" x14ac:dyDescent="0.25">
      <c r="A230" t="str">
        <f t="shared" si="3"/>
        <v>NSE:JUBLFOOD</v>
      </c>
      <c r="B230" s="3" t="s">
        <v>230</v>
      </c>
      <c r="C230" s="3">
        <v>5</v>
      </c>
    </row>
    <row r="231" spans="1:3" x14ac:dyDescent="0.25">
      <c r="A231" t="str">
        <f t="shared" si="3"/>
        <v>NSE:JUSTDIAL</v>
      </c>
      <c r="B231" s="3" t="s">
        <v>231</v>
      </c>
      <c r="C231" s="3">
        <v>7</v>
      </c>
    </row>
    <row r="232" spans="1:3" x14ac:dyDescent="0.25">
      <c r="A232" t="str">
        <f t="shared" si="3"/>
        <v>NSE:JYOTHYLAB</v>
      </c>
      <c r="B232" s="3" t="s">
        <v>232</v>
      </c>
      <c r="C232" s="3">
        <v>11</v>
      </c>
    </row>
    <row r="233" spans="1:3" x14ac:dyDescent="0.25">
      <c r="A233" t="str">
        <f t="shared" si="3"/>
        <v>NSE:KAJARIACER</v>
      </c>
      <c r="B233" s="3" t="s">
        <v>233</v>
      </c>
      <c r="C233" s="3">
        <v>11</v>
      </c>
    </row>
    <row r="234" spans="1:3" x14ac:dyDescent="0.25">
      <c r="A234" t="str">
        <f t="shared" si="3"/>
        <v>NSE:KALPATPOWR</v>
      </c>
      <c r="B234" s="3" t="s">
        <v>234</v>
      </c>
      <c r="C234" s="3">
        <v>3</v>
      </c>
    </row>
    <row r="235" spans="1:3" x14ac:dyDescent="0.25">
      <c r="A235" t="str">
        <f t="shared" si="3"/>
        <v>NSE:KANSAINER</v>
      </c>
      <c r="B235" s="3" t="s">
        <v>235</v>
      </c>
      <c r="C235" s="3">
        <v>10</v>
      </c>
    </row>
    <row r="236" spans="1:3" x14ac:dyDescent="0.25">
      <c r="A236" t="str">
        <f t="shared" si="3"/>
        <v>NSE:KARURVYSYA</v>
      </c>
      <c r="B236" s="3" t="s">
        <v>236</v>
      </c>
      <c r="C236" s="3">
        <v>8</v>
      </c>
    </row>
    <row r="237" spans="1:3" x14ac:dyDescent="0.25">
      <c r="A237" t="str">
        <f t="shared" si="3"/>
        <v>NSE:KEC</v>
      </c>
      <c r="B237" s="3" t="s">
        <v>237</v>
      </c>
      <c r="C237" s="3">
        <v>10</v>
      </c>
    </row>
    <row r="238" spans="1:3" x14ac:dyDescent="0.25">
      <c r="A238" t="str">
        <f t="shared" si="3"/>
        <v>NSE:KEI</v>
      </c>
      <c r="B238" s="3" t="s">
        <v>238</v>
      </c>
      <c r="C238" s="3">
        <v>9</v>
      </c>
    </row>
    <row r="239" spans="1:3" x14ac:dyDescent="0.25">
      <c r="A239" t="str">
        <f t="shared" si="3"/>
        <v>NSE:KENNAMET</v>
      </c>
      <c r="B239" s="3" t="s">
        <v>239</v>
      </c>
      <c r="C239" s="3">
        <v>11</v>
      </c>
    </row>
    <row r="240" spans="1:3" x14ac:dyDescent="0.25">
      <c r="A240" t="str">
        <f t="shared" si="3"/>
        <v>NSE:KIRLOSENG</v>
      </c>
      <c r="B240" s="3" t="s">
        <v>240</v>
      </c>
      <c r="C240" s="3">
        <v>10</v>
      </c>
    </row>
    <row r="241" spans="1:3" x14ac:dyDescent="0.25">
      <c r="A241" t="str">
        <f t="shared" si="3"/>
        <v>NSE:KNRCON</v>
      </c>
      <c r="B241" s="3" t="s">
        <v>241</v>
      </c>
      <c r="C241" s="3">
        <v>10</v>
      </c>
    </row>
    <row r="242" spans="1:3" x14ac:dyDescent="0.25">
      <c r="A242" t="str">
        <f t="shared" si="3"/>
        <v>NSE:KOTAKBANK</v>
      </c>
      <c r="B242" s="3" t="s">
        <v>242</v>
      </c>
      <c r="C242" s="3">
        <v>7</v>
      </c>
    </row>
    <row r="243" spans="1:3" x14ac:dyDescent="0.25">
      <c r="A243" t="str">
        <f t="shared" si="3"/>
        <v>NSE:KPITTECH</v>
      </c>
      <c r="B243" s="3" t="s">
        <v>243</v>
      </c>
      <c r="C243" s="3">
        <v>8</v>
      </c>
    </row>
    <row r="244" spans="1:3" x14ac:dyDescent="0.25">
      <c r="A244" t="str">
        <f t="shared" si="3"/>
        <v>NSE:KPRMILL</v>
      </c>
      <c r="B244" s="3" t="s">
        <v>244</v>
      </c>
      <c r="C244" s="3">
        <v>9</v>
      </c>
    </row>
    <row r="245" spans="1:3" x14ac:dyDescent="0.25">
      <c r="A245" t="str">
        <f t="shared" si="3"/>
        <v>NSE:KRBL</v>
      </c>
      <c r="B245" s="3" t="s">
        <v>245</v>
      </c>
      <c r="C245" s="3">
        <v>7</v>
      </c>
    </row>
    <row r="246" spans="1:3" x14ac:dyDescent="0.25">
      <c r="A246" t="str">
        <f t="shared" si="3"/>
        <v>NSE:KSB</v>
      </c>
      <c r="B246" s="3" t="s">
        <v>246</v>
      </c>
      <c r="C246" s="3">
        <v>10</v>
      </c>
    </row>
    <row r="247" spans="1:3" x14ac:dyDescent="0.25">
      <c r="A247" t="str">
        <f t="shared" si="3"/>
        <v>NSE:KSCL</v>
      </c>
      <c r="B247" s="3" t="s">
        <v>247</v>
      </c>
      <c r="C247" s="3">
        <v>8</v>
      </c>
    </row>
    <row r="248" spans="1:3" x14ac:dyDescent="0.25">
      <c r="A248" t="str">
        <f t="shared" si="3"/>
        <v>NSE:KTKBANK</v>
      </c>
      <c r="B248" s="3" t="s">
        <v>248</v>
      </c>
      <c r="C248" s="3">
        <v>10</v>
      </c>
    </row>
    <row r="249" spans="1:3" x14ac:dyDescent="0.25">
      <c r="A249" t="str">
        <f t="shared" si="3"/>
        <v>NSE:LALPATHLAB</v>
      </c>
      <c r="B249" s="3" t="s">
        <v>249</v>
      </c>
      <c r="C249" s="3">
        <v>10</v>
      </c>
    </row>
    <row r="250" spans="1:3" x14ac:dyDescent="0.25">
      <c r="A250" t="str">
        <f t="shared" si="3"/>
        <v>NSE:LAOPALA</v>
      </c>
      <c r="B250" s="3" t="s">
        <v>250</v>
      </c>
      <c r="C250" s="3">
        <v>9</v>
      </c>
    </row>
    <row r="251" spans="1:3" x14ac:dyDescent="0.25">
      <c r="A251" t="str">
        <f t="shared" si="3"/>
        <v>NSE:LAXMIMACH</v>
      </c>
      <c r="B251" s="3" t="s">
        <v>251</v>
      </c>
      <c r="C251" s="3">
        <v>10</v>
      </c>
    </row>
    <row r="252" spans="1:3" x14ac:dyDescent="0.25">
      <c r="A252" t="str">
        <f t="shared" si="3"/>
        <v>NSE:LEMONTREE</v>
      </c>
      <c r="B252" s="3" t="s">
        <v>252</v>
      </c>
      <c r="C252" s="3">
        <v>7</v>
      </c>
    </row>
    <row r="253" spans="1:3" x14ac:dyDescent="0.25">
      <c r="A253" t="str">
        <f t="shared" si="3"/>
        <v>NSE:LINDEINDIA</v>
      </c>
      <c r="B253" s="3" t="s">
        <v>253</v>
      </c>
      <c r="C253" s="3">
        <v>9</v>
      </c>
    </row>
    <row r="254" spans="1:3" x14ac:dyDescent="0.25">
      <c r="A254" t="str">
        <f t="shared" si="3"/>
        <v>NSE:LTI</v>
      </c>
      <c r="B254" s="3" t="s">
        <v>254</v>
      </c>
      <c r="C254" s="3">
        <v>10</v>
      </c>
    </row>
    <row r="255" spans="1:3" x14ac:dyDescent="0.25">
      <c r="A255" t="str">
        <f t="shared" si="3"/>
        <v>NSE:LTTS</v>
      </c>
      <c r="B255" s="3" t="s">
        <v>255</v>
      </c>
      <c r="C255" s="3">
        <v>10</v>
      </c>
    </row>
    <row r="256" spans="1:3" x14ac:dyDescent="0.25">
      <c r="A256" t="str">
        <f t="shared" si="3"/>
        <v>NSE:LUPIN</v>
      </c>
      <c r="B256" s="3" t="s">
        <v>256</v>
      </c>
      <c r="C256" s="3">
        <v>11</v>
      </c>
    </row>
    <row r="257" spans="1:3" x14ac:dyDescent="0.25">
      <c r="A257" t="str">
        <f t="shared" si="3"/>
        <v>NSE:LUXIND</v>
      </c>
      <c r="B257" s="3" t="s">
        <v>257</v>
      </c>
      <c r="C257" s="3">
        <v>11</v>
      </c>
    </row>
    <row r="258" spans="1:3" x14ac:dyDescent="0.25">
      <c r="A258" t="str">
        <f t="shared" ref="A258:A321" si="4">CONCATENATE("NSE:",B258)</f>
        <v>NSE:MAHABANK</v>
      </c>
      <c r="B258" s="3" t="s">
        <v>258</v>
      </c>
      <c r="C258" s="3">
        <v>9</v>
      </c>
    </row>
    <row r="259" spans="1:3" x14ac:dyDescent="0.25">
      <c r="A259" t="str">
        <f t="shared" si="4"/>
        <v>NSE:MAHINDCIE</v>
      </c>
      <c r="B259" s="3" t="s">
        <v>259</v>
      </c>
      <c r="C259" s="3">
        <v>8</v>
      </c>
    </row>
    <row r="260" spans="1:3" x14ac:dyDescent="0.25">
      <c r="A260" t="str">
        <f t="shared" si="4"/>
        <v>NSE:MAHLOG</v>
      </c>
      <c r="B260" s="3" t="s">
        <v>260</v>
      </c>
      <c r="C260" s="3">
        <v>9</v>
      </c>
    </row>
    <row r="261" spans="1:3" x14ac:dyDescent="0.25">
      <c r="A261" t="str">
        <f t="shared" si="4"/>
        <v>NSE:MAHSCOOTER</v>
      </c>
      <c r="B261" s="3" t="s">
        <v>261</v>
      </c>
      <c r="C261" s="3">
        <v>9</v>
      </c>
    </row>
    <row r="262" spans="1:3" x14ac:dyDescent="0.25">
      <c r="A262" t="str">
        <f t="shared" si="4"/>
        <v>NSE:MAHSEAMLES</v>
      </c>
      <c r="B262" s="3" t="s">
        <v>262</v>
      </c>
      <c r="C262" s="3">
        <v>10</v>
      </c>
    </row>
    <row r="263" spans="1:3" x14ac:dyDescent="0.25">
      <c r="A263" t="str">
        <f t="shared" si="4"/>
        <v>NSE:MANAPPURAM</v>
      </c>
      <c r="B263" s="3" t="s">
        <v>263</v>
      </c>
      <c r="C263" s="3">
        <v>6</v>
      </c>
    </row>
    <row r="264" spans="1:3" x14ac:dyDescent="0.25">
      <c r="A264" t="str">
        <f t="shared" si="4"/>
        <v>NSE:MARICO</v>
      </c>
      <c r="B264" s="3" t="s">
        <v>264</v>
      </c>
      <c r="C264" s="3">
        <v>16</v>
      </c>
    </row>
    <row r="265" spans="1:3" x14ac:dyDescent="0.25">
      <c r="A265" t="str">
        <f t="shared" si="4"/>
        <v>NSE:MARUTI</v>
      </c>
      <c r="B265" s="3" t="s">
        <v>265</v>
      </c>
      <c r="C265" s="3">
        <v>10</v>
      </c>
    </row>
    <row r="266" spans="1:3" x14ac:dyDescent="0.25">
      <c r="A266" t="str">
        <f t="shared" si="4"/>
        <v>NSE:MASFIN</v>
      </c>
      <c r="B266" s="3" t="s">
        <v>266</v>
      </c>
      <c r="C266" s="3">
        <v>9</v>
      </c>
    </row>
    <row r="267" spans="1:3" x14ac:dyDescent="0.25">
      <c r="A267" t="str">
        <f t="shared" si="4"/>
        <v>NSE:MAXHEALTH</v>
      </c>
      <c r="B267" s="3" t="s">
        <v>267</v>
      </c>
      <c r="C267" s="3">
        <v>12</v>
      </c>
    </row>
    <row r="268" spans="1:3" x14ac:dyDescent="0.25">
      <c r="A268" t="str">
        <f t="shared" si="4"/>
        <v>NSE:MAZDOCK</v>
      </c>
      <c r="B268" s="3" t="s">
        <v>268</v>
      </c>
      <c r="C268" s="3">
        <v>11</v>
      </c>
    </row>
    <row r="269" spans="1:3" x14ac:dyDescent="0.25">
      <c r="A269" t="str">
        <f t="shared" si="4"/>
        <v>NSE:MCX</v>
      </c>
      <c r="B269" s="3" t="s">
        <v>269</v>
      </c>
      <c r="C269" s="3">
        <v>9</v>
      </c>
    </row>
    <row r="270" spans="1:3" x14ac:dyDescent="0.25">
      <c r="A270" t="str">
        <f t="shared" si="4"/>
        <v>NSE:MEGH</v>
      </c>
      <c r="B270" s="3" t="s">
        <v>270</v>
      </c>
      <c r="C270" s="3">
        <v>8</v>
      </c>
    </row>
    <row r="271" spans="1:3" x14ac:dyDescent="0.25">
      <c r="A271" t="str">
        <f t="shared" si="4"/>
        <v>NSE:METROPOLIS</v>
      </c>
      <c r="B271" s="3" t="s">
        <v>271</v>
      </c>
      <c r="C271" s="3">
        <v>10</v>
      </c>
    </row>
    <row r="272" spans="1:3" x14ac:dyDescent="0.25">
      <c r="A272" t="str">
        <f t="shared" si="4"/>
        <v>NSE:MHRIL</v>
      </c>
      <c r="B272" s="3" t="s">
        <v>272</v>
      </c>
      <c r="C272" s="3">
        <v>10</v>
      </c>
    </row>
    <row r="273" spans="1:3" x14ac:dyDescent="0.25">
      <c r="A273" t="str">
        <f t="shared" si="4"/>
        <v>NSE:MIDHANI</v>
      </c>
      <c r="B273" s="3" t="s">
        <v>273</v>
      </c>
      <c r="C273" s="3">
        <v>9</v>
      </c>
    </row>
    <row r="274" spans="1:3" x14ac:dyDescent="0.25">
      <c r="A274" t="str">
        <f t="shared" si="4"/>
        <v>NSE:MINDACORP</v>
      </c>
      <c r="B274" s="3" t="s">
        <v>274</v>
      </c>
      <c r="C274" s="3">
        <v>8</v>
      </c>
    </row>
    <row r="275" spans="1:3" x14ac:dyDescent="0.25">
      <c r="A275" t="str">
        <f t="shared" si="4"/>
        <v>NSE:MINDAIND</v>
      </c>
      <c r="B275" s="3" t="s">
        <v>275</v>
      </c>
      <c r="C275" s="3">
        <v>9</v>
      </c>
    </row>
    <row r="276" spans="1:3" x14ac:dyDescent="0.25">
      <c r="A276" t="str">
        <f t="shared" si="4"/>
        <v>NSE:MMTC</v>
      </c>
      <c r="B276" s="3" t="s">
        <v>276</v>
      </c>
      <c r="C276" s="3">
        <v>7</v>
      </c>
    </row>
    <row r="277" spans="1:3" x14ac:dyDescent="0.25">
      <c r="A277" t="str">
        <f t="shared" si="4"/>
        <v>NSE:MOIL</v>
      </c>
      <c r="B277" s="3" t="s">
        <v>277</v>
      </c>
      <c r="C277" s="3">
        <v>11</v>
      </c>
    </row>
    <row r="278" spans="1:3" x14ac:dyDescent="0.25">
      <c r="A278" t="str">
        <f t="shared" si="4"/>
        <v>NSE:MOTHERSUMI</v>
      </c>
      <c r="B278" s="3" t="s">
        <v>278</v>
      </c>
      <c r="C278" s="3">
        <v>6</v>
      </c>
    </row>
    <row r="279" spans="1:3" x14ac:dyDescent="0.25">
      <c r="A279" t="str">
        <f t="shared" si="4"/>
        <v>NSE:MOTILALOFS</v>
      </c>
      <c r="B279" s="3" t="s">
        <v>279</v>
      </c>
      <c r="C279" s="3">
        <v>9</v>
      </c>
    </row>
    <row r="280" spans="1:3" x14ac:dyDescent="0.25">
      <c r="A280" t="str">
        <f t="shared" si="4"/>
        <v>NSE:MPHASIS</v>
      </c>
      <c r="B280" s="3" t="s">
        <v>280</v>
      </c>
      <c r="C280" s="3">
        <v>10</v>
      </c>
    </row>
    <row r="281" spans="1:3" x14ac:dyDescent="0.25">
      <c r="A281" t="str">
        <f t="shared" si="4"/>
        <v>NSE:MRPL</v>
      </c>
      <c r="B281" s="3" t="s">
        <v>281</v>
      </c>
      <c r="C281" s="3">
        <v>9</v>
      </c>
    </row>
    <row r="282" spans="1:3" x14ac:dyDescent="0.25">
      <c r="A282" t="str">
        <f t="shared" si="4"/>
        <v>NSE:NAM-INDIA</v>
      </c>
      <c r="B282" s="3" t="s">
        <v>282</v>
      </c>
      <c r="C282" s="3">
        <v>8</v>
      </c>
    </row>
    <row r="283" spans="1:3" x14ac:dyDescent="0.25">
      <c r="A283" t="str">
        <f t="shared" si="4"/>
        <v>NSE:NATCOPHARM</v>
      </c>
      <c r="B283" s="3" t="s">
        <v>283</v>
      </c>
      <c r="C283" s="3">
        <v>11</v>
      </c>
    </row>
    <row r="284" spans="1:3" x14ac:dyDescent="0.25">
      <c r="A284" t="str">
        <f t="shared" si="4"/>
        <v>NSE:NAVINFLUOR</v>
      </c>
      <c r="B284" s="3" t="s">
        <v>284</v>
      </c>
      <c r="C284" s="3">
        <v>8</v>
      </c>
    </row>
    <row r="285" spans="1:3" x14ac:dyDescent="0.25">
      <c r="A285" t="str">
        <f t="shared" si="4"/>
        <v>NSE:NAVNETEDUL</v>
      </c>
      <c r="B285" s="3" t="s">
        <v>285</v>
      </c>
      <c r="C285" s="3">
        <v>11</v>
      </c>
    </row>
    <row r="286" spans="1:3" x14ac:dyDescent="0.25">
      <c r="A286" t="str">
        <f t="shared" si="4"/>
        <v>NSE:NBCC</v>
      </c>
      <c r="B286" s="3" t="s">
        <v>286</v>
      </c>
      <c r="C286" s="3">
        <v>8</v>
      </c>
    </row>
    <row r="287" spans="1:3" x14ac:dyDescent="0.25">
      <c r="A287" t="str">
        <f t="shared" si="4"/>
        <v>NSE:NCC</v>
      </c>
      <c r="B287" s="3" t="s">
        <v>287</v>
      </c>
      <c r="C287" s="3">
        <v>7</v>
      </c>
    </row>
    <row r="288" spans="1:3" x14ac:dyDescent="0.25">
      <c r="A288" t="str">
        <f t="shared" si="4"/>
        <v>NSE:NEOGEN</v>
      </c>
      <c r="B288" s="3" t="s">
        <v>288</v>
      </c>
      <c r="C288" s="3">
        <v>8</v>
      </c>
    </row>
    <row r="289" spans="1:3" x14ac:dyDescent="0.25">
      <c r="A289" t="str">
        <f t="shared" si="4"/>
        <v>NSE:NESCO</v>
      </c>
      <c r="B289" s="3" t="s">
        <v>289</v>
      </c>
      <c r="C289" s="3">
        <v>10</v>
      </c>
    </row>
    <row r="290" spans="1:3" x14ac:dyDescent="0.25">
      <c r="A290" t="str">
        <f t="shared" si="4"/>
        <v>NSE:NESTLEIND</v>
      </c>
      <c r="B290" s="3" t="s">
        <v>290</v>
      </c>
      <c r="C290" s="3">
        <v>13</v>
      </c>
    </row>
    <row r="291" spans="1:3" x14ac:dyDescent="0.25">
      <c r="A291" t="str">
        <f t="shared" si="4"/>
        <v>NSE:NETWORK18</v>
      </c>
      <c r="B291" s="3" t="s">
        <v>291</v>
      </c>
      <c r="C291" s="3">
        <v>8</v>
      </c>
    </row>
    <row r="292" spans="1:3" x14ac:dyDescent="0.25">
      <c r="A292" t="str">
        <f t="shared" si="4"/>
        <v>NSE:NFL</v>
      </c>
      <c r="B292" s="3" t="s">
        <v>292</v>
      </c>
      <c r="C292" s="3">
        <v>8</v>
      </c>
    </row>
    <row r="293" spans="1:3" x14ac:dyDescent="0.25">
      <c r="A293" t="str">
        <f t="shared" si="4"/>
        <v>NSE:NH</v>
      </c>
      <c r="B293" s="3" t="s">
        <v>293</v>
      </c>
      <c r="C293" s="3">
        <v>11</v>
      </c>
    </row>
    <row r="294" spans="1:3" x14ac:dyDescent="0.25">
      <c r="A294" t="str">
        <f t="shared" si="4"/>
        <v>NSE:NHPC</v>
      </c>
      <c r="B294" s="3" t="s">
        <v>294</v>
      </c>
      <c r="C294" s="3">
        <v>11</v>
      </c>
    </row>
    <row r="295" spans="1:3" x14ac:dyDescent="0.25">
      <c r="A295" t="str">
        <f t="shared" si="4"/>
        <v>NSE:NIACL</v>
      </c>
      <c r="B295" s="3" t="s">
        <v>295</v>
      </c>
      <c r="C295" s="3">
        <v>8</v>
      </c>
    </row>
    <row r="296" spans="1:3" x14ac:dyDescent="0.25">
      <c r="A296" t="str">
        <f t="shared" si="4"/>
        <v>NSE:NIFTYBEES</v>
      </c>
      <c r="B296" s="3" t="s">
        <v>296</v>
      </c>
      <c r="C296" s="3">
        <v>16</v>
      </c>
    </row>
    <row r="297" spans="1:3" x14ac:dyDescent="0.25">
      <c r="A297" t="str">
        <f t="shared" si="4"/>
        <v>NSE:NIITLTD</v>
      </c>
      <c r="B297" s="3" t="s">
        <v>297</v>
      </c>
      <c r="C297" s="3">
        <v>8</v>
      </c>
    </row>
    <row r="298" spans="1:3" x14ac:dyDescent="0.25">
      <c r="A298" t="str">
        <f t="shared" si="4"/>
        <v>NSE:NILKAMAL</v>
      </c>
      <c r="B298" s="3" t="s">
        <v>298</v>
      </c>
      <c r="C298" s="3">
        <v>11</v>
      </c>
    </row>
    <row r="299" spans="1:3" x14ac:dyDescent="0.25">
      <c r="A299" t="str">
        <f t="shared" si="4"/>
        <v>NSE:NLCINDIA</v>
      </c>
      <c r="B299" s="3" t="s">
        <v>299</v>
      </c>
      <c r="C299" s="3">
        <v>12</v>
      </c>
    </row>
    <row r="300" spans="1:3" x14ac:dyDescent="0.25">
      <c r="A300" t="str">
        <f t="shared" si="4"/>
        <v>NSE:NOCIL</v>
      </c>
      <c r="B300" s="3" t="s">
        <v>300</v>
      </c>
      <c r="C300" s="3">
        <v>7</v>
      </c>
    </row>
    <row r="301" spans="1:3" x14ac:dyDescent="0.25">
      <c r="A301" t="str">
        <f t="shared" si="4"/>
        <v>NSE:NTPC</v>
      </c>
      <c r="B301" s="3" t="s">
        <v>301</v>
      </c>
      <c r="C301" s="3">
        <v>12</v>
      </c>
    </row>
    <row r="302" spans="1:3" x14ac:dyDescent="0.25">
      <c r="A302" t="str">
        <f t="shared" si="4"/>
        <v>NSE:OBEROIRLTY</v>
      </c>
      <c r="B302" s="3" t="s">
        <v>302</v>
      </c>
      <c r="C302" s="3">
        <v>9</v>
      </c>
    </row>
    <row r="303" spans="1:3" x14ac:dyDescent="0.25">
      <c r="A303" t="str">
        <f t="shared" si="4"/>
        <v>NSE:OFSS</v>
      </c>
      <c r="B303" s="3" t="s">
        <v>303</v>
      </c>
      <c r="C303" s="3">
        <v>11</v>
      </c>
    </row>
    <row r="304" spans="1:3" x14ac:dyDescent="0.25">
      <c r="A304" t="str">
        <f t="shared" si="4"/>
        <v>NSE:OIL</v>
      </c>
      <c r="B304" s="3" t="s">
        <v>304</v>
      </c>
      <c r="C304" s="3">
        <v>9</v>
      </c>
    </row>
    <row r="305" spans="1:3" x14ac:dyDescent="0.25">
      <c r="A305" t="str">
        <f t="shared" si="4"/>
        <v>NSE:ORIENTELEC</v>
      </c>
      <c r="B305" s="3" t="s">
        <v>305</v>
      </c>
      <c r="C305" s="3">
        <v>10</v>
      </c>
    </row>
    <row r="306" spans="1:3" x14ac:dyDescent="0.25">
      <c r="A306" t="str">
        <f t="shared" si="4"/>
        <v>NSE:ORIENTREF</v>
      </c>
      <c r="B306" s="3" t="s">
        <v>306</v>
      </c>
      <c r="C306" s="3">
        <v>9</v>
      </c>
    </row>
    <row r="307" spans="1:3" x14ac:dyDescent="0.25">
      <c r="A307" t="str">
        <f t="shared" si="4"/>
        <v>NSE:PEL</v>
      </c>
      <c r="B307" s="3" t="s">
        <v>307</v>
      </c>
      <c r="C307" s="3">
        <v>4</v>
      </c>
    </row>
    <row r="308" spans="1:3" x14ac:dyDescent="0.25">
      <c r="A308" t="str">
        <f t="shared" si="4"/>
        <v>NSE:PERSISTENT</v>
      </c>
      <c r="B308" s="3" t="s">
        <v>308</v>
      </c>
      <c r="C308" s="3">
        <v>10</v>
      </c>
    </row>
    <row r="309" spans="1:3" x14ac:dyDescent="0.25">
      <c r="A309" t="str">
        <f t="shared" si="4"/>
        <v>NSE:PFIZER</v>
      </c>
      <c r="B309" s="3" t="s">
        <v>309</v>
      </c>
      <c r="C309" s="3">
        <v>11</v>
      </c>
    </row>
    <row r="310" spans="1:3" x14ac:dyDescent="0.25">
      <c r="A310" t="str">
        <f t="shared" si="4"/>
        <v>NSE:PGHH</v>
      </c>
      <c r="B310" s="3" t="s">
        <v>310</v>
      </c>
      <c r="C310" s="3">
        <v>15</v>
      </c>
    </row>
    <row r="311" spans="1:3" x14ac:dyDescent="0.25">
      <c r="A311" t="str">
        <f t="shared" si="4"/>
        <v>NSE:PGHL</v>
      </c>
      <c r="B311" s="3" t="s">
        <v>311</v>
      </c>
      <c r="C311" s="3">
        <v>11</v>
      </c>
    </row>
    <row r="312" spans="1:3" x14ac:dyDescent="0.25">
      <c r="A312" t="str">
        <f t="shared" si="4"/>
        <v>NSE:PHILIPCARB</v>
      </c>
      <c r="B312" s="3" t="s">
        <v>312</v>
      </c>
      <c r="C312" s="3">
        <v>8</v>
      </c>
    </row>
    <row r="313" spans="1:3" x14ac:dyDescent="0.25">
      <c r="A313" t="str">
        <f t="shared" si="4"/>
        <v>NSE:PHOENIXLTD</v>
      </c>
      <c r="B313" s="3" t="s">
        <v>313</v>
      </c>
      <c r="C313" s="3">
        <v>9</v>
      </c>
    </row>
    <row r="314" spans="1:3" x14ac:dyDescent="0.25">
      <c r="A314" t="str">
        <f t="shared" si="4"/>
        <v>NSE:PIDILITIND</v>
      </c>
      <c r="B314" s="3" t="s">
        <v>314</v>
      </c>
      <c r="C314" s="3">
        <v>12</v>
      </c>
    </row>
    <row r="315" spans="1:3" x14ac:dyDescent="0.25">
      <c r="A315" t="str">
        <f t="shared" si="4"/>
        <v>NSE:PIIND</v>
      </c>
      <c r="B315" s="3" t="s">
        <v>315</v>
      </c>
      <c r="C315" s="3">
        <v>11</v>
      </c>
    </row>
    <row r="316" spans="1:3" x14ac:dyDescent="0.25">
      <c r="A316" t="str">
        <f t="shared" si="4"/>
        <v>NSE:PILANIINVS</v>
      </c>
      <c r="B316" s="3" t="s">
        <v>316</v>
      </c>
      <c r="C316" s="3">
        <v>10</v>
      </c>
    </row>
    <row r="317" spans="1:3" x14ac:dyDescent="0.25">
      <c r="A317" t="str">
        <f t="shared" si="4"/>
        <v>NSE:PNB</v>
      </c>
      <c r="B317" s="3" t="s">
        <v>317</v>
      </c>
      <c r="C317" s="3">
        <v>9</v>
      </c>
    </row>
    <row r="318" spans="1:3" x14ac:dyDescent="0.25">
      <c r="A318" t="str">
        <f t="shared" si="4"/>
        <v>NSE:PNBHOUSING</v>
      </c>
      <c r="B318" s="3" t="s">
        <v>318</v>
      </c>
      <c r="C318" s="3">
        <v>9</v>
      </c>
    </row>
    <row r="319" spans="1:3" x14ac:dyDescent="0.25">
      <c r="A319" t="str">
        <f t="shared" si="4"/>
        <v>NSE:PNCINFRA</v>
      </c>
      <c r="B319" s="3" t="s">
        <v>319</v>
      </c>
      <c r="C319" s="3">
        <v>9</v>
      </c>
    </row>
    <row r="320" spans="1:3" x14ac:dyDescent="0.25">
      <c r="A320" t="str">
        <f t="shared" si="4"/>
        <v>NSE:POLYMED</v>
      </c>
      <c r="B320" s="3" t="s">
        <v>320</v>
      </c>
      <c r="C320" s="3">
        <v>8</v>
      </c>
    </row>
    <row r="321" spans="1:3" x14ac:dyDescent="0.25">
      <c r="A321" t="str">
        <f t="shared" si="4"/>
        <v>NSE:POLYPLEX</v>
      </c>
      <c r="B321" s="3" t="s">
        <v>321</v>
      </c>
      <c r="C321" s="3">
        <v>9</v>
      </c>
    </row>
    <row r="322" spans="1:3" x14ac:dyDescent="0.25">
      <c r="A322" t="str">
        <f t="shared" ref="A322:A385" si="5">CONCATENATE("NSE:",B322)</f>
        <v>NSE:POWERINDIA</v>
      </c>
      <c r="B322" s="3" t="s">
        <v>322</v>
      </c>
      <c r="C322" s="3">
        <v>13</v>
      </c>
    </row>
    <row r="323" spans="1:3" x14ac:dyDescent="0.25">
      <c r="A323" t="str">
        <f t="shared" si="5"/>
        <v>NSE:PRAJIND</v>
      </c>
      <c r="B323" s="3" t="s">
        <v>323</v>
      </c>
      <c r="C323" s="3">
        <v>8</v>
      </c>
    </row>
    <row r="324" spans="1:3" x14ac:dyDescent="0.25">
      <c r="A324" t="str">
        <f t="shared" si="5"/>
        <v>NSE:PRESTIGE</v>
      </c>
      <c r="B324" s="3" t="s">
        <v>324</v>
      </c>
      <c r="C324" s="3">
        <v>7</v>
      </c>
    </row>
    <row r="325" spans="1:3" x14ac:dyDescent="0.25">
      <c r="A325" t="str">
        <f t="shared" si="5"/>
        <v>NSE:PRIVISCL</v>
      </c>
      <c r="B325" s="3" t="s">
        <v>325</v>
      </c>
      <c r="C325" s="3">
        <v>9</v>
      </c>
    </row>
    <row r="326" spans="1:3" x14ac:dyDescent="0.25">
      <c r="A326" t="str">
        <f t="shared" si="5"/>
        <v>NSE:PRSMJOHNSN</v>
      </c>
      <c r="B326" s="3" t="s">
        <v>326</v>
      </c>
      <c r="C326" s="3">
        <v>8</v>
      </c>
    </row>
    <row r="327" spans="1:3" x14ac:dyDescent="0.25">
      <c r="A327" t="str">
        <f t="shared" si="5"/>
        <v>NSE:PSPPROJECT</v>
      </c>
      <c r="B327" s="3" t="s">
        <v>327</v>
      </c>
      <c r="C327" s="3">
        <v>11</v>
      </c>
    </row>
    <row r="328" spans="1:3" x14ac:dyDescent="0.25">
      <c r="A328" t="str">
        <f t="shared" si="5"/>
        <v>NSE:PTC</v>
      </c>
      <c r="B328" s="3" t="s">
        <v>328</v>
      </c>
      <c r="C328" s="3">
        <v>11</v>
      </c>
    </row>
    <row r="329" spans="1:3" x14ac:dyDescent="0.25">
      <c r="A329" t="str">
        <f t="shared" si="5"/>
        <v>NSE:QUESS</v>
      </c>
      <c r="B329" s="3" t="s">
        <v>329</v>
      </c>
      <c r="C329" s="3">
        <v>8</v>
      </c>
    </row>
    <row r="330" spans="1:3" x14ac:dyDescent="0.25">
      <c r="A330" t="str">
        <f t="shared" si="5"/>
        <v>NSE:RADICO</v>
      </c>
      <c r="B330" s="3" t="s">
        <v>330</v>
      </c>
      <c r="C330" s="3">
        <v>9</v>
      </c>
    </row>
    <row r="331" spans="1:3" x14ac:dyDescent="0.25">
      <c r="A331" t="str">
        <f t="shared" si="5"/>
        <v>NSE:RAIN</v>
      </c>
      <c r="B331" s="3" t="s">
        <v>331</v>
      </c>
      <c r="C331" s="3">
        <v>7</v>
      </c>
    </row>
    <row r="332" spans="1:3" x14ac:dyDescent="0.25">
      <c r="A332" t="str">
        <f t="shared" si="5"/>
        <v>NSE:RAJESHEXPO</v>
      </c>
      <c r="B332" s="3" t="s">
        <v>332</v>
      </c>
      <c r="C332" s="3">
        <v>12</v>
      </c>
    </row>
    <row r="333" spans="1:3" x14ac:dyDescent="0.25">
      <c r="A333" t="str">
        <f t="shared" si="5"/>
        <v>NSE:RALLIS</v>
      </c>
      <c r="B333" s="3" t="s">
        <v>333</v>
      </c>
      <c r="C333" s="3">
        <v>10</v>
      </c>
    </row>
    <row r="334" spans="1:3" x14ac:dyDescent="0.25">
      <c r="A334" t="str">
        <f t="shared" si="5"/>
        <v>NSE:RAMCOIND</v>
      </c>
      <c r="B334" s="3" t="s">
        <v>334</v>
      </c>
      <c r="C334" s="3">
        <v>9</v>
      </c>
    </row>
    <row r="335" spans="1:3" x14ac:dyDescent="0.25">
      <c r="A335" t="str">
        <f t="shared" si="5"/>
        <v>NSE:RATNAMANI</v>
      </c>
      <c r="B335" s="3" t="s">
        <v>335</v>
      </c>
      <c r="C335" s="3">
        <v>12</v>
      </c>
    </row>
    <row r="336" spans="1:3" x14ac:dyDescent="0.25">
      <c r="A336" t="str">
        <f t="shared" si="5"/>
        <v>NSE:RAYMOND</v>
      </c>
      <c r="B336" s="3" t="s">
        <v>336</v>
      </c>
      <c r="C336" s="3">
        <v>9</v>
      </c>
    </row>
    <row r="337" spans="1:3" x14ac:dyDescent="0.25">
      <c r="A337" t="str">
        <f t="shared" si="5"/>
        <v>NSE:RCF</v>
      </c>
      <c r="B337" s="3" t="s">
        <v>337</v>
      </c>
      <c r="C337" s="3">
        <v>9</v>
      </c>
    </row>
    <row r="338" spans="1:3" x14ac:dyDescent="0.25">
      <c r="A338" t="str">
        <f t="shared" si="5"/>
        <v>NSE:REDINGTON</v>
      </c>
      <c r="B338" s="3" t="s">
        <v>338</v>
      </c>
      <c r="C338" s="3">
        <v>8</v>
      </c>
    </row>
    <row r="339" spans="1:3" x14ac:dyDescent="0.25">
      <c r="A339" t="str">
        <f t="shared" si="5"/>
        <v>NSE:RELAXO</v>
      </c>
      <c r="B339" s="3" t="s">
        <v>339</v>
      </c>
      <c r="C339" s="3">
        <v>12</v>
      </c>
    </row>
    <row r="340" spans="1:3" x14ac:dyDescent="0.25">
      <c r="A340" t="str">
        <f t="shared" si="5"/>
        <v>NSE:RELIANCE</v>
      </c>
      <c r="B340" s="3" t="s">
        <v>340</v>
      </c>
      <c r="C340" s="3">
        <v>10</v>
      </c>
    </row>
    <row r="341" spans="1:3" x14ac:dyDescent="0.25">
      <c r="A341" t="str">
        <f t="shared" si="5"/>
        <v>NSE:RITES</v>
      </c>
      <c r="B341" s="3" t="s">
        <v>341</v>
      </c>
      <c r="C341" s="3">
        <v>12</v>
      </c>
    </row>
    <row r="342" spans="1:3" x14ac:dyDescent="0.25">
      <c r="A342" t="str">
        <f t="shared" si="5"/>
        <v>NSE:ROSSARI</v>
      </c>
      <c r="B342" s="3" t="s">
        <v>342</v>
      </c>
      <c r="C342" s="3">
        <v>14</v>
      </c>
    </row>
    <row r="343" spans="1:3" x14ac:dyDescent="0.25">
      <c r="A343" t="str">
        <f t="shared" si="5"/>
        <v>NSE:RUPA</v>
      </c>
      <c r="B343" s="3" t="s">
        <v>343</v>
      </c>
      <c r="C343" s="3">
        <v>8</v>
      </c>
    </row>
    <row r="344" spans="1:3" x14ac:dyDescent="0.25">
      <c r="A344" t="str">
        <f t="shared" si="5"/>
        <v>NSE:SAIL</v>
      </c>
      <c r="B344" s="3" t="s">
        <v>344</v>
      </c>
      <c r="C344" s="3">
        <v>3</v>
      </c>
    </row>
    <row r="345" spans="1:3" x14ac:dyDescent="0.25">
      <c r="A345" t="str">
        <f t="shared" si="5"/>
        <v>NSE:SANOFI</v>
      </c>
      <c r="B345" s="3" t="s">
        <v>345</v>
      </c>
      <c r="C345" s="3">
        <v>15</v>
      </c>
    </row>
    <row r="346" spans="1:3" x14ac:dyDescent="0.25">
      <c r="A346" t="str">
        <f t="shared" si="5"/>
        <v>NSE:SBICARD</v>
      </c>
      <c r="B346" s="3" t="s">
        <v>346</v>
      </c>
      <c r="C346" s="3">
        <v>12</v>
      </c>
    </row>
    <row r="347" spans="1:3" x14ac:dyDescent="0.25">
      <c r="A347" t="str">
        <f t="shared" si="5"/>
        <v>NSE:SBILIFE</v>
      </c>
      <c r="B347" s="3" t="s">
        <v>347</v>
      </c>
      <c r="C347" s="3">
        <v>11</v>
      </c>
    </row>
    <row r="348" spans="1:3" x14ac:dyDescent="0.25">
      <c r="A348" t="str">
        <f t="shared" si="5"/>
        <v>NSE:SBIN</v>
      </c>
      <c r="B348" s="3" t="s">
        <v>348</v>
      </c>
      <c r="C348" s="3">
        <v>6</v>
      </c>
    </row>
    <row r="349" spans="1:3" x14ac:dyDescent="0.25">
      <c r="A349" t="str">
        <f t="shared" si="5"/>
        <v>NSE:SCHAEFFLER</v>
      </c>
      <c r="B349" s="3" t="s">
        <v>349</v>
      </c>
      <c r="C349" s="3">
        <v>13</v>
      </c>
    </row>
    <row r="350" spans="1:3" x14ac:dyDescent="0.25">
      <c r="A350" t="str">
        <f t="shared" si="5"/>
        <v>NSE:SCHNEIDER</v>
      </c>
      <c r="B350" s="3" t="s">
        <v>350</v>
      </c>
      <c r="C350" s="3">
        <v>8</v>
      </c>
    </row>
    <row r="351" spans="1:3" x14ac:dyDescent="0.25">
      <c r="A351" t="str">
        <f t="shared" si="5"/>
        <v>NSE:SCI</v>
      </c>
      <c r="B351" s="3" t="s">
        <v>351</v>
      </c>
      <c r="C351" s="3">
        <v>7</v>
      </c>
    </row>
    <row r="352" spans="1:3" x14ac:dyDescent="0.25">
      <c r="A352" t="str">
        <f t="shared" si="5"/>
        <v>NSE:SFL</v>
      </c>
      <c r="B352" s="3" t="s">
        <v>352</v>
      </c>
      <c r="C352" s="3">
        <v>12</v>
      </c>
    </row>
    <row r="353" spans="1:3" x14ac:dyDescent="0.25">
      <c r="A353" t="str">
        <f t="shared" si="5"/>
        <v>NSE:SHARDACROP</v>
      </c>
      <c r="B353" s="3" t="s">
        <v>353</v>
      </c>
      <c r="C353" s="3">
        <v>8</v>
      </c>
    </row>
    <row r="354" spans="1:3" x14ac:dyDescent="0.25">
      <c r="A354" t="str">
        <f t="shared" si="5"/>
        <v>NSE:SHILPAMED</v>
      </c>
      <c r="B354" s="3" t="s">
        <v>354</v>
      </c>
      <c r="C354" s="3">
        <v>8</v>
      </c>
    </row>
    <row r="355" spans="1:3" x14ac:dyDescent="0.25">
      <c r="A355" t="str">
        <f t="shared" si="5"/>
        <v>NSE:SHOPERSTOP</v>
      </c>
      <c r="B355" s="3" t="s">
        <v>355</v>
      </c>
      <c r="C355" s="3">
        <v>9</v>
      </c>
    </row>
    <row r="356" spans="1:3" x14ac:dyDescent="0.25">
      <c r="A356" t="str">
        <f t="shared" si="5"/>
        <v>NSE:SHRIRAMCIT</v>
      </c>
      <c r="B356" s="3" t="s">
        <v>356</v>
      </c>
      <c r="C356" s="3">
        <v>10</v>
      </c>
    </row>
    <row r="357" spans="1:3" x14ac:dyDescent="0.25">
      <c r="A357" t="str">
        <f t="shared" si="5"/>
        <v>NSE:SIEMENS</v>
      </c>
      <c r="B357" s="3" t="s">
        <v>357</v>
      </c>
      <c r="C357" s="3">
        <v>12</v>
      </c>
    </row>
    <row r="358" spans="1:3" x14ac:dyDescent="0.25">
      <c r="A358" t="str">
        <f t="shared" si="5"/>
        <v>NSE:SIS</v>
      </c>
      <c r="B358" s="3" t="s">
        <v>358</v>
      </c>
      <c r="C358" s="3">
        <v>9</v>
      </c>
    </row>
    <row r="359" spans="1:3" x14ac:dyDescent="0.25">
      <c r="A359" t="str">
        <f t="shared" si="5"/>
        <v>NSE:SJVN</v>
      </c>
      <c r="B359" s="3" t="s">
        <v>359</v>
      </c>
      <c r="C359" s="3">
        <v>13</v>
      </c>
    </row>
    <row r="360" spans="1:3" x14ac:dyDescent="0.25">
      <c r="A360" t="str">
        <f t="shared" si="5"/>
        <v>NSE:SKFINDIA</v>
      </c>
      <c r="B360" s="3" t="s">
        <v>360</v>
      </c>
      <c r="C360" s="3">
        <v>12</v>
      </c>
    </row>
    <row r="361" spans="1:3" x14ac:dyDescent="0.25">
      <c r="A361" t="str">
        <f t="shared" si="5"/>
        <v>NSE:SOLARA</v>
      </c>
      <c r="B361" s="3" t="s">
        <v>361</v>
      </c>
      <c r="C361" s="3">
        <v>7</v>
      </c>
    </row>
    <row r="362" spans="1:3" x14ac:dyDescent="0.25">
      <c r="A362" t="str">
        <f t="shared" si="5"/>
        <v>NSE:SOLARINDS</v>
      </c>
      <c r="B362" s="3" t="s">
        <v>362</v>
      </c>
      <c r="C362" s="3">
        <v>13</v>
      </c>
    </row>
    <row r="363" spans="1:3" x14ac:dyDescent="0.25">
      <c r="A363" t="str">
        <f t="shared" si="5"/>
        <v>NSE:SONATSOFTW</v>
      </c>
      <c r="B363" s="3" t="s">
        <v>363</v>
      </c>
      <c r="C363" s="3">
        <v>11</v>
      </c>
    </row>
    <row r="364" spans="1:3" x14ac:dyDescent="0.25">
      <c r="A364" t="str">
        <f t="shared" si="5"/>
        <v>NSE:SOUTHBANK</v>
      </c>
      <c r="B364" s="3" t="s">
        <v>364</v>
      </c>
      <c r="C364" s="3">
        <v>8</v>
      </c>
    </row>
    <row r="365" spans="1:3" x14ac:dyDescent="0.25">
      <c r="A365" t="str">
        <f t="shared" si="5"/>
        <v>NSE:SPANDANA</v>
      </c>
      <c r="B365" s="3" t="s">
        <v>365</v>
      </c>
      <c r="C365" s="3">
        <v>8</v>
      </c>
    </row>
    <row r="366" spans="1:3" x14ac:dyDescent="0.25">
      <c r="A366" t="str">
        <f t="shared" si="5"/>
        <v>NSE:SPARC</v>
      </c>
      <c r="B366" s="3" t="s">
        <v>366</v>
      </c>
      <c r="C366" s="3">
        <v>8</v>
      </c>
    </row>
    <row r="367" spans="1:3" x14ac:dyDescent="0.25">
      <c r="A367" t="str">
        <f t="shared" si="5"/>
        <v>NSE:SPICEJET</v>
      </c>
      <c r="B367" s="3" t="s">
        <v>367</v>
      </c>
      <c r="C367" s="3">
        <v>8</v>
      </c>
    </row>
    <row r="368" spans="1:3" x14ac:dyDescent="0.25">
      <c r="A368" t="str">
        <f t="shared" si="5"/>
        <v>NSE:SRF</v>
      </c>
      <c r="B368" s="3" t="s">
        <v>368</v>
      </c>
      <c r="C368" s="3">
        <v>8</v>
      </c>
    </row>
    <row r="369" spans="1:3" x14ac:dyDescent="0.25">
      <c r="A369" t="str">
        <f t="shared" si="5"/>
        <v>NSE:STAR</v>
      </c>
      <c r="B369" s="3" t="s">
        <v>369</v>
      </c>
      <c r="C369" s="3">
        <v>7</v>
      </c>
    </row>
    <row r="370" spans="1:3" x14ac:dyDescent="0.25">
      <c r="A370" t="str">
        <f t="shared" si="5"/>
        <v>NSE:STARCEMENT</v>
      </c>
      <c r="B370" s="3" t="s">
        <v>370</v>
      </c>
      <c r="C370" s="3">
        <v>10</v>
      </c>
    </row>
    <row r="371" spans="1:3" x14ac:dyDescent="0.25">
      <c r="A371" t="str">
        <f t="shared" si="5"/>
        <v>NSE:STLTECH</v>
      </c>
      <c r="B371" s="3" t="s">
        <v>371</v>
      </c>
      <c r="C371" s="3">
        <v>7</v>
      </c>
    </row>
    <row r="372" spans="1:3" x14ac:dyDescent="0.25">
      <c r="A372" t="str">
        <f t="shared" si="5"/>
        <v>NSE:SUDARSCHEM</v>
      </c>
      <c r="B372" s="3" t="s">
        <v>372</v>
      </c>
      <c r="C372" s="3">
        <v>10</v>
      </c>
    </row>
    <row r="373" spans="1:3" x14ac:dyDescent="0.25">
      <c r="A373" t="str">
        <f t="shared" si="5"/>
        <v>NSE:SUMICHEM</v>
      </c>
      <c r="B373" s="3" t="s">
        <v>373</v>
      </c>
      <c r="C373" s="3">
        <v>10</v>
      </c>
    </row>
    <row r="374" spans="1:3" x14ac:dyDescent="0.25">
      <c r="A374" t="str">
        <f t="shared" si="5"/>
        <v>NSE:SUNCLAYLTD</v>
      </c>
      <c r="B374" s="3" t="s">
        <v>374</v>
      </c>
      <c r="C374" s="3">
        <v>10</v>
      </c>
    </row>
    <row r="375" spans="1:3" x14ac:dyDescent="0.25">
      <c r="A375" t="str">
        <f t="shared" si="5"/>
        <v>NSE:SUNDARMFIN</v>
      </c>
      <c r="B375" s="3" t="s">
        <v>375</v>
      </c>
      <c r="C375" s="3">
        <v>11</v>
      </c>
    </row>
    <row r="376" spans="1:3" x14ac:dyDescent="0.25">
      <c r="A376" t="str">
        <f t="shared" si="5"/>
        <v>NSE:SUNDRMFAST</v>
      </c>
      <c r="B376" s="3" t="s">
        <v>376</v>
      </c>
      <c r="C376" s="3">
        <v>10</v>
      </c>
    </row>
    <row r="377" spans="1:3" x14ac:dyDescent="0.25">
      <c r="A377" t="str">
        <f t="shared" si="5"/>
        <v>NSE:SUNPHARMA</v>
      </c>
      <c r="B377" s="3" t="s">
        <v>377</v>
      </c>
      <c r="C377" s="3">
        <v>11</v>
      </c>
    </row>
    <row r="378" spans="1:3" x14ac:dyDescent="0.25">
      <c r="A378" t="str">
        <f t="shared" si="5"/>
        <v>NSE:SUNTECK</v>
      </c>
      <c r="B378" s="3" t="s">
        <v>378</v>
      </c>
      <c r="C378" s="3">
        <v>8</v>
      </c>
    </row>
    <row r="379" spans="1:3" x14ac:dyDescent="0.25">
      <c r="A379" t="str">
        <f t="shared" si="5"/>
        <v>NSE:SUPRAJIT</v>
      </c>
      <c r="B379" s="3" t="s">
        <v>379</v>
      </c>
      <c r="C379" s="3">
        <v>9</v>
      </c>
    </row>
    <row r="380" spans="1:3" x14ac:dyDescent="0.25">
      <c r="A380" t="str">
        <f t="shared" si="5"/>
        <v>NSE:SUPREMEIND</v>
      </c>
      <c r="B380" s="3" t="s">
        <v>380</v>
      </c>
      <c r="C380" s="3">
        <v>10</v>
      </c>
    </row>
    <row r="381" spans="1:3" x14ac:dyDescent="0.25">
      <c r="A381" t="str">
        <f t="shared" si="5"/>
        <v>NSE:SUVENPHAR</v>
      </c>
      <c r="B381" s="3" t="s">
        <v>381</v>
      </c>
      <c r="C381" s="3">
        <v>9</v>
      </c>
    </row>
    <row r="382" spans="1:3" x14ac:dyDescent="0.25">
      <c r="A382" t="str">
        <f t="shared" si="5"/>
        <v>NSE:SWANENERGY</v>
      </c>
      <c r="B382" s="3" t="s">
        <v>382</v>
      </c>
      <c r="C382" s="3">
        <v>10</v>
      </c>
    </row>
    <row r="383" spans="1:3" x14ac:dyDescent="0.25">
      <c r="A383" t="str">
        <f t="shared" si="5"/>
        <v>NSE:SWARAJENG</v>
      </c>
      <c r="B383" s="3" t="s">
        <v>383</v>
      </c>
      <c r="C383" s="3">
        <v>11</v>
      </c>
    </row>
    <row r="384" spans="1:3" x14ac:dyDescent="0.25">
      <c r="A384" t="str">
        <f t="shared" si="5"/>
        <v>NSE:SWSOLAR</v>
      </c>
      <c r="B384" s="3" t="s">
        <v>384</v>
      </c>
      <c r="C384" s="3">
        <v>7</v>
      </c>
    </row>
    <row r="385" spans="1:3" x14ac:dyDescent="0.25">
      <c r="A385" t="str">
        <f t="shared" si="5"/>
        <v>NSE:SYMPHONY</v>
      </c>
      <c r="B385" s="3" t="s">
        <v>385</v>
      </c>
      <c r="C385" s="3">
        <v>11</v>
      </c>
    </row>
    <row r="386" spans="1:3" x14ac:dyDescent="0.25">
      <c r="A386" t="str">
        <f t="shared" ref="A386:A449" si="6">CONCATENATE("NSE:",B386)</f>
        <v>NSE:SYNGENE</v>
      </c>
      <c r="B386" s="3" t="s">
        <v>386</v>
      </c>
      <c r="C386" s="3">
        <v>11</v>
      </c>
    </row>
    <row r="387" spans="1:3" x14ac:dyDescent="0.25">
      <c r="A387" t="str">
        <f t="shared" si="6"/>
        <v>NSE:TASTYBITE</v>
      </c>
      <c r="B387" s="3" t="s">
        <v>387</v>
      </c>
      <c r="C387" s="3">
        <v>9</v>
      </c>
    </row>
    <row r="388" spans="1:3" x14ac:dyDescent="0.25">
      <c r="A388" t="str">
        <f t="shared" si="6"/>
        <v>NSE:TATACHEM</v>
      </c>
      <c r="B388" s="3" t="s">
        <v>388</v>
      </c>
      <c r="C388" s="3">
        <v>11</v>
      </c>
    </row>
    <row r="389" spans="1:3" x14ac:dyDescent="0.25">
      <c r="A389" t="str">
        <f t="shared" si="6"/>
        <v>NSE:TATACOFFEE</v>
      </c>
      <c r="B389" s="3" t="s">
        <v>389</v>
      </c>
      <c r="C389" s="3">
        <v>10</v>
      </c>
    </row>
    <row r="390" spans="1:3" x14ac:dyDescent="0.25">
      <c r="A390" t="str">
        <f t="shared" si="6"/>
        <v>NSE:TATACOMM</v>
      </c>
      <c r="B390" s="3" t="s">
        <v>390</v>
      </c>
      <c r="C390" s="3">
        <v>9</v>
      </c>
    </row>
    <row r="391" spans="1:3" x14ac:dyDescent="0.25">
      <c r="A391" t="str">
        <f t="shared" si="6"/>
        <v>NSE:TATACONSUM</v>
      </c>
      <c r="B391" s="3" t="s">
        <v>391</v>
      </c>
      <c r="C391" s="3">
        <v>10</v>
      </c>
    </row>
    <row r="392" spans="1:3" x14ac:dyDescent="0.25">
      <c r="A392" t="str">
        <f t="shared" si="6"/>
        <v>NSE:TATAELXSI</v>
      </c>
      <c r="B392" s="3" t="s">
        <v>392</v>
      </c>
      <c r="C392" s="3">
        <v>9</v>
      </c>
    </row>
    <row r="393" spans="1:3" x14ac:dyDescent="0.25">
      <c r="A393" t="str">
        <f t="shared" si="6"/>
        <v>NSE:TATAINVEST</v>
      </c>
      <c r="B393" s="3" t="s">
        <v>393</v>
      </c>
      <c r="C393" s="3">
        <v>11</v>
      </c>
    </row>
    <row r="394" spans="1:3" x14ac:dyDescent="0.25">
      <c r="A394" t="str">
        <f t="shared" si="6"/>
        <v>NSE:TATAMETALI</v>
      </c>
      <c r="B394" s="3" t="s">
        <v>394</v>
      </c>
      <c r="C394" s="3">
        <v>9</v>
      </c>
    </row>
    <row r="395" spans="1:3" x14ac:dyDescent="0.25">
      <c r="A395" t="str">
        <f t="shared" si="6"/>
        <v>NSE:TATAMTRDVR</v>
      </c>
      <c r="B395" s="3" t="s">
        <v>395</v>
      </c>
      <c r="C395" s="3">
        <v>7</v>
      </c>
    </row>
    <row r="396" spans="1:3" x14ac:dyDescent="0.25">
      <c r="A396" t="str">
        <f t="shared" si="6"/>
        <v>NSE:TATASTLBSL</v>
      </c>
      <c r="B396" s="3" t="s">
        <v>396</v>
      </c>
      <c r="C396" s="3">
        <v>8</v>
      </c>
    </row>
    <row r="397" spans="1:3" x14ac:dyDescent="0.25">
      <c r="A397" t="str">
        <f t="shared" si="6"/>
        <v>NSE:TATASTLLP</v>
      </c>
      <c r="B397" s="3" t="s">
        <v>397</v>
      </c>
      <c r="C397" s="3">
        <v>8</v>
      </c>
    </row>
    <row r="398" spans="1:3" x14ac:dyDescent="0.25">
      <c r="A398" t="str">
        <f t="shared" si="6"/>
        <v>NSE:TCI</v>
      </c>
      <c r="B398" s="3" t="s">
        <v>398</v>
      </c>
      <c r="C398" s="3">
        <v>10</v>
      </c>
    </row>
    <row r="399" spans="1:3" x14ac:dyDescent="0.25">
      <c r="A399" t="str">
        <f t="shared" si="6"/>
        <v>NSE:TCIEXP</v>
      </c>
      <c r="B399" s="3" t="s">
        <v>399</v>
      </c>
      <c r="C399" s="3">
        <v>10</v>
      </c>
    </row>
    <row r="400" spans="1:3" x14ac:dyDescent="0.25">
      <c r="A400" t="str">
        <f t="shared" si="6"/>
        <v>NSE:TCNSBRANDS</v>
      </c>
      <c r="B400" s="3" t="s">
        <v>400</v>
      </c>
      <c r="C400" s="3">
        <v>9</v>
      </c>
    </row>
    <row r="401" spans="1:3" x14ac:dyDescent="0.25">
      <c r="A401" t="str">
        <f t="shared" si="6"/>
        <v>NSE:TEAMLEASE</v>
      </c>
      <c r="B401" s="3" t="s">
        <v>401</v>
      </c>
      <c r="C401" s="3">
        <v>11</v>
      </c>
    </row>
    <row r="402" spans="1:3" x14ac:dyDescent="0.25">
      <c r="A402" t="str">
        <f t="shared" si="6"/>
        <v>NSE:THERMAX</v>
      </c>
      <c r="B402" s="3" t="s">
        <v>402</v>
      </c>
      <c r="C402" s="3">
        <v>13</v>
      </c>
    </row>
    <row r="403" spans="1:3" x14ac:dyDescent="0.25">
      <c r="A403" t="str">
        <f t="shared" si="6"/>
        <v>NSE:THYROCARE</v>
      </c>
      <c r="B403" s="3" t="s">
        <v>403</v>
      </c>
      <c r="C403" s="3">
        <v>8</v>
      </c>
    </row>
    <row r="404" spans="1:3" x14ac:dyDescent="0.25">
      <c r="A404" t="str">
        <f t="shared" si="6"/>
        <v>NSE:TIDEWATER</v>
      </c>
      <c r="B404" s="3" t="s">
        <v>404</v>
      </c>
      <c r="C404" s="3">
        <v>15</v>
      </c>
    </row>
    <row r="405" spans="1:3" x14ac:dyDescent="0.25">
      <c r="A405" t="str">
        <f t="shared" si="6"/>
        <v>NSE:TIINDIA</v>
      </c>
      <c r="B405" s="3" t="s">
        <v>405</v>
      </c>
      <c r="C405" s="3">
        <v>9</v>
      </c>
    </row>
    <row r="406" spans="1:3" x14ac:dyDescent="0.25">
      <c r="A406" t="str">
        <f t="shared" si="6"/>
        <v>NSE:TIMKEN</v>
      </c>
      <c r="B406" s="3" t="s">
        <v>406</v>
      </c>
      <c r="C406" s="3">
        <v>10</v>
      </c>
    </row>
    <row r="407" spans="1:3" x14ac:dyDescent="0.25">
      <c r="A407" t="str">
        <f t="shared" si="6"/>
        <v>NSE:TITAN</v>
      </c>
      <c r="B407" s="3" t="s">
        <v>407</v>
      </c>
      <c r="C407" s="3">
        <v>10</v>
      </c>
    </row>
    <row r="408" spans="1:3" x14ac:dyDescent="0.25">
      <c r="A408" t="str">
        <f t="shared" si="6"/>
        <v>NSE:TORNTPHARM</v>
      </c>
      <c r="B408" s="3" t="s">
        <v>408</v>
      </c>
      <c r="C408" s="3">
        <v>11</v>
      </c>
    </row>
    <row r="409" spans="1:3" x14ac:dyDescent="0.25">
      <c r="A409" t="str">
        <f t="shared" si="6"/>
        <v>NSE:TORNTPOWER</v>
      </c>
      <c r="B409" s="3" t="s">
        <v>409</v>
      </c>
      <c r="C409" s="3">
        <v>12</v>
      </c>
    </row>
    <row r="410" spans="1:3" x14ac:dyDescent="0.25">
      <c r="A410" t="str">
        <f t="shared" si="6"/>
        <v>NSE:TRENT</v>
      </c>
      <c r="B410" s="3" t="s">
        <v>410</v>
      </c>
      <c r="C410" s="3">
        <v>9</v>
      </c>
    </row>
    <row r="411" spans="1:3" x14ac:dyDescent="0.25">
      <c r="A411" t="str">
        <f t="shared" si="6"/>
        <v>NSE:TRITURBINE</v>
      </c>
      <c r="B411" s="3" t="s">
        <v>411</v>
      </c>
      <c r="C411" s="3">
        <v>8</v>
      </c>
    </row>
    <row r="412" spans="1:3" x14ac:dyDescent="0.25">
      <c r="A412" t="str">
        <f t="shared" si="6"/>
        <v>NSE:TTKPRESTIG</v>
      </c>
      <c r="B412" s="3" t="s">
        <v>412</v>
      </c>
      <c r="C412" s="3">
        <v>12</v>
      </c>
    </row>
    <row r="413" spans="1:3" x14ac:dyDescent="0.25">
      <c r="A413" t="str">
        <f t="shared" si="6"/>
        <v>NSE:TV18BRDCST</v>
      </c>
      <c r="B413" s="3" t="s">
        <v>413</v>
      </c>
      <c r="C413" s="3">
        <v>7</v>
      </c>
    </row>
    <row r="414" spans="1:3" x14ac:dyDescent="0.25">
      <c r="A414" t="str">
        <f t="shared" si="6"/>
        <v>NSE:TVSMOTOR</v>
      </c>
      <c r="B414" s="3" t="s">
        <v>414</v>
      </c>
      <c r="C414" s="3">
        <v>10</v>
      </c>
    </row>
    <row r="415" spans="1:3" x14ac:dyDescent="0.25">
      <c r="A415" t="str">
        <f t="shared" si="6"/>
        <v>NSE:TVTODAY</v>
      </c>
      <c r="B415" s="3" t="s">
        <v>415</v>
      </c>
      <c r="C415" s="3">
        <v>10</v>
      </c>
    </row>
    <row r="416" spans="1:3" x14ac:dyDescent="0.25">
      <c r="A416" t="str">
        <f t="shared" si="6"/>
        <v>NSE:UCOBANK</v>
      </c>
      <c r="B416" s="3" t="s">
        <v>416</v>
      </c>
      <c r="C416" s="3">
        <v>10</v>
      </c>
    </row>
    <row r="417" spans="1:3" x14ac:dyDescent="0.25">
      <c r="A417" t="str">
        <f t="shared" si="6"/>
        <v>NSE:UFLEX</v>
      </c>
      <c r="B417" s="3" t="s">
        <v>417</v>
      </c>
      <c r="C417" s="3">
        <v>9</v>
      </c>
    </row>
    <row r="418" spans="1:3" x14ac:dyDescent="0.25">
      <c r="A418" t="str">
        <f t="shared" si="6"/>
        <v>NSE:UJJIVAN</v>
      </c>
      <c r="B418" s="3" t="s">
        <v>418</v>
      </c>
      <c r="C418" s="3">
        <v>8</v>
      </c>
    </row>
    <row r="419" spans="1:3" x14ac:dyDescent="0.25">
      <c r="A419" t="str">
        <f t="shared" si="6"/>
        <v>NSE:UJJIVANSFB</v>
      </c>
      <c r="B419" s="3" t="s">
        <v>419</v>
      </c>
      <c r="C419" s="3">
        <v>9</v>
      </c>
    </row>
    <row r="420" spans="1:3" x14ac:dyDescent="0.25">
      <c r="A420" t="str">
        <f t="shared" si="6"/>
        <v>NSE:UNIONBANK</v>
      </c>
      <c r="B420" s="3" t="s">
        <v>420</v>
      </c>
      <c r="C420" s="3">
        <v>9</v>
      </c>
    </row>
    <row r="421" spans="1:3" x14ac:dyDescent="0.25">
      <c r="A421" t="str">
        <f t="shared" si="6"/>
        <v>NSE:UTIAMC</v>
      </c>
      <c r="B421" s="3" t="s">
        <v>421</v>
      </c>
      <c r="C421" s="3">
        <v>16</v>
      </c>
    </row>
    <row r="422" spans="1:3" x14ac:dyDescent="0.25">
      <c r="A422" t="str">
        <f t="shared" si="6"/>
        <v>NSE:VALIANTORG</v>
      </c>
      <c r="B422" s="3" t="s">
        <v>422</v>
      </c>
      <c r="C422" s="3">
        <v>14</v>
      </c>
    </row>
    <row r="423" spans="1:3" x14ac:dyDescent="0.25">
      <c r="A423" t="str">
        <f t="shared" si="6"/>
        <v>NSE:VARROC</v>
      </c>
      <c r="B423" s="3" t="s">
        <v>423</v>
      </c>
      <c r="C423" s="3">
        <v>7</v>
      </c>
    </row>
    <row r="424" spans="1:3" x14ac:dyDescent="0.25">
      <c r="A424" t="str">
        <f t="shared" si="6"/>
        <v>NSE:VBL</v>
      </c>
      <c r="B424" s="3" t="s">
        <v>424</v>
      </c>
      <c r="C424" s="3">
        <v>10</v>
      </c>
    </row>
    <row r="425" spans="1:3" x14ac:dyDescent="0.25">
      <c r="A425" t="str">
        <f t="shared" si="6"/>
        <v>NSE:VENKEYS</v>
      </c>
      <c r="B425" s="3" t="s">
        <v>425</v>
      </c>
      <c r="C425" s="3">
        <v>8</v>
      </c>
    </row>
    <row r="426" spans="1:3" x14ac:dyDescent="0.25">
      <c r="A426" t="str">
        <f t="shared" si="6"/>
        <v>NSE:VESUVIUS</v>
      </c>
      <c r="B426" s="3" t="s">
        <v>426</v>
      </c>
      <c r="C426" s="3">
        <v>11</v>
      </c>
    </row>
    <row r="427" spans="1:3" x14ac:dyDescent="0.25">
      <c r="A427" t="str">
        <f t="shared" si="6"/>
        <v>NSE:VINATIORGA</v>
      </c>
      <c r="B427" s="3" t="s">
        <v>427</v>
      </c>
      <c r="C427" s="3">
        <v>9</v>
      </c>
    </row>
    <row r="428" spans="1:3" x14ac:dyDescent="0.25">
      <c r="A428" t="str">
        <f t="shared" si="6"/>
        <v>NSE:VIPIND</v>
      </c>
      <c r="B428" s="3" t="s">
        <v>428</v>
      </c>
      <c r="C428" s="3">
        <v>9</v>
      </c>
    </row>
    <row r="429" spans="1:3" x14ac:dyDescent="0.25">
      <c r="A429" t="str">
        <f t="shared" si="6"/>
        <v>NSE:VMART</v>
      </c>
      <c r="B429" s="3" t="s">
        <v>429</v>
      </c>
      <c r="C429" s="3">
        <v>9</v>
      </c>
    </row>
    <row r="430" spans="1:3" x14ac:dyDescent="0.25">
      <c r="A430" t="str">
        <f t="shared" si="6"/>
        <v>NSE:VRLLOG</v>
      </c>
      <c r="B430" s="3" t="s">
        <v>430</v>
      </c>
      <c r="C430" s="3">
        <v>11</v>
      </c>
    </row>
    <row r="431" spans="1:3" x14ac:dyDescent="0.25">
      <c r="A431" t="str">
        <f t="shared" si="6"/>
        <v>NSE:VSTIND</v>
      </c>
      <c r="B431" s="3" t="s">
        <v>431</v>
      </c>
      <c r="C431" s="3">
        <v>13</v>
      </c>
    </row>
    <row r="432" spans="1:3" x14ac:dyDescent="0.25">
      <c r="A432" t="str">
        <f t="shared" si="6"/>
        <v>NSE:VTL</v>
      </c>
      <c r="B432" s="3" t="s">
        <v>432</v>
      </c>
      <c r="C432" s="3">
        <v>11</v>
      </c>
    </row>
    <row r="433" spans="1:3" x14ac:dyDescent="0.25">
      <c r="A433" t="str">
        <f t="shared" si="6"/>
        <v>NSE:WABCOINDIA</v>
      </c>
      <c r="B433" s="3" t="s">
        <v>433</v>
      </c>
      <c r="C433" s="3">
        <v>13</v>
      </c>
    </row>
    <row r="434" spans="1:3" x14ac:dyDescent="0.25">
      <c r="A434" t="str">
        <f t="shared" si="6"/>
        <v>NSE:WELCORP</v>
      </c>
      <c r="B434" s="3" t="s">
        <v>434</v>
      </c>
      <c r="C434" s="3">
        <v>8</v>
      </c>
    </row>
    <row r="435" spans="1:3" x14ac:dyDescent="0.25">
      <c r="A435" t="str">
        <f t="shared" si="6"/>
        <v>NSE:WESTLIFE</v>
      </c>
      <c r="B435" s="3" t="s">
        <v>435</v>
      </c>
      <c r="C435" s="3">
        <v>10</v>
      </c>
    </row>
    <row r="436" spans="1:3" x14ac:dyDescent="0.25">
      <c r="A436" t="str">
        <f t="shared" si="6"/>
        <v>NSE:WHIRLPOOL</v>
      </c>
      <c r="B436" s="3" t="s">
        <v>436</v>
      </c>
      <c r="C436" s="3">
        <v>10</v>
      </c>
    </row>
    <row r="437" spans="1:3" x14ac:dyDescent="0.25">
      <c r="A437" t="str">
        <f t="shared" si="6"/>
        <v>NSE:WOCKPHARMA</v>
      </c>
      <c r="B437" s="3" t="s">
        <v>437</v>
      </c>
      <c r="C437" s="3">
        <v>7</v>
      </c>
    </row>
    <row r="438" spans="1:3" x14ac:dyDescent="0.25">
      <c r="A438" t="str">
        <f t="shared" si="6"/>
        <v>NSE:ZEEL</v>
      </c>
      <c r="B438" s="3" t="s">
        <v>438</v>
      </c>
      <c r="C438" s="3">
        <v>5</v>
      </c>
    </row>
    <row r="439" spans="1:3" x14ac:dyDescent="0.25">
      <c r="A439" t="str">
        <f t="shared" si="6"/>
        <v>NSE:ZENSARTECH</v>
      </c>
      <c r="B439" s="3" t="s">
        <v>439</v>
      </c>
      <c r="C439" s="3">
        <v>8</v>
      </c>
    </row>
    <row r="440" spans="1:3" x14ac:dyDescent="0.25">
      <c r="A440" t="str">
        <f t="shared" si="6"/>
        <v>NSE:ZYDUSWELL</v>
      </c>
      <c r="B440" s="3" t="s">
        <v>440</v>
      </c>
      <c r="C440" s="3">
        <v>12</v>
      </c>
    </row>
    <row r="441" spans="1:3" x14ac:dyDescent="0.25">
      <c r="A441" t="str">
        <f t="shared" si="6"/>
        <v>NSE:NAT.PEROXIDE</v>
      </c>
      <c r="B441" s="3" t="s">
        <v>441</v>
      </c>
      <c r="C441" s="3">
        <v>7</v>
      </c>
    </row>
    <row r="442" spans="1:3" x14ac:dyDescent="0.25">
      <c r="A442" t="str">
        <f t="shared" si="6"/>
        <v>NSE:HAWKINS COOK</v>
      </c>
      <c r="B442" s="3" t="s">
        <v>442</v>
      </c>
      <c r="C442" s="3">
        <v>12</v>
      </c>
    </row>
    <row r="443" spans="1:3" x14ac:dyDescent="0.25">
      <c r="A443" t="str">
        <f t="shared" si="6"/>
        <v>NSE:ISGEC</v>
      </c>
      <c r="B443" s="3" t="s">
        <v>443</v>
      </c>
      <c r="C443" s="3">
        <v>8</v>
      </c>
    </row>
    <row r="444" spans="1:3" x14ac:dyDescent="0.25">
      <c r="A444" t="str">
        <f t="shared" si="6"/>
        <v>NSE:ACC</v>
      </c>
      <c r="B444" s="3" t="s">
        <v>444</v>
      </c>
      <c r="C444" s="3">
        <v>12</v>
      </c>
    </row>
    <row r="445" spans="1:3" x14ac:dyDescent="0.25">
      <c r="A445" t="str">
        <f t="shared" si="6"/>
        <v>NSE:ADANIENT</v>
      </c>
      <c r="B445" s="3" t="s">
        <v>445</v>
      </c>
      <c r="C445" s="3">
        <v>7</v>
      </c>
    </row>
    <row r="446" spans="1:3" x14ac:dyDescent="0.25">
      <c r="A446" t="str">
        <f t="shared" si="6"/>
        <v>NSE:AMARAJABAT</v>
      </c>
      <c r="B446" s="3" t="s">
        <v>446</v>
      </c>
      <c r="C446" s="3">
        <v>11</v>
      </c>
    </row>
    <row r="447" spans="1:3" x14ac:dyDescent="0.25">
      <c r="A447" t="str">
        <f t="shared" si="6"/>
        <v>NSE:AMBER</v>
      </c>
      <c r="B447" s="3" t="s">
        <v>447</v>
      </c>
      <c r="C447" s="3">
        <v>8</v>
      </c>
    </row>
    <row r="448" spans="1:3" x14ac:dyDescent="0.25">
      <c r="A448" t="str">
        <f t="shared" si="6"/>
        <v>NSE:AMBUJACEM</v>
      </c>
      <c r="B448" s="3" t="s">
        <v>448</v>
      </c>
      <c r="C448" s="3">
        <v>11</v>
      </c>
    </row>
    <row r="449" spans="1:3" x14ac:dyDescent="0.25">
      <c r="A449" t="str">
        <f t="shared" si="6"/>
        <v>NSE:APOLLOHOSP</v>
      </c>
      <c r="B449" s="3" t="s">
        <v>449</v>
      </c>
      <c r="C449" s="3">
        <v>9</v>
      </c>
    </row>
    <row r="450" spans="1:3" x14ac:dyDescent="0.25">
      <c r="A450" t="str">
        <f t="shared" ref="A450:A513" si="7">CONCATENATE("NSE:",B450)</f>
        <v>NSE:APOLLOTYRE</v>
      </c>
      <c r="B450" s="3" t="s">
        <v>450</v>
      </c>
      <c r="C450" s="3">
        <v>9</v>
      </c>
    </row>
    <row r="451" spans="1:3" x14ac:dyDescent="0.25">
      <c r="A451" t="str">
        <f t="shared" si="7"/>
        <v>NSE:ASHOKLEY</v>
      </c>
      <c r="B451" s="3" t="s">
        <v>451</v>
      </c>
      <c r="C451" s="3">
        <v>6</v>
      </c>
    </row>
    <row r="452" spans="1:3" x14ac:dyDescent="0.25">
      <c r="A452" t="str">
        <f t="shared" si="7"/>
        <v>NSE:AXISBANK</v>
      </c>
      <c r="B452" s="3" t="s">
        <v>452</v>
      </c>
      <c r="C452" s="3">
        <v>7</v>
      </c>
    </row>
    <row r="453" spans="1:3" x14ac:dyDescent="0.25">
      <c r="A453" t="str">
        <f t="shared" si="7"/>
        <v>NSE:BALAMINES</v>
      </c>
      <c r="B453" s="3" t="s">
        <v>453</v>
      </c>
      <c r="C453" s="3">
        <v>6</v>
      </c>
    </row>
    <row r="454" spans="1:3" x14ac:dyDescent="0.25">
      <c r="A454" t="str">
        <f t="shared" si="7"/>
        <v>NSE:BALKRISIND</v>
      </c>
      <c r="B454" s="3" t="s">
        <v>454</v>
      </c>
      <c r="C454" s="3">
        <v>9</v>
      </c>
    </row>
    <row r="455" spans="1:3" x14ac:dyDescent="0.25">
      <c r="A455" t="str">
        <f t="shared" si="7"/>
        <v>NSE:BANDHANBNK</v>
      </c>
      <c r="B455" s="3" t="s">
        <v>455</v>
      </c>
      <c r="C455" s="3">
        <v>4</v>
      </c>
    </row>
    <row r="456" spans="1:3" x14ac:dyDescent="0.25">
      <c r="A456" t="str">
        <f t="shared" si="7"/>
        <v>NSE:BATAINDIA</v>
      </c>
      <c r="B456" s="3" t="s">
        <v>456</v>
      </c>
      <c r="C456" s="3">
        <v>11</v>
      </c>
    </row>
    <row r="457" spans="1:3" x14ac:dyDescent="0.25">
      <c r="A457" t="str">
        <f t="shared" si="7"/>
        <v>NSE:BERGEPAINT</v>
      </c>
      <c r="B457" s="3" t="s">
        <v>457</v>
      </c>
      <c r="C457" s="3">
        <v>12</v>
      </c>
    </row>
    <row r="458" spans="1:3" x14ac:dyDescent="0.25">
      <c r="A458" t="str">
        <f t="shared" si="7"/>
        <v>NSE:BHARATFORG</v>
      </c>
      <c r="B458" s="3" t="s">
        <v>458</v>
      </c>
      <c r="C458" s="3">
        <v>8</v>
      </c>
    </row>
    <row r="459" spans="1:3" x14ac:dyDescent="0.25">
      <c r="A459" t="str">
        <f t="shared" si="7"/>
        <v>NSE:BHARTIARTL</v>
      </c>
      <c r="B459" s="3" t="s">
        <v>459</v>
      </c>
      <c r="C459" s="3">
        <v>10</v>
      </c>
    </row>
    <row r="460" spans="1:3" x14ac:dyDescent="0.25">
      <c r="A460" t="str">
        <f t="shared" si="7"/>
        <v>NSE:BOSCHLTD</v>
      </c>
      <c r="B460" s="3" t="s">
        <v>460</v>
      </c>
      <c r="C460" s="3">
        <v>9</v>
      </c>
    </row>
    <row r="461" spans="1:3" x14ac:dyDescent="0.25">
      <c r="A461" t="str">
        <f t="shared" si="7"/>
        <v>NSE:BPCL</v>
      </c>
      <c r="B461" s="3" t="s">
        <v>461</v>
      </c>
      <c r="C461" s="3">
        <v>5</v>
      </c>
    </row>
    <row r="462" spans="1:3" x14ac:dyDescent="0.25">
      <c r="A462" t="str">
        <f t="shared" si="7"/>
        <v>NSE:CHOLAFIN</v>
      </c>
      <c r="B462" s="3" t="s">
        <v>462</v>
      </c>
      <c r="C462" s="3">
        <v>6</v>
      </c>
    </row>
    <row r="463" spans="1:3" x14ac:dyDescent="0.25">
      <c r="A463" t="str">
        <f t="shared" si="7"/>
        <v>NSE:CONCOR</v>
      </c>
      <c r="B463" s="3" t="s">
        <v>463</v>
      </c>
      <c r="C463" s="3">
        <v>6</v>
      </c>
    </row>
    <row r="464" spans="1:3" x14ac:dyDescent="0.25">
      <c r="A464" t="str">
        <f t="shared" si="7"/>
        <v>NSE:CUMMINSIND</v>
      </c>
      <c r="B464" s="3" t="s">
        <v>464</v>
      </c>
      <c r="C464" s="3">
        <v>10</v>
      </c>
    </row>
    <row r="465" spans="1:3" x14ac:dyDescent="0.25">
      <c r="A465" t="str">
        <f t="shared" si="7"/>
        <v>NSE:DHANI</v>
      </c>
      <c r="B465" s="3" t="s">
        <v>465</v>
      </c>
      <c r="C465" s="3">
        <v>6</v>
      </c>
    </row>
    <row r="466" spans="1:3" x14ac:dyDescent="0.25">
      <c r="A466" t="str">
        <f t="shared" si="7"/>
        <v>NSE:EICHERMOT</v>
      </c>
      <c r="B466" s="3" t="s">
        <v>466</v>
      </c>
      <c r="C466" s="3">
        <v>10</v>
      </c>
    </row>
    <row r="467" spans="1:3" x14ac:dyDescent="0.25">
      <c r="A467" t="str">
        <f t="shared" si="7"/>
        <v>NSE:ELGIEQUIP</v>
      </c>
      <c r="B467" s="3" t="s">
        <v>467</v>
      </c>
      <c r="C467" s="3">
        <v>9</v>
      </c>
    </row>
    <row r="468" spans="1:3" x14ac:dyDescent="0.25">
      <c r="A468" t="str">
        <f t="shared" si="7"/>
        <v>NSE:EQUITAS</v>
      </c>
      <c r="B468" s="3" t="s">
        <v>468</v>
      </c>
      <c r="C468" s="3">
        <v>7</v>
      </c>
    </row>
    <row r="469" spans="1:3" x14ac:dyDescent="0.25">
      <c r="A469" t="str">
        <f t="shared" si="7"/>
        <v>NSE:FEDERALBNK</v>
      </c>
      <c r="B469" s="3" t="s">
        <v>469</v>
      </c>
      <c r="C469" s="3">
        <v>7</v>
      </c>
    </row>
    <row r="470" spans="1:3" x14ac:dyDescent="0.25">
      <c r="A470" t="str">
        <f t="shared" si="7"/>
        <v>NSE:FINCABLES</v>
      </c>
      <c r="B470" s="3" t="s">
        <v>470</v>
      </c>
      <c r="C470" s="3">
        <v>9</v>
      </c>
    </row>
    <row r="471" spans="1:3" x14ac:dyDescent="0.25">
      <c r="A471" t="str">
        <f t="shared" si="7"/>
        <v>NSE:FORTIS</v>
      </c>
      <c r="B471" s="3" t="s">
        <v>471</v>
      </c>
      <c r="C471" s="3">
        <v>12</v>
      </c>
    </row>
    <row r="472" spans="1:3" x14ac:dyDescent="0.25">
      <c r="A472" t="str">
        <f t="shared" si="7"/>
        <v>NSE:GAIL</v>
      </c>
      <c r="B472" s="3" t="s">
        <v>472</v>
      </c>
      <c r="C472" s="3">
        <v>10</v>
      </c>
    </row>
    <row r="473" spans="1:3" x14ac:dyDescent="0.25">
      <c r="A473" t="str">
        <f t="shared" si="7"/>
        <v>NSE:GRAPHITE</v>
      </c>
      <c r="B473" s="3" t="s">
        <v>473</v>
      </c>
      <c r="C473" s="3">
        <v>8</v>
      </c>
    </row>
    <row r="474" spans="1:3" x14ac:dyDescent="0.25">
      <c r="A474" t="str">
        <f t="shared" si="7"/>
        <v>NSE:GRASIM</v>
      </c>
      <c r="B474" s="3" t="s">
        <v>474</v>
      </c>
      <c r="C474" s="3">
        <v>8</v>
      </c>
    </row>
    <row r="475" spans="1:3" x14ac:dyDescent="0.25">
      <c r="A475" t="str">
        <f t="shared" si="7"/>
        <v>NSE:GREENLAM</v>
      </c>
      <c r="B475" s="3" t="s">
        <v>475</v>
      </c>
      <c r="C475" s="3">
        <v>10</v>
      </c>
    </row>
    <row r="476" spans="1:3" x14ac:dyDescent="0.25">
      <c r="A476" t="str">
        <f t="shared" si="7"/>
        <v>NSE:HAVELLS</v>
      </c>
      <c r="B476" s="3" t="s">
        <v>476</v>
      </c>
      <c r="C476" s="3">
        <v>12</v>
      </c>
    </row>
    <row r="477" spans="1:3" x14ac:dyDescent="0.25">
      <c r="A477" t="str">
        <f t="shared" si="7"/>
        <v>NSE:HDFCLIFE</v>
      </c>
      <c r="B477" s="3" t="s">
        <v>477</v>
      </c>
      <c r="C477" s="3">
        <v>9</v>
      </c>
    </row>
    <row r="478" spans="1:3" x14ac:dyDescent="0.25">
      <c r="A478" t="str">
        <f t="shared" si="7"/>
        <v>NSE:HFCL</v>
      </c>
      <c r="B478" s="3" t="s">
        <v>478</v>
      </c>
      <c r="C478" s="3">
        <v>7</v>
      </c>
    </row>
    <row r="479" spans="1:3" x14ac:dyDescent="0.25">
      <c r="A479" t="str">
        <f t="shared" si="7"/>
        <v>NSE:HINDALCO</v>
      </c>
      <c r="B479" s="3" t="s">
        <v>479</v>
      </c>
      <c r="C479" s="3">
        <v>7</v>
      </c>
    </row>
    <row r="480" spans="1:3" x14ac:dyDescent="0.25">
      <c r="A480" t="str">
        <f t="shared" si="7"/>
        <v>NSE:HINDCOPPER</v>
      </c>
      <c r="B480" s="3" t="s">
        <v>480</v>
      </c>
      <c r="C480" s="3">
        <v>7</v>
      </c>
    </row>
    <row r="481" spans="1:3" x14ac:dyDescent="0.25">
      <c r="A481" t="str">
        <f t="shared" si="7"/>
        <v>NSE:HSCL</v>
      </c>
      <c r="B481" s="3" t="s">
        <v>481</v>
      </c>
      <c r="C481" s="3">
        <v>7</v>
      </c>
    </row>
    <row r="482" spans="1:3" x14ac:dyDescent="0.25">
      <c r="A482" t="str">
        <f t="shared" si="7"/>
        <v>NSE:IBREALEST</v>
      </c>
      <c r="B482" s="3" t="s">
        <v>482</v>
      </c>
      <c r="C482" s="3">
        <v>6</v>
      </c>
    </row>
    <row r="483" spans="1:3" x14ac:dyDescent="0.25">
      <c r="A483" t="str">
        <f t="shared" si="7"/>
        <v>NSE:IBULHSGFIN</v>
      </c>
      <c r="B483" s="3" t="s">
        <v>483</v>
      </c>
      <c r="C483" s="3">
        <v>5</v>
      </c>
    </row>
    <row r="484" spans="1:3" x14ac:dyDescent="0.25">
      <c r="A484" t="str">
        <f t="shared" si="7"/>
        <v>NSE:ICICIGI</v>
      </c>
      <c r="B484" s="3" t="s">
        <v>484</v>
      </c>
      <c r="C484" s="3">
        <v>10</v>
      </c>
    </row>
    <row r="485" spans="1:3" x14ac:dyDescent="0.25">
      <c r="A485" t="str">
        <f t="shared" si="7"/>
        <v>NSE:ICICIPRULI</v>
      </c>
      <c r="B485" s="3" t="s">
        <v>485</v>
      </c>
      <c r="C485" s="3">
        <v>6</v>
      </c>
    </row>
    <row r="486" spans="1:3" x14ac:dyDescent="0.25">
      <c r="A486" t="str">
        <f t="shared" si="7"/>
        <v>NSE:ICRA</v>
      </c>
      <c r="B486" s="3" t="s">
        <v>486</v>
      </c>
      <c r="C486" s="3">
        <v>13</v>
      </c>
    </row>
    <row r="487" spans="1:3" x14ac:dyDescent="0.25">
      <c r="A487" t="str">
        <f t="shared" si="7"/>
        <v>NSE:IDEA</v>
      </c>
      <c r="B487" s="3" t="s">
        <v>487</v>
      </c>
      <c r="C487" s="3">
        <v>1</v>
      </c>
    </row>
    <row r="488" spans="1:3" x14ac:dyDescent="0.25">
      <c r="A488" t="str">
        <f t="shared" si="7"/>
        <v>NSE:IDFC</v>
      </c>
      <c r="B488" s="3" t="s">
        <v>488</v>
      </c>
      <c r="C488" s="3">
        <v>8</v>
      </c>
    </row>
    <row r="489" spans="1:3" x14ac:dyDescent="0.25">
      <c r="A489" t="str">
        <f t="shared" si="7"/>
        <v>NSE:IDFCFIRSTB</v>
      </c>
      <c r="B489" s="3" t="s">
        <v>489</v>
      </c>
      <c r="C489" s="3">
        <v>4</v>
      </c>
    </row>
    <row r="490" spans="1:3" x14ac:dyDescent="0.25">
      <c r="A490" t="str">
        <f t="shared" si="7"/>
        <v>NSE:IGL</v>
      </c>
      <c r="B490" s="3" t="s">
        <v>490</v>
      </c>
      <c r="C490" s="3">
        <v>10</v>
      </c>
    </row>
    <row r="491" spans="1:3" x14ac:dyDescent="0.25">
      <c r="A491" t="str">
        <f t="shared" si="7"/>
        <v>NSE:INDUSTOWER</v>
      </c>
      <c r="B491" s="3" t="s">
        <v>491</v>
      </c>
      <c r="C491" s="3">
        <v>3</v>
      </c>
    </row>
    <row r="492" spans="1:3" x14ac:dyDescent="0.25">
      <c r="A492" t="str">
        <f t="shared" si="7"/>
        <v>NSE:INGERRAND</v>
      </c>
      <c r="B492" s="3" t="s">
        <v>492</v>
      </c>
      <c r="C492" s="3">
        <v>13</v>
      </c>
    </row>
    <row r="493" spans="1:3" x14ac:dyDescent="0.25">
      <c r="A493" t="str">
        <f t="shared" si="7"/>
        <v>NSE:INOXLEISUR</v>
      </c>
      <c r="B493" s="3" t="s">
        <v>493</v>
      </c>
      <c r="C493" s="3">
        <v>9</v>
      </c>
    </row>
    <row r="494" spans="1:3" x14ac:dyDescent="0.25">
      <c r="A494" t="str">
        <f t="shared" si="7"/>
        <v>NSE:IOC</v>
      </c>
      <c r="B494" s="3" t="s">
        <v>494</v>
      </c>
      <c r="C494" s="3">
        <v>12</v>
      </c>
    </row>
    <row r="495" spans="1:3" x14ac:dyDescent="0.25">
      <c r="A495" t="str">
        <f t="shared" si="7"/>
        <v>NSE:JINDALSTEL</v>
      </c>
      <c r="B495" s="3" t="s">
        <v>495</v>
      </c>
      <c r="C495" s="3">
        <v>3</v>
      </c>
    </row>
    <row r="496" spans="1:3" x14ac:dyDescent="0.25">
      <c r="A496" t="str">
        <f t="shared" si="7"/>
        <v>NSE:JKCEMENT</v>
      </c>
      <c r="B496" s="3" t="s">
        <v>496</v>
      </c>
      <c r="C496" s="3">
        <v>11</v>
      </c>
    </row>
    <row r="497" spans="1:3" x14ac:dyDescent="0.25">
      <c r="A497" t="str">
        <f t="shared" si="7"/>
        <v>NSE:JSL</v>
      </c>
      <c r="B497" s="3" t="s">
        <v>497</v>
      </c>
      <c r="C497" s="3">
        <v>3</v>
      </c>
    </row>
    <row r="498" spans="1:3" x14ac:dyDescent="0.25">
      <c r="A498" t="str">
        <f t="shared" si="7"/>
        <v>NSE:KOLTEPATIL</v>
      </c>
      <c r="B498" s="3" t="s">
        <v>498</v>
      </c>
      <c r="C498" s="3">
        <v>8</v>
      </c>
    </row>
    <row r="499" spans="1:3" x14ac:dyDescent="0.25">
      <c r="A499" t="str">
        <f t="shared" si="7"/>
        <v>NSE:L&amp;TFH</v>
      </c>
      <c r="B499" s="3" t="s">
        <v>499</v>
      </c>
      <c r="C499" s="3">
        <v>8</v>
      </c>
    </row>
    <row r="500" spans="1:3" x14ac:dyDescent="0.25">
      <c r="A500" t="str">
        <f t="shared" si="7"/>
        <v>NSE:LICHSGFIN</v>
      </c>
      <c r="B500" s="3" t="s">
        <v>500</v>
      </c>
      <c r="C500" s="3">
        <v>7</v>
      </c>
    </row>
    <row r="501" spans="1:3" x14ac:dyDescent="0.25">
      <c r="A501" t="str">
        <f t="shared" si="7"/>
        <v>NSE:LT</v>
      </c>
      <c r="B501" s="3" t="s">
        <v>501</v>
      </c>
      <c r="C501" s="3">
        <v>11</v>
      </c>
    </row>
    <row r="502" spans="1:3" x14ac:dyDescent="0.25">
      <c r="A502" t="str">
        <f t="shared" si="7"/>
        <v>NSE:M&amp;M</v>
      </c>
      <c r="B502" s="3" t="s">
        <v>502</v>
      </c>
      <c r="C502" s="3">
        <v>7</v>
      </c>
    </row>
    <row r="503" spans="1:3" x14ac:dyDescent="0.25">
      <c r="A503" t="str">
        <f t="shared" si="7"/>
        <v>NSE:M&amp;MFIN</v>
      </c>
      <c r="B503" s="3" t="s">
        <v>503</v>
      </c>
      <c r="C503" s="3">
        <v>6</v>
      </c>
    </row>
    <row r="504" spans="1:3" x14ac:dyDescent="0.25">
      <c r="A504" t="str">
        <f t="shared" si="7"/>
        <v>NSE:MAITHANALL</v>
      </c>
      <c r="B504" s="3" t="s">
        <v>504</v>
      </c>
      <c r="C504" s="3">
        <v>8</v>
      </c>
    </row>
    <row r="505" spans="1:3" x14ac:dyDescent="0.25">
      <c r="A505" t="str">
        <f t="shared" si="7"/>
        <v>NSE:MCDOWELL-N</v>
      </c>
      <c r="B505" s="3" t="s">
        <v>505</v>
      </c>
      <c r="C505" s="3">
        <v>11</v>
      </c>
    </row>
    <row r="506" spans="1:3" x14ac:dyDescent="0.25">
      <c r="A506" t="str">
        <f t="shared" si="7"/>
        <v>NSE:MFSL</v>
      </c>
      <c r="B506" s="3" t="s">
        <v>506</v>
      </c>
      <c r="C506" s="3">
        <v>6</v>
      </c>
    </row>
    <row r="507" spans="1:3" x14ac:dyDescent="0.25">
      <c r="A507" t="str">
        <f t="shared" si="7"/>
        <v>NSE:MGL</v>
      </c>
      <c r="B507" s="3" t="s">
        <v>507</v>
      </c>
      <c r="C507" s="3">
        <v>8</v>
      </c>
    </row>
    <row r="508" spans="1:3" x14ac:dyDescent="0.25">
      <c r="A508" t="str">
        <f t="shared" si="7"/>
        <v>NSE:MINDTREE</v>
      </c>
      <c r="B508" s="3" t="s">
        <v>508</v>
      </c>
      <c r="C508" s="3">
        <v>7</v>
      </c>
    </row>
    <row r="509" spans="1:3" x14ac:dyDescent="0.25">
      <c r="A509" t="str">
        <f t="shared" si="7"/>
        <v>NSE:MRF</v>
      </c>
      <c r="B509" s="3" t="s">
        <v>509</v>
      </c>
      <c r="C509" s="3">
        <v>13</v>
      </c>
    </row>
    <row r="510" spans="1:3" x14ac:dyDescent="0.25">
      <c r="A510" t="str">
        <f t="shared" si="7"/>
        <v>NSE:MUTHOOTFIN</v>
      </c>
      <c r="B510" s="3" t="s">
        <v>510</v>
      </c>
      <c r="C510" s="3">
        <v>7</v>
      </c>
    </row>
    <row r="511" spans="1:3" x14ac:dyDescent="0.25">
      <c r="A511" t="str">
        <f t="shared" si="7"/>
        <v>NSE:NATIONALUM</v>
      </c>
      <c r="B511" s="3" t="s">
        <v>511</v>
      </c>
      <c r="C511" s="3">
        <v>9</v>
      </c>
    </row>
    <row r="512" spans="1:3" x14ac:dyDescent="0.25">
      <c r="A512" t="str">
        <f t="shared" si="7"/>
        <v>NSE:NAUKRI</v>
      </c>
      <c r="B512" s="3" t="s">
        <v>512</v>
      </c>
      <c r="C512" s="3">
        <v>9</v>
      </c>
    </row>
    <row r="513" spans="1:3" x14ac:dyDescent="0.25">
      <c r="A513" t="str">
        <f t="shared" si="7"/>
        <v>NSE:NMDC</v>
      </c>
      <c r="B513" s="3" t="s">
        <v>513</v>
      </c>
      <c r="C513" s="3">
        <v>6</v>
      </c>
    </row>
    <row r="514" spans="1:3" x14ac:dyDescent="0.25">
      <c r="A514" t="str">
        <f t="shared" ref="A514:A577" si="8">CONCATENATE("NSE:",B514)</f>
        <v>NSE:ONGC</v>
      </c>
      <c r="B514" s="3" t="s">
        <v>514</v>
      </c>
      <c r="C514" s="3">
        <v>4</v>
      </c>
    </row>
    <row r="515" spans="1:3" x14ac:dyDescent="0.25">
      <c r="A515" t="str">
        <f t="shared" si="8"/>
        <v>NSE:PAGEIND</v>
      </c>
      <c r="B515" s="3" t="s">
        <v>515</v>
      </c>
      <c r="C515" s="3">
        <v>11</v>
      </c>
    </row>
    <row r="516" spans="1:3" x14ac:dyDescent="0.25">
      <c r="A516" t="str">
        <f t="shared" si="8"/>
        <v>NSE:PETRONET</v>
      </c>
      <c r="B516" s="3" t="s">
        <v>516</v>
      </c>
      <c r="C516" s="3">
        <v>11</v>
      </c>
    </row>
    <row r="517" spans="1:3" x14ac:dyDescent="0.25">
      <c r="A517" t="str">
        <f t="shared" si="8"/>
        <v>NSE:PFC</v>
      </c>
      <c r="B517" s="3" t="s">
        <v>517</v>
      </c>
      <c r="C517" s="3">
        <v>8</v>
      </c>
    </row>
    <row r="518" spans="1:3" x14ac:dyDescent="0.25">
      <c r="A518" t="str">
        <f t="shared" si="8"/>
        <v>NSE:POLYCAB</v>
      </c>
      <c r="B518" s="3" t="s">
        <v>518</v>
      </c>
      <c r="C518" s="3">
        <v>10</v>
      </c>
    </row>
    <row r="519" spans="1:3" x14ac:dyDescent="0.25">
      <c r="A519" t="str">
        <f t="shared" si="8"/>
        <v>NSE:POWERGRID</v>
      </c>
      <c r="B519" s="3" t="s">
        <v>519</v>
      </c>
      <c r="C519" s="3">
        <v>13</v>
      </c>
    </row>
    <row r="520" spans="1:3" x14ac:dyDescent="0.25">
      <c r="A520" t="str">
        <f t="shared" si="8"/>
        <v>NSE:PVR</v>
      </c>
      <c r="B520" s="3" t="s">
        <v>520</v>
      </c>
      <c r="C520" s="3">
        <v>5</v>
      </c>
    </row>
    <row r="521" spans="1:3" x14ac:dyDescent="0.25">
      <c r="A521" t="str">
        <f t="shared" si="8"/>
        <v>NSE:RAMCOCEM</v>
      </c>
      <c r="B521" s="3" t="s">
        <v>521</v>
      </c>
      <c r="C521" s="3">
        <v>12</v>
      </c>
    </row>
    <row r="522" spans="1:3" x14ac:dyDescent="0.25">
      <c r="A522" t="str">
        <f t="shared" si="8"/>
        <v>NSE:RBLBANK</v>
      </c>
      <c r="B522" s="3" t="s">
        <v>522</v>
      </c>
      <c r="C522" s="3">
        <v>6</v>
      </c>
    </row>
    <row r="523" spans="1:3" x14ac:dyDescent="0.25">
      <c r="A523" t="str">
        <f t="shared" si="8"/>
        <v>NSE:RECLTD</v>
      </c>
      <c r="B523" s="3" t="s">
        <v>523</v>
      </c>
      <c r="C523" s="3">
        <v>10</v>
      </c>
    </row>
    <row r="524" spans="1:3" x14ac:dyDescent="0.25">
      <c r="A524" t="str">
        <f t="shared" si="8"/>
        <v>NSE:ROUTE</v>
      </c>
      <c r="B524" s="3" t="s">
        <v>524</v>
      </c>
      <c r="C524" s="3">
        <v>10</v>
      </c>
    </row>
    <row r="525" spans="1:3" x14ac:dyDescent="0.25">
      <c r="A525" t="str">
        <f t="shared" si="8"/>
        <v>NSE:RVNL</v>
      </c>
      <c r="B525" s="3" t="s">
        <v>525</v>
      </c>
      <c r="C525" s="3">
        <v>8</v>
      </c>
    </row>
    <row r="526" spans="1:3" x14ac:dyDescent="0.25">
      <c r="A526" t="str">
        <f t="shared" si="8"/>
        <v>NSE:SHREECEM</v>
      </c>
      <c r="B526" s="3" t="s">
        <v>526</v>
      </c>
      <c r="C526" s="3">
        <v>11</v>
      </c>
    </row>
    <row r="527" spans="1:3" x14ac:dyDescent="0.25">
      <c r="A527" t="str">
        <f t="shared" si="8"/>
        <v>NSE:SRTRANSFIN</v>
      </c>
      <c r="B527" s="3" t="s">
        <v>527</v>
      </c>
      <c r="C527" s="3">
        <v>7</v>
      </c>
    </row>
    <row r="528" spans="1:3" x14ac:dyDescent="0.25">
      <c r="A528" t="str">
        <f t="shared" si="8"/>
        <v>NSE:SUNTV</v>
      </c>
      <c r="B528" s="3" t="s">
        <v>528</v>
      </c>
      <c r="C528" s="3">
        <v>8</v>
      </c>
    </row>
    <row r="529" spans="1:3" x14ac:dyDescent="0.25">
      <c r="A529" t="str">
        <f t="shared" si="8"/>
        <v>NSE:TATAMOTORS</v>
      </c>
      <c r="B529" s="3" t="s">
        <v>529</v>
      </c>
      <c r="C529" s="3">
        <v>7</v>
      </c>
    </row>
    <row r="530" spans="1:3" x14ac:dyDescent="0.25">
      <c r="A530" t="str">
        <f t="shared" si="8"/>
        <v>NSE:TATAPOWER</v>
      </c>
      <c r="B530" s="3" t="s">
        <v>530</v>
      </c>
      <c r="C530" s="3">
        <v>8</v>
      </c>
    </row>
    <row r="531" spans="1:3" x14ac:dyDescent="0.25">
      <c r="A531" t="str">
        <f t="shared" si="8"/>
        <v>NSE:TATASTEEL</v>
      </c>
      <c r="B531" s="3" t="s">
        <v>531</v>
      </c>
      <c r="C531" s="3">
        <v>9</v>
      </c>
    </row>
    <row r="532" spans="1:3" x14ac:dyDescent="0.25">
      <c r="A532" t="str">
        <f t="shared" si="8"/>
        <v>NSE:TCS</v>
      </c>
      <c r="B532" s="3" t="s">
        <v>532</v>
      </c>
      <c r="C532" s="3">
        <v>12</v>
      </c>
    </row>
    <row r="533" spans="1:3" x14ac:dyDescent="0.25">
      <c r="A533" t="str">
        <f t="shared" si="8"/>
        <v>NSE:TECHM</v>
      </c>
      <c r="B533" s="3" t="s">
        <v>533</v>
      </c>
      <c r="C533" s="3">
        <v>11</v>
      </c>
    </row>
    <row r="534" spans="1:3" x14ac:dyDescent="0.25">
      <c r="A534" t="str">
        <f t="shared" si="8"/>
        <v>NSE:TECHNOE</v>
      </c>
      <c r="B534" s="3" t="s">
        <v>534</v>
      </c>
      <c r="C534" s="3">
        <v>9</v>
      </c>
    </row>
    <row r="535" spans="1:3" x14ac:dyDescent="0.25">
      <c r="A535" t="str">
        <f t="shared" si="8"/>
        <v>NSE:UBL</v>
      </c>
      <c r="B535" s="3" t="s">
        <v>535</v>
      </c>
      <c r="C535" s="3">
        <v>11</v>
      </c>
    </row>
    <row r="536" spans="1:3" x14ac:dyDescent="0.25">
      <c r="A536" t="str">
        <f t="shared" si="8"/>
        <v>NSE:ULTRACEMCO</v>
      </c>
      <c r="B536" s="3" t="s">
        <v>536</v>
      </c>
      <c r="C536" s="3">
        <v>11</v>
      </c>
    </row>
    <row r="537" spans="1:3" x14ac:dyDescent="0.25">
      <c r="A537" t="str">
        <f t="shared" si="8"/>
        <v>NSE:UPL</v>
      </c>
      <c r="B537" s="3" t="s">
        <v>537</v>
      </c>
      <c r="C537" s="3">
        <v>9</v>
      </c>
    </row>
    <row r="538" spans="1:3" x14ac:dyDescent="0.25">
      <c r="A538" t="str">
        <f t="shared" si="8"/>
        <v>NSE:VEDL</v>
      </c>
      <c r="B538" s="3" t="s">
        <v>538</v>
      </c>
      <c r="C538" s="3">
        <v>3</v>
      </c>
    </row>
    <row r="539" spans="1:3" x14ac:dyDescent="0.25">
      <c r="A539" t="str">
        <f t="shared" si="8"/>
        <v>NSE:VGUARD</v>
      </c>
      <c r="B539" s="3" t="s">
        <v>539</v>
      </c>
      <c r="C539" s="3">
        <v>12</v>
      </c>
    </row>
    <row r="540" spans="1:3" x14ac:dyDescent="0.25">
      <c r="A540" t="str">
        <f t="shared" si="8"/>
        <v>NSE:VOLTAS</v>
      </c>
      <c r="B540" s="3" t="s">
        <v>540</v>
      </c>
      <c r="C540" s="3">
        <v>11</v>
      </c>
    </row>
    <row r="541" spans="1:3" x14ac:dyDescent="0.25">
      <c r="A541" t="str">
        <f t="shared" si="8"/>
        <v>NSE:WIPRO</v>
      </c>
      <c r="B541" s="3" t="s">
        <v>541</v>
      </c>
      <c r="C541" s="3">
        <v>11</v>
      </c>
    </row>
    <row r="542" spans="1:3" x14ac:dyDescent="0.25">
      <c r="A542" t="str">
        <f t="shared" si="8"/>
        <v>NSE:YESBANK</v>
      </c>
      <c r="B542" s="3" t="s">
        <v>542</v>
      </c>
      <c r="C542" s="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32"/>
  <sheetViews>
    <sheetView workbookViewId="0">
      <selection activeCell="L1" sqref="L1:L1048576"/>
    </sheetView>
  </sheetViews>
  <sheetFormatPr defaultRowHeight="15" x14ac:dyDescent="0.25"/>
  <cols>
    <col min="1" max="1" width="13.7109375" customWidth="1"/>
  </cols>
  <sheetData>
    <row r="1" spans="1:56" x14ac:dyDescent="0.25">
      <c r="A1" s="16" t="s">
        <v>1447</v>
      </c>
      <c r="B1" s="16" t="s">
        <v>1351</v>
      </c>
      <c r="C1" s="16" t="s">
        <v>1054</v>
      </c>
      <c r="D1" s="16" t="s">
        <v>546</v>
      </c>
      <c r="E1" s="16" t="s">
        <v>547</v>
      </c>
      <c r="F1" s="16" t="s">
        <v>548</v>
      </c>
      <c r="G1" s="16" t="s">
        <v>549</v>
      </c>
      <c r="H1" s="16" t="s">
        <v>550</v>
      </c>
      <c r="I1" s="16" t="s">
        <v>1448</v>
      </c>
      <c r="J1" s="16" t="s">
        <v>1449</v>
      </c>
      <c r="K1" s="16" t="s">
        <v>1450</v>
      </c>
      <c r="L1" s="13" t="s">
        <v>1055</v>
      </c>
      <c r="M1" s="16" t="s">
        <v>1451</v>
      </c>
      <c r="N1" s="16" t="s">
        <v>1452</v>
      </c>
      <c r="O1" s="16" t="s">
        <v>1453</v>
      </c>
      <c r="P1" s="16" t="s">
        <v>1454</v>
      </c>
      <c r="Q1" s="16" t="s">
        <v>1455</v>
      </c>
      <c r="R1" s="16" t="s">
        <v>1456</v>
      </c>
      <c r="S1" s="16" t="s">
        <v>1457</v>
      </c>
      <c r="T1" s="16" t="s">
        <v>1458</v>
      </c>
      <c r="U1" s="16" t="s">
        <v>1459</v>
      </c>
      <c r="V1" s="16" t="s">
        <v>1460</v>
      </c>
      <c r="W1" s="16" t="s">
        <v>1461</v>
      </c>
      <c r="X1" s="16" t="s">
        <v>1462</v>
      </c>
      <c r="Y1" s="16" t="s">
        <v>1463</v>
      </c>
      <c r="Z1" s="16" t="s">
        <v>1464</v>
      </c>
      <c r="AA1" s="16" t="s">
        <v>1465</v>
      </c>
      <c r="AB1" s="16" t="s">
        <v>1466</v>
      </c>
      <c r="AC1" s="16" t="s">
        <v>1467</v>
      </c>
      <c r="AD1" s="16" t="s">
        <v>1468</v>
      </c>
      <c r="AE1" s="16" t="s">
        <v>1469</v>
      </c>
      <c r="AF1" s="16" t="s">
        <v>1470</v>
      </c>
      <c r="AG1" s="16" t="s">
        <v>1471</v>
      </c>
      <c r="AH1" s="16" t="s">
        <v>1472</v>
      </c>
      <c r="AI1" s="16" t="s">
        <v>1473</v>
      </c>
      <c r="AJ1" s="16" t="s">
        <v>1474</v>
      </c>
      <c r="AK1" s="16" t="s">
        <v>1475</v>
      </c>
      <c r="AL1" s="16" t="s">
        <v>1476</v>
      </c>
      <c r="AM1" s="16" t="s">
        <v>1477</v>
      </c>
      <c r="AN1" s="16" t="s">
        <v>1478</v>
      </c>
      <c r="AO1" s="16" t="s">
        <v>1479</v>
      </c>
      <c r="AP1" s="16" t="s">
        <v>1480</v>
      </c>
      <c r="AQ1" s="16" t="s">
        <v>1481</v>
      </c>
      <c r="AR1" s="16" t="s">
        <v>1482</v>
      </c>
      <c r="AS1" s="16" t="s">
        <v>1483</v>
      </c>
      <c r="AT1" s="16" t="s">
        <v>1484</v>
      </c>
      <c r="AU1" s="16" t="s">
        <v>1485</v>
      </c>
      <c r="AV1" s="16" t="s">
        <v>1486</v>
      </c>
      <c r="AW1" s="16" t="s">
        <v>1487</v>
      </c>
      <c r="AX1" s="16" t="s">
        <v>1488</v>
      </c>
      <c r="AY1" s="16" t="s">
        <v>1489</v>
      </c>
      <c r="AZ1" s="16" t="s">
        <v>1490</v>
      </c>
      <c r="BA1" s="16" t="s">
        <v>1491</v>
      </c>
      <c r="BB1" s="16" t="s">
        <v>1492</v>
      </c>
      <c r="BC1" s="16" t="s">
        <v>1493</v>
      </c>
      <c r="BD1" s="16" t="s">
        <v>1494</v>
      </c>
    </row>
    <row r="2" spans="1:56" x14ac:dyDescent="0.25">
      <c r="A2" t="s">
        <v>1495</v>
      </c>
      <c r="B2">
        <v>373.3</v>
      </c>
      <c r="C2" t="s">
        <v>1496</v>
      </c>
      <c r="D2">
        <v>23.65</v>
      </c>
      <c r="E2" t="s">
        <v>553</v>
      </c>
      <c r="F2" t="s">
        <v>1497</v>
      </c>
      <c r="G2" t="s">
        <v>1498</v>
      </c>
      <c r="H2" t="s">
        <v>1499</v>
      </c>
      <c r="I2" t="s">
        <v>1500</v>
      </c>
      <c r="J2" t="s">
        <v>1501</v>
      </c>
      <c r="K2" t="s">
        <v>1502</v>
      </c>
      <c r="L2">
        <f>VLOOKUP(A2,MIS!$A$2:$C$542,3,FALSE)</f>
        <v>11</v>
      </c>
      <c r="M2" t="s">
        <v>1503</v>
      </c>
      <c r="N2" t="s">
        <v>1504</v>
      </c>
      <c r="O2" t="s">
        <v>1505</v>
      </c>
      <c r="P2" t="s">
        <v>1506</v>
      </c>
      <c r="Q2" t="s">
        <v>1507</v>
      </c>
      <c r="R2" t="s">
        <v>1508</v>
      </c>
      <c r="S2" t="s">
        <v>1509</v>
      </c>
      <c r="T2">
        <v>316.21333559999999</v>
      </c>
      <c r="U2">
        <v>369.07298644000002</v>
      </c>
      <c r="V2" t="s">
        <v>1510</v>
      </c>
      <c r="W2" t="s">
        <v>1511</v>
      </c>
      <c r="X2" t="s">
        <v>1512</v>
      </c>
      <c r="Y2" t="s">
        <v>1513</v>
      </c>
      <c r="Z2">
        <v>79.290000000000006</v>
      </c>
      <c r="AA2" t="s">
        <v>1514</v>
      </c>
      <c r="AB2" t="s">
        <v>566</v>
      </c>
      <c r="AC2" t="s">
        <v>1515</v>
      </c>
      <c r="AD2" t="s">
        <v>1516</v>
      </c>
      <c r="AE2" t="s">
        <v>1517</v>
      </c>
      <c r="AF2" t="s">
        <v>1518</v>
      </c>
      <c r="AG2" t="s">
        <v>1519</v>
      </c>
      <c r="AH2" t="s">
        <v>717</v>
      </c>
      <c r="AI2">
        <v>30.23</v>
      </c>
      <c r="AJ2" t="s">
        <v>1520</v>
      </c>
      <c r="AK2">
        <v>20201105</v>
      </c>
      <c r="AL2" t="s">
        <v>1521</v>
      </c>
      <c r="AM2" t="s">
        <v>1522</v>
      </c>
      <c r="AN2">
        <v>0.47</v>
      </c>
      <c r="AO2">
        <v>69.39</v>
      </c>
      <c r="AP2" t="s">
        <v>1523</v>
      </c>
      <c r="AQ2" t="s">
        <v>1510</v>
      </c>
      <c r="AR2">
        <v>20210208</v>
      </c>
      <c r="AS2" t="s">
        <v>1524</v>
      </c>
      <c r="AT2" t="s">
        <v>1525</v>
      </c>
      <c r="AU2" t="s">
        <v>1526</v>
      </c>
      <c r="AV2">
        <v>412.4</v>
      </c>
      <c r="AW2">
        <v>290.3</v>
      </c>
      <c r="AX2">
        <v>412.4</v>
      </c>
      <c r="AY2">
        <v>190.5</v>
      </c>
      <c r="AZ2" t="s">
        <v>1527</v>
      </c>
      <c r="BA2" t="s">
        <v>1528</v>
      </c>
      <c r="BB2" t="s">
        <v>1529</v>
      </c>
      <c r="BC2" t="s">
        <v>1530</v>
      </c>
      <c r="BD2" t="s">
        <v>1531</v>
      </c>
    </row>
    <row r="3" spans="1:56" x14ac:dyDescent="0.25">
      <c r="A3" t="s">
        <v>1116</v>
      </c>
      <c r="B3">
        <v>1067.4000000000001</v>
      </c>
      <c r="C3" t="s">
        <v>1532</v>
      </c>
      <c r="D3">
        <v>63.4</v>
      </c>
      <c r="E3" t="s">
        <v>553</v>
      </c>
      <c r="F3" t="s">
        <v>1533</v>
      </c>
      <c r="G3" t="s">
        <v>1534</v>
      </c>
      <c r="H3" t="s">
        <v>1535</v>
      </c>
      <c r="I3" t="s">
        <v>1536</v>
      </c>
      <c r="J3" t="s">
        <v>1537</v>
      </c>
      <c r="K3" t="s">
        <v>1538</v>
      </c>
      <c r="L3">
        <f>VLOOKUP(A3,MIS!$A$2:$C$542,3,FALSE)</f>
        <v>8</v>
      </c>
      <c r="M3" t="s">
        <v>1539</v>
      </c>
      <c r="N3" t="s">
        <v>1540</v>
      </c>
      <c r="O3" t="s">
        <v>1541</v>
      </c>
      <c r="P3" t="s">
        <v>1542</v>
      </c>
      <c r="Q3" t="s">
        <v>1543</v>
      </c>
      <c r="R3" t="s">
        <v>1544</v>
      </c>
      <c r="S3" t="s">
        <v>1545</v>
      </c>
      <c r="T3">
        <v>828.05582463999997</v>
      </c>
      <c r="U3">
        <v>941.19780523999998</v>
      </c>
      <c r="V3" t="s">
        <v>1546</v>
      </c>
      <c r="W3" t="s">
        <v>1547</v>
      </c>
      <c r="X3" t="s">
        <v>1548</v>
      </c>
      <c r="Y3" t="s">
        <v>1549</v>
      </c>
      <c r="Z3">
        <v>79.180000000000007</v>
      </c>
      <c r="AA3" t="s">
        <v>1550</v>
      </c>
      <c r="AB3" t="s">
        <v>566</v>
      </c>
      <c r="AC3" t="s">
        <v>1551</v>
      </c>
      <c r="AD3" t="s">
        <v>1552</v>
      </c>
      <c r="AE3" t="s">
        <v>1553</v>
      </c>
      <c r="AF3" t="s">
        <v>688</v>
      </c>
      <c r="AG3" t="s">
        <v>1554</v>
      </c>
      <c r="AH3" t="s">
        <v>717</v>
      </c>
      <c r="AI3">
        <v>40.49</v>
      </c>
      <c r="AJ3" t="s">
        <v>1520</v>
      </c>
      <c r="AK3">
        <v>20201112</v>
      </c>
      <c r="AL3" t="s">
        <v>1555</v>
      </c>
      <c r="AM3" t="s">
        <v>1556</v>
      </c>
      <c r="AN3">
        <v>2.54</v>
      </c>
      <c r="AO3">
        <v>91.48</v>
      </c>
      <c r="AP3" t="s">
        <v>1557</v>
      </c>
      <c r="AQ3" t="s">
        <v>1546</v>
      </c>
      <c r="AR3">
        <v>20210201</v>
      </c>
      <c r="AS3" t="s">
        <v>1558</v>
      </c>
      <c r="AT3" t="s">
        <v>1559</v>
      </c>
      <c r="AU3" t="s">
        <v>1560</v>
      </c>
      <c r="AV3">
        <v>1114.6500000000001</v>
      </c>
      <c r="AW3">
        <v>765.25</v>
      </c>
      <c r="AX3">
        <v>1114.6500000000001</v>
      </c>
      <c r="AY3">
        <v>385.05</v>
      </c>
      <c r="AZ3" t="s">
        <v>1561</v>
      </c>
      <c r="BA3" t="s">
        <v>1562</v>
      </c>
      <c r="BB3" t="s">
        <v>1563</v>
      </c>
      <c r="BC3" t="s">
        <v>1564</v>
      </c>
      <c r="BD3" t="s">
        <v>1565</v>
      </c>
    </row>
    <row r="4" spans="1:56" x14ac:dyDescent="0.25">
      <c r="A4" t="s">
        <v>1566</v>
      </c>
      <c r="B4">
        <v>634.85</v>
      </c>
      <c r="C4" t="s">
        <v>1567</v>
      </c>
      <c r="D4">
        <v>33.450000000000003</v>
      </c>
      <c r="E4" t="s">
        <v>566</v>
      </c>
      <c r="F4" t="s">
        <v>1568</v>
      </c>
      <c r="G4" t="s">
        <v>1569</v>
      </c>
      <c r="H4" t="s">
        <v>1570</v>
      </c>
      <c r="I4" t="s">
        <v>1571</v>
      </c>
      <c r="J4" t="s">
        <v>1572</v>
      </c>
      <c r="K4" t="s">
        <v>1573</v>
      </c>
      <c r="L4">
        <f>VLOOKUP(A4,MIS!$A$2:$C$542,3,FALSE)</f>
        <v>10</v>
      </c>
      <c r="M4" t="s">
        <v>1574</v>
      </c>
      <c r="N4" t="s">
        <v>1575</v>
      </c>
      <c r="O4" t="s">
        <v>1576</v>
      </c>
      <c r="P4" t="s">
        <v>1577</v>
      </c>
      <c r="Q4" t="s">
        <v>1578</v>
      </c>
      <c r="R4" t="s">
        <v>1579</v>
      </c>
      <c r="S4" t="s">
        <v>1580</v>
      </c>
      <c r="T4">
        <v>430.40043178000002</v>
      </c>
      <c r="U4">
        <v>531.24451189000001</v>
      </c>
      <c r="V4" t="s">
        <v>1581</v>
      </c>
      <c r="W4" t="s">
        <v>1582</v>
      </c>
      <c r="X4" t="s">
        <v>1583</v>
      </c>
      <c r="Y4" t="s">
        <v>1584</v>
      </c>
      <c r="Z4">
        <v>89.21</v>
      </c>
      <c r="AA4" t="s">
        <v>1585</v>
      </c>
      <c r="AB4" t="s">
        <v>566</v>
      </c>
      <c r="AC4" t="s">
        <v>1586</v>
      </c>
      <c r="AD4" t="s">
        <v>1587</v>
      </c>
      <c r="AE4" t="s">
        <v>1588</v>
      </c>
      <c r="AF4" t="s">
        <v>1518</v>
      </c>
      <c r="AG4" t="s">
        <v>1589</v>
      </c>
      <c r="AI4">
        <v>39.26</v>
      </c>
      <c r="AJ4" t="s">
        <v>1520</v>
      </c>
      <c r="AK4">
        <v>20210121</v>
      </c>
      <c r="AL4" t="s">
        <v>1590</v>
      </c>
      <c r="AM4" t="s">
        <v>1591</v>
      </c>
      <c r="AN4">
        <v>3.72</v>
      </c>
      <c r="AO4">
        <v>80.040000000000006</v>
      </c>
      <c r="AP4" t="s">
        <v>1592</v>
      </c>
      <c r="AQ4" t="s">
        <v>1581</v>
      </c>
      <c r="AR4">
        <v>20210422</v>
      </c>
      <c r="AS4" t="s">
        <v>1593</v>
      </c>
      <c r="AT4" t="s">
        <v>1594</v>
      </c>
      <c r="AU4" t="s">
        <v>1595</v>
      </c>
      <c r="AV4">
        <v>678.2</v>
      </c>
      <c r="AW4">
        <v>390</v>
      </c>
      <c r="AX4">
        <v>678.2</v>
      </c>
      <c r="AY4">
        <v>184</v>
      </c>
      <c r="AZ4" t="s">
        <v>1596</v>
      </c>
      <c r="BA4" t="s">
        <v>1597</v>
      </c>
      <c r="BB4" t="s">
        <v>1598</v>
      </c>
      <c r="BC4" t="s">
        <v>1599</v>
      </c>
      <c r="BD4" t="s">
        <v>1600</v>
      </c>
    </row>
    <row r="5" spans="1:56" x14ac:dyDescent="0.25">
      <c r="A5" t="s">
        <v>1601</v>
      </c>
      <c r="B5">
        <v>1181.75</v>
      </c>
      <c r="C5" t="s">
        <v>1602</v>
      </c>
      <c r="D5">
        <v>59.1</v>
      </c>
      <c r="E5" t="s">
        <v>553</v>
      </c>
      <c r="F5" t="s">
        <v>1603</v>
      </c>
      <c r="G5" t="s">
        <v>1604</v>
      </c>
      <c r="H5" t="s">
        <v>1605</v>
      </c>
      <c r="I5" t="s">
        <v>1606</v>
      </c>
      <c r="J5" t="s">
        <v>717</v>
      </c>
      <c r="K5" t="s">
        <v>1607</v>
      </c>
      <c r="L5">
        <f>VLOOKUP(A5,MIS!$A$2:$C$542,3,FALSE)</f>
        <v>12</v>
      </c>
      <c r="M5" t="s">
        <v>708</v>
      </c>
      <c r="N5" t="s">
        <v>1608</v>
      </c>
      <c r="O5" t="s">
        <v>1609</v>
      </c>
      <c r="P5" t="s">
        <v>1610</v>
      </c>
      <c r="Q5" t="s">
        <v>1611</v>
      </c>
      <c r="R5" t="s">
        <v>1612</v>
      </c>
      <c r="S5" t="s">
        <v>1613</v>
      </c>
      <c r="T5">
        <v>816.76133447999996</v>
      </c>
      <c r="U5">
        <v>934.1610083999999</v>
      </c>
      <c r="V5" t="s">
        <v>1614</v>
      </c>
      <c r="W5" t="s">
        <v>1615</v>
      </c>
      <c r="X5" t="s">
        <v>1616</v>
      </c>
      <c r="Y5" t="s">
        <v>1617</v>
      </c>
      <c r="Z5">
        <v>95.44</v>
      </c>
      <c r="AA5" t="s">
        <v>1618</v>
      </c>
      <c r="AB5" t="s">
        <v>566</v>
      </c>
      <c r="AC5" t="s">
        <v>1619</v>
      </c>
      <c r="AD5" t="s">
        <v>1620</v>
      </c>
      <c r="AE5" t="s">
        <v>1621</v>
      </c>
      <c r="AF5" t="s">
        <v>1518</v>
      </c>
      <c r="AG5" t="s">
        <v>1622</v>
      </c>
      <c r="AH5" t="s">
        <v>717</v>
      </c>
      <c r="AI5">
        <v>45.29</v>
      </c>
      <c r="AJ5" t="s">
        <v>1520</v>
      </c>
      <c r="AK5">
        <v>20210120</v>
      </c>
      <c r="AL5" t="s">
        <v>1623</v>
      </c>
      <c r="AM5" t="s">
        <v>1624</v>
      </c>
      <c r="AN5">
        <v>1.45</v>
      </c>
      <c r="AO5">
        <v>91.43</v>
      </c>
      <c r="AP5" t="s">
        <v>1625</v>
      </c>
      <c r="AQ5" t="s">
        <v>1614</v>
      </c>
      <c r="AR5">
        <v>20210518</v>
      </c>
      <c r="AS5" t="s">
        <v>1626</v>
      </c>
      <c r="AT5" t="s">
        <v>1627</v>
      </c>
      <c r="AU5" t="s">
        <v>1628</v>
      </c>
      <c r="AV5">
        <v>1194.8499999999999</v>
      </c>
      <c r="AW5">
        <v>711.8</v>
      </c>
      <c r="AX5">
        <v>1194.8499999999999</v>
      </c>
      <c r="AY5">
        <v>447.05</v>
      </c>
      <c r="AZ5" t="s">
        <v>1629</v>
      </c>
      <c r="BA5" t="s">
        <v>1630</v>
      </c>
      <c r="BB5" t="s">
        <v>1631</v>
      </c>
      <c r="BC5" t="s">
        <v>1632</v>
      </c>
      <c r="BD5" t="s">
        <v>1633</v>
      </c>
    </row>
    <row r="6" spans="1:56" x14ac:dyDescent="0.25">
      <c r="A6" t="s">
        <v>787</v>
      </c>
      <c r="B6">
        <v>841.9</v>
      </c>
      <c r="C6" t="s">
        <v>1634</v>
      </c>
      <c r="D6">
        <v>33.6</v>
      </c>
      <c r="E6" t="s">
        <v>553</v>
      </c>
      <c r="F6" t="s">
        <v>1635</v>
      </c>
      <c r="G6" t="s">
        <v>1636</v>
      </c>
      <c r="H6" t="s">
        <v>1637</v>
      </c>
      <c r="I6" t="s">
        <v>1638</v>
      </c>
      <c r="J6" t="s">
        <v>1639</v>
      </c>
      <c r="K6" t="s">
        <v>1640</v>
      </c>
      <c r="L6">
        <f>VLOOKUP(A6,MIS!$A$2:$C$542,3,FALSE)</f>
        <v>11</v>
      </c>
      <c r="M6" t="s">
        <v>1412</v>
      </c>
      <c r="N6" t="s">
        <v>1641</v>
      </c>
      <c r="O6" t="s">
        <v>1642</v>
      </c>
      <c r="P6" t="s">
        <v>1643</v>
      </c>
      <c r="Q6" t="s">
        <v>1644</v>
      </c>
      <c r="R6" t="s">
        <v>1645</v>
      </c>
      <c r="S6" t="s">
        <v>1646</v>
      </c>
      <c r="T6">
        <v>736.44335319000004</v>
      </c>
      <c r="U6">
        <v>827.33048278000001</v>
      </c>
      <c r="V6" t="s">
        <v>1647</v>
      </c>
      <c r="W6" t="s">
        <v>1648</v>
      </c>
      <c r="X6" t="s">
        <v>1649</v>
      </c>
      <c r="Y6" t="s">
        <v>1650</v>
      </c>
      <c r="Z6">
        <v>64.94</v>
      </c>
      <c r="AA6" t="s">
        <v>1651</v>
      </c>
      <c r="AB6" t="s">
        <v>566</v>
      </c>
      <c r="AC6" t="s">
        <v>1652</v>
      </c>
      <c r="AD6" t="s">
        <v>1653</v>
      </c>
      <c r="AE6" t="s">
        <v>1654</v>
      </c>
      <c r="AF6" t="s">
        <v>1518</v>
      </c>
      <c r="AG6" t="s">
        <v>1655</v>
      </c>
      <c r="AH6" t="s">
        <v>717</v>
      </c>
      <c r="AI6">
        <v>28.51</v>
      </c>
      <c r="AJ6" t="s">
        <v>1656</v>
      </c>
      <c r="AK6">
        <v>20201105</v>
      </c>
      <c r="AL6" t="s">
        <v>1657</v>
      </c>
      <c r="AM6" t="s">
        <v>1658</v>
      </c>
      <c r="AN6">
        <v>0.87</v>
      </c>
      <c r="AO6">
        <v>79.64</v>
      </c>
      <c r="AP6" t="s">
        <v>1659</v>
      </c>
      <c r="AQ6" t="s">
        <v>1647</v>
      </c>
      <c r="AR6">
        <v>20210129</v>
      </c>
      <c r="AS6" t="s">
        <v>1660</v>
      </c>
      <c r="AT6" t="s">
        <v>1661</v>
      </c>
      <c r="AU6" t="s">
        <v>1662</v>
      </c>
      <c r="AV6">
        <v>864.6</v>
      </c>
      <c r="AW6">
        <v>706.5</v>
      </c>
      <c r="AX6">
        <v>864.6</v>
      </c>
      <c r="AY6">
        <v>355.3</v>
      </c>
      <c r="AZ6" t="s">
        <v>1663</v>
      </c>
      <c r="BA6" t="s">
        <v>1664</v>
      </c>
      <c r="BB6" t="s">
        <v>1665</v>
      </c>
      <c r="BC6" t="s">
        <v>1666</v>
      </c>
      <c r="BD6" t="s">
        <v>1667</v>
      </c>
    </row>
    <row r="7" spans="1:56" x14ac:dyDescent="0.25">
      <c r="A7" t="s">
        <v>1039</v>
      </c>
      <c r="B7">
        <v>670.7</v>
      </c>
      <c r="C7" t="s">
        <v>895</v>
      </c>
      <c r="D7">
        <v>26.2</v>
      </c>
      <c r="E7" t="s">
        <v>553</v>
      </c>
      <c r="F7" t="s">
        <v>1668</v>
      </c>
      <c r="G7" t="s">
        <v>1669</v>
      </c>
      <c r="H7" t="s">
        <v>1670</v>
      </c>
      <c r="I7" t="s">
        <v>1671</v>
      </c>
      <c r="J7" t="s">
        <v>1672</v>
      </c>
      <c r="K7" t="s">
        <v>1673</v>
      </c>
      <c r="L7">
        <f>VLOOKUP(A7,MIS!$A$2:$C$542,3,FALSE)</f>
        <v>7</v>
      </c>
      <c r="M7" t="s">
        <v>1674</v>
      </c>
      <c r="N7" t="s">
        <v>1504</v>
      </c>
      <c r="O7" t="s">
        <v>717</v>
      </c>
      <c r="P7" t="s">
        <v>717</v>
      </c>
      <c r="Q7" t="s">
        <v>717</v>
      </c>
      <c r="R7" t="s">
        <v>1675</v>
      </c>
      <c r="S7" t="s">
        <v>1676</v>
      </c>
      <c r="T7">
        <v>541.22202944000003</v>
      </c>
      <c r="U7">
        <v>632.6517702000001</v>
      </c>
      <c r="V7" t="s">
        <v>1677</v>
      </c>
      <c r="W7" t="s">
        <v>1678</v>
      </c>
      <c r="X7" t="s">
        <v>1679</v>
      </c>
      <c r="Y7" t="s">
        <v>1680</v>
      </c>
      <c r="Z7">
        <v>56.64</v>
      </c>
      <c r="AA7" t="s">
        <v>1681</v>
      </c>
      <c r="AB7" t="s">
        <v>566</v>
      </c>
      <c r="AC7" t="s">
        <v>1682</v>
      </c>
      <c r="AD7" t="s">
        <v>1683</v>
      </c>
      <c r="AE7" t="s">
        <v>1684</v>
      </c>
      <c r="AF7" t="s">
        <v>1518</v>
      </c>
      <c r="AG7" t="s">
        <v>1685</v>
      </c>
      <c r="AH7" t="s">
        <v>717</v>
      </c>
      <c r="AI7">
        <v>30.75</v>
      </c>
      <c r="AJ7" t="s">
        <v>1656</v>
      </c>
      <c r="AK7">
        <v>20210127</v>
      </c>
      <c r="AL7" t="s">
        <v>1686</v>
      </c>
      <c r="AM7" t="s">
        <v>1687</v>
      </c>
      <c r="AN7">
        <v>1.27</v>
      </c>
      <c r="AO7">
        <v>89.93</v>
      </c>
      <c r="AP7" t="s">
        <v>1688</v>
      </c>
      <c r="AQ7" t="s">
        <v>1677</v>
      </c>
      <c r="AR7">
        <v>20210429</v>
      </c>
      <c r="AS7" t="s">
        <v>1689</v>
      </c>
      <c r="AT7" t="s">
        <v>1690</v>
      </c>
      <c r="AU7" t="s">
        <v>1691</v>
      </c>
      <c r="AV7">
        <v>695</v>
      </c>
      <c r="AW7">
        <v>481.6</v>
      </c>
      <c r="AX7">
        <v>760.7</v>
      </c>
      <c r="AY7">
        <v>286</v>
      </c>
      <c r="AZ7" t="s">
        <v>1692</v>
      </c>
      <c r="BA7" t="s">
        <v>1693</v>
      </c>
      <c r="BB7" t="s">
        <v>1694</v>
      </c>
      <c r="BC7" t="s">
        <v>1695</v>
      </c>
      <c r="BD7" t="s">
        <v>1696</v>
      </c>
    </row>
    <row r="8" spans="1:56" x14ac:dyDescent="0.25">
      <c r="A8" t="s">
        <v>935</v>
      </c>
      <c r="B8">
        <v>365.4</v>
      </c>
      <c r="C8" t="s">
        <v>1524</v>
      </c>
      <c r="D8">
        <v>13.95</v>
      </c>
      <c r="E8" t="s">
        <v>566</v>
      </c>
      <c r="F8" t="s">
        <v>1697</v>
      </c>
      <c r="G8" t="s">
        <v>1698</v>
      </c>
      <c r="H8" t="s">
        <v>1699</v>
      </c>
      <c r="I8" t="s">
        <v>1700</v>
      </c>
      <c r="J8" t="s">
        <v>1701</v>
      </c>
      <c r="K8" t="s">
        <v>1673</v>
      </c>
      <c r="L8">
        <f>VLOOKUP(A8,MIS!$A$2:$C$542,3,FALSE)</f>
        <v>9</v>
      </c>
      <c r="M8" t="s">
        <v>1702</v>
      </c>
      <c r="N8" t="s">
        <v>1504</v>
      </c>
      <c r="O8" t="s">
        <v>1703</v>
      </c>
      <c r="P8" t="s">
        <v>1704</v>
      </c>
      <c r="Q8" t="s">
        <v>1705</v>
      </c>
      <c r="R8" t="s">
        <v>1706</v>
      </c>
      <c r="S8" t="s">
        <v>1707</v>
      </c>
      <c r="T8">
        <v>266.78779472999997</v>
      </c>
      <c r="U8">
        <v>311.32941349999999</v>
      </c>
      <c r="V8" t="s">
        <v>1708</v>
      </c>
      <c r="W8" t="s">
        <v>1709</v>
      </c>
      <c r="X8" t="s">
        <v>1710</v>
      </c>
      <c r="Y8" t="s">
        <v>1711</v>
      </c>
      <c r="Z8">
        <v>88.77</v>
      </c>
      <c r="AA8" t="s">
        <v>1712</v>
      </c>
      <c r="AB8" t="s">
        <v>566</v>
      </c>
      <c r="AC8" t="s">
        <v>1713</v>
      </c>
      <c r="AD8" t="s">
        <v>1714</v>
      </c>
      <c r="AE8" t="s">
        <v>1715</v>
      </c>
      <c r="AF8" t="s">
        <v>553</v>
      </c>
      <c r="AG8" t="s">
        <v>1716</v>
      </c>
      <c r="AH8" t="s">
        <v>717</v>
      </c>
      <c r="AI8">
        <v>37.89</v>
      </c>
      <c r="AJ8" t="s">
        <v>717</v>
      </c>
      <c r="AK8">
        <v>20201106</v>
      </c>
      <c r="AL8" t="s">
        <v>1717</v>
      </c>
      <c r="AM8" t="s">
        <v>1718</v>
      </c>
      <c r="AN8">
        <v>0.94</v>
      </c>
      <c r="AO8">
        <v>90.98</v>
      </c>
      <c r="AP8" t="s">
        <v>1719</v>
      </c>
      <c r="AQ8" t="s">
        <v>1708</v>
      </c>
      <c r="AR8">
        <v>20210201</v>
      </c>
      <c r="AS8" t="s">
        <v>1412</v>
      </c>
      <c r="AT8" t="s">
        <v>788</v>
      </c>
      <c r="AU8" t="s">
        <v>1720</v>
      </c>
      <c r="AV8">
        <v>375</v>
      </c>
      <c r="AW8">
        <v>240.05</v>
      </c>
      <c r="AX8">
        <v>375</v>
      </c>
      <c r="AY8">
        <v>115.15</v>
      </c>
      <c r="AZ8" t="s">
        <v>1721</v>
      </c>
      <c r="BA8" t="s">
        <v>1722</v>
      </c>
      <c r="BB8" t="s">
        <v>1723</v>
      </c>
      <c r="BC8" t="s">
        <v>1724</v>
      </c>
      <c r="BD8" t="s">
        <v>1725</v>
      </c>
    </row>
    <row r="9" spans="1:56" x14ac:dyDescent="0.25">
      <c r="A9" t="s">
        <v>1726</v>
      </c>
      <c r="B9">
        <v>637.1</v>
      </c>
      <c r="C9" t="s">
        <v>1095</v>
      </c>
      <c r="D9">
        <v>21.25</v>
      </c>
      <c r="E9" t="s">
        <v>553</v>
      </c>
      <c r="F9" t="s">
        <v>1727</v>
      </c>
      <c r="G9" t="s">
        <v>1728</v>
      </c>
      <c r="H9" t="s">
        <v>1729</v>
      </c>
      <c r="I9" t="s">
        <v>1730</v>
      </c>
      <c r="J9" t="s">
        <v>1731</v>
      </c>
      <c r="K9" t="s">
        <v>1607</v>
      </c>
      <c r="L9">
        <f>VLOOKUP(A9,MIS!$A$2:$C$542,3,FALSE)</f>
        <v>10</v>
      </c>
      <c r="M9" t="s">
        <v>1504</v>
      </c>
      <c r="N9" t="s">
        <v>1732</v>
      </c>
      <c r="O9" t="s">
        <v>1733</v>
      </c>
      <c r="P9" t="s">
        <v>1734</v>
      </c>
      <c r="Q9" t="s">
        <v>1735</v>
      </c>
      <c r="R9" t="s">
        <v>1736</v>
      </c>
      <c r="S9">
        <v>507.97027113000001</v>
      </c>
      <c r="T9">
        <v>588.15795389999994</v>
      </c>
      <c r="U9" t="s">
        <v>1737</v>
      </c>
      <c r="V9" t="s">
        <v>1738</v>
      </c>
      <c r="W9" t="s">
        <v>1739</v>
      </c>
      <c r="X9" t="s">
        <v>1740</v>
      </c>
      <c r="Y9">
        <v>70.2</v>
      </c>
      <c r="Z9" t="s">
        <v>1741</v>
      </c>
      <c r="AA9" t="s">
        <v>566</v>
      </c>
      <c r="AB9" t="s">
        <v>1742</v>
      </c>
      <c r="AC9" t="s">
        <v>1743</v>
      </c>
      <c r="AD9" t="s">
        <v>1744</v>
      </c>
      <c r="AE9" t="s">
        <v>553</v>
      </c>
      <c r="AF9" t="s">
        <v>1745</v>
      </c>
      <c r="AG9" t="s">
        <v>717</v>
      </c>
      <c r="AH9">
        <v>32.840000000000003</v>
      </c>
      <c r="AI9" t="s">
        <v>1520</v>
      </c>
      <c r="AJ9">
        <v>20201028</v>
      </c>
      <c r="AK9" t="s">
        <v>1746</v>
      </c>
      <c r="AL9" t="s">
        <v>1747</v>
      </c>
      <c r="AM9">
        <v>0.82</v>
      </c>
      <c r="AN9">
        <v>85.94</v>
      </c>
      <c r="AO9" t="s">
        <v>1748</v>
      </c>
      <c r="AP9" t="s">
        <v>1737</v>
      </c>
      <c r="AQ9">
        <v>20210128</v>
      </c>
      <c r="AR9" t="s">
        <v>1565</v>
      </c>
      <c r="AS9" t="s">
        <v>1565</v>
      </c>
      <c r="AT9" t="s">
        <v>1749</v>
      </c>
      <c r="AU9">
        <v>648</v>
      </c>
      <c r="AV9">
        <v>428.9</v>
      </c>
      <c r="AW9">
        <v>652.79999999999995</v>
      </c>
      <c r="AX9">
        <v>280</v>
      </c>
      <c r="AY9" t="s">
        <v>1750</v>
      </c>
      <c r="AZ9" t="s">
        <v>1751</v>
      </c>
      <c r="BA9" t="s">
        <v>1752</v>
      </c>
      <c r="BB9" t="s">
        <v>1753</v>
      </c>
      <c r="BC9" t="s">
        <v>936</v>
      </c>
    </row>
    <row r="10" spans="1:56" x14ac:dyDescent="0.25">
      <c r="A10" t="s">
        <v>1105</v>
      </c>
      <c r="B10">
        <v>1283.75</v>
      </c>
      <c r="C10" t="s">
        <v>1754</v>
      </c>
      <c r="D10">
        <v>37.5</v>
      </c>
      <c r="E10" t="s">
        <v>566</v>
      </c>
      <c r="F10" t="s">
        <v>1755</v>
      </c>
      <c r="G10" t="s">
        <v>1756</v>
      </c>
      <c r="H10" t="s">
        <v>1757</v>
      </c>
      <c r="I10" t="s">
        <v>1758</v>
      </c>
      <c r="J10" t="s">
        <v>1759</v>
      </c>
      <c r="K10" t="s">
        <v>1760</v>
      </c>
      <c r="L10">
        <f>VLOOKUP(A10,MIS!$A$2:$C$542,3,FALSE)</f>
        <v>11</v>
      </c>
      <c r="M10" t="s">
        <v>1761</v>
      </c>
      <c r="N10" t="s">
        <v>1762</v>
      </c>
      <c r="O10" t="s">
        <v>1763</v>
      </c>
      <c r="P10" t="s">
        <v>650</v>
      </c>
      <c r="Q10" t="s">
        <v>1764</v>
      </c>
      <c r="R10" t="s">
        <v>1765</v>
      </c>
      <c r="S10">
        <v>1047.8874876100001</v>
      </c>
      <c r="T10">
        <v>1210.7407201599999</v>
      </c>
      <c r="U10" t="s">
        <v>1766</v>
      </c>
      <c r="V10" t="s">
        <v>1767</v>
      </c>
      <c r="W10" t="s">
        <v>1768</v>
      </c>
      <c r="X10" t="s">
        <v>1769</v>
      </c>
      <c r="Y10">
        <v>73.91</v>
      </c>
      <c r="Z10" t="s">
        <v>1770</v>
      </c>
      <c r="AA10" t="s">
        <v>566</v>
      </c>
      <c r="AB10" t="s">
        <v>1771</v>
      </c>
      <c r="AC10" t="s">
        <v>1772</v>
      </c>
      <c r="AD10" t="s">
        <v>1409</v>
      </c>
      <c r="AE10" t="s">
        <v>553</v>
      </c>
      <c r="AF10" t="s">
        <v>1773</v>
      </c>
      <c r="AG10" t="s">
        <v>717</v>
      </c>
      <c r="AH10">
        <v>27.55</v>
      </c>
      <c r="AI10" t="s">
        <v>1520</v>
      </c>
      <c r="AJ10">
        <v>20201106</v>
      </c>
      <c r="AK10" t="s">
        <v>1774</v>
      </c>
      <c r="AL10" t="s">
        <v>1775</v>
      </c>
      <c r="AM10">
        <v>1.03</v>
      </c>
      <c r="AN10">
        <v>92.75</v>
      </c>
      <c r="AO10" t="s">
        <v>1776</v>
      </c>
      <c r="AP10" t="s">
        <v>1766</v>
      </c>
      <c r="AQ10">
        <v>20210128</v>
      </c>
      <c r="AR10" t="s">
        <v>1300</v>
      </c>
      <c r="AS10" t="s">
        <v>1777</v>
      </c>
      <c r="AT10" t="s">
        <v>1778</v>
      </c>
      <c r="AU10">
        <v>1318.9</v>
      </c>
      <c r="AV10">
        <v>897</v>
      </c>
      <c r="AW10">
        <v>1356</v>
      </c>
      <c r="AX10">
        <v>749.5</v>
      </c>
      <c r="AY10" t="s">
        <v>1779</v>
      </c>
      <c r="AZ10" t="s">
        <v>1780</v>
      </c>
      <c r="BA10" t="s">
        <v>1781</v>
      </c>
      <c r="BB10" t="s">
        <v>1782</v>
      </c>
      <c r="BC10" t="s">
        <v>1208</v>
      </c>
    </row>
    <row r="11" spans="1:56" x14ac:dyDescent="0.25">
      <c r="A11" t="s">
        <v>1783</v>
      </c>
      <c r="B11">
        <v>418.3</v>
      </c>
      <c r="C11" t="s">
        <v>1600</v>
      </c>
      <c r="D11">
        <v>10.15</v>
      </c>
      <c r="E11" t="s">
        <v>553</v>
      </c>
      <c r="F11" t="s">
        <v>1784</v>
      </c>
      <c r="G11" t="s">
        <v>1785</v>
      </c>
      <c r="H11" t="s">
        <v>1786</v>
      </c>
      <c r="I11" t="s">
        <v>1787</v>
      </c>
      <c r="J11" t="s">
        <v>1788</v>
      </c>
      <c r="K11" t="s">
        <v>1789</v>
      </c>
      <c r="L11">
        <f>VLOOKUP(A11,MIS!$A$2:$C$542,3,FALSE)</f>
        <v>8</v>
      </c>
      <c r="M11" t="s">
        <v>1504</v>
      </c>
      <c r="N11" t="s">
        <v>1790</v>
      </c>
      <c r="O11" t="s">
        <v>1791</v>
      </c>
      <c r="P11" t="s">
        <v>1792</v>
      </c>
      <c r="Q11" t="s">
        <v>1793</v>
      </c>
      <c r="R11" t="s">
        <v>1794</v>
      </c>
      <c r="S11">
        <v>338.00278011</v>
      </c>
      <c r="T11">
        <v>410.76748605</v>
      </c>
      <c r="U11" t="s">
        <v>1795</v>
      </c>
      <c r="V11" t="s">
        <v>1796</v>
      </c>
      <c r="W11" t="s">
        <v>1797</v>
      </c>
      <c r="X11" t="s">
        <v>1798</v>
      </c>
      <c r="Y11">
        <v>72.52</v>
      </c>
      <c r="Z11" t="s">
        <v>1567</v>
      </c>
      <c r="AA11" t="s">
        <v>566</v>
      </c>
      <c r="AB11" t="s">
        <v>1799</v>
      </c>
      <c r="AC11" t="s">
        <v>1800</v>
      </c>
      <c r="AD11" t="s">
        <v>1801</v>
      </c>
      <c r="AE11" t="s">
        <v>553</v>
      </c>
      <c r="AF11" t="s">
        <v>1802</v>
      </c>
      <c r="AG11" t="s">
        <v>717</v>
      </c>
      <c r="AH11">
        <v>24.4</v>
      </c>
      <c r="AI11" t="s">
        <v>1520</v>
      </c>
      <c r="AJ11">
        <v>20210122</v>
      </c>
      <c r="AK11" t="s">
        <v>1803</v>
      </c>
      <c r="AL11" t="s">
        <v>1804</v>
      </c>
      <c r="AM11">
        <v>0.41</v>
      </c>
      <c r="AN11">
        <v>82.89</v>
      </c>
      <c r="AO11" t="s">
        <v>1805</v>
      </c>
      <c r="AP11" t="s">
        <v>1795</v>
      </c>
      <c r="AQ11">
        <v>20210506</v>
      </c>
      <c r="AR11" t="s">
        <v>1806</v>
      </c>
      <c r="AS11" t="s">
        <v>1807</v>
      </c>
      <c r="AT11" t="s">
        <v>1808</v>
      </c>
      <c r="AU11">
        <v>439.9</v>
      </c>
      <c r="AV11">
        <v>301.45</v>
      </c>
      <c r="AW11">
        <v>656.9</v>
      </c>
      <c r="AX11">
        <v>218.6</v>
      </c>
      <c r="AY11" t="s">
        <v>1809</v>
      </c>
      <c r="AZ11" t="s">
        <v>1810</v>
      </c>
      <c r="BA11" t="s">
        <v>1811</v>
      </c>
      <c r="BB11" t="s">
        <v>1812</v>
      </c>
      <c r="BC11" t="s">
        <v>1813</v>
      </c>
    </row>
    <row r="12" spans="1:56" x14ac:dyDescent="0.25">
      <c r="A12" t="s">
        <v>1814</v>
      </c>
      <c r="B12">
        <v>320.89999999999998</v>
      </c>
      <c r="C12" t="s">
        <v>1815</v>
      </c>
      <c r="D12">
        <v>7.4</v>
      </c>
      <c r="E12" t="s">
        <v>553</v>
      </c>
      <c r="F12" t="s">
        <v>1816</v>
      </c>
      <c r="G12" t="s">
        <v>1817</v>
      </c>
      <c r="H12" t="s">
        <v>717</v>
      </c>
      <c r="I12" t="s">
        <v>1818</v>
      </c>
      <c r="J12" t="s">
        <v>1819</v>
      </c>
      <c r="K12" t="s">
        <v>1820</v>
      </c>
      <c r="L12">
        <f>VLOOKUP(A12,MIS!$A$2:$C$542,3,FALSE)</f>
        <v>9</v>
      </c>
      <c r="M12" t="s">
        <v>1821</v>
      </c>
      <c r="N12" t="s">
        <v>1822</v>
      </c>
      <c r="O12" t="s">
        <v>1823</v>
      </c>
      <c r="P12" t="s">
        <v>1824</v>
      </c>
      <c r="Q12" t="s">
        <v>1825</v>
      </c>
      <c r="R12" t="s">
        <v>1826</v>
      </c>
      <c r="S12">
        <v>260.91247578999997</v>
      </c>
      <c r="T12">
        <v>322.99721849999997</v>
      </c>
      <c r="U12" t="s">
        <v>1827</v>
      </c>
      <c r="V12" t="s">
        <v>1828</v>
      </c>
      <c r="W12" t="s">
        <v>1829</v>
      </c>
      <c r="X12" t="s">
        <v>1830</v>
      </c>
      <c r="Y12">
        <v>69.41</v>
      </c>
      <c r="Z12" t="s">
        <v>1831</v>
      </c>
      <c r="AA12" t="s">
        <v>566</v>
      </c>
      <c r="AB12" t="s">
        <v>1832</v>
      </c>
      <c r="AC12" t="s">
        <v>1833</v>
      </c>
      <c r="AD12" t="s">
        <v>1834</v>
      </c>
      <c r="AE12" t="s">
        <v>1518</v>
      </c>
      <c r="AF12" t="s">
        <v>1835</v>
      </c>
      <c r="AG12" t="s">
        <v>717</v>
      </c>
      <c r="AH12">
        <v>29.08</v>
      </c>
      <c r="AI12" t="s">
        <v>1520</v>
      </c>
      <c r="AJ12">
        <v>20201105</v>
      </c>
      <c r="AK12" t="s">
        <v>1836</v>
      </c>
      <c r="AL12" t="s">
        <v>1837</v>
      </c>
      <c r="AM12">
        <v>0.47</v>
      </c>
      <c r="AN12">
        <v>72.709999999999994</v>
      </c>
      <c r="AO12" t="s">
        <v>1838</v>
      </c>
      <c r="AP12" t="s">
        <v>1827</v>
      </c>
      <c r="AQ12">
        <v>20210203</v>
      </c>
      <c r="AR12" t="s">
        <v>1839</v>
      </c>
      <c r="AS12" t="s">
        <v>1840</v>
      </c>
      <c r="AT12" t="s">
        <v>1841</v>
      </c>
      <c r="AU12">
        <v>359</v>
      </c>
      <c r="AV12">
        <v>251.2</v>
      </c>
      <c r="AW12">
        <v>511.8</v>
      </c>
      <c r="AX12">
        <v>158.4</v>
      </c>
      <c r="AY12" t="s">
        <v>1842</v>
      </c>
      <c r="AZ12" t="s">
        <v>1843</v>
      </c>
      <c r="BA12" t="s">
        <v>1844</v>
      </c>
      <c r="BB12" t="s">
        <v>1845</v>
      </c>
      <c r="BC12" t="s">
        <v>1135</v>
      </c>
    </row>
    <row r="13" spans="1:56" x14ac:dyDescent="0.25">
      <c r="A13" t="s">
        <v>844</v>
      </c>
      <c r="B13">
        <v>424.7</v>
      </c>
      <c r="C13" t="s">
        <v>721</v>
      </c>
      <c r="D13">
        <v>9.65</v>
      </c>
      <c r="E13" t="s">
        <v>553</v>
      </c>
      <c r="F13" t="s">
        <v>1846</v>
      </c>
      <c r="G13" t="s">
        <v>1847</v>
      </c>
      <c r="H13" t="s">
        <v>1848</v>
      </c>
      <c r="I13" t="s">
        <v>1849</v>
      </c>
      <c r="J13" t="s">
        <v>1850</v>
      </c>
      <c r="K13" t="s">
        <v>1851</v>
      </c>
      <c r="L13">
        <f>VLOOKUP(A13,MIS!$A$2:$C$542,3,FALSE)</f>
        <v>8</v>
      </c>
      <c r="M13" t="s">
        <v>1852</v>
      </c>
      <c r="N13" t="s">
        <v>1853</v>
      </c>
      <c r="O13" t="s">
        <v>1854</v>
      </c>
      <c r="P13" t="s">
        <v>1855</v>
      </c>
      <c r="Q13" t="s">
        <v>1856</v>
      </c>
      <c r="R13" t="s">
        <v>1857</v>
      </c>
      <c r="S13">
        <v>346.89853612000002</v>
      </c>
      <c r="T13">
        <v>413.86739130000001</v>
      </c>
      <c r="U13" t="s">
        <v>1858</v>
      </c>
      <c r="V13" t="s">
        <v>1859</v>
      </c>
      <c r="W13" t="s">
        <v>1860</v>
      </c>
      <c r="X13" t="s">
        <v>1861</v>
      </c>
      <c r="Y13">
        <v>71.400000000000006</v>
      </c>
      <c r="Z13" t="s">
        <v>1862</v>
      </c>
      <c r="AA13" t="s">
        <v>566</v>
      </c>
      <c r="AB13" t="s">
        <v>1863</v>
      </c>
      <c r="AC13" t="s">
        <v>1864</v>
      </c>
      <c r="AD13" t="s">
        <v>1865</v>
      </c>
      <c r="AE13" t="s">
        <v>1518</v>
      </c>
      <c r="AF13" t="s">
        <v>1866</v>
      </c>
      <c r="AG13" t="s">
        <v>717</v>
      </c>
      <c r="AH13">
        <v>26.61</v>
      </c>
      <c r="AI13" t="s">
        <v>1656</v>
      </c>
      <c r="AJ13">
        <v>20201106</v>
      </c>
      <c r="AK13" t="s">
        <v>1867</v>
      </c>
      <c r="AL13" t="s">
        <v>1868</v>
      </c>
      <c r="AM13">
        <v>0.46</v>
      </c>
      <c r="AN13">
        <v>84.84</v>
      </c>
      <c r="AO13" t="s">
        <v>1869</v>
      </c>
      <c r="AP13" t="s">
        <v>1858</v>
      </c>
      <c r="AQ13">
        <v>20210303</v>
      </c>
      <c r="AR13" t="s">
        <v>1870</v>
      </c>
      <c r="AS13" t="s">
        <v>1871</v>
      </c>
      <c r="AT13" t="s">
        <v>1872</v>
      </c>
      <c r="AU13">
        <v>438</v>
      </c>
      <c r="AV13">
        <v>321.05</v>
      </c>
      <c r="AW13">
        <v>438</v>
      </c>
      <c r="AX13">
        <v>190</v>
      </c>
      <c r="AY13" t="s">
        <v>1873</v>
      </c>
      <c r="AZ13" t="s">
        <v>1874</v>
      </c>
      <c r="BA13" t="s">
        <v>1875</v>
      </c>
      <c r="BB13" t="s">
        <v>1876</v>
      </c>
      <c r="BC13" t="s">
        <v>1877</v>
      </c>
    </row>
    <row r="14" spans="1:56" x14ac:dyDescent="0.25">
      <c r="A14" t="s">
        <v>1878</v>
      </c>
      <c r="B14">
        <v>1130.5999999999999</v>
      </c>
      <c r="C14" t="s">
        <v>1879</v>
      </c>
      <c r="D14">
        <v>24.9</v>
      </c>
      <c r="E14" t="s">
        <v>553</v>
      </c>
      <c r="F14" t="s">
        <v>1880</v>
      </c>
      <c r="G14" t="s">
        <v>1881</v>
      </c>
      <c r="H14" t="s">
        <v>1882</v>
      </c>
      <c r="I14" t="s">
        <v>1883</v>
      </c>
      <c r="J14" t="s">
        <v>1884</v>
      </c>
      <c r="K14" t="s">
        <v>1789</v>
      </c>
      <c r="L14">
        <f>VLOOKUP(A14,MIS!$A$2:$C$542,3,FALSE)</f>
        <v>6</v>
      </c>
      <c r="M14" t="s">
        <v>1504</v>
      </c>
      <c r="N14" t="s">
        <v>1885</v>
      </c>
      <c r="O14" t="s">
        <v>1886</v>
      </c>
      <c r="P14" t="s">
        <v>1887</v>
      </c>
      <c r="Q14" t="s">
        <v>1888</v>
      </c>
      <c r="R14" t="s">
        <v>1889</v>
      </c>
      <c r="S14">
        <v>853.72289004000004</v>
      </c>
      <c r="T14">
        <v>1043.2041174999999</v>
      </c>
      <c r="U14" t="s">
        <v>1890</v>
      </c>
      <c r="V14" t="s">
        <v>1891</v>
      </c>
      <c r="W14" t="s">
        <v>1892</v>
      </c>
      <c r="X14" t="s">
        <v>1893</v>
      </c>
      <c r="Y14">
        <v>80.180000000000007</v>
      </c>
      <c r="Z14" t="s">
        <v>1894</v>
      </c>
      <c r="AA14" t="s">
        <v>566</v>
      </c>
      <c r="AB14" t="s">
        <v>1895</v>
      </c>
      <c r="AC14" t="s">
        <v>1896</v>
      </c>
      <c r="AD14" t="s">
        <v>1897</v>
      </c>
      <c r="AE14" t="s">
        <v>1518</v>
      </c>
      <c r="AF14" t="s">
        <v>1898</v>
      </c>
      <c r="AH14">
        <v>36.479999999999997</v>
      </c>
      <c r="AI14" t="s">
        <v>1899</v>
      </c>
      <c r="AJ14">
        <v>20201028</v>
      </c>
      <c r="AK14" t="s">
        <v>1900</v>
      </c>
      <c r="AL14" t="s">
        <v>1901</v>
      </c>
      <c r="AM14">
        <v>0.27</v>
      </c>
      <c r="AN14">
        <v>64.23</v>
      </c>
      <c r="AO14" t="s">
        <v>1902</v>
      </c>
      <c r="AP14" t="s">
        <v>1890</v>
      </c>
      <c r="AQ14">
        <v>20210208</v>
      </c>
      <c r="AR14" t="s">
        <v>1903</v>
      </c>
      <c r="AS14" t="s">
        <v>1904</v>
      </c>
      <c r="AT14" t="s">
        <v>1905</v>
      </c>
      <c r="AU14">
        <v>1315</v>
      </c>
      <c r="AV14">
        <v>800</v>
      </c>
      <c r="AW14">
        <v>1315</v>
      </c>
      <c r="AX14">
        <v>200</v>
      </c>
      <c r="AY14" t="s">
        <v>1906</v>
      </c>
      <c r="AZ14" t="s">
        <v>1907</v>
      </c>
      <c r="BA14" t="s">
        <v>1908</v>
      </c>
      <c r="BB14" t="s">
        <v>1909</v>
      </c>
      <c r="BC14" t="s">
        <v>1910</v>
      </c>
    </row>
    <row r="15" spans="1:56" x14ac:dyDescent="0.25">
      <c r="A15" t="s">
        <v>1911</v>
      </c>
      <c r="B15">
        <v>944.5</v>
      </c>
      <c r="C15" t="s">
        <v>1912</v>
      </c>
      <c r="D15">
        <v>20.7</v>
      </c>
      <c r="E15" t="s">
        <v>553</v>
      </c>
      <c r="F15" t="s">
        <v>1913</v>
      </c>
      <c r="G15" t="s">
        <v>1914</v>
      </c>
      <c r="H15" t="s">
        <v>1915</v>
      </c>
      <c r="I15" t="s">
        <v>1916</v>
      </c>
      <c r="J15" t="s">
        <v>1917</v>
      </c>
      <c r="K15" t="s">
        <v>1640</v>
      </c>
      <c r="L15">
        <f>VLOOKUP(A15,MIS!$A$2:$C$542,3,FALSE)</f>
        <v>6</v>
      </c>
      <c r="M15" t="s">
        <v>1918</v>
      </c>
      <c r="N15" t="s">
        <v>1919</v>
      </c>
      <c r="O15" t="s">
        <v>1920</v>
      </c>
      <c r="P15" t="s">
        <v>1921</v>
      </c>
      <c r="Q15" t="s">
        <v>1922</v>
      </c>
      <c r="R15" t="s">
        <v>1923</v>
      </c>
      <c r="S15">
        <v>808.69209436999995</v>
      </c>
      <c r="T15">
        <v>939.90981291000003</v>
      </c>
      <c r="U15" t="s">
        <v>1924</v>
      </c>
      <c r="V15" t="s">
        <v>1925</v>
      </c>
      <c r="W15" t="s">
        <v>1926</v>
      </c>
      <c r="X15" t="s">
        <v>1927</v>
      </c>
      <c r="Y15">
        <v>67.78</v>
      </c>
      <c r="Z15" t="s">
        <v>1928</v>
      </c>
      <c r="AA15" t="s">
        <v>566</v>
      </c>
      <c r="AB15" t="s">
        <v>1929</v>
      </c>
      <c r="AC15" t="s">
        <v>1930</v>
      </c>
      <c r="AD15" t="s">
        <v>1931</v>
      </c>
      <c r="AE15" t="s">
        <v>1518</v>
      </c>
      <c r="AF15" t="s">
        <v>1932</v>
      </c>
      <c r="AH15">
        <v>30.09</v>
      </c>
      <c r="AI15" t="s">
        <v>1520</v>
      </c>
      <c r="AJ15">
        <v>20201110</v>
      </c>
      <c r="AK15" t="s">
        <v>1933</v>
      </c>
      <c r="AL15" t="s">
        <v>1934</v>
      </c>
      <c r="AM15">
        <v>1.54</v>
      </c>
      <c r="AN15">
        <v>76.489999999999995</v>
      </c>
      <c r="AO15" t="s">
        <v>1935</v>
      </c>
      <c r="AP15" t="s">
        <v>1924</v>
      </c>
      <c r="AQ15">
        <v>20210210</v>
      </c>
      <c r="AR15" t="s">
        <v>1186</v>
      </c>
      <c r="AS15" t="s">
        <v>1936</v>
      </c>
      <c r="AT15" t="s">
        <v>1937</v>
      </c>
      <c r="AU15">
        <v>1023.7</v>
      </c>
      <c r="AV15">
        <v>753</v>
      </c>
      <c r="AW15">
        <v>1023.7</v>
      </c>
      <c r="AX15">
        <v>288.85000000000002</v>
      </c>
      <c r="AY15" t="s">
        <v>1938</v>
      </c>
      <c r="AZ15" t="s">
        <v>1939</v>
      </c>
      <c r="BA15" t="s">
        <v>1940</v>
      </c>
      <c r="BB15" t="s">
        <v>1342</v>
      </c>
      <c r="BC15" t="s">
        <v>955</v>
      </c>
    </row>
    <row r="16" spans="1:56" x14ac:dyDescent="0.25">
      <c r="A16" t="s">
        <v>1034</v>
      </c>
      <c r="B16">
        <v>437.2</v>
      </c>
      <c r="C16" t="s">
        <v>1941</v>
      </c>
      <c r="D16">
        <v>8.5500000000000007</v>
      </c>
      <c r="E16" t="s">
        <v>553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>
        <f>VLOOKUP(A16,MIS!$A$2:$C$542,3,FALSE)</f>
        <v>6</v>
      </c>
      <c r="M16" t="s">
        <v>1504</v>
      </c>
      <c r="N16" t="s">
        <v>1948</v>
      </c>
      <c r="O16" t="s">
        <v>1949</v>
      </c>
      <c r="P16" t="s">
        <v>1950</v>
      </c>
      <c r="Q16" t="s">
        <v>1951</v>
      </c>
      <c r="R16" t="s">
        <v>1952</v>
      </c>
      <c r="S16">
        <v>378.05326250000002</v>
      </c>
      <c r="T16">
        <v>444.67398050000003</v>
      </c>
      <c r="U16" t="s">
        <v>1953</v>
      </c>
      <c r="V16" t="s">
        <v>1954</v>
      </c>
      <c r="W16" t="s">
        <v>1955</v>
      </c>
      <c r="X16" t="s">
        <v>1956</v>
      </c>
      <c r="Y16">
        <v>60.02</v>
      </c>
      <c r="Z16" t="s">
        <v>1957</v>
      </c>
      <c r="AA16" t="s">
        <v>553</v>
      </c>
      <c r="AB16" t="s">
        <v>1958</v>
      </c>
      <c r="AC16" t="s">
        <v>1959</v>
      </c>
      <c r="AD16" t="s">
        <v>1960</v>
      </c>
      <c r="AE16" t="s">
        <v>1518</v>
      </c>
      <c r="AF16" t="s">
        <v>1961</v>
      </c>
      <c r="AG16" t="s">
        <v>717</v>
      </c>
      <c r="AH16">
        <v>18.16</v>
      </c>
      <c r="AI16" t="s">
        <v>1656</v>
      </c>
      <c r="AJ16">
        <v>20201105</v>
      </c>
      <c r="AK16" t="s">
        <v>1962</v>
      </c>
      <c r="AL16" t="s">
        <v>1963</v>
      </c>
      <c r="AM16">
        <v>0.7</v>
      </c>
      <c r="AN16">
        <v>82.05</v>
      </c>
      <c r="AO16" t="s">
        <v>1964</v>
      </c>
      <c r="AP16" t="s">
        <v>1953</v>
      </c>
      <c r="AQ16">
        <v>20210204</v>
      </c>
      <c r="AR16" t="s">
        <v>1965</v>
      </c>
      <c r="AS16" t="s">
        <v>1966</v>
      </c>
      <c r="AT16" t="s">
        <v>1967</v>
      </c>
      <c r="AU16">
        <v>450.95</v>
      </c>
      <c r="AV16">
        <v>365.05</v>
      </c>
      <c r="AW16">
        <v>602.20000000000005</v>
      </c>
      <c r="AX16">
        <v>263.39999999999998</v>
      </c>
      <c r="AY16" t="s">
        <v>1968</v>
      </c>
      <c r="AZ16" t="s">
        <v>1969</v>
      </c>
      <c r="BA16" t="s">
        <v>1970</v>
      </c>
      <c r="BB16" t="s">
        <v>1666</v>
      </c>
      <c r="BC16" t="s">
        <v>1971</v>
      </c>
    </row>
    <row r="17" spans="1:55" x14ac:dyDescent="0.25">
      <c r="A17" t="s">
        <v>1972</v>
      </c>
      <c r="B17">
        <v>1457.05</v>
      </c>
      <c r="C17" t="s">
        <v>1248</v>
      </c>
      <c r="D17">
        <v>24.6</v>
      </c>
      <c r="E17" t="s">
        <v>553</v>
      </c>
      <c r="F17" t="s">
        <v>1973</v>
      </c>
      <c r="G17" t="s">
        <v>1974</v>
      </c>
      <c r="H17" t="s">
        <v>1975</v>
      </c>
      <c r="I17" t="s">
        <v>1976</v>
      </c>
      <c r="J17" t="s">
        <v>1977</v>
      </c>
      <c r="K17" t="s">
        <v>1820</v>
      </c>
      <c r="L17">
        <f>VLOOKUP(A17,MIS!$A$2:$C$542,3,FALSE)</f>
        <v>10</v>
      </c>
      <c r="M17" t="s">
        <v>1504</v>
      </c>
      <c r="N17" t="s">
        <v>1978</v>
      </c>
      <c r="O17" t="s">
        <v>1979</v>
      </c>
      <c r="P17" t="s">
        <v>1980</v>
      </c>
      <c r="Q17" t="s">
        <v>1981</v>
      </c>
      <c r="R17" t="s">
        <v>1982</v>
      </c>
      <c r="S17">
        <v>1302.15679735</v>
      </c>
      <c r="T17">
        <v>1515.0102454600001</v>
      </c>
      <c r="U17" t="s">
        <v>1983</v>
      </c>
      <c r="V17" t="s">
        <v>1984</v>
      </c>
      <c r="W17" t="s">
        <v>1985</v>
      </c>
      <c r="X17" t="s">
        <v>1986</v>
      </c>
      <c r="Y17">
        <v>66.430000000000007</v>
      </c>
      <c r="Z17" t="s">
        <v>1987</v>
      </c>
      <c r="AA17" t="s">
        <v>566</v>
      </c>
      <c r="AB17" t="s">
        <v>1988</v>
      </c>
      <c r="AC17" t="s">
        <v>1989</v>
      </c>
      <c r="AD17" t="s">
        <v>1990</v>
      </c>
      <c r="AE17" t="s">
        <v>1518</v>
      </c>
      <c r="AF17" t="s">
        <v>1991</v>
      </c>
      <c r="AG17" t="s">
        <v>717</v>
      </c>
      <c r="AH17">
        <v>33.31</v>
      </c>
      <c r="AI17" t="s">
        <v>1520</v>
      </c>
      <c r="AJ17">
        <v>20201112</v>
      </c>
      <c r="AK17" t="s">
        <v>1992</v>
      </c>
      <c r="AL17" t="s">
        <v>1993</v>
      </c>
      <c r="AM17">
        <v>0.37</v>
      </c>
      <c r="AN17">
        <v>31.01</v>
      </c>
      <c r="AO17" t="s">
        <v>1994</v>
      </c>
      <c r="AP17" t="s">
        <v>1983</v>
      </c>
      <c r="AQ17">
        <v>20210128</v>
      </c>
      <c r="AR17" t="s">
        <v>1995</v>
      </c>
      <c r="AS17" t="s">
        <v>620</v>
      </c>
      <c r="AT17" t="s">
        <v>1996</v>
      </c>
      <c r="AU17">
        <v>1800</v>
      </c>
      <c r="AV17">
        <v>1290.05</v>
      </c>
      <c r="AW17">
        <v>1994</v>
      </c>
      <c r="AX17">
        <v>774.65</v>
      </c>
      <c r="AY17" t="s">
        <v>1997</v>
      </c>
      <c r="AZ17" t="s">
        <v>1998</v>
      </c>
      <c r="BA17" t="s">
        <v>1999</v>
      </c>
      <c r="BB17" t="s">
        <v>2000</v>
      </c>
      <c r="BC17" t="s">
        <v>1651</v>
      </c>
    </row>
    <row r="18" spans="1:55" x14ac:dyDescent="0.25">
      <c r="A18" t="s">
        <v>2001</v>
      </c>
      <c r="B18">
        <v>1007</v>
      </c>
      <c r="C18" t="s">
        <v>2002</v>
      </c>
      <c r="D18">
        <v>16.350000000000001</v>
      </c>
      <c r="E18" t="s">
        <v>553</v>
      </c>
      <c r="F18" t="s">
        <v>2003</v>
      </c>
      <c r="G18" t="s">
        <v>2004</v>
      </c>
      <c r="H18" t="s">
        <v>2005</v>
      </c>
      <c r="I18" t="s">
        <v>2006</v>
      </c>
      <c r="J18" t="s">
        <v>2007</v>
      </c>
      <c r="K18" t="s">
        <v>2008</v>
      </c>
      <c r="L18">
        <f>VLOOKUP(A18,MIS!$A$2:$C$542,3,FALSE)</f>
        <v>11</v>
      </c>
      <c r="M18" t="s">
        <v>2009</v>
      </c>
      <c r="N18" t="s">
        <v>2010</v>
      </c>
      <c r="O18" t="s">
        <v>2011</v>
      </c>
      <c r="P18" t="s">
        <v>2012</v>
      </c>
      <c r="Q18" t="s">
        <v>2013</v>
      </c>
      <c r="R18" t="s">
        <v>2014</v>
      </c>
      <c r="S18">
        <v>865.42823801999998</v>
      </c>
      <c r="T18">
        <v>1013.20854132</v>
      </c>
      <c r="U18" t="s">
        <v>2015</v>
      </c>
      <c r="V18" t="s">
        <v>2016</v>
      </c>
      <c r="W18" t="s">
        <v>2017</v>
      </c>
      <c r="X18" t="s">
        <v>2018</v>
      </c>
      <c r="Y18">
        <v>80.98</v>
      </c>
      <c r="Z18" t="s">
        <v>2019</v>
      </c>
      <c r="AA18" t="s">
        <v>553</v>
      </c>
      <c r="AB18" t="s">
        <v>2020</v>
      </c>
      <c r="AC18" t="s">
        <v>2021</v>
      </c>
      <c r="AD18" t="s">
        <v>2022</v>
      </c>
      <c r="AE18" t="s">
        <v>1518</v>
      </c>
      <c r="AF18" t="s">
        <v>2023</v>
      </c>
      <c r="AH18">
        <v>25.02</v>
      </c>
      <c r="AI18" t="s">
        <v>1520</v>
      </c>
      <c r="AJ18">
        <v>20210122</v>
      </c>
      <c r="AK18" t="s">
        <v>2024</v>
      </c>
      <c r="AL18" t="s">
        <v>1657</v>
      </c>
      <c r="AM18">
        <v>0.45</v>
      </c>
      <c r="AN18">
        <v>75.64</v>
      </c>
      <c r="AO18" t="s">
        <v>2025</v>
      </c>
      <c r="AP18" t="s">
        <v>2015</v>
      </c>
      <c r="AQ18">
        <v>20210518</v>
      </c>
      <c r="AR18" t="s">
        <v>2026</v>
      </c>
      <c r="AS18" t="s">
        <v>2027</v>
      </c>
      <c r="AT18" t="s">
        <v>2028</v>
      </c>
      <c r="AU18">
        <v>1108.45</v>
      </c>
      <c r="AV18">
        <v>820</v>
      </c>
      <c r="AW18">
        <v>1408.95</v>
      </c>
      <c r="AX18">
        <v>690.7</v>
      </c>
      <c r="AY18" t="s">
        <v>2029</v>
      </c>
      <c r="AZ18" t="s">
        <v>2030</v>
      </c>
      <c r="BA18" t="s">
        <v>2031</v>
      </c>
      <c r="BB18" t="s">
        <v>2032</v>
      </c>
      <c r="BC18" t="s">
        <v>2033</v>
      </c>
    </row>
    <row r="19" spans="1:55" x14ac:dyDescent="0.25">
      <c r="A19" t="s">
        <v>1266</v>
      </c>
      <c r="B19">
        <v>623.1</v>
      </c>
      <c r="C19" t="s">
        <v>1813</v>
      </c>
      <c r="D19">
        <v>9.6999999999999993</v>
      </c>
      <c r="E19" t="s">
        <v>553</v>
      </c>
      <c r="F19" t="s">
        <v>2034</v>
      </c>
      <c r="G19" t="s">
        <v>2035</v>
      </c>
      <c r="H19" t="s">
        <v>2036</v>
      </c>
      <c r="I19" t="s">
        <v>2037</v>
      </c>
      <c r="J19" t="s">
        <v>2038</v>
      </c>
      <c r="K19" t="s">
        <v>2039</v>
      </c>
      <c r="L19">
        <f>VLOOKUP(A19,MIS!$A$2:$C$542,3,FALSE)</f>
        <v>11</v>
      </c>
      <c r="M19" t="s">
        <v>2040</v>
      </c>
      <c r="N19" t="s">
        <v>2041</v>
      </c>
      <c r="O19" t="s">
        <v>2042</v>
      </c>
      <c r="P19" t="s">
        <v>2043</v>
      </c>
      <c r="Q19" t="s">
        <v>2044</v>
      </c>
      <c r="R19" t="s">
        <v>2045</v>
      </c>
      <c r="S19">
        <v>516.34100608000006</v>
      </c>
      <c r="T19">
        <v>603.18871444000001</v>
      </c>
      <c r="U19" t="s">
        <v>2046</v>
      </c>
      <c r="V19" t="s">
        <v>2047</v>
      </c>
      <c r="W19" t="s">
        <v>2048</v>
      </c>
      <c r="X19" t="s">
        <v>2049</v>
      </c>
      <c r="Y19">
        <v>85.7</v>
      </c>
      <c r="Z19" t="s">
        <v>2050</v>
      </c>
      <c r="AA19" t="s">
        <v>566</v>
      </c>
      <c r="AB19" t="s">
        <v>2051</v>
      </c>
      <c r="AC19" t="s">
        <v>2052</v>
      </c>
      <c r="AD19" t="s">
        <v>2053</v>
      </c>
      <c r="AE19" t="s">
        <v>553</v>
      </c>
      <c r="AF19" t="s">
        <v>2054</v>
      </c>
      <c r="AH19">
        <v>25.79</v>
      </c>
      <c r="AI19" t="s">
        <v>717</v>
      </c>
      <c r="AJ19">
        <v>20201103</v>
      </c>
      <c r="AK19" t="s">
        <v>2055</v>
      </c>
      <c r="AL19" t="s">
        <v>2056</v>
      </c>
      <c r="AM19">
        <v>0.56000000000000005</v>
      </c>
      <c r="AN19">
        <v>90.38</v>
      </c>
      <c r="AO19" t="s">
        <v>2057</v>
      </c>
      <c r="AP19" t="s">
        <v>2046</v>
      </c>
      <c r="AQ19">
        <v>20210303</v>
      </c>
      <c r="AR19" t="s">
        <v>2058</v>
      </c>
      <c r="AS19" t="s">
        <v>1633</v>
      </c>
      <c r="AT19" t="s">
        <v>2059</v>
      </c>
      <c r="AU19">
        <v>643.20000000000005</v>
      </c>
      <c r="AV19">
        <v>495</v>
      </c>
      <c r="AW19">
        <v>643.20000000000005</v>
      </c>
      <c r="AX19">
        <v>321</v>
      </c>
      <c r="AY19" t="s">
        <v>2060</v>
      </c>
      <c r="AZ19" t="s">
        <v>2061</v>
      </c>
      <c r="BA19" t="s">
        <v>2062</v>
      </c>
      <c r="BB19" t="s">
        <v>2063</v>
      </c>
      <c r="BC19" t="s">
        <v>2064</v>
      </c>
    </row>
    <row r="20" spans="1:55" x14ac:dyDescent="0.25">
      <c r="A20" t="s">
        <v>2065</v>
      </c>
      <c r="B20">
        <v>1055.7</v>
      </c>
      <c r="C20" t="s">
        <v>2066</v>
      </c>
      <c r="D20">
        <v>14.65</v>
      </c>
      <c r="E20" t="s">
        <v>553</v>
      </c>
      <c r="F20" t="s">
        <v>2067</v>
      </c>
      <c r="G20" t="s">
        <v>2068</v>
      </c>
      <c r="H20" t="s">
        <v>1061</v>
      </c>
      <c r="I20" t="s">
        <v>2069</v>
      </c>
      <c r="J20" t="s">
        <v>2070</v>
      </c>
      <c r="K20" t="s">
        <v>1502</v>
      </c>
      <c r="L20">
        <f>VLOOKUP(A20,MIS!$A$2:$C$542,3,FALSE)</f>
        <v>8</v>
      </c>
      <c r="M20" t="s">
        <v>1504</v>
      </c>
      <c r="N20" t="s">
        <v>2071</v>
      </c>
      <c r="O20" t="s">
        <v>2072</v>
      </c>
      <c r="P20" t="s">
        <v>2073</v>
      </c>
      <c r="Q20" t="s">
        <v>2074</v>
      </c>
      <c r="R20" t="s">
        <v>2075</v>
      </c>
      <c r="S20">
        <v>929.53428702999997</v>
      </c>
      <c r="T20">
        <v>1076.9304446000001</v>
      </c>
      <c r="U20" t="s">
        <v>2076</v>
      </c>
      <c r="V20" t="s">
        <v>2077</v>
      </c>
      <c r="W20" t="s">
        <v>2078</v>
      </c>
      <c r="X20" t="s">
        <v>2079</v>
      </c>
      <c r="Y20">
        <v>70.52</v>
      </c>
      <c r="Z20" t="s">
        <v>2080</v>
      </c>
      <c r="AA20" t="s">
        <v>566</v>
      </c>
      <c r="AB20" t="s">
        <v>2081</v>
      </c>
      <c r="AC20" t="s">
        <v>2082</v>
      </c>
      <c r="AD20" t="s">
        <v>2083</v>
      </c>
      <c r="AE20" t="s">
        <v>553</v>
      </c>
      <c r="AF20" t="s">
        <v>2084</v>
      </c>
      <c r="AH20">
        <v>25.41</v>
      </c>
      <c r="AI20" t="s">
        <v>1520</v>
      </c>
      <c r="AJ20">
        <v>20201112</v>
      </c>
      <c r="AK20" t="s">
        <v>2085</v>
      </c>
      <c r="AL20" t="s">
        <v>2086</v>
      </c>
      <c r="AM20">
        <v>0.48</v>
      </c>
      <c r="AN20">
        <v>81.73</v>
      </c>
      <c r="AO20" t="s">
        <v>2087</v>
      </c>
      <c r="AP20" t="s">
        <v>2076</v>
      </c>
      <c r="AQ20">
        <v>20210209</v>
      </c>
      <c r="AR20" t="s">
        <v>2088</v>
      </c>
      <c r="AS20" t="s">
        <v>2089</v>
      </c>
      <c r="AT20" t="s">
        <v>2090</v>
      </c>
      <c r="AU20">
        <v>1147.3499999999999</v>
      </c>
      <c r="AV20">
        <v>807.05</v>
      </c>
      <c r="AW20">
        <v>1246.2</v>
      </c>
      <c r="AX20">
        <v>663.9</v>
      </c>
      <c r="AY20" t="s">
        <v>2091</v>
      </c>
      <c r="AZ20" t="s">
        <v>2092</v>
      </c>
      <c r="BA20" t="s">
        <v>2093</v>
      </c>
      <c r="BB20" t="s">
        <v>2094</v>
      </c>
      <c r="BC20" t="s">
        <v>2095</v>
      </c>
    </row>
    <row r="21" spans="1:55" x14ac:dyDescent="0.25">
      <c r="A21" t="s">
        <v>798</v>
      </c>
      <c r="B21">
        <v>529.1</v>
      </c>
      <c r="C21" t="s">
        <v>2096</v>
      </c>
      <c r="D21">
        <v>7.15</v>
      </c>
      <c r="E21" t="s">
        <v>553</v>
      </c>
      <c r="F21" t="s">
        <v>2097</v>
      </c>
      <c r="G21" t="s">
        <v>2098</v>
      </c>
      <c r="H21" t="s">
        <v>2099</v>
      </c>
      <c r="I21" t="s">
        <v>2100</v>
      </c>
      <c r="J21" t="s">
        <v>2101</v>
      </c>
      <c r="K21" t="s">
        <v>2008</v>
      </c>
      <c r="L21">
        <f>VLOOKUP(A21,MIS!$A$2:$C$542,3,FALSE)</f>
        <v>10</v>
      </c>
      <c r="M21" t="s">
        <v>2102</v>
      </c>
      <c r="N21" t="s">
        <v>2103</v>
      </c>
      <c r="O21" t="s">
        <v>2104</v>
      </c>
      <c r="P21" t="s">
        <v>2105</v>
      </c>
      <c r="Q21" t="s">
        <v>2106</v>
      </c>
      <c r="R21" t="s">
        <v>2107</v>
      </c>
      <c r="S21">
        <v>448.35885588999997</v>
      </c>
      <c r="T21">
        <v>516.09766737999996</v>
      </c>
      <c r="U21" t="s">
        <v>2108</v>
      </c>
      <c r="V21" t="s">
        <v>2109</v>
      </c>
      <c r="W21" t="s">
        <v>2110</v>
      </c>
      <c r="X21" t="s">
        <v>2111</v>
      </c>
      <c r="Y21">
        <v>62.61</v>
      </c>
      <c r="Z21" t="s">
        <v>2112</v>
      </c>
      <c r="AA21" t="s">
        <v>566</v>
      </c>
      <c r="AB21" t="s">
        <v>2113</v>
      </c>
      <c r="AC21" t="s">
        <v>2114</v>
      </c>
      <c r="AD21" t="s">
        <v>2115</v>
      </c>
      <c r="AE21" t="s">
        <v>1518</v>
      </c>
      <c r="AF21" t="s">
        <v>2116</v>
      </c>
      <c r="AG21" t="s">
        <v>717</v>
      </c>
      <c r="AH21">
        <v>25.84</v>
      </c>
      <c r="AI21" t="s">
        <v>1520</v>
      </c>
      <c r="AJ21">
        <v>20201029</v>
      </c>
      <c r="AK21" t="s">
        <v>2117</v>
      </c>
      <c r="AL21" t="s">
        <v>2118</v>
      </c>
      <c r="AM21">
        <v>1.71</v>
      </c>
      <c r="AN21">
        <v>82.78</v>
      </c>
      <c r="AO21" t="s">
        <v>2119</v>
      </c>
      <c r="AP21" t="s">
        <v>2108</v>
      </c>
      <c r="AQ21">
        <v>20210128</v>
      </c>
      <c r="AR21" t="s">
        <v>1312</v>
      </c>
      <c r="AS21" t="s">
        <v>2120</v>
      </c>
      <c r="AT21" t="s">
        <v>2121</v>
      </c>
      <c r="AU21">
        <v>555.54999999999995</v>
      </c>
      <c r="AV21">
        <v>421.15</v>
      </c>
      <c r="AW21">
        <v>555.54999999999995</v>
      </c>
      <c r="AX21">
        <v>240.1</v>
      </c>
      <c r="AY21" t="s">
        <v>2122</v>
      </c>
      <c r="AZ21" t="s">
        <v>2123</v>
      </c>
      <c r="BA21" t="s">
        <v>2124</v>
      </c>
      <c r="BB21" t="s">
        <v>1337</v>
      </c>
      <c r="BC21" t="s">
        <v>2125</v>
      </c>
    </row>
    <row r="22" spans="1:55" x14ac:dyDescent="0.25">
      <c r="A22" t="s">
        <v>2126</v>
      </c>
      <c r="B22">
        <v>872.55</v>
      </c>
      <c r="C22" t="s">
        <v>2127</v>
      </c>
      <c r="D22">
        <v>10</v>
      </c>
      <c r="E22" t="s">
        <v>553</v>
      </c>
      <c r="F22" t="s">
        <v>2128</v>
      </c>
      <c r="G22" t="s">
        <v>2129</v>
      </c>
      <c r="H22" t="s">
        <v>2130</v>
      </c>
      <c r="I22" t="s">
        <v>1206</v>
      </c>
      <c r="J22" t="s">
        <v>2131</v>
      </c>
      <c r="K22" t="s">
        <v>1673</v>
      </c>
      <c r="L22">
        <f>VLOOKUP(A22,MIS!$A$2:$C$542,3,FALSE)</f>
        <v>11</v>
      </c>
      <c r="M22" t="s">
        <v>1504</v>
      </c>
      <c r="N22" t="s">
        <v>717</v>
      </c>
      <c r="O22" t="s">
        <v>717</v>
      </c>
      <c r="P22" t="s">
        <v>717</v>
      </c>
      <c r="Q22" t="s">
        <v>2132</v>
      </c>
      <c r="R22" t="s">
        <v>2133</v>
      </c>
      <c r="S22">
        <v>807.14422995999996</v>
      </c>
      <c r="T22">
        <v>908.02768443000002</v>
      </c>
      <c r="U22" t="s">
        <v>2134</v>
      </c>
      <c r="V22" t="s">
        <v>2135</v>
      </c>
      <c r="W22" t="s">
        <v>2136</v>
      </c>
      <c r="X22" t="s">
        <v>2137</v>
      </c>
      <c r="Y22">
        <v>55.19</v>
      </c>
      <c r="Z22" t="s">
        <v>2138</v>
      </c>
      <c r="AA22" t="s">
        <v>553</v>
      </c>
      <c r="AB22" t="s">
        <v>2139</v>
      </c>
      <c r="AC22" t="s">
        <v>2140</v>
      </c>
      <c r="AD22" t="s">
        <v>2141</v>
      </c>
      <c r="AE22" t="s">
        <v>553</v>
      </c>
      <c r="AF22" t="s">
        <v>2142</v>
      </c>
      <c r="AH22">
        <v>21</v>
      </c>
      <c r="AI22" t="s">
        <v>1520</v>
      </c>
      <c r="AJ22">
        <v>20210122</v>
      </c>
      <c r="AK22" t="s">
        <v>2143</v>
      </c>
      <c r="AL22" t="s">
        <v>2144</v>
      </c>
      <c r="AM22">
        <v>0.84</v>
      </c>
      <c r="AN22">
        <v>74.540000000000006</v>
      </c>
      <c r="AO22" t="s">
        <v>2145</v>
      </c>
      <c r="AP22" t="s">
        <v>2134</v>
      </c>
      <c r="AQ22">
        <v>20210602</v>
      </c>
      <c r="AR22" t="s">
        <v>1244</v>
      </c>
      <c r="AS22" t="s">
        <v>1667</v>
      </c>
      <c r="AT22" t="s">
        <v>2146</v>
      </c>
      <c r="AU22">
        <v>954.5</v>
      </c>
      <c r="AV22">
        <v>755.25</v>
      </c>
      <c r="AW22">
        <v>1017</v>
      </c>
      <c r="AX22">
        <v>519.4</v>
      </c>
      <c r="AY22" t="s">
        <v>2147</v>
      </c>
      <c r="AZ22" t="s">
        <v>2148</v>
      </c>
      <c r="BA22" t="s">
        <v>2149</v>
      </c>
      <c r="BB22" t="s">
        <v>2150</v>
      </c>
      <c r="BC22" t="s">
        <v>2151</v>
      </c>
    </row>
    <row r="23" spans="1:55" x14ac:dyDescent="0.25">
      <c r="A23" t="s">
        <v>1075</v>
      </c>
      <c r="B23">
        <v>1400.7</v>
      </c>
      <c r="C23" t="s">
        <v>2095</v>
      </c>
      <c r="D23">
        <v>12.7</v>
      </c>
      <c r="E23" t="s">
        <v>553</v>
      </c>
      <c r="F23" t="s">
        <v>2152</v>
      </c>
      <c r="G23" t="s">
        <v>2153</v>
      </c>
      <c r="H23" t="s">
        <v>717</v>
      </c>
      <c r="I23" t="s">
        <v>2154</v>
      </c>
      <c r="J23" t="s">
        <v>2155</v>
      </c>
      <c r="K23" t="s">
        <v>2008</v>
      </c>
      <c r="L23">
        <f>VLOOKUP(A23,MIS!$A$2:$C$542,3,FALSE)</f>
        <v>8</v>
      </c>
      <c r="M23" t="s">
        <v>2156</v>
      </c>
      <c r="N23" t="s">
        <v>2157</v>
      </c>
      <c r="O23" t="s">
        <v>2158</v>
      </c>
      <c r="P23" t="s">
        <v>2159</v>
      </c>
      <c r="Q23" t="s">
        <v>2160</v>
      </c>
      <c r="R23" t="s">
        <v>2161</v>
      </c>
      <c r="S23">
        <v>882.75032867000004</v>
      </c>
      <c r="T23">
        <v>1076.1454709699999</v>
      </c>
      <c r="U23" t="s">
        <v>2162</v>
      </c>
      <c r="V23" t="s">
        <v>2163</v>
      </c>
      <c r="W23" t="s">
        <v>2164</v>
      </c>
      <c r="X23" t="s">
        <v>2165</v>
      </c>
      <c r="Y23">
        <v>91.39</v>
      </c>
      <c r="Z23" t="s">
        <v>2166</v>
      </c>
      <c r="AA23" t="s">
        <v>566</v>
      </c>
      <c r="AB23" t="s">
        <v>2167</v>
      </c>
      <c r="AC23" t="s">
        <v>2168</v>
      </c>
      <c r="AD23" t="s">
        <v>2169</v>
      </c>
      <c r="AE23" t="s">
        <v>688</v>
      </c>
      <c r="AF23" t="s">
        <v>2170</v>
      </c>
      <c r="AG23" t="s">
        <v>717</v>
      </c>
      <c r="AH23">
        <v>45.33</v>
      </c>
      <c r="AI23" t="s">
        <v>1520</v>
      </c>
      <c r="AJ23">
        <v>20201030</v>
      </c>
      <c r="AK23" t="s">
        <v>2171</v>
      </c>
      <c r="AL23" t="s">
        <v>2172</v>
      </c>
      <c r="AM23">
        <v>0.43</v>
      </c>
      <c r="AN23">
        <v>96.5</v>
      </c>
      <c r="AO23" t="s">
        <v>2173</v>
      </c>
      <c r="AP23" t="s">
        <v>2162</v>
      </c>
      <c r="AQ23">
        <v>20210202</v>
      </c>
      <c r="AR23" t="s">
        <v>2174</v>
      </c>
      <c r="AS23" t="s">
        <v>2175</v>
      </c>
      <c r="AT23" t="s">
        <v>2176</v>
      </c>
      <c r="AU23">
        <v>1459</v>
      </c>
      <c r="AV23">
        <v>681.1</v>
      </c>
      <c r="AW23">
        <v>1459</v>
      </c>
      <c r="AX23">
        <v>219.15</v>
      </c>
      <c r="AY23" t="s">
        <v>2177</v>
      </c>
      <c r="AZ23" t="s">
        <v>2178</v>
      </c>
      <c r="BA23" t="s">
        <v>2179</v>
      </c>
      <c r="BB23" t="s">
        <v>2180</v>
      </c>
      <c r="BC23" t="s">
        <v>2181</v>
      </c>
    </row>
    <row r="24" spans="1:55" x14ac:dyDescent="0.25">
      <c r="A24" t="s">
        <v>2182</v>
      </c>
      <c r="B24">
        <v>1000.1</v>
      </c>
      <c r="C24" t="s">
        <v>582</v>
      </c>
      <c r="D24">
        <v>6.9</v>
      </c>
      <c r="E24" t="s">
        <v>1518</v>
      </c>
      <c r="F24" t="s">
        <v>2183</v>
      </c>
      <c r="G24" t="s">
        <v>2184</v>
      </c>
      <c r="H24" t="s">
        <v>1221</v>
      </c>
      <c r="I24" t="s">
        <v>2185</v>
      </c>
      <c r="J24" t="s">
        <v>2186</v>
      </c>
      <c r="K24" t="s">
        <v>1640</v>
      </c>
      <c r="L24">
        <f>VLOOKUP(A24,MIS!$A$2:$C$542,3,FALSE)</f>
        <v>10</v>
      </c>
      <c r="M24" t="s">
        <v>2187</v>
      </c>
      <c r="N24" t="s">
        <v>2188</v>
      </c>
      <c r="O24" t="s">
        <v>2189</v>
      </c>
      <c r="P24" t="s">
        <v>2190</v>
      </c>
      <c r="Q24" t="s">
        <v>2191</v>
      </c>
      <c r="R24" t="s">
        <v>2192</v>
      </c>
      <c r="S24">
        <v>898.82510434000005</v>
      </c>
      <c r="T24">
        <v>1046.9287075100001</v>
      </c>
      <c r="U24" t="s">
        <v>2193</v>
      </c>
      <c r="V24" t="s">
        <v>2194</v>
      </c>
      <c r="W24" t="s">
        <v>2195</v>
      </c>
      <c r="X24" t="s">
        <v>2196</v>
      </c>
      <c r="Y24">
        <v>53.33</v>
      </c>
      <c r="Z24" t="s">
        <v>2197</v>
      </c>
      <c r="AA24" t="s">
        <v>553</v>
      </c>
      <c r="AB24" t="s">
        <v>2198</v>
      </c>
      <c r="AC24" t="s">
        <v>2199</v>
      </c>
      <c r="AD24" t="s">
        <v>2200</v>
      </c>
      <c r="AE24" t="s">
        <v>688</v>
      </c>
      <c r="AF24" t="s">
        <v>2201</v>
      </c>
      <c r="AH24">
        <v>25.23</v>
      </c>
      <c r="AI24" t="s">
        <v>1520</v>
      </c>
      <c r="AJ24">
        <v>20201110</v>
      </c>
      <c r="AK24" t="s">
        <v>2202</v>
      </c>
      <c r="AL24" t="s">
        <v>2203</v>
      </c>
      <c r="AM24">
        <v>0.69</v>
      </c>
      <c r="AN24">
        <v>67.930000000000007</v>
      </c>
      <c r="AO24" t="s">
        <v>2204</v>
      </c>
      <c r="AP24" t="s">
        <v>2193</v>
      </c>
      <c r="AQ24">
        <v>20210205</v>
      </c>
      <c r="AR24" t="s">
        <v>2205</v>
      </c>
      <c r="AS24" t="s">
        <v>2206</v>
      </c>
      <c r="AT24" t="s">
        <v>2207</v>
      </c>
      <c r="AU24">
        <v>1095</v>
      </c>
      <c r="AV24">
        <v>883.3</v>
      </c>
      <c r="AW24">
        <v>1149.9000000000001</v>
      </c>
      <c r="AX24">
        <v>415</v>
      </c>
      <c r="AY24" t="s">
        <v>2208</v>
      </c>
      <c r="AZ24" t="s">
        <v>2209</v>
      </c>
      <c r="BA24" t="s">
        <v>2210</v>
      </c>
      <c r="BB24" t="s">
        <v>1503</v>
      </c>
      <c r="BC24" t="s">
        <v>2211</v>
      </c>
    </row>
    <row r="25" spans="1:55" x14ac:dyDescent="0.25">
      <c r="A25" t="s">
        <v>2212</v>
      </c>
      <c r="B25">
        <v>312.7</v>
      </c>
      <c r="C25" t="s">
        <v>2213</v>
      </c>
      <c r="D25">
        <v>2</v>
      </c>
      <c r="E25" t="s">
        <v>553</v>
      </c>
      <c r="F25" t="s">
        <v>2214</v>
      </c>
      <c r="G25" t="s">
        <v>2215</v>
      </c>
      <c r="H25" t="s">
        <v>717</v>
      </c>
      <c r="I25" t="s">
        <v>2216</v>
      </c>
      <c r="J25" t="s">
        <v>717</v>
      </c>
      <c r="K25" t="s">
        <v>1789</v>
      </c>
      <c r="L25">
        <f>VLOOKUP(A25,MIS!$A$2:$C$542,3,FALSE)</f>
        <v>8</v>
      </c>
      <c r="M25" t="s">
        <v>2217</v>
      </c>
      <c r="N25" t="s">
        <v>2218</v>
      </c>
      <c r="O25" t="s">
        <v>2219</v>
      </c>
      <c r="P25" t="s">
        <v>2220</v>
      </c>
      <c r="Q25" t="s">
        <v>2221</v>
      </c>
      <c r="R25" t="s">
        <v>2222</v>
      </c>
      <c r="S25">
        <v>234.95607014999999</v>
      </c>
      <c r="T25">
        <v>288.6584077</v>
      </c>
      <c r="U25" t="s">
        <v>2223</v>
      </c>
      <c r="V25" t="s">
        <v>2224</v>
      </c>
      <c r="W25" t="s">
        <v>2225</v>
      </c>
      <c r="X25" t="s">
        <v>2226</v>
      </c>
      <c r="Y25">
        <v>84.12</v>
      </c>
      <c r="Z25" t="s">
        <v>1155</v>
      </c>
      <c r="AA25" t="s">
        <v>566</v>
      </c>
      <c r="AB25" t="s">
        <v>2227</v>
      </c>
      <c r="AC25" t="s">
        <v>2228</v>
      </c>
      <c r="AD25" t="s">
        <v>2229</v>
      </c>
      <c r="AE25" t="s">
        <v>553</v>
      </c>
      <c r="AF25" t="s">
        <v>2230</v>
      </c>
      <c r="AH25">
        <v>31.69</v>
      </c>
      <c r="AI25" t="s">
        <v>2231</v>
      </c>
      <c r="AJ25">
        <v>20201113</v>
      </c>
      <c r="AK25" t="s">
        <v>2232</v>
      </c>
      <c r="AL25" t="s">
        <v>2233</v>
      </c>
      <c r="AM25">
        <v>0.28999999999999998</v>
      </c>
      <c r="AN25">
        <v>88.4</v>
      </c>
      <c r="AO25" t="s">
        <v>2234</v>
      </c>
      <c r="AP25" t="s">
        <v>2223</v>
      </c>
      <c r="AQ25">
        <v>20210212</v>
      </c>
      <c r="AR25" t="s">
        <v>2235</v>
      </c>
      <c r="AS25" t="s">
        <v>2236</v>
      </c>
      <c r="AT25" t="s">
        <v>2237</v>
      </c>
      <c r="AU25">
        <v>342.85</v>
      </c>
      <c r="AV25">
        <v>172.55</v>
      </c>
      <c r="AW25">
        <v>342.85</v>
      </c>
      <c r="AX25">
        <v>103</v>
      </c>
      <c r="AY25" t="s">
        <v>2238</v>
      </c>
      <c r="AZ25" t="s">
        <v>2239</v>
      </c>
      <c r="BA25" t="s">
        <v>2240</v>
      </c>
      <c r="BB25" t="s">
        <v>1899</v>
      </c>
      <c r="BC25" t="s">
        <v>2241</v>
      </c>
    </row>
    <row r="26" spans="1:55" x14ac:dyDescent="0.25">
      <c r="A26" t="s">
        <v>1094</v>
      </c>
      <c r="B26">
        <v>419.95</v>
      </c>
      <c r="C26" t="s">
        <v>1337</v>
      </c>
      <c r="D26">
        <v>2.5499999999999998</v>
      </c>
      <c r="E26" t="s">
        <v>553</v>
      </c>
      <c r="F26" t="s">
        <v>2242</v>
      </c>
      <c r="G26" t="s">
        <v>2243</v>
      </c>
      <c r="H26" t="s">
        <v>2244</v>
      </c>
      <c r="I26" t="s">
        <v>2245</v>
      </c>
      <c r="J26" t="s">
        <v>2246</v>
      </c>
      <c r="K26" t="s">
        <v>1789</v>
      </c>
      <c r="L26">
        <f>VLOOKUP(A26,MIS!$A$2:$C$542,3,FALSE)</f>
        <v>10</v>
      </c>
      <c r="M26" t="s">
        <v>2247</v>
      </c>
      <c r="N26" t="s">
        <v>2248</v>
      </c>
      <c r="O26" t="s">
        <v>2249</v>
      </c>
      <c r="P26" t="s">
        <v>2250</v>
      </c>
      <c r="Q26" t="s">
        <v>2251</v>
      </c>
      <c r="R26" t="s">
        <v>2252</v>
      </c>
      <c r="S26">
        <v>323.80867286</v>
      </c>
      <c r="T26">
        <v>380.90412450000002</v>
      </c>
      <c r="U26" t="s">
        <v>2253</v>
      </c>
      <c r="V26" t="s">
        <v>2254</v>
      </c>
      <c r="W26" t="s">
        <v>2255</v>
      </c>
      <c r="X26" t="s">
        <v>2256</v>
      </c>
      <c r="Y26">
        <v>93.44</v>
      </c>
      <c r="Z26" t="s">
        <v>2257</v>
      </c>
      <c r="AA26" t="s">
        <v>566</v>
      </c>
      <c r="AB26" t="s">
        <v>2258</v>
      </c>
      <c r="AC26" t="s">
        <v>2259</v>
      </c>
      <c r="AD26" t="s">
        <v>2260</v>
      </c>
      <c r="AE26" t="s">
        <v>1518</v>
      </c>
      <c r="AF26" t="s">
        <v>2261</v>
      </c>
      <c r="AG26" t="s">
        <v>2262</v>
      </c>
      <c r="AH26">
        <v>37.03</v>
      </c>
      <c r="AI26" t="s">
        <v>1656</v>
      </c>
      <c r="AJ26">
        <v>20201028</v>
      </c>
      <c r="AK26" t="s">
        <v>2263</v>
      </c>
      <c r="AL26" t="s">
        <v>2264</v>
      </c>
      <c r="AM26">
        <v>0.69</v>
      </c>
      <c r="AN26">
        <v>92.12</v>
      </c>
      <c r="AO26" t="s">
        <v>2265</v>
      </c>
      <c r="AP26" t="s">
        <v>2253</v>
      </c>
      <c r="AQ26">
        <v>20210202</v>
      </c>
      <c r="AR26" t="s">
        <v>918</v>
      </c>
      <c r="AS26" t="s">
        <v>1000</v>
      </c>
      <c r="AT26" t="s">
        <v>2266</v>
      </c>
      <c r="AU26">
        <v>438</v>
      </c>
      <c r="AV26">
        <v>252.4</v>
      </c>
      <c r="AW26">
        <v>438</v>
      </c>
      <c r="AX26">
        <v>178.95</v>
      </c>
      <c r="AY26" t="s">
        <v>2267</v>
      </c>
      <c r="AZ26" t="s">
        <v>2268</v>
      </c>
      <c r="BA26" t="s">
        <v>2269</v>
      </c>
      <c r="BB26" t="s">
        <v>2270</v>
      </c>
      <c r="BC26" t="s">
        <v>2271</v>
      </c>
    </row>
    <row r="27" spans="1:55" x14ac:dyDescent="0.25">
      <c r="A27" t="s">
        <v>2272</v>
      </c>
      <c r="B27">
        <v>587.70000000000005</v>
      </c>
      <c r="C27" t="s">
        <v>2273</v>
      </c>
      <c r="D27">
        <v>3.25</v>
      </c>
      <c r="E27" t="s">
        <v>553</v>
      </c>
      <c r="F27" t="s">
        <v>2274</v>
      </c>
      <c r="G27" t="s">
        <v>2275</v>
      </c>
      <c r="H27" t="s">
        <v>2276</v>
      </c>
      <c r="I27" t="s">
        <v>2277</v>
      </c>
      <c r="J27" t="s">
        <v>717</v>
      </c>
      <c r="K27" t="s">
        <v>1640</v>
      </c>
      <c r="L27">
        <f>VLOOKUP(A27,MIS!$A$2:$C$542,3,FALSE)</f>
        <v>11</v>
      </c>
      <c r="M27" t="s">
        <v>1504</v>
      </c>
      <c r="N27" t="s">
        <v>2278</v>
      </c>
      <c r="O27" t="s">
        <v>2279</v>
      </c>
      <c r="P27" t="s">
        <v>2280</v>
      </c>
      <c r="Q27" t="s">
        <v>2281</v>
      </c>
      <c r="R27" t="s">
        <v>2282</v>
      </c>
      <c r="S27">
        <v>525.65385856</v>
      </c>
      <c r="T27">
        <v>604.89066263999996</v>
      </c>
      <c r="U27" t="s">
        <v>2283</v>
      </c>
      <c r="V27" t="s">
        <v>2284</v>
      </c>
      <c r="W27" t="s">
        <v>2285</v>
      </c>
      <c r="X27" t="s">
        <v>2286</v>
      </c>
      <c r="Y27">
        <v>56.71</v>
      </c>
      <c r="Z27" t="s">
        <v>2287</v>
      </c>
      <c r="AA27" t="s">
        <v>566</v>
      </c>
      <c r="AB27" t="s">
        <v>2288</v>
      </c>
      <c r="AC27" t="s">
        <v>2289</v>
      </c>
      <c r="AD27" t="s">
        <v>2290</v>
      </c>
      <c r="AE27" t="s">
        <v>688</v>
      </c>
      <c r="AF27" t="s">
        <v>2291</v>
      </c>
      <c r="AG27" t="s">
        <v>717</v>
      </c>
      <c r="AH27">
        <v>21.11</v>
      </c>
      <c r="AI27" t="s">
        <v>2292</v>
      </c>
      <c r="AJ27">
        <v>20210120</v>
      </c>
      <c r="AK27" t="s">
        <v>2293</v>
      </c>
      <c r="AL27" t="s">
        <v>2294</v>
      </c>
      <c r="AM27">
        <v>0.42</v>
      </c>
      <c r="AN27">
        <v>65.849999999999994</v>
      </c>
      <c r="AO27" t="s">
        <v>2295</v>
      </c>
      <c r="AP27" t="s">
        <v>2283</v>
      </c>
      <c r="AQ27">
        <v>20210428</v>
      </c>
      <c r="AR27" t="s">
        <v>2296</v>
      </c>
      <c r="AS27" t="s">
        <v>991</v>
      </c>
      <c r="AT27" t="s">
        <v>2297</v>
      </c>
      <c r="AU27">
        <v>644.54999999999995</v>
      </c>
      <c r="AV27">
        <v>522</v>
      </c>
      <c r="AW27">
        <v>644.54999999999995</v>
      </c>
      <c r="AX27">
        <v>212.55</v>
      </c>
      <c r="AY27" t="s">
        <v>2298</v>
      </c>
      <c r="AZ27" t="s">
        <v>2299</v>
      </c>
      <c r="BA27" t="s">
        <v>2300</v>
      </c>
      <c r="BB27" t="s">
        <v>2301</v>
      </c>
      <c r="BC27" t="s">
        <v>2241</v>
      </c>
    </row>
    <row r="28" spans="1:55" x14ac:dyDescent="0.25">
      <c r="A28" t="s">
        <v>894</v>
      </c>
      <c r="B28">
        <v>589.70000000000005</v>
      </c>
      <c r="C28" t="s">
        <v>2302</v>
      </c>
      <c r="D28">
        <v>2.4</v>
      </c>
      <c r="E28" t="s">
        <v>553</v>
      </c>
      <c r="F28" t="s">
        <v>2303</v>
      </c>
      <c r="G28" t="s">
        <v>2304</v>
      </c>
      <c r="H28" t="s">
        <v>2305</v>
      </c>
      <c r="I28" t="s">
        <v>2306</v>
      </c>
      <c r="J28" t="s">
        <v>2307</v>
      </c>
      <c r="K28" t="s">
        <v>1607</v>
      </c>
      <c r="L28">
        <f>VLOOKUP(A28,MIS!$A$2:$C$542,3,FALSE)</f>
        <v>10</v>
      </c>
      <c r="M28" t="s">
        <v>1504</v>
      </c>
      <c r="N28" t="s">
        <v>2308</v>
      </c>
      <c r="O28" t="s">
        <v>2309</v>
      </c>
      <c r="P28" t="s">
        <v>2310</v>
      </c>
      <c r="Q28" t="s">
        <v>2311</v>
      </c>
      <c r="R28" t="s">
        <v>2312</v>
      </c>
      <c r="S28">
        <v>502.79997404</v>
      </c>
      <c r="T28">
        <v>595.81932275999998</v>
      </c>
      <c r="U28" t="s">
        <v>2313</v>
      </c>
      <c r="V28" t="s">
        <v>2314</v>
      </c>
      <c r="W28" t="s">
        <v>2315</v>
      </c>
      <c r="X28" t="s">
        <v>2316</v>
      </c>
      <c r="Y28">
        <v>69.44</v>
      </c>
      <c r="Z28" t="s">
        <v>2317</v>
      </c>
      <c r="AA28" t="s">
        <v>566</v>
      </c>
      <c r="AB28" t="s">
        <v>2318</v>
      </c>
      <c r="AC28" t="s">
        <v>2319</v>
      </c>
      <c r="AD28" t="s">
        <v>2320</v>
      </c>
      <c r="AE28" t="s">
        <v>553</v>
      </c>
      <c r="AF28" t="s">
        <v>2321</v>
      </c>
      <c r="AG28" t="s">
        <v>717</v>
      </c>
      <c r="AH28">
        <v>22.49</v>
      </c>
      <c r="AI28" t="s">
        <v>1656</v>
      </c>
      <c r="AJ28">
        <v>20201112</v>
      </c>
      <c r="AK28" t="s">
        <v>2322</v>
      </c>
      <c r="AL28" t="s">
        <v>2323</v>
      </c>
      <c r="AM28">
        <v>0.34</v>
      </c>
      <c r="AN28">
        <v>79.209999999999994</v>
      </c>
      <c r="AO28" t="s">
        <v>2324</v>
      </c>
      <c r="AP28" t="s">
        <v>2313</v>
      </c>
      <c r="AQ28">
        <v>20210216</v>
      </c>
      <c r="AR28" t="s">
        <v>2325</v>
      </c>
      <c r="AS28" t="s">
        <v>2326</v>
      </c>
      <c r="AT28" t="s">
        <v>2327</v>
      </c>
      <c r="AU28">
        <v>620</v>
      </c>
      <c r="AV28">
        <v>485</v>
      </c>
      <c r="AW28">
        <v>816.8</v>
      </c>
      <c r="AX28">
        <v>380</v>
      </c>
      <c r="AY28" t="s">
        <v>2328</v>
      </c>
      <c r="AZ28" t="s">
        <v>2329</v>
      </c>
      <c r="BA28" t="s">
        <v>2330</v>
      </c>
      <c r="BB28" t="s">
        <v>2181</v>
      </c>
      <c r="BC28" t="s">
        <v>656</v>
      </c>
    </row>
    <row r="29" spans="1:55" x14ac:dyDescent="0.25">
      <c r="A29" t="s">
        <v>2331</v>
      </c>
      <c r="B29">
        <v>366.45</v>
      </c>
      <c r="C29" t="s">
        <v>2332</v>
      </c>
      <c r="D29">
        <v>1.45</v>
      </c>
      <c r="E29" t="s">
        <v>553</v>
      </c>
      <c r="F29" t="s">
        <v>2333</v>
      </c>
      <c r="G29" t="s">
        <v>2334</v>
      </c>
      <c r="H29" t="s">
        <v>2335</v>
      </c>
      <c r="I29" t="s">
        <v>2336</v>
      </c>
      <c r="J29" t="s">
        <v>2337</v>
      </c>
      <c r="K29" t="s">
        <v>1789</v>
      </c>
      <c r="L29">
        <f>VLOOKUP(A29,MIS!$A$2:$C$542,3,FALSE)</f>
        <v>9</v>
      </c>
      <c r="M29" t="s">
        <v>1504</v>
      </c>
      <c r="N29" t="s">
        <v>2338</v>
      </c>
      <c r="O29" t="s">
        <v>2339</v>
      </c>
      <c r="P29" t="s">
        <v>2340</v>
      </c>
      <c r="Q29" t="s">
        <v>2341</v>
      </c>
      <c r="R29" t="s">
        <v>2342</v>
      </c>
      <c r="S29">
        <v>321.48434794000002</v>
      </c>
      <c r="T29">
        <v>377.14921714000002</v>
      </c>
      <c r="U29" t="s">
        <v>2343</v>
      </c>
      <c r="V29" t="s">
        <v>2344</v>
      </c>
      <c r="W29" t="s">
        <v>2345</v>
      </c>
      <c r="X29" t="s">
        <v>2346</v>
      </c>
      <c r="Y29">
        <v>69.77</v>
      </c>
      <c r="Z29" t="s">
        <v>2347</v>
      </c>
      <c r="AA29" t="s">
        <v>566</v>
      </c>
      <c r="AB29" t="s">
        <v>2348</v>
      </c>
      <c r="AC29" t="s">
        <v>2349</v>
      </c>
      <c r="AD29" t="s">
        <v>2350</v>
      </c>
      <c r="AE29" t="s">
        <v>1518</v>
      </c>
      <c r="AF29" t="s">
        <v>2351</v>
      </c>
      <c r="AG29" t="s">
        <v>717</v>
      </c>
      <c r="AH29">
        <v>21.23</v>
      </c>
      <c r="AI29" t="s">
        <v>1656</v>
      </c>
      <c r="AJ29">
        <v>20201111</v>
      </c>
      <c r="AK29" t="s">
        <v>2352</v>
      </c>
      <c r="AL29" t="s">
        <v>2353</v>
      </c>
      <c r="AM29">
        <v>0.36</v>
      </c>
      <c r="AN29">
        <v>67.72</v>
      </c>
      <c r="AO29" t="s">
        <v>2354</v>
      </c>
      <c r="AP29" t="s">
        <v>2343</v>
      </c>
      <c r="AQ29">
        <v>20210218</v>
      </c>
      <c r="AR29" t="s">
        <v>2355</v>
      </c>
      <c r="AS29" t="s">
        <v>976</v>
      </c>
      <c r="AT29" t="s">
        <v>2356</v>
      </c>
      <c r="AU29">
        <v>403</v>
      </c>
      <c r="AV29">
        <v>304.39999999999998</v>
      </c>
      <c r="AW29">
        <v>403</v>
      </c>
      <c r="AX29">
        <v>118.25</v>
      </c>
      <c r="AY29" t="s">
        <v>2357</v>
      </c>
      <c r="AZ29" t="s">
        <v>2358</v>
      </c>
      <c r="BA29" t="s">
        <v>2359</v>
      </c>
      <c r="BB29" t="s">
        <v>2360</v>
      </c>
      <c r="BC29" t="s">
        <v>1876</v>
      </c>
    </row>
    <row r="30" spans="1:55" x14ac:dyDescent="0.25">
      <c r="A30" t="s">
        <v>2361</v>
      </c>
      <c r="B30">
        <v>314.7</v>
      </c>
      <c r="C30" t="s">
        <v>2362</v>
      </c>
      <c r="D30">
        <v>1.1000000000000001</v>
      </c>
      <c r="E30" t="s">
        <v>553</v>
      </c>
      <c r="F30" t="s">
        <v>2363</v>
      </c>
      <c r="G30" t="s">
        <v>2364</v>
      </c>
      <c r="H30" t="s">
        <v>2365</v>
      </c>
      <c r="I30" t="s">
        <v>2366</v>
      </c>
      <c r="J30" t="s">
        <v>2367</v>
      </c>
      <c r="K30" t="s">
        <v>1789</v>
      </c>
      <c r="L30">
        <f>VLOOKUP(A30,MIS!$A$2:$C$542,3,FALSE)</f>
        <v>10</v>
      </c>
      <c r="M30" t="s">
        <v>1504</v>
      </c>
      <c r="N30" t="s">
        <v>2368</v>
      </c>
      <c r="O30" t="s">
        <v>2369</v>
      </c>
      <c r="P30" t="s">
        <v>2370</v>
      </c>
      <c r="Q30" t="s">
        <v>2371</v>
      </c>
      <c r="R30" t="s">
        <v>2372</v>
      </c>
      <c r="S30">
        <v>273.61735762000001</v>
      </c>
      <c r="T30">
        <v>320.22548698999998</v>
      </c>
      <c r="U30" t="s">
        <v>2373</v>
      </c>
      <c r="V30" t="s">
        <v>2374</v>
      </c>
      <c r="W30" t="s">
        <v>2375</v>
      </c>
      <c r="X30" t="s">
        <v>2376</v>
      </c>
      <c r="Y30">
        <v>70.23</v>
      </c>
      <c r="Z30" t="s">
        <v>2377</v>
      </c>
      <c r="AA30" t="s">
        <v>566</v>
      </c>
      <c r="AB30" t="s">
        <v>2378</v>
      </c>
      <c r="AC30" t="s">
        <v>2379</v>
      </c>
      <c r="AD30" t="s">
        <v>2380</v>
      </c>
      <c r="AE30" t="s">
        <v>553</v>
      </c>
      <c r="AF30" t="s">
        <v>2381</v>
      </c>
      <c r="AG30" t="s">
        <v>717</v>
      </c>
      <c r="AH30">
        <v>25.21</v>
      </c>
      <c r="AI30" t="s">
        <v>1656</v>
      </c>
      <c r="AJ30">
        <v>20201105</v>
      </c>
      <c r="AK30" t="s">
        <v>2382</v>
      </c>
      <c r="AL30" t="s">
        <v>2383</v>
      </c>
      <c r="AM30">
        <v>0.37</v>
      </c>
      <c r="AN30">
        <v>73.03</v>
      </c>
      <c r="AO30" t="s">
        <v>2384</v>
      </c>
      <c r="AP30" t="s">
        <v>2373</v>
      </c>
      <c r="AQ30">
        <v>20210205</v>
      </c>
      <c r="AR30" t="s">
        <v>2385</v>
      </c>
      <c r="AS30" t="s">
        <v>2386</v>
      </c>
      <c r="AT30" t="s">
        <v>2387</v>
      </c>
      <c r="AU30">
        <v>338.5</v>
      </c>
      <c r="AV30">
        <v>265</v>
      </c>
      <c r="AW30">
        <v>338.5</v>
      </c>
      <c r="AX30">
        <v>151.05000000000001</v>
      </c>
      <c r="AY30" t="s">
        <v>2388</v>
      </c>
      <c r="AZ30" t="s">
        <v>2389</v>
      </c>
      <c r="BA30" t="s">
        <v>2390</v>
      </c>
      <c r="BB30" t="s">
        <v>2213</v>
      </c>
      <c r="BC30" t="s">
        <v>2391</v>
      </c>
    </row>
    <row r="31" spans="1:55" x14ac:dyDescent="0.25">
      <c r="A31" t="s">
        <v>2392</v>
      </c>
      <c r="B31">
        <v>315.2</v>
      </c>
      <c r="C31" t="s">
        <v>2362</v>
      </c>
      <c r="D31">
        <v>1.1000000000000001</v>
      </c>
      <c r="E31" t="s">
        <v>553</v>
      </c>
      <c r="F31" t="s">
        <v>2393</v>
      </c>
      <c r="G31" t="s">
        <v>2394</v>
      </c>
      <c r="H31" t="s">
        <v>2395</v>
      </c>
      <c r="I31" t="s">
        <v>2396</v>
      </c>
      <c r="J31" t="s">
        <v>2397</v>
      </c>
      <c r="K31" t="s">
        <v>1851</v>
      </c>
      <c r="L31">
        <f>VLOOKUP(A31,MIS!$A$2:$C$542,3,FALSE)</f>
        <v>3</v>
      </c>
      <c r="M31" t="s">
        <v>2398</v>
      </c>
      <c r="N31" t="s">
        <v>1865</v>
      </c>
      <c r="O31" t="s">
        <v>2399</v>
      </c>
      <c r="P31" t="s">
        <v>2400</v>
      </c>
      <c r="Q31" t="s">
        <v>2401</v>
      </c>
      <c r="R31" t="s">
        <v>2402</v>
      </c>
      <c r="S31">
        <v>270.16985908999999</v>
      </c>
      <c r="T31">
        <v>327.44342485999999</v>
      </c>
      <c r="U31" t="s">
        <v>2403</v>
      </c>
      <c r="V31" t="s">
        <v>2404</v>
      </c>
      <c r="W31" t="s">
        <v>2405</v>
      </c>
      <c r="X31" t="s">
        <v>2406</v>
      </c>
      <c r="Y31">
        <v>57.43</v>
      </c>
      <c r="Z31" t="s">
        <v>2407</v>
      </c>
      <c r="AA31" t="s">
        <v>553</v>
      </c>
      <c r="AB31" t="s">
        <v>2408</v>
      </c>
      <c r="AC31" t="s">
        <v>2409</v>
      </c>
      <c r="AD31" t="s">
        <v>2410</v>
      </c>
      <c r="AE31" t="s">
        <v>553</v>
      </c>
      <c r="AF31" t="s">
        <v>2411</v>
      </c>
      <c r="AG31" t="s">
        <v>717</v>
      </c>
      <c r="AH31">
        <v>31.18</v>
      </c>
      <c r="AI31" t="s">
        <v>717</v>
      </c>
      <c r="AJ31">
        <v>20201104</v>
      </c>
      <c r="AK31" t="s">
        <v>2412</v>
      </c>
      <c r="AL31" t="s">
        <v>2413</v>
      </c>
      <c r="AM31">
        <v>0.18</v>
      </c>
      <c r="AN31">
        <v>72.209999999999994</v>
      </c>
      <c r="AO31" t="s">
        <v>2414</v>
      </c>
      <c r="AP31" t="s">
        <v>2403</v>
      </c>
      <c r="AQ31">
        <v>20210205</v>
      </c>
      <c r="AR31" t="s">
        <v>1399</v>
      </c>
      <c r="AS31" t="s">
        <v>1574</v>
      </c>
      <c r="AT31" t="s">
        <v>2415</v>
      </c>
      <c r="AU31">
        <v>366.75</v>
      </c>
      <c r="AV31">
        <v>243</v>
      </c>
      <c r="AW31">
        <v>464</v>
      </c>
      <c r="AX31">
        <v>169.5</v>
      </c>
      <c r="AY31" t="s">
        <v>2416</v>
      </c>
      <c r="AZ31" t="s">
        <v>2417</v>
      </c>
      <c r="BA31" t="s">
        <v>2418</v>
      </c>
      <c r="BB31" t="s">
        <v>2419</v>
      </c>
      <c r="BC31" t="s">
        <v>2420</v>
      </c>
    </row>
    <row r="32" spans="1:55" x14ac:dyDescent="0.25">
      <c r="A32" t="s">
        <v>2421</v>
      </c>
      <c r="B32">
        <v>838</v>
      </c>
      <c r="C32" t="s">
        <v>2422</v>
      </c>
      <c r="D32">
        <v>2.1</v>
      </c>
      <c r="E32" t="s">
        <v>553</v>
      </c>
      <c r="F32" t="s">
        <v>2423</v>
      </c>
      <c r="G32" t="s">
        <v>2424</v>
      </c>
      <c r="H32" t="s">
        <v>2425</v>
      </c>
      <c r="I32" t="s">
        <v>2426</v>
      </c>
      <c r="J32" t="s">
        <v>2427</v>
      </c>
      <c r="K32" t="s">
        <v>1760</v>
      </c>
      <c r="L32">
        <f>VLOOKUP(A32,MIS!$A$2:$C$542,3,FALSE)</f>
        <v>12</v>
      </c>
      <c r="M32" t="s">
        <v>1504</v>
      </c>
      <c r="N32" t="s">
        <v>2428</v>
      </c>
      <c r="O32" t="s">
        <v>2429</v>
      </c>
      <c r="P32" t="s">
        <v>2430</v>
      </c>
      <c r="Q32" t="s">
        <v>2431</v>
      </c>
      <c r="R32" t="s">
        <v>2432</v>
      </c>
      <c r="S32">
        <v>713.49549317000003</v>
      </c>
      <c r="T32">
        <v>810.12528034000002</v>
      </c>
      <c r="U32" t="s">
        <v>2433</v>
      </c>
      <c r="V32" t="s">
        <v>2434</v>
      </c>
      <c r="W32" t="s">
        <v>2435</v>
      </c>
      <c r="X32" t="s">
        <v>2436</v>
      </c>
      <c r="Y32">
        <v>72.64</v>
      </c>
      <c r="Z32" t="s">
        <v>2437</v>
      </c>
      <c r="AA32" t="s">
        <v>566</v>
      </c>
      <c r="AB32" t="s">
        <v>2438</v>
      </c>
      <c r="AC32" t="s">
        <v>2439</v>
      </c>
      <c r="AD32" t="s">
        <v>2440</v>
      </c>
      <c r="AE32" t="s">
        <v>1518</v>
      </c>
      <c r="AF32" t="s">
        <v>2441</v>
      </c>
      <c r="AG32" t="s">
        <v>717</v>
      </c>
      <c r="AH32">
        <v>31.22</v>
      </c>
      <c r="AI32" t="s">
        <v>1520</v>
      </c>
      <c r="AJ32">
        <v>20201031</v>
      </c>
      <c r="AK32" t="s">
        <v>2442</v>
      </c>
      <c r="AL32" t="s">
        <v>2443</v>
      </c>
      <c r="AM32">
        <v>0.4</v>
      </c>
      <c r="AN32">
        <v>76.209999999999994</v>
      </c>
      <c r="AO32" t="s">
        <v>2444</v>
      </c>
      <c r="AP32" t="s">
        <v>2433</v>
      </c>
      <c r="AQ32">
        <v>20210130</v>
      </c>
      <c r="AR32" t="s">
        <v>2445</v>
      </c>
      <c r="AS32" t="s">
        <v>672</v>
      </c>
      <c r="AT32" t="s">
        <v>2446</v>
      </c>
      <c r="AU32">
        <v>928</v>
      </c>
      <c r="AV32">
        <v>651.15</v>
      </c>
      <c r="AW32">
        <v>928</v>
      </c>
      <c r="AX32">
        <v>500</v>
      </c>
      <c r="AY32" t="s">
        <v>2447</v>
      </c>
      <c r="AZ32" t="s">
        <v>2448</v>
      </c>
      <c r="BA32" t="s">
        <v>2449</v>
      </c>
      <c r="BB32" t="s">
        <v>2450</v>
      </c>
      <c r="BC32" t="s">
        <v>2451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26"/>
  <sheetViews>
    <sheetView workbookViewId="0">
      <selection activeCell="K1" sqref="K1:K1048576"/>
    </sheetView>
  </sheetViews>
  <sheetFormatPr defaultRowHeight="15" x14ac:dyDescent="0.25"/>
  <cols>
    <col min="1" max="1" width="18.140625" customWidth="1"/>
  </cols>
  <sheetData>
    <row r="1" spans="1:56" x14ac:dyDescent="0.25">
      <c r="A1" s="18" t="s">
        <v>2452</v>
      </c>
      <c r="B1" s="17" t="s">
        <v>1351</v>
      </c>
      <c r="C1" s="17" t="s">
        <v>1054</v>
      </c>
      <c r="D1" s="17" t="s">
        <v>546</v>
      </c>
      <c r="E1" s="17" t="s">
        <v>547</v>
      </c>
      <c r="F1" s="17" t="s">
        <v>548</v>
      </c>
      <c r="G1" s="17" t="s">
        <v>549</v>
      </c>
      <c r="H1" s="17" t="s">
        <v>550</v>
      </c>
      <c r="I1" s="17" t="s">
        <v>1448</v>
      </c>
      <c r="J1" s="17" t="s">
        <v>1449</v>
      </c>
      <c r="K1" s="13" t="s">
        <v>1055</v>
      </c>
      <c r="L1" s="17" t="s">
        <v>1450</v>
      </c>
      <c r="M1" s="17" t="s">
        <v>1451</v>
      </c>
      <c r="N1" s="17" t="s">
        <v>1452</v>
      </c>
      <c r="O1" s="17" t="s">
        <v>1453</v>
      </c>
      <c r="P1" s="17" t="s">
        <v>1454</v>
      </c>
      <c r="Q1" s="17" t="s">
        <v>1455</v>
      </c>
      <c r="R1" s="17" t="s">
        <v>1456</v>
      </c>
      <c r="S1" s="17" t="s">
        <v>1457</v>
      </c>
      <c r="T1" s="17" t="s">
        <v>1458</v>
      </c>
      <c r="U1" s="17" t="s">
        <v>1459</v>
      </c>
      <c r="V1" s="17" t="s">
        <v>1460</v>
      </c>
      <c r="W1" s="17" t="s">
        <v>1461</v>
      </c>
      <c r="X1" s="17" t="s">
        <v>1462</v>
      </c>
      <c r="Y1" s="17" t="s">
        <v>1463</v>
      </c>
      <c r="Z1" s="17" t="s">
        <v>1464</v>
      </c>
      <c r="AA1" s="17" t="s">
        <v>1465</v>
      </c>
      <c r="AB1" s="17" t="s">
        <v>1466</v>
      </c>
      <c r="AC1" s="17" t="s">
        <v>1467</v>
      </c>
      <c r="AD1" s="17" t="s">
        <v>1468</v>
      </c>
      <c r="AE1" s="17" t="s">
        <v>1469</v>
      </c>
      <c r="AF1" s="17" t="s">
        <v>1470</v>
      </c>
      <c r="AG1" s="17" t="s">
        <v>1471</v>
      </c>
      <c r="AH1" s="17" t="s">
        <v>1472</v>
      </c>
      <c r="AI1" s="17" t="s">
        <v>1473</v>
      </c>
      <c r="AJ1" s="17" t="s">
        <v>1474</v>
      </c>
      <c r="AK1" s="17" t="s">
        <v>1475</v>
      </c>
      <c r="AL1" s="17" t="s">
        <v>1476</v>
      </c>
      <c r="AM1" s="17" t="s">
        <v>1477</v>
      </c>
      <c r="AN1" s="17" t="s">
        <v>1478</v>
      </c>
      <c r="AO1" s="17" t="s">
        <v>1479</v>
      </c>
      <c r="AP1" s="17" t="s">
        <v>1480</v>
      </c>
      <c r="AQ1" s="17" t="s">
        <v>1481</v>
      </c>
      <c r="AR1" s="17" t="s">
        <v>1482</v>
      </c>
      <c r="AS1" s="17" t="s">
        <v>1483</v>
      </c>
      <c r="AT1" s="17" t="s">
        <v>1484</v>
      </c>
      <c r="AU1" s="17" t="s">
        <v>1485</v>
      </c>
      <c r="AV1" s="17" t="s">
        <v>1486</v>
      </c>
      <c r="AW1" s="17" t="s">
        <v>1487</v>
      </c>
      <c r="AX1" s="17" t="s">
        <v>1488</v>
      </c>
      <c r="AY1" s="17" t="s">
        <v>1489</v>
      </c>
      <c r="AZ1" s="17" t="s">
        <v>1490</v>
      </c>
      <c r="BA1" s="17" t="s">
        <v>1491</v>
      </c>
      <c r="BB1" s="17" t="s">
        <v>1492</v>
      </c>
      <c r="BC1" s="17" t="s">
        <v>1493</v>
      </c>
      <c r="BD1" s="17" t="s">
        <v>1494</v>
      </c>
    </row>
    <row r="2" spans="1:56" x14ac:dyDescent="0.25">
      <c r="A2" t="s">
        <v>1726</v>
      </c>
      <c r="B2">
        <v>666.35</v>
      </c>
      <c r="C2" t="s">
        <v>2453</v>
      </c>
      <c r="D2">
        <v>50.5</v>
      </c>
      <c r="E2" t="s">
        <v>553</v>
      </c>
      <c r="F2" t="s">
        <v>2454</v>
      </c>
      <c r="G2" t="s">
        <v>2455</v>
      </c>
      <c r="H2" t="s">
        <v>2456</v>
      </c>
      <c r="I2" t="s">
        <v>2457</v>
      </c>
      <c r="J2" t="s">
        <v>1731</v>
      </c>
      <c r="K2">
        <f>VLOOKUP(A2,MIS!$A$2:$C$542,3,FALSE)</f>
        <v>10</v>
      </c>
      <c r="L2" t="s">
        <v>1607</v>
      </c>
      <c r="M2" t="s">
        <v>2032</v>
      </c>
      <c r="N2" t="s">
        <v>1504</v>
      </c>
      <c r="O2" t="s">
        <v>2458</v>
      </c>
      <c r="P2" t="s">
        <v>1733</v>
      </c>
      <c r="Q2" t="s">
        <v>2459</v>
      </c>
      <c r="R2" t="s">
        <v>2460</v>
      </c>
      <c r="S2" t="s">
        <v>2461</v>
      </c>
      <c r="T2">
        <v>508.28098541999998</v>
      </c>
      <c r="U2">
        <v>593.41866818999995</v>
      </c>
      <c r="V2" t="s">
        <v>1737</v>
      </c>
      <c r="W2" t="s">
        <v>2462</v>
      </c>
      <c r="X2" t="s">
        <v>2463</v>
      </c>
      <c r="Y2" t="s">
        <v>2464</v>
      </c>
      <c r="Z2">
        <v>72.58</v>
      </c>
      <c r="AA2" t="s">
        <v>2465</v>
      </c>
      <c r="AB2" t="s">
        <v>566</v>
      </c>
      <c r="AC2" t="s">
        <v>1742</v>
      </c>
      <c r="AD2" t="s">
        <v>1743</v>
      </c>
      <c r="AE2" t="s">
        <v>2466</v>
      </c>
      <c r="AF2" t="s">
        <v>1518</v>
      </c>
      <c r="AG2" t="s">
        <v>1745</v>
      </c>
      <c r="AH2" t="s">
        <v>717</v>
      </c>
      <c r="AI2">
        <v>38.229999999999997</v>
      </c>
      <c r="AJ2" t="s">
        <v>1520</v>
      </c>
      <c r="AK2">
        <v>20210128</v>
      </c>
      <c r="AL2" t="s">
        <v>2467</v>
      </c>
      <c r="AM2" t="s">
        <v>2468</v>
      </c>
      <c r="AN2">
        <v>1.75</v>
      </c>
      <c r="AO2">
        <v>85.51</v>
      </c>
      <c r="AP2" t="s">
        <v>1748</v>
      </c>
      <c r="AQ2" t="s">
        <v>1737</v>
      </c>
      <c r="AR2">
        <v>20210526</v>
      </c>
      <c r="AS2" t="s">
        <v>2469</v>
      </c>
      <c r="AT2" t="s">
        <v>2470</v>
      </c>
      <c r="AU2" t="s">
        <v>2471</v>
      </c>
      <c r="AV2">
        <v>689.5</v>
      </c>
      <c r="AW2">
        <v>428.9</v>
      </c>
      <c r="AX2">
        <v>689.5</v>
      </c>
      <c r="AY2">
        <v>280</v>
      </c>
      <c r="AZ2" t="s">
        <v>2472</v>
      </c>
      <c r="BA2" t="s">
        <v>2473</v>
      </c>
      <c r="BB2" t="s">
        <v>2474</v>
      </c>
      <c r="BC2" t="s">
        <v>2475</v>
      </c>
      <c r="BD2" t="s">
        <v>2476</v>
      </c>
    </row>
    <row r="3" spans="1:56" x14ac:dyDescent="0.25">
      <c r="A3" t="s">
        <v>1495</v>
      </c>
      <c r="B3">
        <v>370.25</v>
      </c>
      <c r="C3" t="s">
        <v>2477</v>
      </c>
      <c r="D3">
        <v>20.6</v>
      </c>
      <c r="E3" t="s">
        <v>553</v>
      </c>
      <c r="F3" t="s">
        <v>2478</v>
      </c>
      <c r="G3" t="s">
        <v>2479</v>
      </c>
      <c r="H3" t="s">
        <v>2480</v>
      </c>
      <c r="I3" t="s">
        <v>1500</v>
      </c>
      <c r="J3" t="s">
        <v>1501</v>
      </c>
      <c r="K3">
        <f>VLOOKUP(A3,MIS!$A$2:$C$542,3,FALSE)</f>
        <v>11</v>
      </c>
      <c r="L3" t="s">
        <v>1502</v>
      </c>
      <c r="M3" t="s">
        <v>1503</v>
      </c>
      <c r="N3" t="s">
        <v>1504</v>
      </c>
      <c r="O3" t="s">
        <v>1505</v>
      </c>
      <c r="P3" t="s">
        <v>1506</v>
      </c>
      <c r="Q3" t="s">
        <v>1507</v>
      </c>
      <c r="R3" t="s">
        <v>2481</v>
      </c>
      <c r="S3" t="s">
        <v>1509</v>
      </c>
      <c r="T3">
        <v>315.92286036000002</v>
      </c>
      <c r="U3">
        <v>368.78251119999999</v>
      </c>
      <c r="V3" t="s">
        <v>1510</v>
      </c>
      <c r="W3" t="s">
        <v>2482</v>
      </c>
      <c r="X3" t="s">
        <v>2483</v>
      </c>
      <c r="Y3" t="s">
        <v>2484</v>
      </c>
      <c r="Z3">
        <v>79.44</v>
      </c>
      <c r="AA3" t="s">
        <v>2485</v>
      </c>
      <c r="AB3" t="s">
        <v>566</v>
      </c>
      <c r="AC3" t="s">
        <v>1515</v>
      </c>
      <c r="AD3" t="s">
        <v>1516</v>
      </c>
      <c r="AE3" t="s">
        <v>1517</v>
      </c>
      <c r="AF3" t="s">
        <v>1518</v>
      </c>
      <c r="AG3" t="s">
        <v>1519</v>
      </c>
      <c r="AH3" t="s">
        <v>717</v>
      </c>
      <c r="AI3">
        <v>30.23</v>
      </c>
      <c r="AJ3" t="s">
        <v>1520</v>
      </c>
      <c r="AK3">
        <v>20201105</v>
      </c>
      <c r="AL3" t="s">
        <v>2486</v>
      </c>
      <c r="AM3" t="s">
        <v>2487</v>
      </c>
      <c r="AN3">
        <v>0.56000000000000005</v>
      </c>
      <c r="AO3">
        <v>69.11</v>
      </c>
      <c r="AP3" t="s">
        <v>1523</v>
      </c>
      <c r="AQ3" t="s">
        <v>1510</v>
      </c>
      <c r="AR3">
        <v>20210205</v>
      </c>
      <c r="AS3" t="s">
        <v>2488</v>
      </c>
      <c r="AT3" t="s">
        <v>966</v>
      </c>
      <c r="AU3" t="s">
        <v>2489</v>
      </c>
      <c r="AV3">
        <v>412.4</v>
      </c>
      <c r="AW3">
        <v>290.3</v>
      </c>
      <c r="AX3">
        <v>412.4</v>
      </c>
      <c r="AY3">
        <v>190.5</v>
      </c>
      <c r="AZ3" t="s">
        <v>2490</v>
      </c>
      <c r="BA3" t="s">
        <v>2491</v>
      </c>
      <c r="BB3" t="s">
        <v>2492</v>
      </c>
      <c r="BC3" t="s">
        <v>2493</v>
      </c>
      <c r="BD3" t="s">
        <v>2494</v>
      </c>
    </row>
    <row r="4" spans="1:56" x14ac:dyDescent="0.25">
      <c r="A4" t="s">
        <v>1116</v>
      </c>
      <c r="B4">
        <v>1055.6500000000001</v>
      </c>
      <c r="C4" t="s">
        <v>1559</v>
      </c>
      <c r="D4">
        <v>51.65</v>
      </c>
      <c r="E4" t="s">
        <v>553</v>
      </c>
      <c r="F4" t="s">
        <v>2495</v>
      </c>
      <c r="G4" t="s">
        <v>2496</v>
      </c>
      <c r="H4" t="s">
        <v>2497</v>
      </c>
      <c r="I4" t="s">
        <v>1536</v>
      </c>
      <c r="J4" t="s">
        <v>1537</v>
      </c>
      <c r="K4">
        <f>VLOOKUP(A4,MIS!$A$2:$C$542,3,FALSE)</f>
        <v>8</v>
      </c>
      <c r="L4" t="s">
        <v>1538</v>
      </c>
      <c r="M4" t="s">
        <v>1539</v>
      </c>
      <c r="N4" t="s">
        <v>1540</v>
      </c>
      <c r="O4" t="s">
        <v>1541</v>
      </c>
      <c r="P4" t="s">
        <v>1542</v>
      </c>
      <c r="Q4" t="s">
        <v>1543</v>
      </c>
      <c r="R4" t="s">
        <v>2498</v>
      </c>
      <c r="S4" t="s">
        <v>1545</v>
      </c>
      <c r="T4">
        <v>826.93677702000002</v>
      </c>
      <c r="U4">
        <v>940.07875762000003</v>
      </c>
      <c r="V4" t="s">
        <v>1546</v>
      </c>
      <c r="W4" t="s">
        <v>2499</v>
      </c>
      <c r="X4" t="s">
        <v>2500</v>
      </c>
      <c r="Y4" t="s">
        <v>2501</v>
      </c>
      <c r="Z4">
        <v>79.739999999999995</v>
      </c>
      <c r="AA4" t="s">
        <v>2502</v>
      </c>
      <c r="AB4" t="s">
        <v>566</v>
      </c>
      <c r="AC4" t="s">
        <v>1551</v>
      </c>
      <c r="AD4" t="s">
        <v>1552</v>
      </c>
      <c r="AE4" t="s">
        <v>1553</v>
      </c>
      <c r="AF4" t="s">
        <v>688</v>
      </c>
      <c r="AG4" t="s">
        <v>1554</v>
      </c>
      <c r="AH4" t="s">
        <v>717</v>
      </c>
      <c r="AI4">
        <v>40.49</v>
      </c>
      <c r="AJ4" t="s">
        <v>561</v>
      </c>
      <c r="AK4">
        <v>20201112</v>
      </c>
      <c r="AL4" t="s">
        <v>2503</v>
      </c>
      <c r="AM4" t="s">
        <v>2504</v>
      </c>
      <c r="AN4">
        <v>2.93</v>
      </c>
      <c r="AO4">
        <v>91.1</v>
      </c>
      <c r="AP4" t="s">
        <v>1557</v>
      </c>
      <c r="AQ4" t="s">
        <v>1546</v>
      </c>
      <c r="AR4">
        <v>20210201</v>
      </c>
      <c r="AS4" t="s">
        <v>2505</v>
      </c>
      <c r="AT4" t="s">
        <v>2506</v>
      </c>
      <c r="AU4" t="s">
        <v>2507</v>
      </c>
      <c r="AV4">
        <v>1114.6500000000001</v>
      </c>
      <c r="AW4">
        <v>765.25</v>
      </c>
      <c r="AX4">
        <v>1114.6500000000001</v>
      </c>
      <c r="AY4">
        <v>385.05</v>
      </c>
      <c r="AZ4" t="s">
        <v>2508</v>
      </c>
      <c r="BA4" t="s">
        <v>2509</v>
      </c>
      <c r="BB4" t="s">
        <v>2510</v>
      </c>
      <c r="BC4" t="s">
        <v>1155</v>
      </c>
      <c r="BD4" t="s">
        <v>1574</v>
      </c>
    </row>
    <row r="5" spans="1:56" x14ac:dyDescent="0.25">
      <c r="A5" t="s">
        <v>2511</v>
      </c>
      <c r="B5">
        <v>580.1</v>
      </c>
      <c r="C5" t="s">
        <v>2512</v>
      </c>
      <c r="D5">
        <v>26.7</v>
      </c>
      <c r="E5" t="s">
        <v>553</v>
      </c>
      <c r="F5" t="s">
        <v>2513</v>
      </c>
      <c r="G5" t="s">
        <v>2514</v>
      </c>
      <c r="H5" t="s">
        <v>717</v>
      </c>
      <c r="I5" t="s">
        <v>2515</v>
      </c>
      <c r="J5" t="s">
        <v>2516</v>
      </c>
      <c r="K5">
        <f>VLOOKUP(A5,MIS!$A$2:$C$542,3,FALSE)</f>
        <v>8</v>
      </c>
      <c r="L5" t="s">
        <v>1573</v>
      </c>
      <c r="M5" t="s">
        <v>2271</v>
      </c>
      <c r="N5" t="s">
        <v>1504</v>
      </c>
      <c r="O5" t="s">
        <v>2517</v>
      </c>
      <c r="P5" t="s">
        <v>2518</v>
      </c>
      <c r="Q5" t="s">
        <v>2519</v>
      </c>
      <c r="R5" t="s">
        <v>2520</v>
      </c>
      <c r="S5" t="s">
        <v>2521</v>
      </c>
      <c r="T5">
        <v>424.59070630999997</v>
      </c>
      <c r="U5">
        <v>539.58806471000003</v>
      </c>
      <c r="V5" t="s">
        <v>2522</v>
      </c>
      <c r="W5" t="s">
        <v>2523</v>
      </c>
      <c r="X5" t="s">
        <v>2524</v>
      </c>
      <c r="Y5" t="s">
        <v>2525</v>
      </c>
      <c r="Z5">
        <v>66.099999999999994</v>
      </c>
      <c r="AA5" t="s">
        <v>2526</v>
      </c>
      <c r="AB5" t="s">
        <v>566</v>
      </c>
      <c r="AC5" t="s">
        <v>2527</v>
      </c>
      <c r="AD5" t="s">
        <v>2528</v>
      </c>
      <c r="AE5" t="s">
        <v>2529</v>
      </c>
      <c r="AF5" t="s">
        <v>553</v>
      </c>
      <c r="AG5" t="s">
        <v>2530</v>
      </c>
      <c r="AH5" t="s">
        <v>717</v>
      </c>
      <c r="AI5">
        <v>29.58</v>
      </c>
      <c r="AJ5" t="s">
        <v>1520</v>
      </c>
      <c r="AK5">
        <v>20210127</v>
      </c>
      <c r="AL5" t="s">
        <v>2531</v>
      </c>
      <c r="AM5" t="s">
        <v>2532</v>
      </c>
      <c r="AN5">
        <v>1.35</v>
      </c>
      <c r="AO5">
        <v>72.739999999999995</v>
      </c>
      <c r="AP5" t="s">
        <v>2533</v>
      </c>
      <c r="AQ5" t="s">
        <v>2522</v>
      </c>
      <c r="AR5">
        <v>20210602</v>
      </c>
      <c r="AS5" t="s">
        <v>2534</v>
      </c>
      <c r="AT5" t="s">
        <v>2535</v>
      </c>
      <c r="AU5" t="s">
        <v>1808</v>
      </c>
      <c r="AV5">
        <v>663.7</v>
      </c>
      <c r="AW5">
        <v>390.1</v>
      </c>
      <c r="AX5">
        <v>663.7</v>
      </c>
      <c r="AY5">
        <v>165</v>
      </c>
      <c r="AZ5" t="s">
        <v>2536</v>
      </c>
      <c r="BA5" t="s">
        <v>2537</v>
      </c>
      <c r="BB5" t="s">
        <v>2538</v>
      </c>
      <c r="BC5" t="s">
        <v>2539</v>
      </c>
      <c r="BD5" t="s">
        <v>1192</v>
      </c>
    </row>
    <row r="6" spans="1:56" x14ac:dyDescent="0.25">
      <c r="A6" t="s">
        <v>1105</v>
      </c>
      <c r="B6">
        <v>1299.7</v>
      </c>
      <c r="C6" t="s">
        <v>2540</v>
      </c>
      <c r="D6">
        <v>53.45</v>
      </c>
      <c r="E6" t="s">
        <v>566</v>
      </c>
      <c r="F6" t="s">
        <v>2541</v>
      </c>
      <c r="G6" t="s">
        <v>2542</v>
      </c>
      <c r="H6" t="s">
        <v>2543</v>
      </c>
      <c r="I6" t="s">
        <v>2544</v>
      </c>
      <c r="J6" t="s">
        <v>1759</v>
      </c>
      <c r="K6">
        <f>VLOOKUP(A6,MIS!$A$2:$C$542,3,FALSE)</f>
        <v>11</v>
      </c>
      <c r="L6" t="s">
        <v>1760</v>
      </c>
      <c r="M6" t="s">
        <v>2545</v>
      </c>
      <c r="N6" t="s">
        <v>1761</v>
      </c>
      <c r="O6" t="s">
        <v>2546</v>
      </c>
      <c r="P6" t="s">
        <v>1763</v>
      </c>
      <c r="Q6" t="s">
        <v>2547</v>
      </c>
      <c r="R6" t="s">
        <v>2548</v>
      </c>
      <c r="S6" t="s">
        <v>1765</v>
      </c>
      <c r="T6">
        <v>1049.4065352299999</v>
      </c>
      <c r="U6">
        <v>1212.2597677799999</v>
      </c>
      <c r="V6" t="s">
        <v>1766</v>
      </c>
      <c r="W6" t="s">
        <v>2549</v>
      </c>
      <c r="X6" t="s">
        <v>2550</v>
      </c>
      <c r="Y6" t="s">
        <v>2551</v>
      </c>
      <c r="Z6">
        <v>74.62</v>
      </c>
      <c r="AA6" t="s">
        <v>2552</v>
      </c>
      <c r="AB6" t="s">
        <v>566</v>
      </c>
      <c r="AC6" t="s">
        <v>1771</v>
      </c>
      <c r="AD6" t="s">
        <v>1772</v>
      </c>
      <c r="AE6" t="s">
        <v>2553</v>
      </c>
      <c r="AF6" t="s">
        <v>553</v>
      </c>
      <c r="AG6" t="s">
        <v>1773</v>
      </c>
      <c r="AH6" t="s">
        <v>717</v>
      </c>
      <c r="AI6">
        <v>27.55</v>
      </c>
      <c r="AJ6" t="s">
        <v>1520</v>
      </c>
      <c r="AK6">
        <v>20210128</v>
      </c>
      <c r="AL6" t="s">
        <v>2554</v>
      </c>
      <c r="AM6" t="s">
        <v>2555</v>
      </c>
      <c r="AN6">
        <v>1.38</v>
      </c>
      <c r="AO6">
        <v>93.17</v>
      </c>
      <c r="AP6" t="s">
        <v>1776</v>
      </c>
      <c r="AQ6" t="s">
        <v>1766</v>
      </c>
      <c r="AR6">
        <v>20210526</v>
      </c>
      <c r="AS6" t="s">
        <v>2556</v>
      </c>
      <c r="AT6" t="s">
        <v>1186</v>
      </c>
      <c r="AU6" t="s">
        <v>2557</v>
      </c>
      <c r="AV6">
        <v>1318.9</v>
      </c>
      <c r="AW6">
        <v>906.1</v>
      </c>
      <c r="AX6">
        <v>1356</v>
      </c>
      <c r="AY6">
        <v>749.5</v>
      </c>
      <c r="AZ6" t="s">
        <v>2558</v>
      </c>
      <c r="BA6" t="s">
        <v>2559</v>
      </c>
      <c r="BB6" t="s">
        <v>2560</v>
      </c>
      <c r="BC6" t="s">
        <v>2241</v>
      </c>
      <c r="BD6" t="s">
        <v>1565</v>
      </c>
    </row>
    <row r="7" spans="1:56" x14ac:dyDescent="0.25">
      <c r="A7" t="s">
        <v>935</v>
      </c>
      <c r="B7">
        <v>364.45</v>
      </c>
      <c r="C7" t="s">
        <v>672</v>
      </c>
      <c r="D7">
        <v>13</v>
      </c>
      <c r="E7" t="s">
        <v>566</v>
      </c>
      <c r="F7" t="s">
        <v>2561</v>
      </c>
      <c r="G7" t="s">
        <v>2562</v>
      </c>
      <c r="H7" t="s">
        <v>2563</v>
      </c>
      <c r="I7" t="s">
        <v>1700</v>
      </c>
      <c r="J7" t="s">
        <v>1701</v>
      </c>
      <c r="K7">
        <f>VLOOKUP(A7,MIS!$A$2:$C$542,3,FALSE)</f>
        <v>9</v>
      </c>
      <c r="L7" t="s">
        <v>1673</v>
      </c>
      <c r="M7" t="s">
        <v>1702</v>
      </c>
      <c r="N7" t="s">
        <v>1504</v>
      </c>
      <c r="O7" t="s">
        <v>1703</v>
      </c>
      <c r="P7" t="s">
        <v>1704</v>
      </c>
      <c r="Q7" t="s">
        <v>1705</v>
      </c>
      <c r="R7" t="s">
        <v>2564</v>
      </c>
      <c r="S7" t="s">
        <v>1707</v>
      </c>
      <c r="T7">
        <v>266.69732044</v>
      </c>
      <c r="U7">
        <v>311.23893921000001</v>
      </c>
      <c r="V7" t="s">
        <v>1708</v>
      </c>
      <c r="W7" t="s">
        <v>2565</v>
      </c>
      <c r="X7" t="s">
        <v>2566</v>
      </c>
      <c r="Y7" t="s">
        <v>2567</v>
      </c>
      <c r="Z7">
        <v>89.08</v>
      </c>
      <c r="AA7" t="s">
        <v>2568</v>
      </c>
      <c r="AB7" t="s">
        <v>566</v>
      </c>
      <c r="AC7" t="s">
        <v>1713</v>
      </c>
      <c r="AD7" t="s">
        <v>1714</v>
      </c>
      <c r="AE7" t="s">
        <v>1715</v>
      </c>
      <c r="AF7" t="s">
        <v>553</v>
      </c>
      <c r="AG7" t="s">
        <v>1716</v>
      </c>
      <c r="AI7">
        <v>37.89</v>
      </c>
      <c r="AJ7" t="s">
        <v>1656</v>
      </c>
      <c r="AK7">
        <v>20201106</v>
      </c>
      <c r="AL7" t="s">
        <v>2569</v>
      </c>
      <c r="AM7" t="s">
        <v>2570</v>
      </c>
      <c r="AN7">
        <v>1.28</v>
      </c>
      <c r="AO7">
        <v>90.9</v>
      </c>
      <c r="AP7" t="s">
        <v>1719</v>
      </c>
      <c r="AQ7" t="s">
        <v>1708</v>
      </c>
      <c r="AR7">
        <v>20210201</v>
      </c>
      <c r="AS7" t="s">
        <v>2571</v>
      </c>
      <c r="AT7" t="s">
        <v>1971</v>
      </c>
      <c r="AU7" t="s">
        <v>2572</v>
      </c>
      <c r="AV7">
        <v>375</v>
      </c>
      <c r="AW7">
        <v>240.05</v>
      </c>
      <c r="AX7">
        <v>375</v>
      </c>
      <c r="AY7">
        <v>115.15</v>
      </c>
      <c r="AZ7" t="s">
        <v>2573</v>
      </c>
      <c r="BA7" t="s">
        <v>2574</v>
      </c>
      <c r="BB7" t="s">
        <v>2575</v>
      </c>
      <c r="BC7" t="s">
        <v>2576</v>
      </c>
      <c r="BD7" t="s">
        <v>2553</v>
      </c>
    </row>
    <row r="8" spans="1:56" x14ac:dyDescent="0.25">
      <c r="A8" t="s">
        <v>1039</v>
      </c>
      <c r="B8">
        <v>662.9</v>
      </c>
      <c r="C8" t="s">
        <v>2577</v>
      </c>
      <c r="D8">
        <v>18.399999999999999</v>
      </c>
      <c r="E8" t="s">
        <v>553</v>
      </c>
      <c r="F8" t="s">
        <v>2578</v>
      </c>
      <c r="G8" t="s">
        <v>2579</v>
      </c>
      <c r="H8" t="s">
        <v>2580</v>
      </c>
      <c r="I8" t="s">
        <v>2581</v>
      </c>
      <c r="J8" t="s">
        <v>1672</v>
      </c>
      <c r="K8">
        <f>VLOOKUP(A8,MIS!$A$2:$C$542,3,FALSE)</f>
        <v>7</v>
      </c>
      <c r="L8" t="s">
        <v>1673</v>
      </c>
      <c r="M8" t="s">
        <v>1674</v>
      </c>
      <c r="N8" t="s">
        <v>1504</v>
      </c>
      <c r="O8" t="s">
        <v>717</v>
      </c>
      <c r="P8" t="s">
        <v>717</v>
      </c>
      <c r="Q8" t="s">
        <v>717</v>
      </c>
      <c r="R8" t="s">
        <v>2582</v>
      </c>
      <c r="S8" t="s">
        <v>1676</v>
      </c>
      <c r="T8">
        <v>540.42167474999997</v>
      </c>
      <c r="U8">
        <v>631.96641251000005</v>
      </c>
      <c r="V8" t="s">
        <v>1677</v>
      </c>
      <c r="W8" t="s">
        <v>2583</v>
      </c>
      <c r="X8" t="s">
        <v>2584</v>
      </c>
      <c r="Y8" t="s">
        <v>2585</v>
      </c>
      <c r="Z8">
        <v>55.35</v>
      </c>
      <c r="AA8" t="s">
        <v>2586</v>
      </c>
      <c r="AB8" t="s">
        <v>566</v>
      </c>
      <c r="AC8" t="s">
        <v>1682</v>
      </c>
      <c r="AD8" t="s">
        <v>1683</v>
      </c>
      <c r="AE8" t="s">
        <v>2587</v>
      </c>
      <c r="AF8" t="s">
        <v>1518</v>
      </c>
      <c r="AG8" t="s">
        <v>1685</v>
      </c>
      <c r="AH8" t="s">
        <v>717</v>
      </c>
      <c r="AI8">
        <v>30.7</v>
      </c>
      <c r="AJ8" t="s">
        <v>2588</v>
      </c>
      <c r="AK8">
        <v>20210127</v>
      </c>
      <c r="AL8" t="s">
        <v>2589</v>
      </c>
      <c r="AM8" t="s">
        <v>2590</v>
      </c>
      <c r="AN8">
        <v>1.63</v>
      </c>
      <c r="AO8">
        <v>89.52</v>
      </c>
      <c r="AP8" t="s">
        <v>1688</v>
      </c>
      <c r="AQ8" t="s">
        <v>1677</v>
      </c>
      <c r="AR8">
        <v>20210429</v>
      </c>
      <c r="AS8" t="s">
        <v>2591</v>
      </c>
      <c r="AT8" t="s">
        <v>2592</v>
      </c>
      <c r="AU8" t="s">
        <v>2593</v>
      </c>
      <c r="AV8">
        <v>695</v>
      </c>
      <c r="AW8">
        <v>481.6</v>
      </c>
      <c r="AX8">
        <v>760.7</v>
      </c>
      <c r="AY8">
        <v>286</v>
      </c>
      <c r="AZ8" t="s">
        <v>2594</v>
      </c>
      <c r="BA8" t="s">
        <v>2595</v>
      </c>
      <c r="BB8" t="s">
        <v>2596</v>
      </c>
      <c r="BC8" t="s">
        <v>1270</v>
      </c>
      <c r="BD8" t="s">
        <v>2597</v>
      </c>
    </row>
    <row r="9" spans="1:56" x14ac:dyDescent="0.25">
      <c r="A9" t="s">
        <v>1783</v>
      </c>
      <c r="B9">
        <v>418.9</v>
      </c>
      <c r="C9" t="s">
        <v>620</v>
      </c>
      <c r="D9">
        <v>10.75</v>
      </c>
      <c r="E9" t="s">
        <v>553</v>
      </c>
      <c r="F9" t="s">
        <v>2598</v>
      </c>
      <c r="G9" t="s">
        <v>2599</v>
      </c>
      <c r="H9" t="s">
        <v>2600</v>
      </c>
      <c r="I9" t="s">
        <v>1787</v>
      </c>
      <c r="J9" t="s">
        <v>1788</v>
      </c>
      <c r="K9">
        <f>VLOOKUP(A9,MIS!$A$2:$C$542,3,FALSE)</f>
        <v>8</v>
      </c>
      <c r="L9" t="s">
        <v>1789</v>
      </c>
      <c r="M9" t="s">
        <v>2601</v>
      </c>
      <c r="N9" t="s">
        <v>1504</v>
      </c>
      <c r="O9" t="s">
        <v>1790</v>
      </c>
      <c r="P9" t="s">
        <v>1791</v>
      </c>
      <c r="Q9" t="s">
        <v>1792</v>
      </c>
      <c r="R9" t="s">
        <v>2602</v>
      </c>
      <c r="S9" t="s">
        <v>1794</v>
      </c>
      <c r="T9">
        <v>338.05992297</v>
      </c>
      <c r="U9">
        <v>410.82462891</v>
      </c>
      <c r="V9" t="s">
        <v>1795</v>
      </c>
      <c r="W9" t="s">
        <v>2603</v>
      </c>
      <c r="X9" t="s">
        <v>2604</v>
      </c>
      <c r="Y9" t="s">
        <v>2605</v>
      </c>
      <c r="Z9">
        <v>71.88</v>
      </c>
      <c r="AA9" t="s">
        <v>2606</v>
      </c>
      <c r="AB9" t="s">
        <v>566</v>
      </c>
      <c r="AC9" t="s">
        <v>1799</v>
      </c>
      <c r="AD9" t="s">
        <v>1800</v>
      </c>
      <c r="AE9" t="s">
        <v>1801</v>
      </c>
      <c r="AF9" t="s">
        <v>553</v>
      </c>
      <c r="AG9" t="s">
        <v>1802</v>
      </c>
      <c r="AH9" t="s">
        <v>717</v>
      </c>
      <c r="AI9">
        <v>24.4</v>
      </c>
      <c r="AJ9" t="s">
        <v>1520</v>
      </c>
      <c r="AK9">
        <v>20210122</v>
      </c>
      <c r="AL9" t="s">
        <v>2607</v>
      </c>
      <c r="AM9" t="s">
        <v>2608</v>
      </c>
      <c r="AN9">
        <v>0.51</v>
      </c>
      <c r="AO9">
        <v>82.94</v>
      </c>
      <c r="AP9" t="s">
        <v>1805</v>
      </c>
      <c r="AQ9" t="s">
        <v>1795</v>
      </c>
      <c r="AR9">
        <v>20210506</v>
      </c>
      <c r="AS9" t="s">
        <v>2609</v>
      </c>
      <c r="AT9" t="s">
        <v>2610</v>
      </c>
      <c r="AU9" t="s">
        <v>2611</v>
      </c>
      <c r="AV9">
        <v>439.9</v>
      </c>
      <c r="AW9">
        <v>301.45</v>
      </c>
      <c r="AX9">
        <v>656.9</v>
      </c>
      <c r="AY9">
        <v>218.6</v>
      </c>
      <c r="AZ9" t="s">
        <v>2612</v>
      </c>
      <c r="BA9" t="s">
        <v>2613</v>
      </c>
      <c r="BB9" t="s">
        <v>2614</v>
      </c>
      <c r="BC9" t="s">
        <v>2615</v>
      </c>
      <c r="BD9" t="s">
        <v>1248</v>
      </c>
    </row>
    <row r="10" spans="1:56" x14ac:dyDescent="0.25">
      <c r="A10" t="s">
        <v>1814</v>
      </c>
      <c r="B10">
        <v>320.39999999999998</v>
      </c>
      <c r="C10" t="s">
        <v>2616</v>
      </c>
      <c r="D10">
        <v>6.9</v>
      </c>
      <c r="E10" t="s">
        <v>553</v>
      </c>
      <c r="F10" t="s">
        <v>2617</v>
      </c>
      <c r="G10" t="s">
        <v>2618</v>
      </c>
      <c r="H10" t="s">
        <v>717</v>
      </c>
      <c r="I10" t="s">
        <v>1818</v>
      </c>
      <c r="J10" t="s">
        <v>1819</v>
      </c>
      <c r="K10">
        <f>VLOOKUP(A10,MIS!$A$2:$C$542,3,FALSE)</f>
        <v>9</v>
      </c>
      <c r="L10" t="s">
        <v>1820</v>
      </c>
      <c r="M10" t="s">
        <v>2619</v>
      </c>
      <c r="N10" t="s">
        <v>1821</v>
      </c>
      <c r="O10" t="s">
        <v>1822</v>
      </c>
      <c r="P10" t="s">
        <v>1823</v>
      </c>
      <c r="Q10" t="s">
        <v>1824</v>
      </c>
      <c r="R10" t="s">
        <v>2620</v>
      </c>
      <c r="S10" t="s">
        <v>1826</v>
      </c>
      <c r="T10">
        <v>260.82985774999997</v>
      </c>
      <c r="U10">
        <v>322.98459845000002</v>
      </c>
      <c r="V10" t="s">
        <v>1827</v>
      </c>
      <c r="W10" t="s">
        <v>2621</v>
      </c>
      <c r="X10" t="s">
        <v>2622</v>
      </c>
      <c r="Y10" t="s">
        <v>2623</v>
      </c>
      <c r="Z10">
        <v>68.69</v>
      </c>
      <c r="AA10" t="s">
        <v>2624</v>
      </c>
      <c r="AB10" t="s">
        <v>566</v>
      </c>
      <c r="AC10" t="s">
        <v>1832</v>
      </c>
      <c r="AD10" t="s">
        <v>1833</v>
      </c>
      <c r="AE10" t="s">
        <v>1834</v>
      </c>
      <c r="AF10" t="s">
        <v>1518</v>
      </c>
      <c r="AG10" t="s">
        <v>1835</v>
      </c>
      <c r="AH10" t="s">
        <v>717</v>
      </c>
      <c r="AI10">
        <v>29.03</v>
      </c>
      <c r="AJ10" t="s">
        <v>2625</v>
      </c>
      <c r="AK10">
        <v>20201105</v>
      </c>
      <c r="AL10" t="s">
        <v>2626</v>
      </c>
      <c r="AM10" t="s">
        <v>2627</v>
      </c>
      <c r="AN10">
        <v>0.59</v>
      </c>
      <c r="AO10">
        <v>72.66</v>
      </c>
      <c r="AP10" t="s">
        <v>1838</v>
      </c>
      <c r="AQ10" t="s">
        <v>1827</v>
      </c>
      <c r="AR10">
        <v>20210203</v>
      </c>
      <c r="AS10" t="s">
        <v>1660</v>
      </c>
      <c r="AT10" t="s">
        <v>2628</v>
      </c>
      <c r="AU10" t="s">
        <v>2629</v>
      </c>
      <c r="AV10">
        <v>359</v>
      </c>
      <c r="AW10">
        <v>251.2</v>
      </c>
      <c r="AX10">
        <v>511.8</v>
      </c>
      <c r="AY10">
        <v>158.4</v>
      </c>
      <c r="AZ10" t="s">
        <v>2630</v>
      </c>
      <c r="BA10" t="s">
        <v>2631</v>
      </c>
      <c r="BB10" t="s">
        <v>2632</v>
      </c>
      <c r="BC10" t="s">
        <v>2633</v>
      </c>
      <c r="BD10" t="s">
        <v>1324</v>
      </c>
    </row>
    <row r="11" spans="1:56" x14ac:dyDescent="0.25">
      <c r="A11" t="s">
        <v>787</v>
      </c>
      <c r="B11">
        <v>825.9</v>
      </c>
      <c r="C11" t="s">
        <v>2634</v>
      </c>
      <c r="D11">
        <v>17.600000000000001</v>
      </c>
      <c r="E11" t="s">
        <v>553</v>
      </c>
      <c r="F11" t="s">
        <v>2635</v>
      </c>
      <c r="G11" t="s">
        <v>2636</v>
      </c>
      <c r="H11" t="s">
        <v>2637</v>
      </c>
      <c r="I11" t="s">
        <v>2638</v>
      </c>
      <c r="J11" t="s">
        <v>1639</v>
      </c>
      <c r="K11">
        <f>VLOOKUP(A11,MIS!$A$2:$C$542,3,FALSE)</f>
        <v>11</v>
      </c>
      <c r="L11" t="s">
        <v>1640</v>
      </c>
      <c r="M11" t="s">
        <v>1412</v>
      </c>
      <c r="N11" t="s">
        <v>1641</v>
      </c>
      <c r="O11" t="s">
        <v>2639</v>
      </c>
      <c r="P11" t="s">
        <v>1643</v>
      </c>
      <c r="Q11" t="s">
        <v>2640</v>
      </c>
      <c r="R11" t="s">
        <v>2641</v>
      </c>
      <c r="S11" t="s">
        <v>1646</v>
      </c>
      <c r="T11">
        <v>734.91954366000004</v>
      </c>
      <c r="U11">
        <v>825.80667326000003</v>
      </c>
      <c r="V11" t="s">
        <v>1647</v>
      </c>
      <c r="W11" t="s">
        <v>2642</v>
      </c>
      <c r="X11" t="s">
        <v>2643</v>
      </c>
      <c r="Y11" t="s">
        <v>2644</v>
      </c>
      <c r="Z11">
        <v>65.55</v>
      </c>
      <c r="AA11" t="s">
        <v>2422</v>
      </c>
      <c r="AB11" t="s">
        <v>566</v>
      </c>
      <c r="AC11" t="s">
        <v>1652</v>
      </c>
      <c r="AD11" t="s">
        <v>1653</v>
      </c>
      <c r="AE11" t="s">
        <v>2645</v>
      </c>
      <c r="AF11" t="s">
        <v>1518</v>
      </c>
      <c r="AG11" t="s">
        <v>1655</v>
      </c>
      <c r="AH11" t="s">
        <v>717</v>
      </c>
      <c r="AI11">
        <v>28.51</v>
      </c>
      <c r="AJ11" t="s">
        <v>1656</v>
      </c>
      <c r="AK11">
        <v>20210129</v>
      </c>
      <c r="AL11" t="s">
        <v>2646</v>
      </c>
      <c r="AM11" t="s">
        <v>2647</v>
      </c>
      <c r="AN11">
        <v>1.1499999999999999</v>
      </c>
      <c r="AO11">
        <v>78.510000000000005</v>
      </c>
      <c r="AP11" t="s">
        <v>1659</v>
      </c>
      <c r="AQ11" t="s">
        <v>1647</v>
      </c>
      <c r="AR11">
        <v>20210525</v>
      </c>
      <c r="AS11" t="s">
        <v>2648</v>
      </c>
      <c r="AT11" t="s">
        <v>2649</v>
      </c>
      <c r="AU11" t="s">
        <v>2650</v>
      </c>
      <c r="AV11">
        <v>864.6</v>
      </c>
      <c r="AW11">
        <v>706.5</v>
      </c>
      <c r="AX11">
        <v>864.6</v>
      </c>
      <c r="AY11">
        <v>355.3</v>
      </c>
      <c r="AZ11" t="s">
        <v>2651</v>
      </c>
      <c r="BA11" t="s">
        <v>2652</v>
      </c>
      <c r="BB11" t="s">
        <v>2653</v>
      </c>
      <c r="BC11" t="s">
        <v>2654</v>
      </c>
      <c r="BD11" t="s">
        <v>2655</v>
      </c>
    </row>
    <row r="12" spans="1:56" x14ac:dyDescent="0.25">
      <c r="A12" t="s">
        <v>844</v>
      </c>
      <c r="B12">
        <v>422.9</v>
      </c>
      <c r="C12" t="s">
        <v>2656</v>
      </c>
      <c r="D12">
        <v>7.85</v>
      </c>
      <c r="E12" t="s">
        <v>553</v>
      </c>
      <c r="F12" t="s">
        <v>2657</v>
      </c>
      <c r="G12" t="s">
        <v>2658</v>
      </c>
      <c r="H12" t="s">
        <v>2659</v>
      </c>
      <c r="I12" t="s">
        <v>1849</v>
      </c>
      <c r="J12" t="s">
        <v>1850</v>
      </c>
      <c r="K12">
        <f>VLOOKUP(A12,MIS!$A$2:$C$542,3,FALSE)</f>
        <v>8</v>
      </c>
      <c r="L12" t="s">
        <v>1851</v>
      </c>
      <c r="M12" t="s">
        <v>2660</v>
      </c>
      <c r="N12" t="s">
        <v>1852</v>
      </c>
      <c r="O12" t="s">
        <v>1853</v>
      </c>
      <c r="P12" t="s">
        <v>1854</v>
      </c>
      <c r="Q12" t="s">
        <v>1855</v>
      </c>
      <c r="R12" t="s">
        <v>2661</v>
      </c>
      <c r="S12" t="s">
        <v>1857</v>
      </c>
      <c r="T12">
        <v>346.72710565</v>
      </c>
      <c r="U12">
        <v>413.69596082999999</v>
      </c>
      <c r="V12" t="s">
        <v>1858</v>
      </c>
      <c r="W12" t="s">
        <v>2662</v>
      </c>
      <c r="X12" t="s">
        <v>2663</v>
      </c>
      <c r="Y12" t="s">
        <v>2664</v>
      </c>
      <c r="Z12">
        <v>71.08</v>
      </c>
      <c r="AA12" t="s">
        <v>2665</v>
      </c>
      <c r="AB12" t="s">
        <v>566</v>
      </c>
      <c r="AC12" t="s">
        <v>1863</v>
      </c>
      <c r="AD12" t="s">
        <v>1864</v>
      </c>
      <c r="AE12" t="s">
        <v>1865</v>
      </c>
      <c r="AF12" t="s">
        <v>1518</v>
      </c>
      <c r="AG12" t="s">
        <v>1866</v>
      </c>
      <c r="AH12" t="s">
        <v>717</v>
      </c>
      <c r="AI12">
        <v>26.61</v>
      </c>
      <c r="AJ12" t="s">
        <v>717</v>
      </c>
      <c r="AK12">
        <v>20201106</v>
      </c>
      <c r="AL12" t="s">
        <v>2666</v>
      </c>
      <c r="AM12" t="s">
        <v>2667</v>
      </c>
      <c r="AN12">
        <v>0.51</v>
      </c>
      <c r="AO12">
        <v>84.67</v>
      </c>
      <c r="AP12" t="s">
        <v>1869</v>
      </c>
      <c r="AQ12" t="s">
        <v>1858</v>
      </c>
      <c r="AR12">
        <v>20210303</v>
      </c>
      <c r="AS12" t="s">
        <v>620</v>
      </c>
      <c r="AT12" t="s">
        <v>1965</v>
      </c>
      <c r="AU12" t="s">
        <v>2668</v>
      </c>
      <c r="AV12">
        <v>438</v>
      </c>
      <c r="AW12">
        <v>321.05</v>
      </c>
      <c r="AX12">
        <v>438</v>
      </c>
      <c r="AY12">
        <v>190</v>
      </c>
      <c r="AZ12" t="s">
        <v>2669</v>
      </c>
      <c r="BA12" t="s">
        <v>2670</v>
      </c>
      <c r="BB12" t="s">
        <v>2671</v>
      </c>
      <c r="BC12" t="s">
        <v>2672</v>
      </c>
      <c r="BD12" t="s">
        <v>2673</v>
      </c>
    </row>
    <row r="13" spans="1:56" x14ac:dyDescent="0.25">
      <c r="A13" t="s">
        <v>903</v>
      </c>
      <c r="B13">
        <v>749.55</v>
      </c>
      <c r="C13" t="s">
        <v>632</v>
      </c>
      <c r="D13">
        <v>12.95</v>
      </c>
      <c r="E13" t="s">
        <v>553</v>
      </c>
      <c r="F13" t="s">
        <v>2674</v>
      </c>
      <c r="G13" t="s">
        <v>2675</v>
      </c>
      <c r="H13" t="s">
        <v>2676</v>
      </c>
      <c r="I13" t="s">
        <v>2677</v>
      </c>
      <c r="J13" t="s">
        <v>2678</v>
      </c>
      <c r="K13">
        <f>VLOOKUP(A13,MIS!$A$2:$C$542,3,FALSE)</f>
        <v>9</v>
      </c>
      <c r="L13" t="s">
        <v>1673</v>
      </c>
      <c r="M13" t="s">
        <v>664</v>
      </c>
      <c r="N13" t="s">
        <v>2679</v>
      </c>
      <c r="O13" t="s">
        <v>2680</v>
      </c>
      <c r="P13" t="s">
        <v>2681</v>
      </c>
      <c r="Q13" t="s">
        <v>2682</v>
      </c>
      <c r="R13" t="s">
        <v>2683</v>
      </c>
      <c r="S13" t="s">
        <v>2684</v>
      </c>
      <c r="T13">
        <v>635.78883311000004</v>
      </c>
      <c r="U13">
        <v>766.01174879999996</v>
      </c>
      <c r="V13" t="s">
        <v>2685</v>
      </c>
      <c r="W13" t="s">
        <v>2686</v>
      </c>
      <c r="X13" t="s">
        <v>2687</v>
      </c>
      <c r="Y13" t="s">
        <v>2688</v>
      </c>
      <c r="Z13">
        <v>87.52</v>
      </c>
      <c r="AA13" t="s">
        <v>2689</v>
      </c>
      <c r="AB13" t="s">
        <v>566</v>
      </c>
      <c r="AC13" t="s">
        <v>2690</v>
      </c>
      <c r="AD13" t="s">
        <v>2691</v>
      </c>
      <c r="AE13" t="s">
        <v>2692</v>
      </c>
      <c r="AF13" t="s">
        <v>553</v>
      </c>
      <c r="AG13" t="s">
        <v>2693</v>
      </c>
      <c r="AH13" t="s">
        <v>717</v>
      </c>
      <c r="AI13">
        <v>24.77</v>
      </c>
      <c r="AJ13" t="s">
        <v>1520</v>
      </c>
      <c r="AK13">
        <v>20201112</v>
      </c>
      <c r="AL13" t="s">
        <v>2694</v>
      </c>
      <c r="AM13" t="s">
        <v>2695</v>
      </c>
      <c r="AN13">
        <v>0.38</v>
      </c>
      <c r="AO13">
        <v>76.56</v>
      </c>
      <c r="AP13" t="s">
        <v>2696</v>
      </c>
      <c r="AQ13" t="s">
        <v>2685</v>
      </c>
      <c r="AR13">
        <v>20210217</v>
      </c>
      <c r="AS13" t="s">
        <v>2697</v>
      </c>
      <c r="AT13" t="s">
        <v>2698</v>
      </c>
      <c r="AU13" t="s">
        <v>2699</v>
      </c>
      <c r="AV13">
        <v>853.8</v>
      </c>
      <c r="AW13">
        <v>548.04999999999995</v>
      </c>
      <c r="AX13">
        <v>979</v>
      </c>
      <c r="AY13">
        <v>465.05</v>
      </c>
      <c r="AZ13" t="s">
        <v>2700</v>
      </c>
      <c r="BA13" t="s">
        <v>2701</v>
      </c>
      <c r="BB13" t="s">
        <v>2702</v>
      </c>
      <c r="BC13" t="s">
        <v>2703</v>
      </c>
      <c r="BD13" t="s">
        <v>2063</v>
      </c>
    </row>
    <row r="14" spans="1:56" x14ac:dyDescent="0.25">
      <c r="A14" t="s">
        <v>1878</v>
      </c>
      <c r="B14">
        <v>1124.4000000000001</v>
      </c>
      <c r="C14" t="s">
        <v>2704</v>
      </c>
      <c r="D14">
        <v>18.7</v>
      </c>
      <c r="E14" t="s">
        <v>553</v>
      </c>
      <c r="F14" t="s">
        <v>2705</v>
      </c>
      <c r="G14" t="s">
        <v>2706</v>
      </c>
      <c r="H14" t="s">
        <v>2707</v>
      </c>
      <c r="I14" t="s">
        <v>1883</v>
      </c>
      <c r="J14" t="s">
        <v>1884</v>
      </c>
      <c r="K14">
        <f>VLOOKUP(A14,MIS!$A$2:$C$542,3,FALSE)</f>
        <v>6</v>
      </c>
      <c r="L14" t="s">
        <v>1789</v>
      </c>
      <c r="M14" t="s">
        <v>2708</v>
      </c>
      <c r="N14" t="s">
        <v>1504</v>
      </c>
      <c r="O14" t="s">
        <v>1885</v>
      </c>
      <c r="P14" t="s">
        <v>1886</v>
      </c>
      <c r="Q14" t="s">
        <v>1887</v>
      </c>
      <c r="R14" t="s">
        <v>2709</v>
      </c>
      <c r="S14" t="s">
        <v>1889</v>
      </c>
      <c r="T14">
        <v>853.13241385000003</v>
      </c>
      <c r="U14">
        <v>1042.61364131</v>
      </c>
      <c r="V14" t="s">
        <v>1890</v>
      </c>
      <c r="W14" t="s">
        <v>2710</v>
      </c>
      <c r="X14" t="s">
        <v>2711</v>
      </c>
      <c r="Y14" t="s">
        <v>2712</v>
      </c>
      <c r="Z14">
        <v>79.849999999999994</v>
      </c>
      <c r="AA14" t="s">
        <v>2713</v>
      </c>
      <c r="AB14" t="s">
        <v>566</v>
      </c>
      <c r="AC14" t="s">
        <v>1895</v>
      </c>
      <c r="AD14" t="s">
        <v>1896</v>
      </c>
      <c r="AE14" t="s">
        <v>1897</v>
      </c>
      <c r="AF14" t="s">
        <v>1518</v>
      </c>
      <c r="AG14" t="s">
        <v>1898</v>
      </c>
      <c r="AI14">
        <v>36.479999999999997</v>
      </c>
      <c r="AJ14" t="s">
        <v>2714</v>
      </c>
      <c r="AK14">
        <v>20201028</v>
      </c>
      <c r="AL14" t="s">
        <v>2715</v>
      </c>
      <c r="AM14" t="s">
        <v>2716</v>
      </c>
      <c r="AN14">
        <v>0.32</v>
      </c>
      <c r="AO14">
        <v>64.09</v>
      </c>
      <c r="AP14" t="s">
        <v>1902</v>
      </c>
      <c r="AQ14" t="s">
        <v>1890</v>
      </c>
      <c r="AR14">
        <v>20210208</v>
      </c>
      <c r="AS14" t="s">
        <v>2717</v>
      </c>
      <c r="AT14" t="s">
        <v>1966</v>
      </c>
      <c r="AU14" t="s">
        <v>2718</v>
      </c>
      <c r="AV14">
        <v>1315</v>
      </c>
      <c r="AW14">
        <v>800</v>
      </c>
      <c r="AX14">
        <v>1315</v>
      </c>
      <c r="AY14">
        <v>200</v>
      </c>
      <c r="AZ14" t="s">
        <v>2719</v>
      </c>
      <c r="BA14" t="s">
        <v>2720</v>
      </c>
      <c r="BB14" t="s">
        <v>2721</v>
      </c>
      <c r="BC14" t="s">
        <v>1503</v>
      </c>
      <c r="BD14" t="s">
        <v>582</v>
      </c>
    </row>
    <row r="15" spans="1:56" x14ac:dyDescent="0.25">
      <c r="A15" t="s">
        <v>1972</v>
      </c>
      <c r="B15">
        <v>1456.1</v>
      </c>
      <c r="C15" t="s">
        <v>2002</v>
      </c>
      <c r="D15">
        <v>23.65</v>
      </c>
      <c r="E15" t="s">
        <v>553</v>
      </c>
      <c r="F15" t="s">
        <v>2722</v>
      </c>
      <c r="G15" t="s">
        <v>2723</v>
      </c>
      <c r="H15" t="s">
        <v>2724</v>
      </c>
      <c r="I15" t="s">
        <v>1976</v>
      </c>
      <c r="J15" t="s">
        <v>1977</v>
      </c>
      <c r="K15">
        <f>VLOOKUP(A15,MIS!$A$2:$C$542,3,FALSE)</f>
        <v>10</v>
      </c>
      <c r="L15" t="s">
        <v>1820</v>
      </c>
      <c r="M15" t="s">
        <v>2725</v>
      </c>
      <c r="N15" t="s">
        <v>1504</v>
      </c>
      <c r="O15" t="s">
        <v>1978</v>
      </c>
      <c r="P15" t="s">
        <v>1979</v>
      </c>
      <c r="Q15" t="s">
        <v>1980</v>
      </c>
      <c r="R15" t="s">
        <v>2726</v>
      </c>
      <c r="S15" t="s">
        <v>1982</v>
      </c>
      <c r="T15">
        <v>1302.0663211599999</v>
      </c>
      <c r="U15">
        <v>1514.91976927</v>
      </c>
      <c r="V15" t="s">
        <v>1983</v>
      </c>
      <c r="W15" t="s">
        <v>2727</v>
      </c>
      <c r="X15" t="s">
        <v>2728</v>
      </c>
      <c r="Y15" t="s">
        <v>2729</v>
      </c>
      <c r="Z15">
        <v>66.790000000000006</v>
      </c>
      <c r="AA15" t="s">
        <v>1674</v>
      </c>
      <c r="AB15" t="s">
        <v>566</v>
      </c>
      <c r="AC15" t="s">
        <v>1988</v>
      </c>
      <c r="AD15" t="s">
        <v>1989</v>
      </c>
      <c r="AE15" t="s">
        <v>1990</v>
      </c>
      <c r="AF15" t="s">
        <v>1518</v>
      </c>
      <c r="AG15" t="s">
        <v>1991</v>
      </c>
      <c r="AH15" t="s">
        <v>717</v>
      </c>
      <c r="AI15">
        <v>33.31</v>
      </c>
      <c r="AJ15" t="s">
        <v>1520</v>
      </c>
      <c r="AK15">
        <v>20201112</v>
      </c>
      <c r="AL15" t="s">
        <v>2730</v>
      </c>
      <c r="AM15" t="s">
        <v>2731</v>
      </c>
      <c r="AN15">
        <v>0.49</v>
      </c>
      <c r="AO15">
        <v>30.99</v>
      </c>
      <c r="AP15" t="s">
        <v>1994</v>
      </c>
      <c r="AQ15" t="s">
        <v>1983</v>
      </c>
      <c r="AR15">
        <v>20210201</v>
      </c>
      <c r="AS15" t="s">
        <v>2407</v>
      </c>
      <c r="AT15" t="s">
        <v>2732</v>
      </c>
      <c r="AU15" t="s">
        <v>2733</v>
      </c>
      <c r="AV15">
        <v>1800</v>
      </c>
      <c r="AW15">
        <v>1290.05</v>
      </c>
      <c r="AX15">
        <v>1994</v>
      </c>
      <c r="AY15">
        <v>774.65</v>
      </c>
      <c r="AZ15" t="s">
        <v>2734</v>
      </c>
      <c r="BA15" t="s">
        <v>2735</v>
      </c>
      <c r="BB15" t="s">
        <v>2736</v>
      </c>
      <c r="BC15" t="s">
        <v>2737</v>
      </c>
      <c r="BD15" t="s">
        <v>865</v>
      </c>
    </row>
    <row r="16" spans="1:56" x14ac:dyDescent="0.25">
      <c r="A16" t="s">
        <v>2738</v>
      </c>
      <c r="B16">
        <v>1159.25</v>
      </c>
      <c r="C16" t="s">
        <v>885</v>
      </c>
      <c r="D16">
        <v>16</v>
      </c>
      <c r="E16" t="s">
        <v>553</v>
      </c>
      <c r="F16" t="s">
        <v>2739</v>
      </c>
      <c r="G16" t="s">
        <v>2740</v>
      </c>
      <c r="H16" t="s">
        <v>2741</v>
      </c>
      <c r="I16" t="s">
        <v>2742</v>
      </c>
      <c r="J16" t="s">
        <v>2743</v>
      </c>
      <c r="K16">
        <f>VLOOKUP(A16,MIS!$A$2:$C$542,3,FALSE)</f>
        <v>10</v>
      </c>
      <c r="L16" t="s">
        <v>1789</v>
      </c>
      <c r="M16" t="s">
        <v>2744</v>
      </c>
      <c r="N16" t="s">
        <v>2745</v>
      </c>
      <c r="O16" t="s">
        <v>2746</v>
      </c>
      <c r="P16" t="s">
        <v>2747</v>
      </c>
      <c r="Q16" t="s">
        <v>2748</v>
      </c>
      <c r="R16" t="s">
        <v>2749</v>
      </c>
      <c r="S16" t="s">
        <v>2750</v>
      </c>
      <c r="T16">
        <v>1059.40921394</v>
      </c>
      <c r="U16">
        <v>1228.71517438</v>
      </c>
      <c r="V16" t="s">
        <v>2751</v>
      </c>
      <c r="W16" t="s">
        <v>2752</v>
      </c>
      <c r="X16" t="s">
        <v>2753</v>
      </c>
      <c r="Y16" t="s">
        <v>2754</v>
      </c>
      <c r="Z16">
        <v>58.38</v>
      </c>
      <c r="AA16" t="s">
        <v>2755</v>
      </c>
      <c r="AB16" t="s">
        <v>566</v>
      </c>
      <c r="AC16" t="s">
        <v>2756</v>
      </c>
      <c r="AD16" t="s">
        <v>2757</v>
      </c>
      <c r="AE16" t="s">
        <v>2758</v>
      </c>
      <c r="AF16" t="s">
        <v>1518</v>
      </c>
      <c r="AG16" t="s">
        <v>2759</v>
      </c>
      <c r="AI16">
        <v>28.36</v>
      </c>
      <c r="AJ16" t="s">
        <v>1520</v>
      </c>
      <c r="AK16">
        <v>20210128</v>
      </c>
      <c r="AL16" t="s">
        <v>2760</v>
      </c>
      <c r="AM16" t="s">
        <v>2761</v>
      </c>
      <c r="AN16">
        <v>1.1399999999999999</v>
      </c>
      <c r="AO16">
        <v>66.87</v>
      </c>
      <c r="AP16" t="s">
        <v>2762</v>
      </c>
      <c r="AQ16" t="s">
        <v>2751</v>
      </c>
      <c r="AR16">
        <v>20210520</v>
      </c>
      <c r="AS16" t="s">
        <v>2763</v>
      </c>
      <c r="AT16" t="s">
        <v>2764</v>
      </c>
      <c r="AU16" t="s">
        <v>2765</v>
      </c>
      <c r="AV16">
        <v>1365.9</v>
      </c>
      <c r="AW16">
        <v>989.1</v>
      </c>
      <c r="AX16">
        <v>1365.9</v>
      </c>
      <c r="AY16">
        <v>668</v>
      </c>
      <c r="AZ16" t="s">
        <v>2766</v>
      </c>
      <c r="BA16" t="s">
        <v>2767</v>
      </c>
      <c r="BB16" t="s">
        <v>2768</v>
      </c>
      <c r="BC16" t="s">
        <v>2180</v>
      </c>
      <c r="BD16" t="s">
        <v>2769</v>
      </c>
    </row>
    <row r="17" spans="1:56" x14ac:dyDescent="0.25">
      <c r="A17" t="s">
        <v>2770</v>
      </c>
      <c r="B17">
        <v>844.9</v>
      </c>
      <c r="C17" t="s">
        <v>1324</v>
      </c>
      <c r="D17">
        <v>11.6</v>
      </c>
      <c r="E17" t="s">
        <v>566</v>
      </c>
      <c r="F17" t="s">
        <v>2771</v>
      </c>
      <c r="G17" t="s">
        <v>2772</v>
      </c>
      <c r="H17" t="s">
        <v>2773</v>
      </c>
      <c r="I17" t="s">
        <v>2774</v>
      </c>
      <c r="J17" t="s">
        <v>717</v>
      </c>
      <c r="K17">
        <f>VLOOKUP(A17,MIS!$A$2:$C$542,3,FALSE)</f>
        <v>11</v>
      </c>
      <c r="L17" t="s">
        <v>1789</v>
      </c>
      <c r="M17" t="s">
        <v>2775</v>
      </c>
      <c r="N17" t="s">
        <v>2776</v>
      </c>
      <c r="O17" t="s">
        <v>2777</v>
      </c>
      <c r="P17" t="s">
        <v>2778</v>
      </c>
      <c r="Q17" t="s">
        <v>2779</v>
      </c>
      <c r="R17" t="s">
        <v>2780</v>
      </c>
      <c r="S17" t="s">
        <v>2781</v>
      </c>
      <c r="T17">
        <v>735.42165356999999</v>
      </c>
      <c r="U17">
        <v>844.66697655999997</v>
      </c>
      <c r="V17" t="s">
        <v>2782</v>
      </c>
      <c r="W17" t="s">
        <v>2783</v>
      </c>
      <c r="X17" t="s">
        <v>2784</v>
      </c>
      <c r="Y17" t="s">
        <v>2785</v>
      </c>
      <c r="Z17">
        <v>65.67</v>
      </c>
      <c r="AA17" t="s">
        <v>2786</v>
      </c>
      <c r="AB17" t="s">
        <v>566</v>
      </c>
      <c r="AC17" t="s">
        <v>2787</v>
      </c>
      <c r="AD17" t="s">
        <v>2788</v>
      </c>
      <c r="AE17" t="s">
        <v>2789</v>
      </c>
      <c r="AF17" t="s">
        <v>553</v>
      </c>
      <c r="AG17" t="s">
        <v>2790</v>
      </c>
      <c r="AI17">
        <v>24.84</v>
      </c>
      <c r="AJ17" t="s">
        <v>2672</v>
      </c>
      <c r="AK17">
        <v>20201102</v>
      </c>
      <c r="AL17" t="s">
        <v>2791</v>
      </c>
      <c r="AM17" t="s">
        <v>2792</v>
      </c>
      <c r="AN17">
        <v>0.36</v>
      </c>
      <c r="AO17">
        <v>73.349999999999994</v>
      </c>
      <c r="AP17" t="s">
        <v>2793</v>
      </c>
      <c r="AQ17" t="s">
        <v>2782</v>
      </c>
      <c r="AR17">
        <v>20210201</v>
      </c>
      <c r="AS17" t="s">
        <v>2235</v>
      </c>
      <c r="AT17" t="s">
        <v>2794</v>
      </c>
      <c r="AU17" t="s">
        <v>2795</v>
      </c>
      <c r="AV17">
        <v>880.9</v>
      </c>
      <c r="AW17">
        <v>700</v>
      </c>
      <c r="AX17">
        <v>880.9</v>
      </c>
      <c r="AY17">
        <v>443.2</v>
      </c>
      <c r="AZ17" t="s">
        <v>2796</v>
      </c>
      <c r="BA17" t="s">
        <v>2797</v>
      </c>
      <c r="BB17" t="s">
        <v>2798</v>
      </c>
      <c r="BC17" t="s">
        <v>2799</v>
      </c>
      <c r="BD17" t="s">
        <v>2654</v>
      </c>
    </row>
    <row r="18" spans="1:56" x14ac:dyDescent="0.25">
      <c r="A18" t="s">
        <v>2001</v>
      </c>
      <c r="B18">
        <v>1004.1</v>
      </c>
      <c r="C18" t="s">
        <v>2597</v>
      </c>
      <c r="D18">
        <v>13.45</v>
      </c>
      <c r="E18" t="s">
        <v>553</v>
      </c>
      <c r="F18" t="s">
        <v>2800</v>
      </c>
      <c r="G18" t="s">
        <v>2801</v>
      </c>
      <c r="H18" t="s">
        <v>2802</v>
      </c>
      <c r="I18" t="s">
        <v>2006</v>
      </c>
      <c r="J18" t="s">
        <v>2007</v>
      </c>
      <c r="K18">
        <f>VLOOKUP(A18,MIS!$A$2:$C$542,3,FALSE)</f>
        <v>11</v>
      </c>
      <c r="L18" t="s">
        <v>2008</v>
      </c>
      <c r="M18" t="s">
        <v>2803</v>
      </c>
      <c r="N18" t="s">
        <v>2009</v>
      </c>
      <c r="O18" t="s">
        <v>2010</v>
      </c>
      <c r="P18" t="s">
        <v>2011</v>
      </c>
      <c r="Q18" t="s">
        <v>2012</v>
      </c>
      <c r="R18" t="s">
        <v>2804</v>
      </c>
      <c r="S18" t="s">
        <v>2014</v>
      </c>
      <c r="T18">
        <v>865.15204754000001</v>
      </c>
      <c r="U18">
        <v>1012.93235084</v>
      </c>
      <c r="V18" t="s">
        <v>2015</v>
      </c>
      <c r="W18" t="s">
        <v>2805</v>
      </c>
      <c r="X18" t="s">
        <v>2806</v>
      </c>
      <c r="Y18" t="s">
        <v>2807</v>
      </c>
      <c r="Z18">
        <v>80.78</v>
      </c>
      <c r="AA18" t="s">
        <v>2808</v>
      </c>
      <c r="AB18" t="s">
        <v>553</v>
      </c>
      <c r="AC18" t="s">
        <v>2020</v>
      </c>
      <c r="AD18" t="s">
        <v>2021</v>
      </c>
      <c r="AE18" t="s">
        <v>2022</v>
      </c>
      <c r="AF18" t="s">
        <v>1518</v>
      </c>
      <c r="AG18" t="s">
        <v>2023</v>
      </c>
      <c r="AI18">
        <v>25.02</v>
      </c>
      <c r="AJ18" t="s">
        <v>1520</v>
      </c>
      <c r="AK18">
        <v>20210122</v>
      </c>
      <c r="AL18" t="s">
        <v>2809</v>
      </c>
      <c r="AM18" t="s">
        <v>2810</v>
      </c>
      <c r="AN18">
        <v>0.47</v>
      </c>
      <c r="AO18">
        <v>75.53</v>
      </c>
      <c r="AP18" t="s">
        <v>2025</v>
      </c>
      <c r="AQ18" t="s">
        <v>2015</v>
      </c>
      <c r="AR18">
        <v>20210518</v>
      </c>
      <c r="AS18" t="s">
        <v>2811</v>
      </c>
      <c r="AT18" t="s">
        <v>2812</v>
      </c>
      <c r="AU18" t="s">
        <v>2813</v>
      </c>
      <c r="AV18">
        <v>1108.45</v>
      </c>
      <c r="AW18">
        <v>820</v>
      </c>
      <c r="AX18">
        <v>1408.95</v>
      </c>
      <c r="AY18">
        <v>690.7</v>
      </c>
      <c r="AZ18" t="s">
        <v>2814</v>
      </c>
      <c r="BA18" t="s">
        <v>2815</v>
      </c>
      <c r="BB18" t="s">
        <v>2816</v>
      </c>
      <c r="BC18" t="s">
        <v>2817</v>
      </c>
      <c r="BD18" t="s">
        <v>2095</v>
      </c>
    </row>
    <row r="19" spans="1:56" x14ac:dyDescent="0.25">
      <c r="A19" t="s">
        <v>2212</v>
      </c>
      <c r="B19">
        <v>314.64999999999998</v>
      </c>
      <c r="C19" t="s">
        <v>2818</v>
      </c>
      <c r="D19">
        <v>3.95</v>
      </c>
      <c r="E19" t="s">
        <v>553</v>
      </c>
      <c r="F19" t="s">
        <v>2819</v>
      </c>
      <c r="G19" t="s">
        <v>2820</v>
      </c>
      <c r="H19" t="s">
        <v>717</v>
      </c>
      <c r="I19" t="s">
        <v>2216</v>
      </c>
      <c r="J19" t="s">
        <v>717</v>
      </c>
      <c r="K19">
        <f>VLOOKUP(A19,MIS!$A$2:$C$542,3,FALSE)</f>
        <v>8</v>
      </c>
      <c r="L19" t="s">
        <v>1789</v>
      </c>
      <c r="M19" t="s">
        <v>1409</v>
      </c>
      <c r="N19" t="s">
        <v>2217</v>
      </c>
      <c r="O19" t="s">
        <v>2218</v>
      </c>
      <c r="P19" t="s">
        <v>2219</v>
      </c>
      <c r="Q19" t="s">
        <v>2220</v>
      </c>
      <c r="R19" t="s">
        <v>2821</v>
      </c>
      <c r="S19" t="s">
        <v>2222</v>
      </c>
      <c r="T19">
        <v>235.04928203</v>
      </c>
      <c r="U19">
        <v>288.93662058000001</v>
      </c>
      <c r="V19" t="s">
        <v>2223</v>
      </c>
      <c r="W19" t="s">
        <v>2822</v>
      </c>
      <c r="X19" t="s">
        <v>2823</v>
      </c>
      <c r="Y19" t="s">
        <v>2824</v>
      </c>
      <c r="Z19">
        <v>83.43</v>
      </c>
      <c r="AA19" t="s">
        <v>2825</v>
      </c>
      <c r="AB19" t="s">
        <v>566</v>
      </c>
      <c r="AC19" t="s">
        <v>2227</v>
      </c>
      <c r="AD19" t="s">
        <v>2228</v>
      </c>
      <c r="AE19" t="s">
        <v>2229</v>
      </c>
      <c r="AF19" t="s">
        <v>553</v>
      </c>
      <c r="AG19" t="s">
        <v>2230</v>
      </c>
      <c r="AI19">
        <v>31.53</v>
      </c>
      <c r="AJ19" t="s">
        <v>2826</v>
      </c>
      <c r="AK19">
        <v>20201113</v>
      </c>
      <c r="AL19" t="s">
        <v>2827</v>
      </c>
      <c r="AM19" t="s">
        <v>2828</v>
      </c>
      <c r="AN19">
        <v>0.37</v>
      </c>
      <c r="AO19">
        <v>88.52</v>
      </c>
      <c r="AP19" t="s">
        <v>2234</v>
      </c>
      <c r="AQ19" t="s">
        <v>2223</v>
      </c>
      <c r="AR19">
        <v>20210212</v>
      </c>
      <c r="AS19" t="s">
        <v>2829</v>
      </c>
      <c r="AT19" t="s">
        <v>1424</v>
      </c>
      <c r="AU19" t="s">
        <v>2830</v>
      </c>
      <c r="AV19">
        <v>342.85</v>
      </c>
      <c r="AW19">
        <v>172.55</v>
      </c>
      <c r="AX19">
        <v>342.85</v>
      </c>
      <c r="AY19">
        <v>103</v>
      </c>
      <c r="AZ19" t="s">
        <v>2831</v>
      </c>
      <c r="BA19" t="s">
        <v>2832</v>
      </c>
      <c r="BB19" t="s">
        <v>2833</v>
      </c>
      <c r="BC19" t="s">
        <v>2615</v>
      </c>
      <c r="BD19" t="s">
        <v>2834</v>
      </c>
    </row>
    <row r="20" spans="1:56" x14ac:dyDescent="0.25">
      <c r="A20" t="s">
        <v>1034</v>
      </c>
      <c r="B20">
        <v>433.5</v>
      </c>
      <c r="C20" t="s">
        <v>813</v>
      </c>
      <c r="D20">
        <v>4.8499999999999996</v>
      </c>
      <c r="E20" t="s">
        <v>553</v>
      </c>
      <c r="F20" t="s">
        <v>2835</v>
      </c>
      <c r="G20" t="s">
        <v>2836</v>
      </c>
      <c r="H20" t="s">
        <v>2837</v>
      </c>
      <c r="I20" t="s">
        <v>1945</v>
      </c>
      <c r="J20" t="s">
        <v>1946</v>
      </c>
      <c r="K20">
        <f>VLOOKUP(A20,MIS!$A$2:$C$542,3,FALSE)</f>
        <v>6</v>
      </c>
      <c r="L20" t="s">
        <v>1947</v>
      </c>
      <c r="M20" t="s">
        <v>2625</v>
      </c>
      <c r="N20" t="s">
        <v>1504</v>
      </c>
      <c r="O20" t="s">
        <v>1948</v>
      </c>
      <c r="P20" t="s">
        <v>1949</v>
      </c>
      <c r="Q20" t="s">
        <v>1950</v>
      </c>
      <c r="R20" t="s">
        <v>2838</v>
      </c>
      <c r="S20" t="s">
        <v>1952</v>
      </c>
      <c r="T20">
        <v>376.99337960000003</v>
      </c>
      <c r="U20">
        <v>445.02909958999999</v>
      </c>
      <c r="V20" t="s">
        <v>1953</v>
      </c>
      <c r="W20" t="s">
        <v>2839</v>
      </c>
      <c r="X20" t="s">
        <v>2840</v>
      </c>
      <c r="Y20" t="s">
        <v>2841</v>
      </c>
      <c r="Z20">
        <v>66.22</v>
      </c>
      <c r="AA20" t="s">
        <v>1588</v>
      </c>
      <c r="AB20" t="s">
        <v>553</v>
      </c>
      <c r="AC20" t="s">
        <v>1958</v>
      </c>
      <c r="AD20" t="s">
        <v>1959</v>
      </c>
      <c r="AE20" t="s">
        <v>1960</v>
      </c>
      <c r="AF20" t="s">
        <v>1518</v>
      </c>
      <c r="AG20" t="s">
        <v>1961</v>
      </c>
      <c r="AI20">
        <v>17.59</v>
      </c>
      <c r="AJ20" t="s">
        <v>1520</v>
      </c>
      <c r="AK20">
        <v>20201105</v>
      </c>
      <c r="AL20" t="s">
        <v>2842</v>
      </c>
      <c r="AM20" t="s">
        <v>2843</v>
      </c>
      <c r="AN20">
        <v>1.03</v>
      </c>
      <c r="AO20">
        <v>80.95</v>
      </c>
      <c r="AP20" t="s">
        <v>1964</v>
      </c>
      <c r="AQ20" t="s">
        <v>1953</v>
      </c>
      <c r="AR20">
        <v>20210204</v>
      </c>
      <c r="AS20" t="s">
        <v>2844</v>
      </c>
      <c r="AT20" t="s">
        <v>2845</v>
      </c>
      <c r="AU20" t="s">
        <v>2846</v>
      </c>
      <c r="AV20">
        <v>457.45</v>
      </c>
      <c r="AW20">
        <v>365.05</v>
      </c>
      <c r="AX20">
        <v>602.20000000000005</v>
      </c>
      <c r="AY20">
        <v>263.39999999999998</v>
      </c>
      <c r="AZ20" t="s">
        <v>2847</v>
      </c>
      <c r="BA20" t="s">
        <v>2848</v>
      </c>
      <c r="BB20" t="s">
        <v>2849</v>
      </c>
      <c r="BC20" t="s">
        <v>696</v>
      </c>
      <c r="BD20" t="s">
        <v>1332</v>
      </c>
    </row>
    <row r="21" spans="1:56" x14ac:dyDescent="0.25">
      <c r="A21" t="s">
        <v>2182</v>
      </c>
      <c r="B21">
        <v>1001.15</v>
      </c>
      <c r="C21" t="s">
        <v>2619</v>
      </c>
      <c r="D21">
        <v>7.95</v>
      </c>
      <c r="E21" t="s">
        <v>1518</v>
      </c>
      <c r="F21" t="s">
        <v>2850</v>
      </c>
      <c r="G21" t="s">
        <v>2851</v>
      </c>
      <c r="H21" t="s">
        <v>2852</v>
      </c>
      <c r="I21" t="s">
        <v>2185</v>
      </c>
      <c r="J21" t="s">
        <v>2186</v>
      </c>
      <c r="K21">
        <f>VLOOKUP(A21,MIS!$A$2:$C$542,3,FALSE)</f>
        <v>10</v>
      </c>
      <c r="L21" t="s">
        <v>1640</v>
      </c>
      <c r="M21" t="s">
        <v>2853</v>
      </c>
      <c r="N21" t="s">
        <v>2187</v>
      </c>
      <c r="O21" t="s">
        <v>2188</v>
      </c>
      <c r="P21" t="s">
        <v>2189</v>
      </c>
      <c r="Q21" t="s">
        <v>2190</v>
      </c>
      <c r="R21" t="s">
        <v>2854</v>
      </c>
      <c r="S21" t="s">
        <v>2192</v>
      </c>
      <c r="T21">
        <v>898.92510433999996</v>
      </c>
      <c r="U21">
        <v>1047.02870751</v>
      </c>
      <c r="V21" t="s">
        <v>2193</v>
      </c>
      <c r="W21" t="s">
        <v>2855</v>
      </c>
      <c r="X21" t="s">
        <v>2856</v>
      </c>
      <c r="Y21" t="s">
        <v>2857</v>
      </c>
      <c r="Z21">
        <v>53.59</v>
      </c>
      <c r="AA21" t="s">
        <v>2858</v>
      </c>
      <c r="AB21" t="s">
        <v>553</v>
      </c>
      <c r="AC21" t="s">
        <v>2198</v>
      </c>
      <c r="AD21" t="s">
        <v>2199</v>
      </c>
      <c r="AE21" t="s">
        <v>2200</v>
      </c>
      <c r="AF21" t="s">
        <v>688</v>
      </c>
      <c r="AG21" t="s">
        <v>2201</v>
      </c>
      <c r="AI21">
        <v>25.23</v>
      </c>
      <c r="AJ21" t="s">
        <v>717</v>
      </c>
      <c r="AK21">
        <v>20201110</v>
      </c>
      <c r="AL21" t="s">
        <v>2859</v>
      </c>
      <c r="AM21" t="s">
        <v>2860</v>
      </c>
      <c r="AN21">
        <v>0.77</v>
      </c>
      <c r="AO21">
        <v>67.98</v>
      </c>
      <c r="AP21" t="s">
        <v>2204</v>
      </c>
      <c r="AQ21" t="s">
        <v>2193</v>
      </c>
      <c r="AR21">
        <v>20210210</v>
      </c>
      <c r="AS21" t="s">
        <v>2656</v>
      </c>
      <c r="AT21" t="s">
        <v>1839</v>
      </c>
      <c r="AU21" t="s">
        <v>2861</v>
      </c>
      <c r="AV21">
        <v>1095</v>
      </c>
      <c r="AW21">
        <v>883.3</v>
      </c>
      <c r="AX21">
        <v>1149.9000000000001</v>
      </c>
      <c r="AY21">
        <v>415</v>
      </c>
      <c r="AZ21" t="s">
        <v>2862</v>
      </c>
      <c r="BA21" t="s">
        <v>2863</v>
      </c>
      <c r="BB21" t="s">
        <v>2864</v>
      </c>
      <c r="BC21" t="s">
        <v>2799</v>
      </c>
      <c r="BD21" t="s">
        <v>2865</v>
      </c>
    </row>
    <row r="22" spans="1:56" x14ac:dyDescent="0.25">
      <c r="A22" t="s">
        <v>1299</v>
      </c>
      <c r="B22">
        <v>1388.3</v>
      </c>
      <c r="C22" t="s">
        <v>1155</v>
      </c>
      <c r="D22">
        <v>10.45</v>
      </c>
      <c r="E22" t="s">
        <v>553</v>
      </c>
      <c r="F22" t="s">
        <v>2866</v>
      </c>
      <c r="G22" t="s">
        <v>2867</v>
      </c>
      <c r="H22" t="s">
        <v>2868</v>
      </c>
      <c r="I22" t="s">
        <v>2869</v>
      </c>
      <c r="J22" t="s">
        <v>2870</v>
      </c>
      <c r="K22">
        <f>VLOOKUP(A22,MIS!$A$2:$C$542,3,FALSE)</f>
        <v>12</v>
      </c>
      <c r="L22" t="s">
        <v>1607</v>
      </c>
      <c r="M22" t="s">
        <v>2871</v>
      </c>
      <c r="N22" t="s">
        <v>2872</v>
      </c>
      <c r="O22" t="s">
        <v>2873</v>
      </c>
      <c r="P22" t="s">
        <v>2874</v>
      </c>
      <c r="Q22" t="s">
        <v>2875</v>
      </c>
      <c r="R22" t="s">
        <v>2876</v>
      </c>
      <c r="S22" t="s">
        <v>2877</v>
      </c>
      <c r="T22">
        <v>1063.5809944</v>
      </c>
      <c r="U22">
        <v>1233.18131174</v>
      </c>
      <c r="V22" t="s">
        <v>2878</v>
      </c>
      <c r="W22" t="s">
        <v>2879</v>
      </c>
      <c r="X22" t="s">
        <v>2880</v>
      </c>
      <c r="Y22" t="s">
        <v>2881</v>
      </c>
      <c r="Z22">
        <v>88.26</v>
      </c>
      <c r="AA22" t="s">
        <v>2882</v>
      </c>
      <c r="AB22" t="s">
        <v>566</v>
      </c>
      <c r="AC22" t="s">
        <v>2883</v>
      </c>
      <c r="AD22" t="s">
        <v>2884</v>
      </c>
      <c r="AE22" t="s">
        <v>1307</v>
      </c>
      <c r="AF22" t="s">
        <v>1518</v>
      </c>
      <c r="AG22" t="s">
        <v>2885</v>
      </c>
      <c r="AI22">
        <v>37.159999999999997</v>
      </c>
      <c r="AJ22" t="s">
        <v>1520</v>
      </c>
      <c r="AK22">
        <v>20201105</v>
      </c>
      <c r="AL22" t="s">
        <v>2886</v>
      </c>
      <c r="AM22" t="s">
        <v>2887</v>
      </c>
      <c r="AN22">
        <v>0.66</v>
      </c>
      <c r="AO22">
        <v>93.18</v>
      </c>
      <c r="AP22" t="s">
        <v>2888</v>
      </c>
      <c r="AQ22" t="s">
        <v>2878</v>
      </c>
      <c r="AR22">
        <v>20210210</v>
      </c>
      <c r="AS22" t="s">
        <v>2445</v>
      </c>
      <c r="AT22" t="s">
        <v>2445</v>
      </c>
      <c r="AU22" t="s">
        <v>2889</v>
      </c>
      <c r="AV22">
        <v>1419.45</v>
      </c>
      <c r="AW22">
        <v>868.6</v>
      </c>
      <c r="AX22">
        <v>1419.45</v>
      </c>
      <c r="AY22">
        <v>722</v>
      </c>
      <c r="AZ22" t="s">
        <v>2890</v>
      </c>
      <c r="BA22" t="s">
        <v>2891</v>
      </c>
      <c r="BB22" t="s">
        <v>2892</v>
      </c>
      <c r="BC22" t="s">
        <v>2893</v>
      </c>
      <c r="BD22" t="s">
        <v>2894</v>
      </c>
    </row>
    <row r="23" spans="1:56" x14ac:dyDescent="0.25">
      <c r="A23" t="s">
        <v>2895</v>
      </c>
      <c r="B23">
        <v>359.65</v>
      </c>
      <c r="C23" t="s">
        <v>2896</v>
      </c>
      <c r="D23">
        <v>2.2000000000000002</v>
      </c>
      <c r="E23" t="s">
        <v>553</v>
      </c>
      <c r="F23" t="s">
        <v>2897</v>
      </c>
      <c r="G23" t="s">
        <v>2898</v>
      </c>
      <c r="H23" t="s">
        <v>2899</v>
      </c>
      <c r="I23" t="s">
        <v>2900</v>
      </c>
      <c r="J23" t="s">
        <v>2901</v>
      </c>
      <c r="K23">
        <f>VLOOKUP(A23,MIS!$A$2:$C$542,3,FALSE)</f>
        <v>10</v>
      </c>
      <c r="L23" t="s">
        <v>1851</v>
      </c>
      <c r="M23" t="s">
        <v>2180</v>
      </c>
      <c r="N23" t="s">
        <v>2902</v>
      </c>
      <c r="O23" t="s">
        <v>2903</v>
      </c>
      <c r="P23" t="s">
        <v>2904</v>
      </c>
      <c r="Q23" t="s">
        <v>2905</v>
      </c>
      <c r="R23" t="s">
        <v>2906</v>
      </c>
      <c r="S23" t="s">
        <v>2907</v>
      </c>
      <c r="T23">
        <v>318.57428922999998</v>
      </c>
      <c r="U23">
        <v>372.12285366999998</v>
      </c>
      <c r="V23" t="s">
        <v>2908</v>
      </c>
      <c r="W23" t="s">
        <v>2909</v>
      </c>
      <c r="X23" t="s">
        <v>2910</v>
      </c>
      <c r="Y23" t="s">
        <v>2911</v>
      </c>
      <c r="Z23">
        <v>80.73</v>
      </c>
      <c r="AA23" t="s">
        <v>2912</v>
      </c>
      <c r="AB23" t="s">
        <v>566</v>
      </c>
      <c r="AC23" t="s">
        <v>2913</v>
      </c>
      <c r="AD23" t="s">
        <v>2914</v>
      </c>
      <c r="AE23" t="s">
        <v>2915</v>
      </c>
      <c r="AF23" t="s">
        <v>1518</v>
      </c>
      <c r="AG23" t="s">
        <v>2916</v>
      </c>
      <c r="AH23" t="s">
        <v>717</v>
      </c>
      <c r="AI23">
        <v>20.14</v>
      </c>
      <c r="AJ23" t="s">
        <v>1520</v>
      </c>
      <c r="AK23">
        <v>20210128</v>
      </c>
      <c r="AL23" t="s">
        <v>2917</v>
      </c>
      <c r="AM23" t="s">
        <v>2918</v>
      </c>
      <c r="AN23">
        <v>0.37</v>
      </c>
      <c r="AO23">
        <v>63.29</v>
      </c>
      <c r="AP23" t="s">
        <v>2919</v>
      </c>
      <c r="AQ23" t="s">
        <v>2908</v>
      </c>
      <c r="AR23">
        <v>20210512</v>
      </c>
      <c r="AS23" t="s">
        <v>2920</v>
      </c>
      <c r="AT23" t="s">
        <v>2921</v>
      </c>
      <c r="AU23" t="s">
        <v>2922</v>
      </c>
      <c r="AV23">
        <v>386</v>
      </c>
      <c r="AW23">
        <v>317.55</v>
      </c>
      <c r="AX23">
        <v>386</v>
      </c>
      <c r="AY23">
        <v>154.05000000000001</v>
      </c>
      <c r="AZ23" t="s">
        <v>2923</v>
      </c>
      <c r="BA23" t="s">
        <v>2924</v>
      </c>
      <c r="BB23" t="s">
        <v>2925</v>
      </c>
      <c r="BC23" t="s">
        <v>2625</v>
      </c>
      <c r="BD23" t="s">
        <v>2150</v>
      </c>
    </row>
    <row r="24" spans="1:56" x14ac:dyDescent="0.25">
      <c r="A24" t="s">
        <v>1134</v>
      </c>
      <c r="B24">
        <v>537</v>
      </c>
      <c r="C24" t="s">
        <v>561</v>
      </c>
      <c r="D24">
        <v>3.2</v>
      </c>
      <c r="E24" t="s">
        <v>553</v>
      </c>
      <c r="F24" t="s">
        <v>2926</v>
      </c>
      <c r="G24" t="s">
        <v>2927</v>
      </c>
      <c r="H24" t="s">
        <v>2928</v>
      </c>
      <c r="I24" t="s">
        <v>2929</v>
      </c>
      <c r="J24" t="s">
        <v>2930</v>
      </c>
      <c r="K24">
        <f>VLOOKUP(A24,MIS!$A$2:$C$542,3,FALSE)</f>
        <v>9</v>
      </c>
      <c r="L24" t="s">
        <v>1673</v>
      </c>
      <c r="M24" t="s">
        <v>1342</v>
      </c>
      <c r="N24" t="s">
        <v>1504</v>
      </c>
      <c r="O24" t="s">
        <v>717</v>
      </c>
      <c r="P24" t="s">
        <v>717</v>
      </c>
      <c r="Q24" t="s">
        <v>717</v>
      </c>
      <c r="R24" t="s">
        <v>2931</v>
      </c>
      <c r="S24" t="s">
        <v>2932</v>
      </c>
      <c r="T24">
        <v>447.92844416999998</v>
      </c>
      <c r="U24">
        <v>513.44530409000004</v>
      </c>
      <c r="V24" t="s">
        <v>2933</v>
      </c>
      <c r="W24" t="s">
        <v>2934</v>
      </c>
      <c r="X24" t="s">
        <v>2935</v>
      </c>
      <c r="Y24" t="s">
        <v>2936</v>
      </c>
      <c r="Z24">
        <v>66.67</v>
      </c>
      <c r="AA24" t="s">
        <v>2937</v>
      </c>
      <c r="AB24" t="s">
        <v>566</v>
      </c>
      <c r="AC24" t="s">
        <v>2938</v>
      </c>
      <c r="AD24" t="s">
        <v>2939</v>
      </c>
      <c r="AE24" t="s">
        <v>2940</v>
      </c>
      <c r="AF24" t="s">
        <v>1518</v>
      </c>
      <c r="AG24" t="s">
        <v>2941</v>
      </c>
      <c r="AH24" t="s">
        <v>717</v>
      </c>
      <c r="AI24">
        <v>31.37</v>
      </c>
      <c r="AJ24" t="s">
        <v>1520</v>
      </c>
      <c r="AK24">
        <v>20210130</v>
      </c>
      <c r="AL24" t="s">
        <v>2942</v>
      </c>
      <c r="AM24" t="s">
        <v>2943</v>
      </c>
      <c r="AN24">
        <v>1.01</v>
      </c>
      <c r="AO24">
        <v>89.35</v>
      </c>
      <c r="AP24" t="s">
        <v>2944</v>
      </c>
      <c r="AQ24" t="s">
        <v>2933</v>
      </c>
      <c r="AR24">
        <v>20210510</v>
      </c>
      <c r="AS24" t="s">
        <v>2945</v>
      </c>
      <c r="AT24" t="s">
        <v>2296</v>
      </c>
      <c r="AU24" t="s">
        <v>2946</v>
      </c>
      <c r="AV24">
        <v>561</v>
      </c>
      <c r="AW24">
        <v>388.05</v>
      </c>
      <c r="AX24">
        <v>561</v>
      </c>
      <c r="AY24">
        <v>268.3</v>
      </c>
      <c r="AZ24" t="s">
        <v>2947</v>
      </c>
      <c r="BA24" t="s">
        <v>2948</v>
      </c>
      <c r="BB24" t="s">
        <v>2949</v>
      </c>
      <c r="BC24" t="s">
        <v>2950</v>
      </c>
      <c r="BD24" t="s">
        <v>2951</v>
      </c>
    </row>
    <row r="25" spans="1:56" x14ac:dyDescent="0.25">
      <c r="A25" t="s">
        <v>2952</v>
      </c>
      <c r="B25">
        <v>506.45</v>
      </c>
      <c r="C25" t="s">
        <v>2180</v>
      </c>
      <c r="D25">
        <v>2.15</v>
      </c>
      <c r="E25" t="s">
        <v>553</v>
      </c>
      <c r="F25" t="s">
        <v>2953</v>
      </c>
      <c r="G25" t="s">
        <v>2954</v>
      </c>
      <c r="H25" t="s">
        <v>2955</v>
      </c>
      <c r="I25" t="s">
        <v>2956</v>
      </c>
      <c r="J25" t="s">
        <v>2957</v>
      </c>
      <c r="K25">
        <f>VLOOKUP(A25,MIS!$A$2:$C$542,3,FALSE)</f>
        <v>10</v>
      </c>
      <c r="L25" t="s">
        <v>1789</v>
      </c>
      <c r="M25" t="s">
        <v>2419</v>
      </c>
      <c r="N25" t="s">
        <v>2958</v>
      </c>
      <c r="O25" t="s">
        <v>2959</v>
      </c>
      <c r="P25" t="s">
        <v>2960</v>
      </c>
      <c r="Q25" t="s">
        <v>2961</v>
      </c>
      <c r="R25" t="s">
        <v>2962</v>
      </c>
      <c r="S25" t="s">
        <v>2963</v>
      </c>
      <c r="T25">
        <v>437.22764956999998</v>
      </c>
      <c r="U25">
        <v>514.73557197000002</v>
      </c>
      <c r="V25" t="s">
        <v>2964</v>
      </c>
      <c r="W25" t="s">
        <v>2965</v>
      </c>
      <c r="X25" t="s">
        <v>2966</v>
      </c>
      <c r="Y25" t="s">
        <v>2967</v>
      </c>
      <c r="Z25">
        <v>72.72</v>
      </c>
      <c r="AA25" t="s">
        <v>1684</v>
      </c>
      <c r="AB25" t="s">
        <v>566</v>
      </c>
      <c r="AC25" t="s">
        <v>2968</v>
      </c>
      <c r="AD25" t="s">
        <v>2969</v>
      </c>
      <c r="AE25" t="s">
        <v>2317</v>
      </c>
      <c r="AF25" t="s">
        <v>1518</v>
      </c>
      <c r="AG25" t="s">
        <v>2970</v>
      </c>
      <c r="AI25">
        <v>25.85</v>
      </c>
      <c r="AJ25" t="s">
        <v>2971</v>
      </c>
      <c r="AK25">
        <v>20210128</v>
      </c>
      <c r="AL25" t="s">
        <v>2972</v>
      </c>
      <c r="AM25" t="s">
        <v>2973</v>
      </c>
      <c r="AN25">
        <v>0.83</v>
      </c>
      <c r="AO25">
        <v>73.790000000000006</v>
      </c>
      <c r="AP25" t="s">
        <v>2974</v>
      </c>
      <c r="AQ25" t="s">
        <v>2964</v>
      </c>
      <c r="AR25">
        <v>20210521</v>
      </c>
      <c r="AS25" t="s">
        <v>2975</v>
      </c>
      <c r="AT25" t="s">
        <v>2976</v>
      </c>
      <c r="AU25" t="s">
        <v>2977</v>
      </c>
      <c r="AV25">
        <v>523.95000000000005</v>
      </c>
      <c r="AW25">
        <v>433</v>
      </c>
      <c r="AX25">
        <v>538</v>
      </c>
      <c r="AY25">
        <v>290.10000000000002</v>
      </c>
      <c r="AZ25" t="s">
        <v>2978</v>
      </c>
      <c r="BA25" t="s">
        <v>2979</v>
      </c>
      <c r="BB25" t="s">
        <v>2980</v>
      </c>
      <c r="BC25" t="s">
        <v>1520</v>
      </c>
      <c r="BD25" t="s">
        <v>1270</v>
      </c>
    </row>
    <row r="26" spans="1:56" x14ac:dyDescent="0.25">
      <c r="A26" t="s">
        <v>2392</v>
      </c>
      <c r="B26">
        <v>314.95</v>
      </c>
      <c r="C26" t="s">
        <v>2981</v>
      </c>
      <c r="D26">
        <v>0.85</v>
      </c>
      <c r="E26" t="s">
        <v>553</v>
      </c>
      <c r="F26" t="s">
        <v>2982</v>
      </c>
      <c r="G26" t="s">
        <v>2983</v>
      </c>
      <c r="H26" t="s">
        <v>2984</v>
      </c>
      <c r="I26" t="s">
        <v>2396</v>
      </c>
      <c r="J26" t="s">
        <v>2397</v>
      </c>
      <c r="K26">
        <f>VLOOKUP(A26,MIS!$A$2:$C$542,3,FALSE)</f>
        <v>3</v>
      </c>
      <c r="L26" t="s">
        <v>1851</v>
      </c>
      <c r="M26" t="s">
        <v>2937</v>
      </c>
      <c r="N26" t="s">
        <v>2398</v>
      </c>
      <c r="O26" t="s">
        <v>1865</v>
      </c>
      <c r="P26" t="s">
        <v>2399</v>
      </c>
      <c r="Q26" t="s">
        <v>2400</v>
      </c>
      <c r="R26" t="s">
        <v>2985</v>
      </c>
      <c r="S26" t="s">
        <v>2402</v>
      </c>
      <c r="T26">
        <v>270.14604957</v>
      </c>
      <c r="U26">
        <v>327.41961534000001</v>
      </c>
      <c r="V26" t="s">
        <v>2403</v>
      </c>
      <c r="W26" t="s">
        <v>2986</v>
      </c>
      <c r="X26" t="s">
        <v>2987</v>
      </c>
      <c r="Y26" t="s">
        <v>2988</v>
      </c>
      <c r="Z26">
        <v>57.2</v>
      </c>
      <c r="AA26" t="s">
        <v>2989</v>
      </c>
      <c r="AB26" t="s">
        <v>553</v>
      </c>
      <c r="AC26" t="s">
        <v>2408</v>
      </c>
      <c r="AD26" t="s">
        <v>2409</v>
      </c>
      <c r="AE26" t="s">
        <v>2410</v>
      </c>
      <c r="AF26" t="s">
        <v>553</v>
      </c>
      <c r="AG26" t="s">
        <v>2411</v>
      </c>
      <c r="AH26" t="s">
        <v>717</v>
      </c>
      <c r="AI26">
        <v>31.18</v>
      </c>
      <c r="AJ26" t="s">
        <v>2981</v>
      </c>
      <c r="AK26">
        <v>20201104</v>
      </c>
      <c r="AL26" t="s">
        <v>2990</v>
      </c>
      <c r="AM26" t="s">
        <v>2991</v>
      </c>
      <c r="AN26">
        <v>0.23</v>
      </c>
      <c r="AO26">
        <v>72.19</v>
      </c>
      <c r="AP26" t="s">
        <v>2414</v>
      </c>
      <c r="AQ26" t="s">
        <v>2403</v>
      </c>
      <c r="AR26">
        <v>20210204</v>
      </c>
      <c r="AS26" t="s">
        <v>2992</v>
      </c>
      <c r="AT26" t="s">
        <v>2993</v>
      </c>
      <c r="AU26" t="s">
        <v>2994</v>
      </c>
      <c r="AV26">
        <v>366.75</v>
      </c>
      <c r="AW26">
        <v>245</v>
      </c>
      <c r="AX26">
        <v>464</v>
      </c>
      <c r="AY26">
        <v>169.5</v>
      </c>
      <c r="AZ26" t="s">
        <v>2995</v>
      </c>
      <c r="BA26" t="s">
        <v>2996</v>
      </c>
      <c r="BB26" t="s">
        <v>2997</v>
      </c>
      <c r="BC26" t="s">
        <v>1267</v>
      </c>
      <c r="BD26" t="s">
        <v>2998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20"/>
  <sheetViews>
    <sheetView workbookViewId="0">
      <selection activeCell="K1" sqref="K1:K1048576"/>
    </sheetView>
  </sheetViews>
  <sheetFormatPr defaultRowHeight="15" x14ac:dyDescent="0.25"/>
  <cols>
    <col min="1" max="1" width="16.7109375" customWidth="1"/>
  </cols>
  <sheetData>
    <row r="1" spans="1:56" x14ac:dyDescent="0.25">
      <c r="A1" s="19" t="s">
        <v>2999</v>
      </c>
      <c r="B1" s="19" t="s">
        <v>1351</v>
      </c>
      <c r="C1" s="19" t="s">
        <v>1054</v>
      </c>
      <c r="D1" s="19" t="s">
        <v>546</v>
      </c>
      <c r="E1" s="19" t="s">
        <v>547</v>
      </c>
      <c r="F1" s="19" t="s">
        <v>548</v>
      </c>
      <c r="G1" s="19" t="s">
        <v>549</v>
      </c>
      <c r="H1" s="19" t="s">
        <v>550</v>
      </c>
      <c r="I1" s="19" t="s">
        <v>1448</v>
      </c>
      <c r="J1" s="19" t="s">
        <v>1449</v>
      </c>
      <c r="K1" s="13" t="s">
        <v>1055</v>
      </c>
      <c r="L1" s="19" t="s">
        <v>1450</v>
      </c>
      <c r="M1" s="19" t="s">
        <v>1451</v>
      </c>
      <c r="N1" s="19" t="s">
        <v>1452</v>
      </c>
      <c r="O1" s="19" t="s">
        <v>1453</v>
      </c>
      <c r="P1" s="19" t="s">
        <v>1454</v>
      </c>
      <c r="Q1" s="19" t="s">
        <v>1455</v>
      </c>
      <c r="R1" s="19" t="s">
        <v>1456</v>
      </c>
      <c r="S1" s="19" t="s">
        <v>1457</v>
      </c>
      <c r="T1" s="19" t="s">
        <v>1458</v>
      </c>
      <c r="U1" s="19" t="s">
        <v>1459</v>
      </c>
      <c r="V1" s="19" t="s">
        <v>1460</v>
      </c>
      <c r="W1" s="19" t="s">
        <v>1461</v>
      </c>
      <c r="X1" s="19" t="s">
        <v>1462</v>
      </c>
      <c r="Y1" s="19" t="s">
        <v>1463</v>
      </c>
      <c r="Z1" s="19" t="s">
        <v>1464</v>
      </c>
      <c r="AA1" s="19" t="s">
        <v>1465</v>
      </c>
      <c r="AB1" s="19" t="s">
        <v>1466</v>
      </c>
      <c r="AC1" s="19" t="s">
        <v>1467</v>
      </c>
      <c r="AD1" s="19" t="s">
        <v>1468</v>
      </c>
      <c r="AE1" s="19" t="s">
        <v>1469</v>
      </c>
      <c r="AF1" s="19" t="s">
        <v>1470</v>
      </c>
      <c r="AG1" s="19" t="s">
        <v>1471</v>
      </c>
      <c r="AH1" s="19" t="s">
        <v>1472</v>
      </c>
      <c r="AI1" s="19" t="s">
        <v>1473</v>
      </c>
      <c r="AJ1" s="19" t="s">
        <v>1474</v>
      </c>
      <c r="AK1" s="19" t="s">
        <v>1475</v>
      </c>
      <c r="AL1" s="19" t="s">
        <v>1476</v>
      </c>
      <c r="AM1" s="19" t="s">
        <v>1477</v>
      </c>
      <c r="AN1" s="19" t="s">
        <v>1478</v>
      </c>
      <c r="AO1" s="19" t="s">
        <v>1479</v>
      </c>
      <c r="AP1" s="19" t="s">
        <v>1480</v>
      </c>
      <c r="AQ1" s="19" t="s">
        <v>1481</v>
      </c>
      <c r="AR1" s="19" t="s">
        <v>1482</v>
      </c>
      <c r="AS1" s="19" t="s">
        <v>1483</v>
      </c>
      <c r="AT1" s="19" t="s">
        <v>1484</v>
      </c>
      <c r="AU1" s="19" t="s">
        <v>1485</v>
      </c>
      <c r="AV1" s="19" t="s">
        <v>3000</v>
      </c>
      <c r="AW1" s="19" t="s">
        <v>1487</v>
      </c>
      <c r="AX1" s="19" t="s">
        <v>1488</v>
      </c>
      <c r="AY1" s="19" t="s">
        <v>1489</v>
      </c>
      <c r="AZ1" s="19" t="s">
        <v>1490</v>
      </c>
      <c r="BA1" s="19" t="s">
        <v>1491</v>
      </c>
      <c r="BB1" s="19" t="s">
        <v>1492</v>
      </c>
      <c r="BC1" s="19" t="s">
        <v>1493</v>
      </c>
      <c r="BD1" s="19" t="s">
        <v>1494</v>
      </c>
    </row>
    <row r="2" spans="1:56" x14ac:dyDescent="0.25">
      <c r="A2" t="s">
        <v>3001</v>
      </c>
      <c r="B2">
        <v>1465.3</v>
      </c>
      <c r="C2" t="s">
        <v>3002</v>
      </c>
      <c r="D2">
        <v>98.65</v>
      </c>
      <c r="E2" t="s">
        <v>553</v>
      </c>
      <c r="F2" t="s">
        <v>3003</v>
      </c>
      <c r="G2" t="s">
        <v>3004</v>
      </c>
      <c r="H2" t="s">
        <v>3005</v>
      </c>
      <c r="I2" t="s">
        <v>3006</v>
      </c>
      <c r="J2" t="s">
        <v>3007</v>
      </c>
      <c r="K2">
        <f>VLOOKUP(A2,MIS!$A$2:$C$542,3,FALSE)</f>
        <v>7</v>
      </c>
      <c r="L2" t="s">
        <v>1673</v>
      </c>
      <c r="M2" t="s">
        <v>2270</v>
      </c>
      <c r="N2" t="s">
        <v>1504</v>
      </c>
      <c r="O2" t="s">
        <v>3008</v>
      </c>
      <c r="P2" t="s">
        <v>3009</v>
      </c>
      <c r="Q2" t="s">
        <v>3010</v>
      </c>
      <c r="R2" t="s">
        <v>3011</v>
      </c>
      <c r="S2" t="s">
        <v>3012</v>
      </c>
      <c r="T2">
        <v>1159.89754713</v>
      </c>
      <c r="U2">
        <v>1303.82934421</v>
      </c>
      <c r="V2" t="s">
        <v>3013</v>
      </c>
      <c r="W2" t="s">
        <v>3014</v>
      </c>
      <c r="X2">
        <v>50.509857609999997</v>
      </c>
      <c r="Y2" t="s">
        <v>3015</v>
      </c>
      <c r="Z2">
        <v>72.11</v>
      </c>
      <c r="AA2" t="s">
        <v>3016</v>
      </c>
      <c r="AB2" t="s">
        <v>566</v>
      </c>
      <c r="AC2" t="s">
        <v>3017</v>
      </c>
      <c r="AD2" t="s">
        <v>3018</v>
      </c>
      <c r="AE2" t="s">
        <v>3019</v>
      </c>
      <c r="AF2" t="s">
        <v>1518</v>
      </c>
      <c r="AG2" t="s">
        <v>3020</v>
      </c>
      <c r="AH2" t="s">
        <v>717</v>
      </c>
      <c r="AI2">
        <v>38.549999999999997</v>
      </c>
      <c r="AJ2" t="s">
        <v>3021</v>
      </c>
      <c r="AK2">
        <v>20210128</v>
      </c>
      <c r="AL2" t="s">
        <v>3022</v>
      </c>
      <c r="AM2" t="s">
        <v>3023</v>
      </c>
      <c r="AN2">
        <v>0.93</v>
      </c>
      <c r="AO2">
        <v>80.540000000000006</v>
      </c>
      <c r="AP2" t="s">
        <v>3024</v>
      </c>
      <c r="AQ2" t="s">
        <v>3013</v>
      </c>
      <c r="AR2" t="s">
        <v>3025</v>
      </c>
      <c r="AS2" t="s">
        <v>3026</v>
      </c>
      <c r="AT2" t="s">
        <v>1862</v>
      </c>
      <c r="AU2" t="s">
        <v>3027</v>
      </c>
      <c r="AV2">
        <v>1476.15</v>
      </c>
      <c r="AW2">
        <v>752</v>
      </c>
      <c r="AX2">
        <v>1476.15</v>
      </c>
      <c r="AY2">
        <v>428.68</v>
      </c>
      <c r="AZ2" t="s">
        <v>3028</v>
      </c>
      <c r="BA2" t="s">
        <v>3029</v>
      </c>
      <c r="BB2" t="s">
        <v>3030</v>
      </c>
      <c r="BC2" t="s">
        <v>1346</v>
      </c>
      <c r="BD2" t="s">
        <v>3031</v>
      </c>
    </row>
    <row r="3" spans="1:56" x14ac:dyDescent="0.25">
      <c r="A3" t="s">
        <v>844</v>
      </c>
      <c r="B3">
        <v>487.4</v>
      </c>
      <c r="C3" t="s">
        <v>972</v>
      </c>
      <c r="D3">
        <v>27.25</v>
      </c>
      <c r="E3" t="s">
        <v>553</v>
      </c>
      <c r="F3" t="s">
        <v>3032</v>
      </c>
      <c r="G3" t="s">
        <v>3033</v>
      </c>
      <c r="H3" t="s">
        <v>3034</v>
      </c>
      <c r="I3" t="s">
        <v>1849</v>
      </c>
      <c r="J3" t="s">
        <v>1850</v>
      </c>
      <c r="K3">
        <f>VLOOKUP(A3,MIS!$A$2:$C$542,3,FALSE)</f>
        <v>8</v>
      </c>
      <c r="L3" t="s">
        <v>1851</v>
      </c>
      <c r="M3" t="s">
        <v>2332</v>
      </c>
      <c r="N3" t="s">
        <v>1852</v>
      </c>
      <c r="O3" t="s">
        <v>1853</v>
      </c>
      <c r="P3" t="s">
        <v>1854</v>
      </c>
      <c r="Q3" t="s">
        <v>1855</v>
      </c>
      <c r="R3" t="s">
        <v>3035</v>
      </c>
      <c r="S3" t="s">
        <v>3036</v>
      </c>
      <c r="T3">
        <v>410.27050293000002</v>
      </c>
      <c r="U3">
        <v>444.48948057000001</v>
      </c>
      <c r="V3" t="s">
        <v>1858</v>
      </c>
      <c r="W3" t="s">
        <v>3037</v>
      </c>
      <c r="X3">
        <v>10.871306649999999</v>
      </c>
      <c r="Y3" t="s">
        <v>3038</v>
      </c>
      <c r="Z3">
        <v>91.97</v>
      </c>
      <c r="AA3" t="s">
        <v>3039</v>
      </c>
      <c r="AB3" t="s">
        <v>566</v>
      </c>
      <c r="AC3" t="s">
        <v>1863</v>
      </c>
      <c r="AD3" t="s">
        <v>1864</v>
      </c>
      <c r="AE3" t="s">
        <v>1865</v>
      </c>
      <c r="AF3" t="s">
        <v>1518</v>
      </c>
      <c r="AG3" t="s">
        <v>3040</v>
      </c>
      <c r="AH3" t="s">
        <v>717</v>
      </c>
      <c r="AI3">
        <v>36.94</v>
      </c>
      <c r="AJ3" t="s">
        <v>1520</v>
      </c>
      <c r="AK3">
        <v>20201106</v>
      </c>
      <c r="AL3" t="s">
        <v>3041</v>
      </c>
      <c r="AM3" t="s">
        <v>3042</v>
      </c>
      <c r="AN3">
        <v>2.29</v>
      </c>
      <c r="AO3">
        <v>77.680000000000007</v>
      </c>
      <c r="AP3" t="s">
        <v>1869</v>
      </c>
      <c r="AQ3" t="s">
        <v>1858</v>
      </c>
      <c r="AR3" t="s">
        <v>3043</v>
      </c>
      <c r="AS3" t="s">
        <v>3044</v>
      </c>
      <c r="AT3" t="s">
        <v>3045</v>
      </c>
      <c r="AU3" t="s">
        <v>3046</v>
      </c>
      <c r="AV3">
        <v>494</v>
      </c>
      <c r="AW3">
        <v>327</v>
      </c>
      <c r="AX3">
        <v>494</v>
      </c>
      <c r="AY3">
        <v>190</v>
      </c>
      <c r="AZ3" t="s">
        <v>3047</v>
      </c>
      <c r="BA3" t="s">
        <v>3048</v>
      </c>
      <c r="BB3" t="s">
        <v>3049</v>
      </c>
      <c r="BC3" t="s">
        <v>2213</v>
      </c>
      <c r="BD3" t="s">
        <v>3050</v>
      </c>
    </row>
    <row r="4" spans="1:56" x14ac:dyDescent="0.25">
      <c r="A4" t="s">
        <v>894</v>
      </c>
      <c r="B4">
        <v>623.1</v>
      </c>
      <c r="C4" t="s">
        <v>3051</v>
      </c>
      <c r="D4">
        <v>34.700000000000003</v>
      </c>
      <c r="E4" t="s">
        <v>566</v>
      </c>
      <c r="F4" t="s">
        <v>3052</v>
      </c>
      <c r="G4" t="s">
        <v>3053</v>
      </c>
      <c r="H4" t="s">
        <v>3054</v>
      </c>
      <c r="I4" t="s">
        <v>2306</v>
      </c>
      <c r="J4" t="s">
        <v>2307</v>
      </c>
      <c r="K4">
        <f>VLOOKUP(A4,MIS!$A$2:$C$542,3,FALSE)</f>
        <v>10</v>
      </c>
      <c r="L4" t="s">
        <v>1607</v>
      </c>
      <c r="M4" t="s">
        <v>2422</v>
      </c>
      <c r="N4" t="s">
        <v>1504</v>
      </c>
      <c r="O4" t="s">
        <v>2308</v>
      </c>
      <c r="P4" t="s">
        <v>2309</v>
      </c>
      <c r="Q4" t="s">
        <v>2310</v>
      </c>
      <c r="R4" t="s">
        <v>3055</v>
      </c>
      <c r="S4" t="s">
        <v>3056</v>
      </c>
      <c r="T4">
        <v>558.41583903000003</v>
      </c>
      <c r="U4">
        <v>606.82538336000005</v>
      </c>
      <c r="V4" t="s">
        <v>2313</v>
      </c>
      <c r="W4" t="s">
        <v>3057</v>
      </c>
      <c r="X4">
        <v>9.8780101200000008</v>
      </c>
      <c r="Y4" t="s">
        <v>3058</v>
      </c>
      <c r="Z4">
        <v>67.31</v>
      </c>
      <c r="AA4" t="s">
        <v>3059</v>
      </c>
      <c r="AB4" t="s">
        <v>566</v>
      </c>
      <c r="AC4" t="s">
        <v>2318</v>
      </c>
      <c r="AD4" t="s">
        <v>2319</v>
      </c>
      <c r="AE4" t="s">
        <v>2320</v>
      </c>
      <c r="AF4" t="s">
        <v>1518</v>
      </c>
      <c r="AG4" t="s">
        <v>3060</v>
      </c>
      <c r="AH4" t="s">
        <v>717</v>
      </c>
      <c r="AI4">
        <v>31.02</v>
      </c>
      <c r="AJ4" t="s">
        <v>1520</v>
      </c>
      <c r="AK4">
        <v>20201112</v>
      </c>
      <c r="AL4" t="s">
        <v>3061</v>
      </c>
      <c r="AM4" t="s">
        <v>3062</v>
      </c>
      <c r="AN4">
        <v>7.23</v>
      </c>
      <c r="AO4">
        <v>46.56</v>
      </c>
      <c r="AP4" t="s">
        <v>2324</v>
      </c>
      <c r="AQ4" t="s">
        <v>2313</v>
      </c>
      <c r="AR4" t="s">
        <v>3063</v>
      </c>
      <c r="AS4" t="s">
        <v>3064</v>
      </c>
      <c r="AT4" t="s">
        <v>1058</v>
      </c>
      <c r="AU4" t="s">
        <v>3065</v>
      </c>
      <c r="AV4">
        <v>638</v>
      </c>
      <c r="AW4">
        <v>490</v>
      </c>
      <c r="AX4">
        <v>816.8</v>
      </c>
      <c r="AY4">
        <v>380</v>
      </c>
      <c r="AZ4" t="s">
        <v>3066</v>
      </c>
      <c r="BA4" t="s">
        <v>3067</v>
      </c>
      <c r="BB4" t="s">
        <v>3068</v>
      </c>
      <c r="BC4" t="s">
        <v>2894</v>
      </c>
      <c r="BD4" t="s">
        <v>3069</v>
      </c>
    </row>
    <row r="5" spans="1:56" x14ac:dyDescent="0.25">
      <c r="A5" t="s">
        <v>3070</v>
      </c>
      <c r="B5">
        <v>780.9</v>
      </c>
      <c r="C5" t="s">
        <v>3071</v>
      </c>
      <c r="D5">
        <v>39.15</v>
      </c>
      <c r="E5" t="s">
        <v>553</v>
      </c>
      <c r="F5" t="s">
        <v>3072</v>
      </c>
      <c r="G5" t="s">
        <v>3073</v>
      </c>
      <c r="H5" t="s">
        <v>3074</v>
      </c>
      <c r="I5" t="s">
        <v>3075</v>
      </c>
      <c r="J5" t="s">
        <v>3076</v>
      </c>
      <c r="K5">
        <f>VLOOKUP(A5,MIS!$A$2:$C$542,3,FALSE)</f>
        <v>13</v>
      </c>
      <c r="L5" t="s">
        <v>1789</v>
      </c>
      <c r="M5" t="s">
        <v>3077</v>
      </c>
      <c r="N5" t="s">
        <v>3078</v>
      </c>
      <c r="O5" t="s">
        <v>3079</v>
      </c>
      <c r="P5" t="s">
        <v>3080</v>
      </c>
      <c r="Q5" t="s">
        <v>3081</v>
      </c>
      <c r="R5" t="s">
        <v>3082</v>
      </c>
      <c r="S5" t="s">
        <v>3083</v>
      </c>
      <c r="T5">
        <v>683.42554503999997</v>
      </c>
      <c r="U5">
        <v>752.38570328000003</v>
      </c>
      <c r="V5" t="s">
        <v>3084</v>
      </c>
      <c r="W5" t="s">
        <v>3085</v>
      </c>
      <c r="X5">
        <v>9.2563421199999993</v>
      </c>
      <c r="Y5" t="s">
        <v>3086</v>
      </c>
      <c r="Z5">
        <v>83.93</v>
      </c>
      <c r="AA5" t="s">
        <v>3087</v>
      </c>
      <c r="AB5" t="s">
        <v>566</v>
      </c>
      <c r="AC5" t="s">
        <v>3088</v>
      </c>
      <c r="AD5" t="s">
        <v>3089</v>
      </c>
      <c r="AE5" t="s">
        <v>3090</v>
      </c>
      <c r="AF5" t="s">
        <v>1518</v>
      </c>
      <c r="AG5" t="s">
        <v>3091</v>
      </c>
      <c r="AH5" t="s">
        <v>717</v>
      </c>
      <c r="AI5">
        <v>29.24</v>
      </c>
      <c r="AJ5" t="s">
        <v>1656</v>
      </c>
      <c r="AK5">
        <v>20210129</v>
      </c>
      <c r="AL5" t="s">
        <v>3092</v>
      </c>
      <c r="AM5" t="s">
        <v>3093</v>
      </c>
      <c r="AN5">
        <v>21.17</v>
      </c>
      <c r="AO5">
        <v>42.05</v>
      </c>
      <c r="AP5" t="s">
        <v>3094</v>
      </c>
      <c r="AQ5" t="s">
        <v>3084</v>
      </c>
      <c r="AR5" t="s">
        <v>3095</v>
      </c>
      <c r="AS5" t="s">
        <v>3096</v>
      </c>
      <c r="AT5" t="s">
        <v>3097</v>
      </c>
      <c r="AU5" t="s">
        <v>3098</v>
      </c>
      <c r="AV5">
        <v>804.7</v>
      </c>
      <c r="AW5">
        <v>538.04999999999995</v>
      </c>
      <c r="AX5">
        <v>804.7</v>
      </c>
      <c r="AY5">
        <v>373.55</v>
      </c>
      <c r="AZ5" t="s">
        <v>3099</v>
      </c>
      <c r="BA5" t="s">
        <v>3100</v>
      </c>
      <c r="BB5" t="s">
        <v>3101</v>
      </c>
      <c r="BC5" t="s">
        <v>2000</v>
      </c>
      <c r="BD5" t="s">
        <v>3102</v>
      </c>
    </row>
    <row r="6" spans="1:56" x14ac:dyDescent="0.25">
      <c r="A6" t="s">
        <v>917</v>
      </c>
      <c r="B6">
        <v>867.8</v>
      </c>
      <c r="C6" t="s">
        <v>3103</v>
      </c>
      <c r="D6">
        <v>35.200000000000003</v>
      </c>
      <c r="E6" t="s">
        <v>553</v>
      </c>
      <c r="F6" t="s">
        <v>3104</v>
      </c>
      <c r="G6" t="s">
        <v>3105</v>
      </c>
      <c r="H6" t="s">
        <v>3106</v>
      </c>
      <c r="I6" t="s">
        <v>3107</v>
      </c>
      <c r="J6" t="s">
        <v>3108</v>
      </c>
      <c r="K6">
        <f>VLOOKUP(A6,MIS!$A$2:$C$542,3,FALSE)</f>
        <v>11</v>
      </c>
      <c r="L6" t="s">
        <v>1607</v>
      </c>
      <c r="M6" t="s">
        <v>2853</v>
      </c>
      <c r="N6" t="s">
        <v>3109</v>
      </c>
      <c r="O6" t="s">
        <v>3110</v>
      </c>
      <c r="P6" t="s">
        <v>3111</v>
      </c>
      <c r="Q6" t="s">
        <v>3112</v>
      </c>
      <c r="R6" t="s">
        <v>3113</v>
      </c>
      <c r="S6" t="s">
        <v>3114</v>
      </c>
      <c r="T6">
        <v>766.53333735000001</v>
      </c>
      <c r="U6">
        <v>820.88978874999998</v>
      </c>
      <c r="V6" t="s">
        <v>3115</v>
      </c>
      <c r="W6" t="s">
        <v>3116</v>
      </c>
      <c r="X6">
        <v>36.89274837</v>
      </c>
      <c r="Y6" t="s">
        <v>3117</v>
      </c>
      <c r="Z6">
        <v>75.37</v>
      </c>
      <c r="AA6" t="s">
        <v>1505</v>
      </c>
      <c r="AB6" t="s">
        <v>566</v>
      </c>
      <c r="AC6" t="s">
        <v>3118</v>
      </c>
      <c r="AD6" t="s">
        <v>3119</v>
      </c>
      <c r="AE6" t="s">
        <v>3120</v>
      </c>
      <c r="AF6" t="s">
        <v>1518</v>
      </c>
      <c r="AG6" t="s">
        <v>3121</v>
      </c>
      <c r="AH6" t="s">
        <v>717</v>
      </c>
      <c r="AI6">
        <v>29.53</v>
      </c>
      <c r="AJ6" t="s">
        <v>1520</v>
      </c>
      <c r="AK6">
        <v>20210121</v>
      </c>
      <c r="AL6" t="s">
        <v>3122</v>
      </c>
      <c r="AM6" t="s">
        <v>3123</v>
      </c>
      <c r="AN6">
        <v>0.98</v>
      </c>
      <c r="AO6">
        <v>79.98</v>
      </c>
      <c r="AP6" t="s">
        <v>3124</v>
      </c>
      <c r="AQ6" t="s">
        <v>3115</v>
      </c>
      <c r="AR6" t="s">
        <v>3125</v>
      </c>
      <c r="AS6" t="s">
        <v>3126</v>
      </c>
      <c r="AT6" t="s">
        <v>3127</v>
      </c>
      <c r="AU6" t="s">
        <v>3128</v>
      </c>
      <c r="AV6">
        <v>879.45</v>
      </c>
      <c r="AW6">
        <v>565</v>
      </c>
      <c r="AX6">
        <v>879.45</v>
      </c>
      <c r="AY6">
        <v>295.55</v>
      </c>
      <c r="AZ6" t="s">
        <v>3129</v>
      </c>
      <c r="BA6" t="s">
        <v>3130</v>
      </c>
      <c r="BB6" t="s">
        <v>3131</v>
      </c>
      <c r="BC6" t="s">
        <v>3132</v>
      </c>
      <c r="BD6" t="s">
        <v>672</v>
      </c>
    </row>
    <row r="7" spans="1:56" x14ac:dyDescent="0.25">
      <c r="A7" t="s">
        <v>3133</v>
      </c>
      <c r="B7">
        <v>808.2</v>
      </c>
      <c r="C7" t="s">
        <v>3134</v>
      </c>
      <c r="D7">
        <v>30.75</v>
      </c>
      <c r="E7" t="s">
        <v>553</v>
      </c>
      <c r="F7" t="s">
        <v>3135</v>
      </c>
      <c r="G7" t="s">
        <v>3136</v>
      </c>
      <c r="H7" t="s">
        <v>3137</v>
      </c>
      <c r="I7" t="s">
        <v>3138</v>
      </c>
      <c r="J7" t="s">
        <v>3139</v>
      </c>
      <c r="K7">
        <f>VLOOKUP(A7,MIS!$A$2:$C$542,3,FALSE)</f>
        <v>8</v>
      </c>
      <c r="L7" t="s">
        <v>1538</v>
      </c>
      <c r="M7" t="s">
        <v>2834</v>
      </c>
      <c r="N7" t="s">
        <v>3140</v>
      </c>
      <c r="O7" t="s">
        <v>3141</v>
      </c>
      <c r="P7" t="s">
        <v>3142</v>
      </c>
      <c r="Q7" t="s">
        <v>3143</v>
      </c>
      <c r="R7" t="s">
        <v>3144</v>
      </c>
      <c r="S7" t="s">
        <v>3145</v>
      </c>
      <c r="T7">
        <v>712.49208212999997</v>
      </c>
      <c r="U7">
        <v>764.61506864</v>
      </c>
      <c r="V7" t="s">
        <v>3146</v>
      </c>
      <c r="W7" t="s">
        <v>3147</v>
      </c>
      <c r="X7">
        <v>2.7505112</v>
      </c>
      <c r="Y7" t="s">
        <v>3148</v>
      </c>
      <c r="Z7">
        <v>71.599999999999994</v>
      </c>
      <c r="AA7" t="s">
        <v>3149</v>
      </c>
      <c r="AB7" t="s">
        <v>566</v>
      </c>
      <c r="AC7" t="s">
        <v>3150</v>
      </c>
      <c r="AD7" t="s">
        <v>3151</v>
      </c>
      <c r="AE7" t="s">
        <v>3152</v>
      </c>
      <c r="AF7" t="s">
        <v>1518</v>
      </c>
      <c r="AG7" t="s">
        <v>3153</v>
      </c>
      <c r="AH7" t="s">
        <v>717</v>
      </c>
      <c r="AI7">
        <v>37.799999999999997</v>
      </c>
      <c r="AJ7" t="s">
        <v>1656</v>
      </c>
      <c r="AK7">
        <v>20210123</v>
      </c>
      <c r="AL7" t="s">
        <v>3154</v>
      </c>
      <c r="AM7" t="s">
        <v>3155</v>
      </c>
      <c r="AN7">
        <v>3.13</v>
      </c>
      <c r="AO7">
        <v>67.11</v>
      </c>
      <c r="AP7" t="s">
        <v>3156</v>
      </c>
      <c r="AQ7" t="s">
        <v>3146</v>
      </c>
      <c r="AR7" t="s">
        <v>3157</v>
      </c>
      <c r="AS7" t="s">
        <v>3158</v>
      </c>
      <c r="AT7" t="s">
        <v>3159</v>
      </c>
      <c r="AU7" t="s">
        <v>3160</v>
      </c>
      <c r="AV7">
        <v>822</v>
      </c>
      <c r="AW7">
        <v>622.29999999999995</v>
      </c>
      <c r="AX7">
        <v>822</v>
      </c>
      <c r="AY7">
        <v>372.2</v>
      </c>
      <c r="AZ7" t="s">
        <v>3161</v>
      </c>
      <c r="BA7" t="s">
        <v>3162</v>
      </c>
      <c r="BB7" t="s">
        <v>3163</v>
      </c>
      <c r="BC7" t="s">
        <v>1753</v>
      </c>
      <c r="BD7" t="s">
        <v>1089</v>
      </c>
    </row>
    <row r="8" spans="1:56" x14ac:dyDescent="0.25">
      <c r="A8" t="s">
        <v>798</v>
      </c>
      <c r="B8">
        <v>644.85</v>
      </c>
      <c r="C8" t="s">
        <v>755</v>
      </c>
      <c r="D8">
        <v>23.95</v>
      </c>
      <c r="E8" t="s">
        <v>553</v>
      </c>
      <c r="F8" t="s">
        <v>3164</v>
      </c>
      <c r="G8" t="s">
        <v>3165</v>
      </c>
      <c r="H8" t="s">
        <v>3166</v>
      </c>
      <c r="I8" t="s">
        <v>3167</v>
      </c>
      <c r="J8" t="s">
        <v>2101</v>
      </c>
      <c r="K8">
        <f>VLOOKUP(A8,MIS!$A$2:$C$542,3,FALSE)</f>
        <v>10</v>
      </c>
      <c r="L8" t="s">
        <v>2008</v>
      </c>
      <c r="M8" t="s">
        <v>628</v>
      </c>
      <c r="N8" t="s">
        <v>2102</v>
      </c>
      <c r="O8" t="s">
        <v>3168</v>
      </c>
      <c r="P8" t="s">
        <v>2104</v>
      </c>
      <c r="Q8" t="s">
        <v>3169</v>
      </c>
      <c r="R8" t="s">
        <v>3170</v>
      </c>
      <c r="S8" t="s">
        <v>3171</v>
      </c>
      <c r="T8">
        <v>520.35300778999999</v>
      </c>
      <c r="U8">
        <v>564.69637723000005</v>
      </c>
      <c r="V8" t="s">
        <v>2108</v>
      </c>
      <c r="W8" t="s">
        <v>3172</v>
      </c>
      <c r="X8">
        <v>16.034572610000001</v>
      </c>
      <c r="Y8" t="s">
        <v>3173</v>
      </c>
      <c r="Z8">
        <v>90.56</v>
      </c>
      <c r="AA8" t="s">
        <v>1576</v>
      </c>
      <c r="AB8" t="s">
        <v>566</v>
      </c>
      <c r="AC8" t="s">
        <v>2113</v>
      </c>
      <c r="AD8" t="s">
        <v>2114</v>
      </c>
      <c r="AE8" t="s">
        <v>3174</v>
      </c>
      <c r="AF8" t="s">
        <v>1518</v>
      </c>
      <c r="AG8" t="s">
        <v>3175</v>
      </c>
      <c r="AH8" t="s">
        <v>717</v>
      </c>
      <c r="AI8">
        <v>45.4</v>
      </c>
      <c r="AJ8" t="s">
        <v>1520</v>
      </c>
      <c r="AK8">
        <v>20210128</v>
      </c>
      <c r="AL8" t="s">
        <v>3176</v>
      </c>
      <c r="AM8" t="s">
        <v>3177</v>
      </c>
      <c r="AN8">
        <v>0.72</v>
      </c>
      <c r="AO8">
        <v>83.86</v>
      </c>
      <c r="AP8" t="s">
        <v>2119</v>
      </c>
      <c r="AQ8" t="s">
        <v>2108</v>
      </c>
      <c r="AR8" t="s">
        <v>3178</v>
      </c>
      <c r="AS8" t="s">
        <v>3179</v>
      </c>
      <c r="AT8" t="s">
        <v>1684</v>
      </c>
      <c r="AU8" t="s">
        <v>3180</v>
      </c>
      <c r="AV8">
        <v>649.85</v>
      </c>
      <c r="AW8">
        <v>445.5</v>
      </c>
      <c r="AX8">
        <v>649.85</v>
      </c>
      <c r="AY8">
        <v>240.1</v>
      </c>
      <c r="AZ8" t="s">
        <v>3181</v>
      </c>
      <c r="BA8" t="s">
        <v>3182</v>
      </c>
      <c r="BB8" t="s">
        <v>3183</v>
      </c>
      <c r="BC8" t="s">
        <v>1666</v>
      </c>
      <c r="BD8" t="s">
        <v>3184</v>
      </c>
    </row>
    <row r="9" spans="1:56" x14ac:dyDescent="0.25">
      <c r="A9" t="s">
        <v>1440</v>
      </c>
      <c r="B9">
        <v>448.65</v>
      </c>
      <c r="C9" t="s">
        <v>3185</v>
      </c>
      <c r="D9">
        <v>14.65</v>
      </c>
      <c r="E9" t="s">
        <v>553</v>
      </c>
      <c r="F9" t="s">
        <v>3186</v>
      </c>
      <c r="G9" t="s">
        <v>3187</v>
      </c>
      <c r="H9" t="s">
        <v>717</v>
      </c>
      <c r="I9" t="s">
        <v>3188</v>
      </c>
      <c r="J9" t="s">
        <v>3189</v>
      </c>
      <c r="K9">
        <f>VLOOKUP(A9,MIS!$A$2:$C$542,3,FALSE)</f>
        <v>7</v>
      </c>
      <c r="L9" t="s">
        <v>3190</v>
      </c>
      <c r="M9" t="s">
        <v>3191</v>
      </c>
      <c r="N9" t="s">
        <v>3192</v>
      </c>
      <c r="O9" t="s">
        <v>3193</v>
      </c>
      <c r="P9" t="s">
        <v>3194</v>
      </c>
      <c r="Q9" t="s">
        <v>3195</v>
      </c>
      <c r="R9" t="s">
        <v>3196</v>
      </c>
      <c r="S9" t="s">
        <v>3197</v>
      </c>
      <c r="T9">
        <v>403.49432066999998</v>
      </c>
      <c r="U9">
        <v>434.34540379999999</v>
      </c>
      <c r="V9" t="s">
        <v>3198</v>
      </c>
      <c r="W9" t="s">
        <v>3199</v>
      </c>
      <c r="X9">
        <v>10.22166305</v>
      </c>
      <c r="Y9" t="s">
        <v>3200</v>
      </c>
      <c r="Z9">
        <v>78.48</v>
      </c>
      <c r="AA9" t="s">
        <v>3201</v>
      </c>
      <c r="AB9" t="s">
        <v>566</v>
      </c>
      <c r="AC9" t="s">
        <v>3202</v>
      </c>
      <c r="AD9" t="s">
        <v>3203</v>
      </c>
      <c r="AE9" t="s">
        <v>3204</v>
      </c>
      <c r="AF9" t="s">
        <v>1518</v>
      </c>
      <c r="AG9" t="s">
        <v>3205</v>
      </c>
      <c r="AH9" t="s">
        <v>717</v>
      </c>
      <c r="AI9">
        <v>32.07</v>
      </c>
      <c r="AJ9" t="s">
        <v>1520</v>
      </c>
      <c r="AK9">
        <v>20201110</v>
      </c>
      <c r="AL9" t="s">
        <v>3206</v>
      </c>
      <c r="AM9" t="s">
        <v>3207</v>
      </c>
      <c r="AN9">
        <v>1.23</v>
      </c>
      <c r="AO9">
        <v>61.11</v>
      </c>
      <c r="AP9" t="s">
        <v>3208</v>
      </c>
      <c r="AQ9" t="s">
        <v>3198</v>
      </c>
      <c r="AR9" t="s">
        <v>3043</v>
      </c>
      <c r="AS9" t="s">
        <v>2089</v>
      </c>
      <c r="AT9" t="s">
        <v>2529</v>
      </c>
      <c r="AU9" t="s">
        <v>3209</v>
      </c>
      <c r="AV9">
        <v>452.95</v>
      </c>
      <c r="AW9">
        <v>277.2</v>
      </c>
      <c r="AX9">
        <v>482</v>
      </c>
      <c r="AY9">
        <v>120</v>
      </c>
      <c r="AZ9" t="s">
        <v>3210</v>
      </c>
      <c r="BA9" t="s">
        <v>3211</v>
      </c>
      <c r="BB9" t="s">
        <v>3212</v>
      </c>
      <c r="BC9" t="s">
        <v>3213</v>
      </c>
      <c r="BD9" t="s">
        <v>3184</v>
      </c>
    </row>
    <row r="10" spans="1:56" x14ac:dyDescent="0.25">
      <c r="A10" t="s">
        <v>787</v>
      </c>
      <c r="B10">
        <v>849.25</v>
      </c>
      <c r="C10" t="s">
        <v>1201</v>
      </c>
      <c r="D10">
        <v>27.65</v>
      </c>
      <c r="E10" t="s">
        <v>553</v>
      </c>
      <c r="F10" t="s">
        <v>3214</v>
      </c>
      <c r="G10" t="s">
        <v>3215</v>
      </c>
      <c r="H10" t="s">
        <v>3216</v>
      </c>
      <c r="I10" t="s">
        <v>2638</v>
      </c>
      <c r="J10" t="s">
        <v>1639</v>
      </c>
      <c r="K10">
        <f>VLOOKUP(A10,MIS!$A$2:$C$542,3,FALSE)</f>
        <v>11</v>
      </c>
      <c r="L10" t="s">
        <v>1640</v>
      </c>
      <c r="M10" t="s">
        <v>2588</v>
      </c>
      <c r="N10" t="s">
        <v>1641</v>
      </c>
      <c r="O10" t="s">
        <v>2639</v>
      </c>
      <c r="P10" t="s">
        <v>1643</v>
      </c>
      <c r="Q10" t="s">
        <v>2640</v>
      </c>
      <c r="R10" t="s">
        <v>3217</v>
      </c>
      <c r="S10" t="s">
        <v>3218</v>
      </c>
      <c r="T10">
        <v>799.55969176999997</v>
      </c>
      <c r="U10">
        <v>852.03611224999997</v>
      </c>
      <c r="V10" t="s">
        <v>1647</v>
      </c>
      <c r="W10" t="s">
        <v>3219</v>
      </c>
      <c r="X10">
        <v>7.4967188199999999</v>
      </c>
      <c r="Y10" t="s">
        <v>3220</v>
      </c>
      <c r="Z10">
        <v>53.65</v>
      </c>
      <c r="AA10" t="s">
        <v>668</v>
      </c>
      <c r="AB10" t="s">
        <v>566</v>
      </c>
      <c r="AC10" t="s">
        <v>1652</v>
      </c>
      <c r="AD10" t="s">
        <v>1653</v>
      </c>
      <c r="AE10" t="s">
        <v>2645</v>
      </c>
      <c r="AF10" t="s">
        <v>1518</v>
      </c>
      <c r="AG10" t="s">
        <v>3221</v>
      </c>
      <c r="AH10" t="s">
        <v>717</v>
      </c>
      <c r="AI10">
        <v>26.55</v>
      </c>
      <c r="AJ10" t="s">
        <v>1520</v>
      </c>
      <c r="AK10">
        <v>20210129</v>
      </c>
      <c r="AL10" t="s">
        <v>3222</v>
      </c>
      <c r="AM10" t="s">
        <v>3223</v>
      </c>
      <c r="AN10">
        <v>2.37</v>
      </c>
      <c r="AO10">
        <v>47.28</v>
      </c>
      <c r="AP10" t="s">
        <v>1659</v>
      </c>
      <c r="AQ10" t="s">
        <v>1647</v>
      </c>
      <c r="AR10" t="s">
        <v>3224</v>
      </c>
      <c r="AS10" t="s">
        <v>3225</v>
      </c>
      <c r="AT10" t="s">
        <v>3226</v>
      </c>
      <c r="AU10" t="s">
        <v>3227</v>
      </c>
      <c r="AV10">
        <v>878.9</v>
      </c>
      <c r="AW10">
        <v>706.5</v>
      </c>
      <c r="AX10">
        <v>878.9</v>
      </c>
      <c r="AY10">
        <v>355.3</v>
      </c>
      <c r="AZ10" t="s">
        <v>3228</v>
      </c>
      <c r="BA10" t="s">
        <v>3229</v>
      </c>
      <c r="BB10" t="s">
        <v>3230</v>
      </c>
      <c r="BC10" t="s">
        <v>2270</v>
      </c>
      <c r="BD10" t="s">
        <v>3231</v>
      </c>
    </row>
    <row r="11" spans="1:56" x14ac:dyDescent="0.25">
      <c r="A11" t="s">
        <v>1094</v>
      </c>
      <c r="B11">
        <v>428.45</v>
      </c>
      <c r="C11" t="s">
        <v>3232</v>
      </c>
      <c r="D11">
        <v>13.75</v>
      </c>
      <c r="E11" t="s">
        <v>553</v>
      </c>
      <c r="F11" t="s">
        <v>3233</v>
      </c>
      <c r="G11" t="s">
        <v>3234</v>
      </c>
      <c r="H11" t="s">
        <v>3235</v>
      </c>
      <c r="I11" t="s">
        <v>2245</v>
      </c>
      <c r="J11" t="s">
        <v>2246</v>
      </c>
      <c r="K11">
        <f>VLOOKUP(A11,MIS!$A$2:$C$542,3,FALSE)</f>
        <v>10</v>
      </c>
      <c r="L11" t="s">
        <v>1789</v>
      </c>
      <c r="M11" t="s">
        <v>3236</v>
      </c>
      <c r="N11" t="s">
        <v>2247</v>
      </c>
      <c r="O11" t="s">
        <v>2248</v>
      </c>
      <c r="P11" t="s">
        <v>2249</v>
      </c>
      <c r="Q11" t="s">
        <v>2250</v>
      </c>
      <c r="R11" t="s">
        <v>3237</v>
      </c>
      <c r="S11" t="s">
        <v>3238</v>
      </c>
      <c r="T11">
        <v>393.75509997</v>
      </c>
      <c r="U11">
        <v>432.46026247999998</v>
      </c>
      <c r="V11" t="s">
        <v>2253</v>
      </c>
      <c r="W11" t="s">
        <v>3239</v>
      </c>
      <c r="X11">
        <v>10.28665859</v>
      </c>
      <c r="Y11" t="s">
        <v>3240</v>
      </c>
      <c r="Z11">
        <v>74.430000000000007</v>
      </c>
      <c r="AA11" t="s">
        <v>2844</v>
      </c>
      <c r="AB11" t="s">
        <v>566</v>
      </c>
      <c r="AC11" t="s">
        <v>2258</v>
      </c>
      <c r="AD11" t="s">
        <v>2259</v>
      </c>
      <c r="AE11" t="s">
        <v>2260</v>
      </c>
      <c r="AF11" t="s">
        <v>688</v>
      </c>
      <c r="AG11" t="s">
        <v>3241</v>
      </c>
      <c r="AH11" t="s">
        <v>717</v>
      </c>
      <c r="AI11">
        <v>22.59</v>
      </c>
      <c r="AJ11" t="s">
        <v>1656</v>
      </c>
      <c r="AK11">
        <v>20210202</v>
      </c>
      <c r="AL11" t="s">
        <v>3242</v>
      </c>
      <c r="AM11" t="s">
        <v>3243</v>
      </c>
      <c r="AN11">
        <v>2.4</v>
      </c>
      <c r="AO11">
        <v>53.97</v>
      </c>
      <c r="AP11" t="s">
        <v>2265</v>
      </c>
      <c r="AQ11" t="s">
        <v>2253</v>
      </c>
      <c r="AR11" t="s">
        <v>3157</v>
      </c>
      <c r="AS11" t="s">
        <v>3244</v>
      </c>
      <c r="AT11" t="s">
        <v>3245</v>
      </c>
      <c r="AU11" t="s">
        <v>3246</v>
      </c>
      <c r="AV11">
        <v>446.4</v>
      </c>
      <c r="AW11">
        <v>286.64999999999998</v>
      </c>
      <c r="AX11">
        <v>446.4</v>
      </c>
      <c r="AY11">
        <v>178.95</v>
      </c>
      <c r="AZ11" t="s">
        <v>3247</v>
      </c>
      <c r="BA11" t="s">
        <v>3248</v>
      </c>
      <c r="BB11" t="s">
        <v>3249</v>
      </c>
      <c r="BC11" t="s">
        <v>3250</v>
      </c>
      <c r="BD11" t="s">
        <v>799</v>
      </c>
    </row>
    <row r="12" spans="1:56" x14ac:dyDescent="0.25">
      <c r="A12" t="s">
        <v>3251</v>
      </c>
      <c r="B12">
        <v>537.85</v>
      </c>
      <c r="C12" t="s">
        <v>578</v>
      </c>
      <c r="D12">
        <v>16.95</v>
      </c>
      <c r="E12" t="s">
        <v>566</v>
      </c>
      <c r="F12" t="s">
        <v>3252</v>
      </c>
      <c r="G12" t="s">
        <v>3253</v>
      </c>
      <c r="H12" t="s">
        <v>3254</v>
      </c>
      <c r="I12" t="s">
        <v>3255</v>
      </c>
      <c r="J12" t="s">
        <v>3256</v>
      </c>
      <c r="K12">
        <f>VLOOKUP(A12,MIS!$A$2:$C$542,3,FALSE)</f>
        <v>9</v>
      </c>
      <c r="L12" t="s">
        <v>1760</v>
      </c>
      <c r="M12" t="s">
        <v>3257</v>
      </c>
      <c r="N12" t="s">
        <v>1504</v>
      </c>
      <c r="O12" t="s">
        <v>3258</v>
      </c>
      <c r="P12" t="s">
        <v>3259</v>
      </c>
      <c r="Q12" t="s">
        <v>3260</v>
      </c>
      <c r="R12" t="s">
        <v>3261</v>
      </c>
      <c r="S12" t="s">
        <v>3262</v>
      </c>
      <c r="T12">
        <v>481.86093313999999</v>
      </c>
      <c r="U12">
        <v>521.17562841999995</v>
      </c>
      <c r="V12" t="s">
        <v>3263</v>
      </c>
      <c r="W12" t="s">
        <v>3264</v>
      </c>
      <c r="X12">
        <v>11.54629766</v>
      </c>
      <c r="Y12" t="s">
        <v>3265</v>
      </c>
      <c r="Z12">
        <v>76.27</v>
      </c>
      <c r="AA12" t="s">
        <v>3266</v>
      </c>
      <c r="AB12" t="s">
        <v>566</v>
      </c>
      <c r="AC12" t="s">
        <v>3267</v>
      </c>
      <c r="AD12" t="s">
        <v>3268</v>
      </c>
      <c r="AE12" t="s">
        <v>3269</v>
      </c>
      <c r="AF12" t="s">
        <v>553</v>
      </c>
      <c r="AG12" t="s">
        <v>3270</v>
      </c>
      <c r="AH12" t="s">
        <v>717</v>
      </c>
      <c r="AI12">
        <v>28.1</v>
      </c>
      <c r="AJ12" t="s">
        <v>1520</v>
      </c>
      <c r="AK12">
        <v>20210128</v>
      </c>
      <c r="AL12" t="s">
        <v>3271</v>
      </c>
      <c r="AM12" t="s">
        <v>3272</v>
      </c>
      <c r="AN12">
        <v>1.62</v>
      </c>
      <c r="AO12">
        <v>52.79</v>
      </c>
      <c r="AP12" t="s">
        <v>3273</v>
      </c>
      <c r="AQ12" t="s">
        <v>3263</v>
      </c>
      <c r="AR12" t="s">
        <v>3274</v>
      </c>
      <c r="AS12" t="s">
        <v>2698</v>
      </c>
      <c r="AT12" t="s">
        <v>3126</v>
      </c>
      <c r="AU12" t="s">
        <v>3275</v>
      </c>
      <c r="AV12">
        <v>548.79999999999995</v>
      </c>
      <c r="AW12">
        <v>422</v>
      </c>
      <c r="AX12">
        <v>548.79999999999995</v>
      </c>
      <c r="AY12">
        <v>220</v>
      </c>
      <c r="AZ12" t="s">
        <v>3276</v>
      </c>
      <c r="BA12" t="s">
        <v>3277</v>
      </c>
      <c r="BB12" t="s">
        <v>3278</v>
      </c>
      <c r="BC12" t="s">
        <v>1753</v>
      </c>
      <c r="BD12" t="s">
        <v>2577</v>
      </c>
    </row>
    <row r="13" spans="1:56" x14ac:dyDescent="0.25">
      <c r="A13" t="s">
        <v>3279</v>
      </c>
      <c r="B13">
        <v>629.20000000000005</v>
      </c>
      <c r="C13" t="s">
        <v>3280</v>
      </c>
      <c r="D13">
        <v>19.75</v>
      </c>
      <c r="E13" t="s">
        <v>553</v>
      </c>
      <c r="F13" t="s">
        <v>3281</v>
      </c>
      <c r="G13" t="s">
        <v>3282</v>
      </c>
      <c r="H13" t="s">
        <v>3283</v>
      </c>
      <c r="I13" t="s">
        <v>3284</v>
      </c>
      <c r="J13" t="s">
        <v>3285</v>
      </c>
      <c r="K13">
        <f>VLOOKUP(A13,MIS!$A$2:$C$542,3,FALSE)</f>
        <v>11</v>
      </c>
      <c r="L13" t="s">
        <v>1640</v>
      </c>
      <c r="M13" t="s">
        <v>2853</v>
      </c>
      <c r="N13" t="s">
        <v>1504</v>
      </c>
      <c r="O13" t="s">
        <v>3286</v>
      </c>
      <c r="P13" t="s">
        <v>3287</v>
      </c>
      <c r="Q13" t="s">
        <v>3288</v>
      </c>
      <c r="R13" t="s">
        <v>3289</v>
      </c>
      <c r="S13" t="s">
        <v>3290</v>
      </c>
      <c r="T13">
        <v>572.28346223999995</v>
      </c>
      <c r="U13">
        <v>613.20006391000004</v>
      </c>
      <c r="V13" t="s">
        <v>3291</v>
      </c>
      <c r="W13" t="s">
        <v>3292</v>
      </c>
      <c r="X13">
        <v>4.3794704299999996</v>
      </c>
      <c r="Y13" t="s">
        <v>3293</v>
      </c>
      <c r="Z13">
        <v>75.930000000000007</v>
      </c>
      <c r="AA13" t="s">
        <v>3294</v>
      </c>
      <c r="AB13" t="s">
        <v>566</v>
      </c>
      <c r="AC13" t="s">
        <v>3295</v>
      </c>
      <c r="AD13" t="s">
        <v>3296</v>
      </c>
      <c r="AE13" t="s">
        <v>3297</v>
      </c>
      <c r="AF13" t="s">
        <v>1518</v>
      </c>
      <c r="AG13" t="s">
        <v>3298</v>
      </c>
      <c r="AH13" t="s">
        <v>717</v>
      </c>
      <c r="AI13">
        <v>30.48</v>
      </c>
      <c r="AJ13" t="s">
        <v>1656</v>
      </c>
      <c r="AK13">
        <v>20210129</v>
      </c>
      <c r="AL13" t="s">
        <v>3299</v>
      </c>
      <c r="AM13" t="s">
        <v>3300</v>
      </c>
      <c r="AN13">
        <v>2.42</v>
      </c>
      <c r="AO13">
        <v>58.94</v>
      </c>
      <c r="AP13" t="s">
        <v>3301</v>
      </c>
      <c r="AQ13" t="s">
        <v>3291</v>
      </c>
      <c r="AR13" t="s">
        <v>3302</v>
      </c>
      <c r="AS13" t="s">
        <v>1360</v>
      </c>
      <c r="AT13" t="s">
        <v>3303</v>
      </c>
      <c r="AU13" t="s">
        <v>3304</v>
      </c>
      <c r="AV13">
        <v>648.4</v>
      </c>
      <c r="AW13">
        <v>489</v>
      </c>
      <c r="AX13">
        <v>648.4</v>
      </c>
      <c r="AY13">
        <v>312</v>
      </c>
      <c r="AZ13" t="s">
        <v>3305</v>
      </c>
      <c r="BA13" t="s">
        <v>3306</v>
      </c>
      <c r="BB13" t="s">
        <v>3307</v>
      </c>
      <c r="BC13" t="s">
        <v>3132</v>
      </c>
      <c r="BD13" t="s">
        <v>2174</v>
      </c>
    </row>
    <row r="14" spans="1:56" x14ac:dyDescent="0.25">
      <c r="A14" t="s">
        <v>1443</v>
      </c>
      <c r="B14">
        <v>504.7</v>
      </c>
      <c r="C14" t="s">
        <v>3308</v>
      </c>
      <c r="D14">
        <v>13.35</v>
      </c>
      <c r="E14" t="s">
        <v>553</v>
      </c>
      <c r="F14" t="s">
        <v>3309</v>
      </c>
      <c r="G14" t="s">
        <v>3310</v>
      </c>
      <c r="H14" t="s">
        <v>3311</v>
      </c>
      <c r="I14" t="s">
        <v>3312</v>
      </c>
      <c r="J14" t="s">
        <v>3313</v>
      </c>
      <c r="K14">
        <f>VLOOKUP(A14,MIS!$A$2:$C$542,3,FALSE)</f>
        <v>8</v>
      </c>
      <c r="L14" t="s">
        <v>1502</v>
      </c>
      <c r="M14" t="s">
        <v>2213</v>
      </c>
      <c r="N14" t="s">
        <v>3314</v>
      </c>
      <c r="O14" t="s">
        <v>3315</v>
      </c>
      <c r="P14" t="s">
        <v>3316</v>
      </c>
      <c r="Q14" t="s">
        <v>3317</v>
      </c>
      <c r="R14" t="s">
        <v>3318</v>
      </c>
      <c r="S14" t="s">
        <v>3319</v>
      </c>
      <c r="T14">
        <v>438.14817054999997</v>
      </c>
      <c r="U14">
        <v>482.31822032000002</v>
      </c>
      <c r="V14" t="s">
        <v>3320</v>
      </c>
      <c r="W14" t="s">
        <v>3321</v>
      </c>
      <c r="X14">
        <v>13.29176771</v>
      </c>
      <c r="Y14" t="s">
        <v>3322</v>
      </c>
      <c r="Z14">
        <v>80.81</v>
      </c>
      <c r="AA14" t="s">
        <v>3323</v>
      </c>
      <c r="AB14" t="s">
        <v>566</v>
      </c>
      <c r="AC14" t="s">
        <v>3324</v>
      </c>
      <c r="AD14" t="s">
        <v>3325</v>
      </c>
      <c r="AE14" t="s">
        <v>2083</v>
      </c>
      <c r="AF14" t="s">
        <v>1518</v>
      </c>
      <c r="AG14" t="s">
        <v>3326</v>
      </c>
      <c r="AH14" t="s">
        <v>717</v>
      </c>
      <c r="AI14">
        <v>27.63</v>
      </c>
      <c r="AJ14" t="s">
        <v>1656</v>
      </c>
      <c r="AK14">
        <v>20201106</v>
      </c>
      <c r="AL14" t="s">
        <v>3327</v>
      </c>
      <c r="AM14" t="s">
        <v>3328</v>
      </c>
      <c r="AN14">
        <v>0.73</v>
      </c>
      <c r="AO14">
        <v>83.35</v>
      </c>
      <c r="AP14" t="s">
        <v>3329</v>
      </c>
      <c r="AQ14" t="s">
        <v>3320</v>
      </c>
      <c r="AR14" t="s">
        <v>3330</v>
      </c>
      <c r="AS14" t="s">
        <v>3331</v>
      </c>
      <c r="AT14" t="s">
        <v>1364</v>
      </c>
      <c r="AU14" t="s">
        <v>3332</v>
      </c>
      <c r="AV14">
        <v>511.7</v>
      </c>
      <c r="AW14">
        <v>284.05</v>
      </c>
      <c r="AX14">
        <v>511.7</v>
      </c>
      <c r="AY14">
        <v>147.5</v>
      </c>
      <c r="AZ14" t="s">
        <v>3333</v>
      </c>
      <c r="BA14" t="s">
        <v>3334</v>
      </c>
      <c r="BB14" t="s">
        <v>3335</v>
      </c>
      <c r="BC14" t="s">
        <v>1812</v>
      </c>
      <c r="BD14" t="s">
        <v>3336</v>
      </c>
    </row>
    <row r="15" spans="1:56" x14ac:dyDescent="0.25">
      <c r="A15" t="s">
        <v>2895</v>
      </c>
      <c r="B15">
        <v>406.5</v>
      </c>
      <c r="C15" t="s">
        <v>3337</v>
      </c>
      <c r="D15">
        <v>9.65</v>
      </c>
      <c r="E15" t="s">
        <v>553</v>
      </c>
      <c r="F15" t="s">
        <v>3338</v>
      </c>
      <c r="G15" t="s">
        <v>3339</v>
      </c>
      <c r="H15" t="s">
        <v>3340</v>
      </c>
      <c r="I15" t="s">
        <v>2900</v>
      </c>
      <c r="J15" t="s">
        <v>2901</v>
      </c>
      <c r="K15">
        <f>VLOOKUP(A15,MIS!$A$2:$C$542,3,FALSE)</f>
        <v>10</v>
      </c>
      <c r="L15" t="s">
        <v>1851</v>
      </c>
      <c r="M15" t="s">
        <v>2725</v>
      </c>
      <c r="N15" t="s">
        <v>2902</v>
      </c>
      <c r="O15" t="s">
        <v>2903</v>
      </c>
      <c r="P15" t="s">
        <v>2904</v>
      </c>
      <c r="Q15" t="s">
        <v>2905</v>
      </c>
      <c r="R15" t="s">
        <v>3341</v>
      </c>
      <c r="S15" t="s">
        <v>3342</v>
      </c>
      <c r="T15">
        <v>353.49732940000001</v>
      </c>
      <c r="U15">
        <v>381.45633041999997</v>
      </c>
      <c r="V15" t="s">
        <v>2908</v>
      </c>
      <c r="W15" t="s">
        <v>3343</v>
      </c>
      <c r="X15">
        <v>0.69120652000000005</v>
      </c>
      <c r="Y15" t="s">
        <v>3344</v>
      </c>
      <c r="Z15">
        <v>82.75</v>
      </c>
      <c r="AA15" t="s">
        <v>3345</v>
      </c>
      <c r="AB15" t="s">
        <v>566</v>
      </c>
      <c r="AC15" t="s">
        <v>2913</v>
      </c>
      <c r="AD15" t="s">
        <v>2914</v>
      </c>
      <c r="AE15" t="s">
        <v>2915</v>
      </c>
      <c r="AF15" t="s">
        <v>1518</v>
      </c>
      <c r="AG15" t="s">
        <v>3346</v>
      </c>
      <c r="AH15" t="s">
        <v>717</v>
      </c>
      <c r="AI15">
        <v>35.619999999999997</v>
      </c>
      <c r="AJ15" t="s">
        <v>2360</v>
      </c>
      <c r="AK15">
        <v>20210128</v>
      </c>
      <c r="AL15" t="s">
        <v>3347</v>
      </c>
      <c r="AM15" t="s">
        <v>3348</v>
      </c>
      <c r="AN15">
        <v>3.12</v>
      </c>
      <c r="AO15">
        <v>80.42</v>
      </c>
      <c r="AP15" t="s">
        <v>2919</v>
      </c>
      <c r="AQ15" t="s">
        <v>2908</v>
      </c>
      <c r="AR15" t="s">
        <v>3349</v>
      </c>
      <c r="AS15" t="s">
        <v>3350</v>
      </c>
      <c r="AT15" t="s">
        <v>1064</v>
      </c>
      <c r="AU15" t="s">
        <v>3351</v>
      </c>
      <c r="AV15">
        <v>417</v>
      </c>
      <c r="AW15">
        <v>317.55</v>
      </c>
      <c r="AX15">
        <v>417</v>
      </c>
      <c r="AY15">
        <v>154.05000000000001</v>
      </c>
      <c r="AZ15" t="s">
        <v>3352</v>
      </c>
      <c r="BA15" t="s">
        <v>3353</v>
      </c>
      <c r="BB15" t="s">
        <v>3354</v>
      </c>
      <c r="BC15" t="s">
        <v>3355</v>
      </c>
      <c r="BD15" t="s">
        <v>3356</v>
      </c>
    </row>
    <row r="16" spans="1:56" x14ac:dyDescent="0.25">
      <c r="A16" t="s">
        <v>1034</v>
      </c>
      <c r="B16">
        <v>464.45</v>
      </c>
      <c r="C16" t="s">
        <v>3357</v>
      </c>
      <c r="D16">
        <v>8.85</v>
      </c>
      <c r="E16" t="s">
        <v>566</v>
      </c>
      <c r="F16" t="s">
        <v>3358</v>
      </c>
      <c r="G16" t="s">
        <v>3359</v>
      </c>
      <c r="H16" t="s">
        <v>3360</v>
      </c>
      <c r="I16" t="s">
        <v>1945</v>
      </c>
      <c r="J16" t="s">
        <v>1946</v>
      </c>
      <c r="K16">
        <f>VLOOKUP(A16,MIS!$A$2:$C$542,3,FALSE)</f>
        <v>6</v>
      </c>
      <c r="L16" t="s">
        <v>1947</v>
      </c>
      <c r="M16" t="s">
        <v>3361</v>
      </c>
      <c r="N16" t="s">
        <v>1504</v>
      </c>
      <c r="O16" t="s">
        <v>1948</v>
      </c>
      <c r="P16" t="s">
        <v>1949</v>
      </c>
      <c r="Q16" t="s">
        <v>1950</v>
      </c>
      <c r="R16" t="s">
        <v>3362</v>
      </c>
      <c r="S16" t="s">
        <v>3363</v>
      </c>
      <c r="T16">
        <v>419.72667186000001</v>
      </c>
      <c r="U16">
        <v>451.92643991</v>
      </c>
      <c r="V16" t="s">
        <v>1953</v>
      </c>
      <c r="W16" t="s">
        <v>3364</v>
      </c>
      <c r="X16">
        <v>7.9811838899999996</v>
      </c>
      <c r="Y16" t="s">
        <v>3365</v>
      </c>
      <c r="Z16">
        <v>73.5</v>
      </c>
      <c r="AA16" t="s">
        <v>3366</v>
      </c>
      <c r="AB16" t="s">
        <v>566</v>
      </c>
      <c r="AC16" t="s">
        <v>1958</v>
      </c>
      <c r="AD16" t="s">
        <v>1959</v>
      </c>
      <c r="AE16" t="s">
        <v>1960</v>
      </c>
      <c r="AF16" t="s">
        <v>553</v>
      </c>
      <c r="AG16" t="s">
        <v>3367</v>
      </c>
      <c r="AH16" t="s">
        <v>717</v>
      </c>
      <c r="AI16">
        <v>25.55</v>
      </c>
      <c r="AJ16" t="s">
        <v>1656</v>
      </c>
      <c r="AK16">
        <v>20201105</v>
      </c>
      <c r="AL16" t="s">
        <v>3368</v>
      </c>
      <c r="AM16" t="s">
        <v>3369</v>
      </c>
      <c r="AN16">
        <v>1.44</v>
      </c>
      <c r="AO16">
        <v>80.84</v>
      </c>
      <c r="AP16" t="s">
        <v>1964</v>
      </c>
      <c r="AQ16" t="s">
        <v>1953</v>
      </c>
      <c r="AR16" t="s">
        <v>3330</v>
      </c>
      <c r="AS16" t="s">
        <v>3370</v>
      </c>
      <c r="AT16" t="s">
        <v>3371</v>
      </c>
      <c r="AU16" t="s">
        <v>3372</v>
      </c>
      <c r="AV16">
        <v>473.6</v>
      </c>
      <c r="AW16">
        <v>365.05</v>
      </c>
      <c r="AX16">
        <v>602.20000000000005</v>
      </c>
      <c r="AY16">
        <v>263.39999999999998</v>
      </c>
      <c r="AZ16" t="s">
        <v>3373</v>
      </c>
      <c r="BA16" t="s">
        <v>3374</v>
      </c>
      <c r="BB16" t="s">
        <v>3375</v>
      </c>
      <c r="BC16" t="s">
        <v>2725</v>
      </c>
      <c r="BD16" t="s">
        <v>2271</v>
      </c>
    </row>
    <row r="17" spans="1:56" x14ac:dyDescent="0.25">
      <c r="A17" t="s">
        <v>556</v>
      </c>
      <c r="B17">
        <v>1004.45</v>
      </c>
      <c r="C17" t="s">
        <v>1651</v>
      </c>
      <c r="D17">
        <v>16.600000000000001</v>
      </c>
      <c r="E17" t="s">
        <v>553</v>
      </c>
      <c r="F17" t="s">
        <v>3376</v>
      </c>
      <c r="G17" t="s">
        <v>3377</v>
      </c>
      <c r="H17" t="s">
        <v>3378</v>
      </c>
      <c r="I17" t="s">
        <v>3379</v>
      </c>
      <c r="J17" t="s">
        <v>3380</v>
      </c>
      <c r="K17">
        <f>VLOOKUP(A17,MIS!$A$2:$C$542,3,FALSE)</f>
        <v>11</v>
      </c>
      <c r="L17" t="s">
        <v>1851</v>
      </c>
      <c r="M17" t="s">
        <v>708</v>
      </c>
      <c r="N17" t="s">
        <v>3381</v>
      </c>
      <c r="O17" t="s">
        <v>3382</v>
      </c>
      <c r="P17" t="s">
        <v>3383</v>
      </c>
      <c r="Q17" t="s">
        <v>3384</v>
      </c>
      <c r="R17" t="s">
        <v>3385</v>
      </c>
      <c r="S17" t="s">
        <v>3386</v>
      </c>
      <c r="T17">
        <v>885.10743100000002</v>
      </c>
      <c r="U17">
        <v>952.59438919000002</v>
      </c>
      <c r="V17" t="s">
        <v>3387</v>
      </c>
      <c r="W17" t="s">
        <v>3388</v>
      </c>
      <c r="X17">
        <v>29.871325909999999</v>
      </c>
      <c r="Y17" t="s">
        <v>3389</v>
      </c>
      <c r="Z17">
        <v>65.099999999999994</v>
      </c>
      <c r="AA17" t="s">
        <v>3390</v>
      </c>
      <c r="AB17" t="s">
        <v>566</v>
      </c>
      <c r="AC17" t="s">
        <v>3391</v>
      </c>
      <c r="AD17" t="s">
        <v>3392</v>
      </c>
      <c r="AE17" t="s">
        <v>3393</v>
      </c>
      <c r="AF17" t="s">
        <v>1518</v>
      </c>
      <c r="AG17" t="s">
        <v>3394</v>
      </c>
      <c r="AH17" t="s">
        <v>717</v>
      </c>
      <c r="AI17">
        <v>33.369999999999997</v>
      </c>
      <c r="AJ17" t="s">
        <v>1520</v>
      </c>
      <c r="AK17">
        <v>20201106</v>
      </c>
      <c r="AL17" t="s">
        <v>3395</v>
      </c>
      <c r="AM17" t="s">
        <v>3396</v>
      </c>
      <c r="AN17">
        <v>1.1200000000000001</v>
      </c>
      <c r="AO17">
        <v>58.05</v>
      </c>
      <c r="AP17" t="s">
        <v>3397</v>
      </c>
      <c r="AQ17" t="s">
        <v>3387</v>
      </c>
      <c r="AR17" t="s">
        <v>3398</v>
      </c>
      <c r="AS17" t="s">
        <v>716</v>
      </c>
      <c r="AT17" t="s">
        <v>1064</v>
      </c>
      <c r="AU17" t="s">
        <v>3399</v>
      </c>
      <c r="AV17">
        <v>1029.9000000000001</v>
      </c>
      <c r="AW17">
        <v>706.5</v>
      </c>
      <c r="AX17">
        <v>1029.9000000000001</v>
      </c>
      <c r="AY17">
        <v>427.45</v>
      </c>
      <c r="AZ17" t="s">
        <v>3400</v>
      </c>
      <c r="BA17" t="s">
        <v>3401</v>
      </c>
      <c r="BB17" t="s">
        <v>3402</v>
      </c>
      <c r="BC17" t="s">
        <v>3403</v>
      </c>
      <c r="BD17" t="s">
        <v>3404</v>
      </c>
    </row>
    <row r="18" spans="1:56" x14ac:dyDescent="0.25">
      <c r="A18" t="s">
        <v>1030</v>
      </c>
      <c r="B18">
        <v>996.75</v>
      </c>
      <c r="C18" t="s">
        <v>1329</v>
      </c>
      <c r="D18">
        <v>13.05</v>
      </c>
      <c r="E18" t="s">
        <v>553</v>
      </c>
      <c r="F18" t="s">
        <v>3405</v>
      </c>
      <c r="G18" t="s">
        <v>3406</v>
      </c>
      <c r="H18" t="s">
        <v>3407</v>
      </c>
      <c r="I18" t="s">
        <v>3408</v>
      </c>
      <c r="J18" t="s">
        <v>3409</v>
      </c>
      <c r="K18">
        <f>VLOOKUP(A18,MIS!$A$2:$C$542,3,FALSE)</f>
        <v>8</v>
      </c>
      <c r="L18" t="s">
        <v>3410</v>
      </c>
      <c r="M18" t="s">
        <v>3411</v>
      </c>
      <c r="N18" t="s">
        <v>3412</v>
      </c>
      <c r="O18" t="s">
        <v>3413</v>
      </c>
      <c r="P18" t="s">
        <v>3414</v>
      </c>
      <c r="Q18" t="s">
        <v>3415</v>
      </c>
      <c r="R18" t="s">
        <v>3416</v>
      </c>
      <c r="S18" t="s">
        <v>3417</v>
      </c>
      <c r="T18">
        <v>918.46116258999996</v>
      </c>
      <c r="U18">
        <v>1001.53317133</v>
      </c>
      <c r="V18" t="s">
        <v>3418</v>
      </c>
      <c r="W18" t="s">
        <v>3419</v>
      </c>
      <c r="X18">
        <v>38.788221219999997</v>
      </c>
      <c r="Y18" t="s">
        <v>3420</v>
      </c>
      <c r="Z18">
        <v>72.14</v>
      </c>
      <c r="AA18" t="s">
        <v>3421</v>
      </c>
      <c r="AB18" t="s">
        <v>566</v>
      </c>
      <c r="AC18" t="s">
        <v>3422</v>
      </c>
      <c r="AD18" t="s">
        <v>3423</v>
      </c>
      <c r="AE18" t="s">
        <v>3424</v>
      </c>
      <c r="AF18" t="s">
        <v>1518</v>
      </c>
      <c r="AG18" t="s">
        <v>3425</v>
      </c>
      <c r="AI18">
        <v>27.68</v>
      </c>
      <c r="AJ18" t="s">
        <v>717</v>
      </c>
      <c r="AK18">
        <v>20210128</v>
      </c>
      <c r="AL18" t="s">
        <v>3426</v>
      </c>
      <c r="AM18" t="s">
        <v>3427</v>
      </c>
      <c r="AN18">
        <v>2.41</v>
      </c>
      <c r="AO18">
        <v>56.02</v>
      </c>
      <c r="AP18" t="s">
        <v>3428</v>
      </c>
      <c r="AQ18" t="s">
        <v>3418</v>
      </c>
      <c r="AR18" t="s">
        <v>3429</v>
      </c>
      <c r="AS18" t="s">
        <v>3331</v>
      </c>
      <c r="AT18" t="s">
        <v>3430</v>
      </c>
      <c r="AU18" t="s">
        <v>3431</v>
      </c>
      <c r="AV18">
        <v>1044</v>
      </c>
      <c r="AW18">
        <v>670.65</v>
      </c>
      <c r="AX18">
        <v>1044</v>
      </c>
      <c r="AY18">
        <v>320</v>
      </c>
      <c r="AZ18" t="s">
        <v>3432</v>
      </c>
      <c r="BA18" t="s">
        <v>3433</v>
      </c>
      <c r="BB18" t="s">
        <v>3434</v>
      </c>
      <c r="BC18" t="s">
        <v>2391</v>
      </c>
      <c r="BD18" t="s">
        <v>3435</v>
      </c>
    </row>
    <row r="19" spans="1:56" x14ac:dyDescent="0.25">
      <c r="A19" t="s">
        <v>1069</v>
      </c>
      <c r="B19">
        <v>335.95</v>
      </c>
      <c r="C19" t="s">
        <v>3213</v>
      </c>
      <c r="D19">
        <v>2.85</v>
      </c>
      <c r="E19" t="s">
        <v>566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>
        <f>VLOOKUP(A19,MIS!$A$2:$C$542,3,FALSE)</f>
        <v>6</v>
      </c>
      <c r="L19" t="s">
        <v>1673</v>
      </c>
      <c r="M19" t="s">
        <v>2211</v>
      </c>
      <c r="N19" t="s">
        <v>1504</v>
      </c>
      <c r="O19" t="s">
        <v>717</v>
      </c>
      <c r="P19" t="s">
        <v>717</v>
      </c>
      <c r="Q19" t="s">
        <v>717</v>
      </c>
      <c r="R19" t="s">
        <v>3441</v>
      </c>
      <c r="S19" t="s">
        <v>3442</v>
      </c>
      <c r="T19">
        <v>284.64906610000003</v>
      </c>
      <c r="U19">
        <v>308.05832022999999</v>
      </c>
      <c r="V19" t="s">
        <v>3443</v>
      </c>
      <c r="W19" t="s">
        <v>3444</v>
      </c>
      <c r="X19">
        <v>7.8151525499999996</v>
      </c>
      <c r="Y19" t="s">
        <v>3445</v>
      </c>
      <c r="Z19">
        <v>68.67</v>
      </c>
      <c r="AA19" t="s">
        <v>3446</v>
      </c>
      <c r="AB19" t="s">
        <v>566</v>
      </c>
      <c r="AC19" t="s">
        <v>3447</v>
      </c>
      <c r="AD19" t="s">
        <v>3448</v>
      </c>
      <c r="AE19" t="s">
        <v>3449</v>
      </c>
      <c r="AF19" t="s">
        <v>1518</v>
      </c>
      <c r="AG19" t="s">
        <v>3450</v>
      </c>
      <c r="AH19" t="s">
        <v>717</v>
      </c>
      <c r="AI19">
        <v>37.76</v>
      </c>
      <c r="AJ19" t="s">
        <v>1656</v>
      </c>
      <c r="AK19">
        <v>20201104</v>
      </c>
      <c r="AL19" t="s">
        <v>3451</v>
      </c>
      <c r="AM19" t="s">
        <v>3452</v>
      </c>
      <c r="AN19">
        <v>1.25</v>
      </c>
      <c r="AO19">
        <v>72.45</v>
      </c>
      <c r="AP19" t="s">
        <v>3453</v>
      </c>
      <c r="AQ19" t="s">
        <v>3443</v>
      </c>
      <c r="AR19" t="s">
        <v>3330</v>
      </c>
      <c r="AS19" t="s">
        <v>1840</v>
      </c>
      <c r="AT19" t="s">
        <v>3454</v>
      </c>
      <c r="AU19" t="s">
        <v>3455</v>
      </c>
      <c r="AV19">
        <v>339.9</v>
      </c>
      <c r="AW19">
        <v>198.05</v>
      </c>
      <c r="AX19">
        <v>339.9</v>
      </c>
      <c r="AY19">
        <v>149.44999999999999</v>
      </c>
      <c r="AZ19" t="s">
        <v>3456</v>
      </c>
      <c r="BA19" t="s">
        <v>3457</v>
      </c>
      <c r="BB19" t="s">
        <v>3458</v>
      </c>
      <c r="BC19" t="s">
        <v>3459</v>
      </c>
      <c r="BD19" t="s">
        <v>3460</v>
      </c>
    </row>
    <row r="20" spans="1:56" x14ac:dyDescent="0.25">
      <c r="A20" t="s">
        <v>2952</v>
      </c>
      <c r="B20">
        <v>515.95000000000005</v>
      </c>
      <c r="C20" t="s">
        <v>3461</v>
      </c>
      <c r="D20">
        <v>4.3</v>
      </c>
      <c r="E20" t="s">
        <v>566</v>
      </c>
      <c r="F20" t="s">
        <v>3462</v>
      </c>
      <c r="G20" t="s">
        <v>3463</v>
      </c>
      <c r="H20" t="s">
        <v>3464</v>
      </c>
      <c r="I20" t="s">
        <v>2956</v>
      </c>
      <c r="J20" t="s">
        <v>2957</v>
      </c>
      <c r="K20">
        <f>VLOOKUP(A20,MIS!$A$2:$C$542,3,FALSE)</f>
        <v>10</v>
      </c>
      <c r="L20" t="s">
        <v>1789</v>
      </c>
      <c r="M20" t="s">
        <v>3355</v>
      </c>
      <c r="N20" t="s">
        <v>2958</v>
      </c>
      <c r="O20" t="s">
        <v>2959</v>
      </c>
      <c r="P20" t="s">
        <v>2960</v>
      </c>
      <c r="Q20" t="s">
        <v>2961</v>
      </c>
      <c r="R20" t="s">
        <v>3465</v>
      </c>
      <c r="S20" t="s">
        <v>3466</v>
      </c>
      <c r="T20">
        <v>485.38891458000001</v>
      </c>
      <c r="U20">
        <v>515.29791693000004</v>
      </c>
      <c r="V20" t="s">
        <v>2964</v>
      </c>
      <c r="W20" t="s">
        <v>3467</v>
      </c>
      <c r="X20">
        <v>6.2495583200000002</v>
      </c>
      <c r="Y20" t="s">
        <v>3468</v>
      </c>
      <c r="Z20">
        <v>70.38</v>
      </c>
      <c r="AA20" t="s">
        <v>3469</v>
      </c>
      <c r="AB20" t="s">
        <v>566</v>
      </c>
      <c r="AC20" t="s">
        <v>2968</v>
      </c>
      <c r="AD20" t="s">
        <v>2969</v>
      </c>
      <c r="AE20" t="s">
        <v>2317</v>
      </c>
      <c r="AF20" t="s">
        <v>553</v>
      </c>
      <c r="AG20" t="s">
        <v>3470</v>
      </c>
      <c r="AH20" t="s">
        <v>2262</v>
      </c>
      <c r="AI20">
        <v>28.96</v>
      </c>
      <c r="AJ20" t="s">
        <v>1656</v>
      </c>
      <c r="AK20">
        <v>20210128</v>
      </c>
      <c r="AL20" t="s">
        <v>3471</v>
      </c>
      <c r="AM20" t="s">
        <v>3472</v>
      </c>
      <c r="AN20">
        <v>2.33</v>
      </c>
      <c r="AO20">
        <v>53.03</v>
      </c>
      <c r="AP20" t="s">
        <v>2974</v>
      </c>
      <c r="AQ20" t="s">
        <v>2964</v>
      </c>
      <c r="AR20" t="s">
        <v>3473</v>
      </c>
      <c r="AS20" t="s">
        <v>1987</v>
      </c>
      <c r="AT20" t="s">
        <v>3474</v>
      </c>
      <c r="AU20" t="s">
        <v>3475</v>
      </c>
      <c r="AV20">
        <v>528.45000000000005</v>
      </c>
      <c r="AW20">
        <v>435.35</v>
      </c>
      <c r="AX20">
        <v>538</v>
      </c>
      <c r="AY20">
        <v>290.10000000000002</v>
      </c>
      <c r="AZ20" t="s">
        <v>3476</v>
      </c>
      <c r="BA20" t="s">
        <v>3477</v>
      </c>
      <c r="BB20" t="s">
        <v>3478</v>
      </c>
      <c r="BC20" t="s">
        <v>3479</v>
      </c>
      <c r="BD20" t="s">
        <v>3480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20"/>
  <sheetViews>
    <sheetView workbookViewId="0">
      <selection activeCell="M1" sqref="M1:M1048576"/>
    </sheetView>
  </sheetViews>
  <sheetFormatPr defaultRowHeight="15" x14ac:dyDescent="0.25"/>
  <sheetData>
    <row r="1" spans="1:56" x14ac:dyDescent="0.25">
      <c r="A1" s="20" t="s">
        <v>732</v>
      </c>
      <c r="B1" s="20" t="s">
        <v>1351</v>
      </c>
      <c r="C1" s="20" t="s">
        <v>1054</v>
      </c>
      <c r="D1" s="20" t="s">
        <v>546</v>
      </c>
      <c r="E1" s="20" t="s">
        <v>547</v>
      </c>
      <c r="F1" s="20" t="s">
        <v>548</v>
      </c>
      <c r="G1" s="20" t="s">
        <v>549</v>
      </c>
      <c r="H1" s="20" t="s">
        <v>550</v>
      </c>
      <c r="I1" s="20" t="s">
        <v>1448</v>
      </c>
      <c r="J1" s="20" t="s">
        <v>1449</v>
      </c>
      <c r="K1" s="20" t="s">
        <v>1450</v>
      </c>
      <c r="L1" s="20" t="s">
        <v>1451</v>
      </c>
      <c r="M1" s="13" t="s">
        <v>1055</v>
      </c>
      <c r="N1" s="20" t="s">
        <v>1452</v>
      </c>
      <c r="O1" s="20" t="s">
        <v>1453</v>
      </c>
      <c r="P1" s="20" t="s">
        <v>1454</v>
      </c>
      <c r="Q1" s="20" t="s">
        <v>1455</v>
      </c>
      <c r="R1" s="20" t="s">
        <v>1456</v>
      </c>
      <c r="S1" s="20" t="s">
        <v>1457</v>
      </c>
      <c r="T1" s="20" t="s">
        <v>1458</v>
      </c>
      <c r="U1" s="20" t="s">
        <v>1459</v>
      </c>
      <c r="V1" s="20" t="s">
        <v>1460</v>
      </c>
      <c r="W1" s="20" t="s">
        <v>1461</v>
      </c>
      <c r="X1" s="20" t="s">
        <v>1462</v>
      </c>
      <c r="Y1" s="20" t="s">
        <v>1463</v>
      </c>
      <c r="Z1" s="20" t="s">
        <v>1464</v>
      </c>
      <c r="AA1" s="20" t="s">
        <v>1465</v>
      </c>
      <c r="AB1" s="20" t="s">
        <v>1466</v>
      </c>
      <c r="AC1" s="20" t="s">
        <v>1467</v>
      </c>
      <c r="AD1" s="20" t="s">
        <v>1468</v>
      </c>
      <c r="AE1" s="20" t="s">
        <v>1469</v>
      </c>
      <c r="AF1" s="20" t="s">
        <v>1470</v>
      </c>
      <c r="AG1" s="20" t="s">
        <v>1471</v>
      </c>
      <c r="AH1" s="20" t="s">
        <v>1472</v>
      </c>
      <c r="AI1" s="20" t="s">
        <v>1473</v>
      </c>
      <c r="AJ1" s="20" t="s">
        <v>1474</v>
      </c>
      <c r="AK1" s="20" t="s">
        <v>1475</v>
      </c>
      <c r="AL1" s="20" t="s">
        <v>1476</v>
      </c>
      <c r="AM1" s="20" t="s">
        <v>1477</v>
      </c>
      <c r="AN1" s="20" t="s">
        <v>1478</v>
      </c>
      <c r="AO1" s="20" t="s">
        <v>1479</v>
      </c>
      <c r="AP1" s="20" t="s">
        <v>1480</v>
      </c>
      <c r="AQ1" s="20" t="s">
        <v>1481</v>
      </c>
      <c r="AR1" s="20" t="s">
        <v>1482</v>
      </c>
      <c r="AS1" s="20" t="s">
        <v>1483</v>
      </c>
      <c r="AT1" s="20" t="s">
        <v>1484</v>
      </c>
      <c r="AU1" s="20" t="s">
        <v>1485</v>
      </c>
      <c r="AV1" s="20" t="s">
        <v>3000</v>
      </c>
      <c r="AW1" s="20" t="s">
        <v>1487</v>
      </c>
      <c r="AX1" s="20" t="s">
        <v>1488</v>
      </c>
      <c r="AY1" s="20" t="s">
        <v>1489</v>
      </c>
      <c r="AZ1" s="20" t="s">
        <v>1490</v>
      </c>
      <c r="BA1" s="20" t="s">
        <v>1491</v>
      </c>
      <c r="BB1" s="20" t="s">
        <v>1492</v>
      </c>
      <c r="BC1" s="20" t="s">
        <v>1493</v>
      </c>
      <c r="BD1" s="20" t="s">
        <v>1494</v>
      </c>
    </row>
    <row r="2" spans="1:56" x14ac:dyDescent="0.25">
      <c r="A2" t="s">
        <v>601</v>
      </c>
      <c r="B2">
        <v>984</v>
      </c>
      <c r="C2" t="s">
        <v>3481</v>
      </c>
      <c r="D2">
        <v>61.95</v>
      </c>
      <c r="E2" t="s">
        <v>553</v>
      </c>
      <c r="F2" t="s">
        <v>3482</v>
      </c>
      <c r="G2" t="s">
        <v>3483</v>
      </c>
      <c r="H2" t="s">
        <v>3484</v>
      </c>
      <c r="I2" t="s">
        <v>3485</v>
      </c>
      <c r="J2" t="s">
        <v>3486</v>
      </c>
      <c r="K2" t="s">
        <v>2008</v>
      </c>
      <c r="L2" t="s">
        <v>557</v>
      </c>
      <c r="M2">
        <f>VLOOKUP(A2,MIS!$A$2:$C$542,3,FALSE)</f>
        <v>9</v>
      </c>
      <c r="N2" t="s">
        <v>3487</v>
      </c>
      <c r="O2" t="s">
        <v>3488</v>
      </c>
      <c r="P2" t="s">
        <v>3489</v>
      </c>
      <c r="Q2" t="s">
        <v>3490</v>
      </c>
      <c r="R2" t="s">
        <v>3491</v>
      </c>
      <c r="S2" t="s">
        <v>3492</v>
      </c>
      <c r="T2">
        <v>717.29023879999988</v>
      </c>
      <c r="U2">
        <v>810.91497929999991</v>
      </c>
      <c r="V2" t="s">
        <v>3493</v>
      </c>
      <c r="W2" t="s">
        <v>3494</v>
      </c>
      <c r="X2">
        <v>37.605095899999988</v>
      </c>
      <c r="Y2" t="s">
        <v>3495</v>
      </c>
      <c r="Z2">
        <v>91.74</v>
      </c>
      <c r="AA2" t="s">
        <v>3496</v>
      </c>
      <c r="AB2" t="s">
        <v>566</v>
      </c>
      <c r="AC2" t="s">
        <v>3497</v>
      </c>
      <c r="AD2" t="s">
        <v>3498</v>
      </c>
      <c r="AE2" t="s">
        <v>2120</v>
      </c>
      <c r="AF2" t="s">
        <v>688</v>
      </c>
      <c r="AG2" t="s">
        <v>3499</v>
      </c>
      <c r="AH2" t="s">
        <v>717</v>
      </c>
      <c r="AI2">
        <v>46.04</v>
      </c>
      <c r="AJ2" t="s">
        <v>717</v>
      </c>
      <c r="AK2">
        <v>20210204</v>
      </c>
      <c r="AL2" t="s">
        <v>3500</v>
      </c>
      <c r="AM2" t="s">
        <v>3501</v>
      </c>
      <c r="AN2">
        <v>1.34</v>
      </c>
      <c r="AO2">
        <v>62.85</v>
      </c>
      <c r="AP2" t="s">
        <v>3502</v>
      </c>
      <c r="AQ2" t="s">
        <v>3493</v>
      </c>
      <c r="AR2" t="s">
        <v>3503</v>
      </c>
      <c r="AS2" t="s">
        <v>3504</v>
      </c>
      <c r="AT2" t="s">
        <v>3505</v>
      </c>
      <c r="AU2" t="s">
        <v>3506</v>
      </c>
      <c r="AV2">
        <v>1008</v>
      </c>
      <c r="AW2">
        <v>490</v>
      </c>
      <c r="AX2">
        <v>1008</v>
      </c>
      <c r="AY2">
        <v>260</v>
      </c>
      <c r="AZ2" t="s">
        <v>3507</v>
      </c>
      <c r="BA2" t="s">
        <v>3508</v>
      </c>
      <c r="BB2" t="s">
        <v>3509</v>
      </c>
      <c r="BC2" t="s">
        <v>3481</v>
      </c>
      <c r="BD2" t="s">
        <v>3510</v>
      </c>
    </row>
    <row r="3" spans="1:56" x14ac:dyDescent="0.25">
      <c r="A3" t="s">
        <v>2895</v>
      </c>
      <c r="B3">
        <v>432.15</v>
      </c>
      <c r="C3" t="s">
        <v>2494</v>
      </c>
      <c r="D3">
        <v>23.65</v>
      </c>
      <c r="E3" t="s">
        <v>553</v>
      </c>
      <c r="F3" t="s">
        <v>3511</v>
      </c>
      <c r="G3" t="s">
        <v>3512</v>
      </c>
      <c r="H3" t="s">
        <v>3513</v>
      </c>
      <c r="I3" t="s">
        <v>2900</v>
      </c>
      <c r="J3" t="s">
        <v>2901</v>
      </c>
      <c r="K3" t="s">
        <v>1851</v>
      </c>
      <c r="L3" t="s">
        <v>721</v>
      </c>
      <c r="M3">
        <f>VLOOKUP(A3,MIS!$A$2:$C$542,3,FALSE)</f>
        <v>10</v>
      </c>
      <c r="N3" t="s">
        <v>2902</v>
      </c>
      <c r="O3" t="s">
        <v>2903</v>
      </c>
      <c r="P3" t="s">
        <v>2904</v>
      </c>
      <c r="Q3" t="s">
        <v>2905</v>
      </c>
      <c r="R3" t="s">
        <v>3514</v>
      </c>
      <c r="S3" t="s">
        <v>3515</v>
      </c>
      <c r="T3">
        <v>365.69827243999998</v>
      </c>
      <c r="U3">
        <v>395.78870934000003</v>
      </c>
      <c r="V3" t="s">
        <v>2908</v>
      </c>
      <c r="W3" t="s">
        <v>3516</v>
      </c>
      <c r="X3">
        <v>5.7983567699999998</v>
      </c>
      <c r="Y3" t="s">
        <v>3517</v>
      </c>
      <c r="Z3">
        <v>91.84</v>
      </c>
      <c r="AA3" t="s">
        <v>3518</v>
      </c>
      <c r="AB3" t="s">
        <v>566</v>
      </c>
      <c r="AC3" t="s">
        <v>2913</v>
      </c>
      <c r="AD3" t="s">
        <v>2914</v>
      </c>
      <c r="AE3" t="s">
        <v>2915</v>
      </c>
      <c r="AF3" t="s">
        <v>1518</v>
      </c>
      <c r="AG3" t="s">
        <v>3519</v>
      </c>
      <c r="AH3" t="s">
        <v>717</v>
      </c>
      <c r="AI3">
        <v>34.619999999999997</v>
      </c>
      <c r="AJ3" t="s">
        <v>717</v>
      </c>
      <c r="AK3">
        <v>20210128</v>
      </c>
      <c r="AL3" t="s">
        <v>3520</v>
      </c>
      <c r="AM3" t="s">
        <v>3521</v>
      </c>
      <c r="AN3">
        <v>0.41</v>
      </c>
      <c r="AO3">
        <v>90.23</v>
      </c>
      <c r="AP3" t="s">
        <v>2919</v>
      </c>
      <c r="AQ3" t="s">
        <v>2908</v>
      </c>
      <c r="AR3" t="s">
        <v>3349</v>
      </c>
      <c r="AS3" t="s">
        <v>3522</v>
      </c>
      <c r="AT3" t="s">
        <v>3523</v>
      </c>
      <c r="AU3" t="s">
        <v>3524</v>
      </c>
      <c r="AV3">
        <v>436.6</v>
      </c>
      <c r="AW3">
        <v>317.55</v>
      </c>
      <c r="AX3">
        <v>436.6</v>
      </c>
      <c r="AY3">
        <v>154.05000000000001</v>
      </c>
      <c r="AZ3" t="s">
        <v>3525</v>
      </c>
      <c r="BA3" t="s">
        <v>3526</v>
      </c>
      <c r="BB3" t="s">
        <v>3527</v>
      </c>
      <c r="BC3" t="s">
        <v>3528</v>
      </c>
      <c r="BD3" t="s">
        <v>2794</v>
      </c>
    </row>
    <row r="4" spans="1:56" x14ac:dyDescent="0.25">
      <c r="A4" t="s">
        <v>1044</v>
      </c>
      <c r="B4">
        <v>625.9</v>
      </c>
      <c r="C4" t="s">
        <v>1525</v>
      </c>
      <c r="D4">
        <v>30.55</v>
      </c>
      <c r="E4" t="s">
        <v>553</v>
      </c>
      <c r="F4" t="s">
        <v>3529</v>
      </c>
      <c r="G4" t="s">
        <v>3530</v>
      </c>
      <c r="H4" t="s">
        <v>3531</v>
      </c>
      <c r="I4" t="s">
        <v>3532</v>
      </c>
      <c r="J4" t="s">
        <v>3533</v>
      </c>
      <c r="K4" t="s">
        <v>3190</v>
      </c>
      <c r="L4" t="s">
        <v>2704</v>
      </c>
      <c r="M4">
        <f>VLOOKUP(A4,MIS!$A$2:$C$542,3,FALSE)</f>
        <v>7</v>
      </c>
      <c r="N4" t="s">
        <v>2009</v>
      </c>
      <c r="O4" t="s">
        <v>3534</v>
      </c>
      <c r="P4" t="s">
        <v>3535</v>
      </c>
      <c r="Q4" t="s">
        <v>3536</v>
      </c>
      <c r="R4" t="s">
        <v>3537</v>
      </c>
      <c r="S4" t="s">
        <v>3538</v>
      </c>
      <c r="T4">
        <v>519.98030607999999</v>
      </c>
      <c r="U4">
        <v>568.02547116000005</v>
      </c>
      <c r="V4" t="s">
        <v>3539</v>
      </c>
      <c r="W4" t="s">
        <v>3540</v>
      </c>
      <c r="X4">
        <v>21.557114250000001</v>
      </c>
      <c r="Y4" t="s">
        <v>3541</v>
      </c>
      <c r="Z4">
        <v>73.3</v>
      </c>
      <c r="AA4" t="s">
        <v>3542</v>
      </c>
      <c r="AB4" t="s">
        <v>566</v>
      </c>
      <c r="AC4" t="s">
        <v>3543</v>
      </c>
      <c r="AD4" t="s">
        <v>3544</v>
      </c>
      <c r="AE4" t="s">
        <v>3545</v>
      </c>
      <c r="AF4" t="s">
        <v>1518</v>
      </c>
      <c r="AG4" t="s">
        <v>3546</v>
      </c>
      <c r="AH4" t="s">
        <v>717</v>
      </c>
      <c r="AI4">
        <v>37.619999999999997</v>
      </c>
      <c r="AJ4" t="s">
        <v>717</v>
      </c>
      <c r="AK4">
        <v>20210203</v>
      </c>
      <c r="AL4" t="s">
        <v>3547</v>
      </c>
      <c r="AM4" t="s">
        <v>3548</v>
      </c>
      <c r="AN4">
        <v>0.61</v>
      </c>
      <c r="AO4">
        <v>86.28</v>
      </c>
      <c r="AP4" t="s">
        <v>3329</v>
      </c>
      <c r="AQ4" t="s">
        <v>3539</v>
      </c>
      <c r="AR4" t="s">
        <v>3125</v>
      </c>
      <c r="AS4" t="s">
        <v>3549</v>
      </c>
      <c r="AT4" t="s">
        <v>1416</v>
      </c>
      <c r="AU4" t="s">
        <v>3550</v>
      </c>
      <c r="AV4">
        <v>638</v>
      </c>
      <c r="AW4">
        <v>351.85</v>
      </c>
      <c r="AX4">
        <v>638</v>
      </c>
      <c r="AY4">
        <v>116.4</v>
      </c>
      <c r="AZ4" t="s">
        <v>3551</v>
      </c>
      <c r="BA4" t="s">
        <v>3552</v>
      </c>
      <c r="BB4" t="s">
        <v>3553</v>
      </c>
      <c r="BC4" t="s">
        <v>3554</v>
      </c>
      <c r="BD4" t="s">
        <v>2794</v>
      </c>
    </row>
    <row r="5" spans="1:56" x14ac:dyDescent="0.25">
      <c r="A5" t="s">
        <v>3555</v>
      </c>
      <c r="B5">
        <v>901.8</v>
      </c>
      <c r="C5" t="s">
        <v>3556</v>
      </c>
      <c r="D5">
        <v>43.5</v>
      </c>
      <c r="E5" t="s">
        <v>566</v>
      </c>
      <c r="F5" t="s">
        <v>3557</v>
      </c>
      <c r="G5" t="s">
        <v>3558</v>
      </c>
      <c r="H5" t="s">
        <v>3559</v>
      </c>
      <c r="I5" t="s">
        <v>3560</v>
      </c>
      <c r="J5" t="s">
        <v>3561</v>
      </c>
      <c r="K5" t="s">
        <v>2008</v>
      </c>
      <c r="L5" t="s">
        <v>3480</v>
      </c>
      <c r="M5">
        <f>VLOOKUP(A5,MIS!$A$2:$C$542,3,FALSE)</f>
        <v>9</v>
      </c>
      <c r="N5" t="s">
        <v>3562</v>
      </c>
      <c r="O5" t="s">
        <v>3563</v>
      </c>
      <c r="P5" t="s">
        <v>3564</v>
      </c>
      <c r="Q5" t="s">
        <v>3565</v>
      </c>
      <c r="R5" t="s">
        <v>3566</v>
      </c>
      <c r="S5" t="s">
        <v>3567</v>
      </c>
      <c r="T5">
        <v>788.60490179999988</v>
      </c>
      <c r="U5">
        <v>860.72049654</v>
      </c>
      <c r="V5" t="s">
        <v>3568</v>
      </c>
      <c r="W5" t="s">
        <v>3569</v>
      </c>
      <c r="X5">
        <v>2.97437358</v>
      </c>
      <c r="Y5" t="s">
        <v>3570</v>
      </c>
      <c r="Z5">
        <v>75.400000000000006</v>
      </c>
      <c r="AA5" t="s">
        <v>3571</v>
      </c>
      <c r="AB5" t="s">
        <v>566</v>
      </c>
      <c r="AC5" t="s">
        <v>3572</v>
      </c>
      <c r="AD5" t="s">
        <v>3573</v>
      </c>
      <c r="AE5" t="s">
        <v>3574</v>
      </c>
      <c r="AF5" t="s">
        <v>1518</v>
      </c>
      <c r="AG5" t="s">
        <v>3575</v>
      </c>
      <c r="AH5" t="s">
        <v>717</v>
      </c>
      <c r="AI5">
        <v>25.46</v>
      </c>
      <c r="AJ5" t="s">
        <v>717</v>
      </c>
      <c r="AK5">
        <v>20201022</v>
      </c>
      <c r="AL5" t="s">
        <v>3576</v>
      </c>
      <c r="AM5" t="s">
        <v>3577</v>
      </c>
      <c r="AN5">
        <v>0.17</v>
      </c>
      <c r="AO5">
        <v>70.150000000000006</v>
      </c>
      <c r="AP5" t="s">
        <v>3578</v>
      </c>
      <c r="AQ5" t="s">
        <v>3568</v>
      </c>
      <c r="AR5" t="s">
        <v>3579</v>
      </c>
      <c r="AS5" t="s">
        <v>3580</v>
      </c>
      <c r="AT5" t="s">
        <v>3581</v>
      </c>
      <c r="AU5" t="s">
        <v>3582</v>
      </c>
      <c r="AV5">
        <v>913.15</v>
      </c>
      <c r="AW5">
        <v>685</v>
      </c>
      <c r="AX5">
        <v>913.15</v>
      </c>
      <c r="AY5">
        <v>254</v>
      </c>
      <c r="AZ5" t="s">
        <v>3583</v>
      </c>
      <c r="BA5" t="s">
        <v>3584</v>
      </c>
      <c r="BB5" t="s">
        <v>3585</v>
      </c>
      <c r="BC5" t="s">
        <v>2236</v>
      </c>
      <c r="BD5" t="s">
        <v>716</v>
      </c>
    </row>
    <row r="6" spans="1:56" x14ac:dyDescent="0.25">
      <c r="A6" t="s">
        <v>3586</v>
      </c>
      <c r="B6">
        <v>1301.25</v>
      </c>
      <c r="C6" t="s">
        <v>3587</v>
      </c>
      <c r="D6">
        <v>61.2</v>
      </c>
      <c r="E6" t="s">
        <v>566</v>
      </c>
      <c r="F6" t="s">
        <v>3588</v>
      </c>
      <c r="G6" t="s">
        <v>3589</v>
      </c>
      <c r="H6" t="s">
        <v>3590</v>
      </c>
      <c r="I6" t="s">
        <v>3591</v>
      </c>
      <c r="J6" t="s">
        <v>3592</v>
      </c>
      <c r="K6" t="s">
        <v>1607</v>
      </c>
      <c r="L6" t="s">
        <v>2332</v>
      </c>
      <c r="M6">
        <f>VLOOKUP(A6,MIS!$A$2:$C$542,3,FALSE)</f>
        <v>9</v>
      </c>
      <c r="N6" t="s">
        <v>3593</v>
      </c>
      <c r="O6" t="s">
        <v>3594</v>
      </c>
      <c r="P6" t="s">
        <v>3595</v>
      </c>
      <c r="Q6" t="s">
        <v>3596</v>
      </c>
      <c r="R6" t="s">
        <v>3597</v>
      </c>
      <c r="S6" t="s">
        <v>3598</v>
      </c>
      <c r="T6">
        <v>1141.91863885</v>
      </c>
      <c r="U6">
        <v>1245.5080192099999</v>
      </c>
      <c r="V6" t="s">
        <v>3599</v>
      </c>
      <c r="W6" t="s">
        <v>3600</v>
      </c>
      <c r="X6">
        <v>33.091102380000002</v>
      </c>
      <c r="Y6" t="s">
        <v>3601</v>
      </c>
      <c r="Z6">
        <v>70.08</v>
      </c>
      <c r="AA6" t="s">
        <v>3602</v>
      </c>
      <c r="AB6" t="s">
        <v>566</v>
      </c>
      <c r="AC6" t="s">
        <v>3603</v>
      </c>
      <c r="AD6" t="s">
        <v>3604</v>
      </c>
      <c r="AE6" t="s">
        <v>3605</v>
      </c>
      <c r="AF6" t="s">
        <v>1518</v>
      </c>
      <c r="AG6" t="s">
        <v>3606</v>
      </c>
      <c r="AH6" t="s">
        <v>717</v>
      </c>
      <c r="AI6">
        <v>21.32</v>
      </c>
      <c r="AJ6" t="s">
        <v>717</v>
      </c>
      <c r="AK6">
        <v>20210204</v>
      </c>
      <c r="AL6" t="s">
        <v>3607</v>
      </c>
      <c r="AM6" t="s">
        <v>1590</v>
      </c>
      <c r="AN6">
        <v>0.35</v>
      </c>
      <c r="AO6">
        <v>87.5</v>
      </c>
      <c r="AP6" t="s">
        <v>3608</v>
      </c>
      <c r="AQ6" t="s">
        <v>3599</v>
      </c>
      <c r="AR6" t="s">
        <v>3349</v>
      </c>
      <c r="AS6" t="s">
        <v>3609</v>
      </c>
      <c r="AT6" t="s">
        <v>1070</v>
      </c>
      <c r="AU6" t="s">
        <v>3610</v>
      </c>
      <c r="AV6">
        <v>1310</v>
      </c>
      <c r="AW6">
        <v>869</v>
      </c>
      <c r="AX6">
        <v>1310</v>
      </c>
      <c r="AY6">
        <v>402.7</v>
      </c>
      <c r="AZ6" t="s">
        <v>3611</v>
      </c>
      <c r="BA6" t="s">
        <v>3612</v>
      </c>
      <c r="BB6" t="s">
        <v>3613</v>
      </c>
      <c r="BC6" t="s">
        <v>3614</v>
      </c>
      <c r="BD6" t="s">
        <v>3615</v>
      </c>
    </row>
    <row r="7" spans="1:56" x14ac:dyDescent="0.25">
      <c r="A7" t="s">
        <v>3616</v>
      </c>
      <c r="B7">
        <v>1477.95</v>
      </c>
      <c r="C7" t="s">
        <v>3617</v>
      </c>
      <c r="D7">
        <v>67.8</v>
      </c>
      <c r="E7" t="s">
        <v>553</v>
      </c>
      <c r="F7" t="s">
        <v>3618</v>
      </c>
      <c r="G7" t="s">
        <v>3619</v>
      </c>
      <c r="H7" t="s">
        <v>3620</v>
      </c>
      <c r="I7" t="s">
        <v>3621</v>
      </c>
      <c r="J7" t="s">
        <v>717</v>
      </c>
      <c r="K7" t="s">
        <v>1673</v>
      </c>
      <c r="L7" t="s">
        <v>3622</v>
      </c>
      <c r="M7">
        <f>VLOOKUP(A7,MIS!$A$2:$C$542,3,FALSE)</f>
        <v>10</v>
      </c>
      <c r="N7" t="s">
        <v>1504</v>
      </c>
      <c r="O7" t="s">
        <v>3623</v>
      </c>
      <c r="P7" t="s">
        <v>3624</v>
      </c>
      <c r="Q7" t="s">
        <v>3625</v>
      </c>
      <c r="R7" t="s">
        <v>3626</v>
      </c>
      <c r="S7" t="s">
        <v>3627</v>
      </c>
      <c r="T7">
        <v>1125.80302366</v>
      </c>
      <c r="U7">
        <v>1263.59148056</v>
      </c>
      <c r="V7" t="s">
        <v>3628</v>
      </c>
      <c r="W7" t="s">
        <v>3629</v>
      </c>
      <c r="X7">
        <v>41.243353929999998</v>
      </c>
      <c r="Y7" t="s">
        <v>3630</v>
      </c>
      <c r="Z7">
        <v>82.09</v>
      </c>
      <c r="AA7" t="s">
        <v>3631</v>
      </c>
      <c r="AB7" t="s">
        <v>566</v>
      </c>
      <c r="AC7" t="s">
        <v>3632</v>
      </c>
      <c r="AD7" t="s">
        <v>3633</v>
      </c>
      <c r="AE7" t="s">
        <v>3634</v>
      </c>
      <c r="AF7" t="s">
        <v>1518</v>
      </c>
      <c r="AG7" t="s">
        <v>3635</v>
      </c>
      <c r="AH7" t="s">
        <v>717</v>
      </c>
      <c r="AI7">
        <v>41.81</v>
      </c>
      <c r="AJ7" t="s">
        <v>717</v>
      </c>
      <c r="AK7">
        <v>20210129</v>
      </c>
      <c r="AL7" t="s">
        <v>3636</v>
      </c>
      <c r="AM7" t="s">
        <v>3637</v>
      </c>
      <c r="AN7">
        <v>0.05</v>
      </c>
      <c r="AO7">
        <v>90.6</v>
      </c>
      <c r="AP7" t="s">
        <v>3638</v>
      </c>
      <c r="AQ7" t="s">
        <v>3628</v>
      </c>
      <c r="AR7" t="s">
        <v>3639</v>
      </c>
      <c r="AS7" t="s">
        <v>2476</v>
      </c>
      <c r="AT7" t="s">
        <v>3640</v>
      </c>
      <c r="AU7" t="s">
        <v>3641</v>
      </c>
      <c r="AV7">
        <v>1496.4</v>
      </c>
      <c r="AW7">
        <v>863.65</v>
      </c>
      <c r="AX7">
        <v>1496.4</v>
      </c>
      <c r="AY7">
        <v>625</v>
      </c>
      <c r="AZ7" t="s">
        <v>3642</v>
      </c>
      <c r="BA7" t="s">
        <v>3643</v>
      </c>
      <c r="BB7" t="s">
        <v>3644</v>
      </c>
      <c r="BC7" t="s">
        <v>1370</v>
      </c>
      <c r="BD7" t="s">
        <v>3645</v>
      </c>
    </row>
    <row r="8" spans="1:56" x14ac:dyDescent="0.25">
      <c r="A8" t="s">
        <v>3001</v>
      </c>
      <c r="B8">
        <v>1443</v>
      </c>
      <c r="C8" t="s">
        <v>3103</v>
      </c>
      <c r="D8">
        <v>58.55</v>
      </c>
      <c r="E8" t="s">
        <v>553</v>
      </c>
      <c r="F8" t="s">
        <v>3646</v>
      </c>
      <c r="G8" t="s">
        <v>3647</v>
      </c>
      <c r="H8" t="s">
        <v>3648</v>
      </c>
      <c r="I8" t="s">
        <v>3006</v>
      </c>
      <c r="J8" t="s">
        <v>3007</v>
      </c>
      <c r="K8" t="s">
        <v>1673</v>
      </c>
      <c r="L8" t="s">
        <v>1122</v>
      </c>
      <c r="M8">
        <f>VLOOKUP(A8,MIS!$A$2:$C$542,3,FALSE)</f>
        <v>7</v>
      </c>
      <c r="N8" t="s">
        <v>1504</v>
      </c>
      <c r="O8" t="s">
        <v>3008</v>
      </c>
      <c r="P8" t="s">
        <v>3009</v>
      </c>
      <c r="Q8" t="s">
        <v>3010</v>
      </c>
      <c r="R8" t="s">
        <v>3649</v>
      </c>
      <c r="S8" t="s">
        <v>3650</v>
      </c>
      <c r="T8">
        <v>1205.53611531</v>
      </c>
      <c r="U8">
        <v>1354.13946483</v>
      </c>
      <c r="V8" t="s">
        <v>3013</v>
      </c>
      <c r="W8" t="s">
        <v>3651</v>
      </c>
      <c r="X8">
        <v>63.57287899</v>
      </c>
      <c r="Y8" t="s">
        <v>3652</v>
      </c>
      <c r="Z8">
        <v>69.900000000000006</v>
      </c>
      <c r="AA8" t="s">
        <v>3653</v>
      </c>
      <c r="AB8" t="s">
        <v>566</v>
      </c>
      <c r="AC8" t="s">
        <v>3017</v>
      </c>
      <c r="AD8" t="s">
        <v>3018</v>
      </c>
      <c r="AE8" t="s">
        <v>3019</v>
      </c>
      <c r="AF8" t="s">
        <v>1518</v>
      </c>
      <c r="AG8" t="s">
        <v>3654</v>
      </c>
      <c r="AH8" t="s">
        <v>717</v>
      </c>
      <c r="AI8">
        <v>30.88</v>
      </c>
      <c r="AJ8" t="s">
        <v>717</v>
      </c>
      <c r="AK8">
        <v>20210128</v>
      </c>
      <c r="AL8" t="s">
        <v>3655</v>
      </c>
      <c r="AM8" t="s">
        <v>3656</v>
      </c>
      <c r="AN8">
        <v>0.21</v>
      </c>
      <c r="AO8">
        <v>85.93</v>
      </c>
      <c r="AP8" t="s">
        <v>3024</v>
      </c>
      <c r="AQ8" t="s">
        <v>3013</v>
      </c>
      <c r="AR8" t="s">
        <v>3025</v>
      </c>
      <c r="AS8" t="s">
        <v>3657</v>
      </c>
      <c r="AT8" t="s">
        <v>3658</v>
      </c>
      <c r="AU8" t="s">
        <v>3659</v>
      </c>
      <c r="AV8">
        <v>1479</v>
      </c>
      <c r="AW8">
        <v>826</v>
      </c>
      <c r="AX8">
        <v>1479</v>
      </c>
      <c r="AY8">
        <v>428.68</v>
      </c>
      <c r="AZ8" t="s">
        <v>3660</v>
      </c>
      <c r="BA8" t="s">
        <v>3661</v>
      </c>
      <c r="BB8" t="s">
        <v>3662</v>
      </c>
      <c r="BC8" t="s">
        <v>1196</v>
      </c>
      <c r="BD8" t="s">
        <v>565</v>
      </c>
    </row>
    <row r="9" spans="1:56" x14ac:dyDescent="0.25">
      <c r="A9" t="s">
        <v>2212</v>
      </c>
      <c r="B9">
        <v>367.9</v>
      </c>
      <c r="C9" t="s">
        <v>3294</v>
      </c>
      <c r="D9">
        <v>14.5</v>
      </c>
      <c r="E9" t="s">
        <v>553</v>
      </c>
      <c r="F9" t="s">
        <v>3663</v>
      </c>
      <c r="G9" t="s">
        <v>3664</v>
      </c>
      <c r="H9" t="s">
        <v>717</v>
      </c>
      <c r="I9" t="s">
        <v>2216</v>
      </c>
      <c r="J9" t="s">
        <v>717</v>
      </c>
      <c r="K9" t="s">
        <v>1789</v>
      </c>
      <c r="L9" t="s">
        <v>3337</v>
      </c>
      <c r="M9">
        <f>VLOOKUP(A9,MIS!$A$2:$C$542,3,FALSE)</f>
        <v>8</v>
      </c>
      <c r="N9" t="s">
        <v>2217</v>
      </c>
      <c r="O9" t="s">
        <v>2218</v>
      </c>
      <c r="P9" t="s">
        <v>2219</v>
      </c>
      <c r="Q9" t="s">
        <v>2220</v>
      </c>
      <c r="R9" t="s">
        <v>3665</v>
      </c>
      <c r="S9" t="s">
        <v>3666</v>
      </c>
      <c r="T9">
        <v>311.54389902000003</v>
      </c>
      <c r="U9">
        <v>341.85623068000001</v>
      </c>
      <c r="V9" t="s">
        <v>2223</v>
      </c>
      <c r="W9" t="s">
        <v>3667</v>
      </c>
      <c r="X9">
        <v>10.13470697</v>
      </c>
      <c r="Y9" t="s">
        <v>3668</v>
      </c>
      <c r="Z9">
        <v>82.46</v>
      </c>
      <c r="AA9" t="s">
        <v>3669</v>
      </c>
      <c r="AB9" t="s">
        <v>566</v>
      </c>
      <c r="AC9" t="s">
        <v>2227</v>
      </c>
      <c r="AD9" t="s">
        <v>2228</v>
      </c>
      <c r="AE9" t="s">
        <v>2229</v>
      </c>
      <c r="AF9" t="s">
        <v>1518</v>
      </c>
      <c r="AG9" t="s">
        <v>3670</v>
      </c>
      <c r="AH9" t="s">
        <v>717</v>
      </c>
      <c r="AI9">
        <v>30.9</v>
      </c>
      <c r="AJ9" t="s">
        <v>717</v>
      </c>
      <c r="AK9">
        <v>20201113</v>
      </c>
      <c r="AL9" t="s">
        <v>3671</v>
      </c>
      <c r="AM9" t="s">
        <v>3672</v>
      </c>
      <c r="AN9">
        <v>0.4</v>
      </c>
      <c r="AO9">
        <v>85.1</v>
      </c>
      <c r="AP9" t="s">
        <v>2234</v>
      </c>
      <c r="AQ9" t="s">
        <v>2223</v>
      </c>
      <c r="AR9" t="s">
        <v>3579</v>
      </c>
      <c r="AS9" t="s">
        <v>3673</v>
      </c>
      <c r="AT9" t="s">
        <v>2540</v>
      </c>
      <c r="AU9" t="s">
        <v>3674</v>
      </c>
      <c r="AV9">
        <v>369</v>
      </c>
      <c r="AW9">
        <v>178.35</v>
      </c>
      <c r="AX9">
        <v>369</v>
      </c>
      <c r="AY9">
        <v>103</v>
      </c>
      <c r="AZ9" t="s">
        <v>3675</v>
      </c>
      <c r="BA9" t="s">
        <v>3676</v>
      </c>
      <c r="BB9" t="s">
        <v>3677</v>
      </c>
      <c r="BC9" t="s">
        <v>3678</v>
      </c>
      <c r="BD9" t="s">
        <v>3679</v>
      </c>
    </row>
    <row r="10" spans="1:56" x14ac:dyDescent="0.25">
      <c r="A10" t="s">
        <v>1063</v>
      </c>
      <c r="B10">
        <v>585.95000000000005</v>
      </c>
      <c r="C10" t="s">
        <v>1100</v>
      </c>
      <c r="D10">
        <v>19</v>
      </c>
      <c r="E10" t="s">
        <v>553</v>
      </c>
      <c r="F10" t="s">
        <v>3680</v>
      </c>
      <c r="G10" t="s">
        <v>3681</v>
      </c>
      <c r="H10" t="s">
        <v>3682</v>
      </c>
      <c r="I10" t="s">
        <v>3683</v>
      </c>
      <c r="J10" t="s">
        <v>3684</v>
      </c>
      <c r="K10" t="s">
        <v>1947</v>
      </c>
      <c r="L10" t="s">
        <v>3685</v>
      </c>
      <c r="M10">
        <f>VLOOKUP(A10,MIS!$A$2:$C$542,3,FALSE)</f>
        <v>10</v>
      </c>
      <c r="N10" t="s">
        <v>3686</v>
      </c>
      <c r="O10" t="s">
        <v>3687</v>
      </c>
      <c r="P10" t="s">
        <v>3688</v>
      </c>
      <c r="Q10" t="s">
        <v>3689</v>
      </c>
      <c r="R10" t="s">
        <v>3690</v>
      </c>
      <c r="S10" t="s">
        <v>3691</v>
      </c>
      <c r="T10">
        <v>517.39940041</v>
      </c>
      <c r="U10">
        <v>558.20461467999996</v>
      </c>
      <c r="V10" t="s">
        <v>3692</v>
      </c>
      <c r="W10" t="s">
        <v>3693</v>
      </c>
      <c r="X10">
        <v>18.581212529999998</v>
      </c>
      <c r="Y10" t="s">
        <v>3694</v>
      </c>
      <c r="Z10">
        <v>68.239999999999995</v>
      </c>
      <c r="AA10" t="s">
        <v>3695</v>
      </c>
      <c r="AB10" t="s">
        <v>566</v>
      </c>
      <c r="AC10" t="s">
        <v>3696</v>
      </c>
      <c r="AD10" t="s">
        <v>3697</v>
      </c>
      <c r="AE10" t="s">
        <v>3698</v>
      </c>
      <c r="AF10" t="s">
        <v>1518</v>
      </c>
      <c r="AG10" t="s">
        <v>3699</v>
      </c>
      <c r="AH10" t="s">
        <v>717</v>
      </c>
      <c r="AI10">
        <v>29.83</v>
      </c>
      <c r="AJ10" t="s">
        <v>717</v>
      </c>
      <c r="AK10">
        <v>20201104</v>
      </c>
      <c r="AL10" t="s">
        <v>3700</v>
      </c>
      <c r="AM10" t="s">
        <v>3701</v>
      </c>
      <c r="AN10">
        <v>0.38</v>
      </c>
      <c r="AO10">
        <v>91.73</v>
      </c>
      <c r="AP10" t="s">
        <v>3702</v>
      </c>
      <c r="AQ10" t="s">
        <v>3692</v>
      </c>
      <c r="AR10" t="s">
        <v>3703</v>
      </c>
      <c r="AS10" t="s">
        <v>3704</v>
      </c>
      <c r="AT10" t="s">
        <v>3280</v>
      </c>
      <c r="AU10" t="s">
        <v>3705</v>
      </c>
      <c r="AV10">
        <v>594</v>
      </c>
      <c r="AW10">
        <v>362.7</v>
      </c>
      <c r="AX10">
        <v>594</v>
      </c>
      <c r="AY10">
        <v>203</v>
      </c>
      <c r="AZ10" t="s">
        <v>3706</v>
      </c>
      <c r="BA10" t="s">
        <v>3707</v>
      </c>
      <c r="BB10" t="s">
        <v>3708</v>
      </c>
      <c r="BC10" t="s">
        <v>2829</v>
      </c>
      <c r="BD10" t="s">
        <v>2825</v>
      </c>
    </row>
    <row r="11" spans="1:56" x14ac:dyDescent="0.25">
      <c r="A11" t="s">
        <v>3709</v>
      </c>
      <c r="B11">
        <v>314.89999999999998</v>
      </c>
      <c r="C11" t="s">
        <v>1383</v>
      </c>
      <c r="D11">
        <v>9.6</v>
      </c>
      <c r="E11" t="s">
        <v>553</v>
      </c>
      <c r="F11" t="s">
        <v>3710</v>
      </c>
      <c r="G11" t="s">
        <v>3711</v>
      </c>
      <c r="H11" t="s">
        <v>717</v>
      </c>
      <c r="I11" t="s">
        <v>3712</v>
      </c>
      <c r="J11" t="s">
        <v>3713</v>
      </c>
      <c r="K11" t="s">
        <v>1673</v>
      </c>
      <c r="L11" t="s">
        <v>1196</v>
      </c>
      <c r="M11">
        <f>VLOOKUP(A11,MIS!$A$2:$C$542,3,FALSE)</f>
        <v>8</v>
      </c>
      <c r="N11" t="s">
        <v>3714</v>
      </c>
      <c r="O11" t="s">
        <v>3715</v>
      </c>
      <c r="P11" t="s">
        <v>3716</v>
      </c>
      <c r="Q11" t="s">
        <v>3717</v>
      </c>
      <c r="R11" t="s">
        <v>3718</v>
      </c>
      <c r="S11" t="s">
        <v>3719</v>
      </c>
      <c r="T11">
        <v>264.08292162999999</v>
      </c>
      <c r="U11">
        <v>293.05805319000001</v>
      </c>
      <c r="V11" t="s">
        <v>3720</v>
      </c>
      <c r="W11" t="s">
        <v>3721</v>
      </c>
      <c r="X11">
        <v>14.18005965</v>
      </c>
      <c r="Y11" t="s">
        <v>3722</v>
      </c>
      <c r="Z11">
        <v>69.06</v>
      </c>
      <c r="AA11" t="s">
        <v>3723</v>
      </c>
      <c r="AB11" t="s">
        <v>566</v>
      </c>
      <c r="AC11" t="s">
        <v>3724</v>
      </c>
      <c r="AD11" t="s">
        <v>3725</v>
      </c>
      <c r="AE11" t="s">
        <v>1822</v>
      </c>
      <c r="AF11" t="s">
        <v>1518</v>
      </c>
      <c r="AG11" t="s">
        <v>3726</v>
      </c>
      <c r="AH11" t="s">
        <v>717</v>
      </c>
      <c r="AI11">
        <v>31.85</v>
      </c>
      <c r="AJ11" t="s">
        <v>717</v>
      </c>
      <c r="AK11">
        <v>20210129</v>
      </c>
      <c r="AL11" t="s">
        <v>3727</v>
      </c>
      <c r="AM11" t="s">
        <v>3728</v>
      </c>
      <c r="AN11">
        <v>0.32</v>
      </c>
      <c r="AO11">
        <v>85.57</v>
      </c>
      <c r="AP11" t="s">
        <v>3729</v>
      </c>
      <c r="AQ11" t="s">
        <v>3720</v>
      </c>
      <c r="AR11" t="s">
        <v>3473</v>
      </c>
      <c r="AS11" t="s">
        <v>3730</v>
      </c>
      <c r="AT11" t="s">
        <v>2844</v>
      </c>
      <c r="AU11" t="s">
        <v>3731</v>
      </c>
      <c r="AV11">
        <v>318.89999999999998</v>
      </c>
      <c r="AW11">
        <v>169.1</v>
      </c>
      <c r="AX11">
        <v>318.89999999999998</v>
      </c>
      <c r="AY11">
        <v>114.55</v>
      </c>
      <c r="AZ11" t="s">
        <v>3732</v>
      </c>
      <c r="BA11" t="s">
        <v>3733</v>
      </c>
      <c r="BB11" t="s">
        <v>3734</v>
      </c>
      <c r="BC11" t="s">
        <v>3735</v>
      </c>
      <c r="BD11" t="s">
        <v>3736</v>
      </c>
    </row>
    <row r="12" spans="1:56" x14ac:dyDescent="0.25">
      <c r="A12" t="s">
        <v>1280</v>
      </c>
      <c r="B12">
        <v>520</v>
      </c>
      <c r="C12" t="s">
        <v>2141</v>
      </c>
      <c r="D12">
        <v>14.6</v>
      </c>
      <c r="E12" t="s">
        <v>553</v>
      </c>
      <c r="F12" t="s">
        <v>3737</v>
      </c>
      <c r="G12" t="s">
        <v>3738</v>
      </c>
      <c r="H12" t="s">
        <v>717</v>
      </c>
      <c r="I12" t="s">
        <v>3739</v>
      </c>
      <c r="J12" t="s">
        <v>3740</v>
      </c>
      <c r="K12" t="s">
        <v>2039</v>
      </c>
      <c r="L12" t="s">
        <v>2141</v>
      </c>
      <c r="M12">
        <f>VLOOKUP(A12,MIS!$A$2:$C$542,3,FALSE)</f>
        <v>11</v>
      </c>
      <c r="N12" t="s">
        <v>3741</v>
      </c>
      <c r="O12" t="s">
        <v>3742</v>
      </c>
      <c r="P12" t="s">
        <v>3743</v>
      </c>
      <c r="Q12" t="s">
        <v>3744</v>
      </c>
      <c r="R12" t="s">
        <v>3745</v>
      </c>
      <c r="S12" t="s">
        <v>3746</v>
      </c>
      <c r="T12">
        <v>448.09161173000001</v>
      </c>
      <c r="U12">
        <v>489.32812519999999</v>
      </c>
      <c r="V12" t="s">
        <v>3747</v>
      </c>
      <c r="W12" t="s">
        <v>3748</v>
      </c>
      <c r="X12">
        <v>11.87207459</v>
      </c>
      <c r="Y12" t="s">
        <v>3749</v>
      </c>
      <c r="Z12">
        <v>71.08</v>
      </c>
      <c r="AA12" t="s">
        <v>3750</v>
      </c>
      <c r="AB12" t="s">
        <v>566</v>
      </c>
      <c r="AC12" t="s">
        <v>3751</v>
      </c>
      <c r="AD12" t="s">
        <v>3752</v>
      </c>
      <c r="AE12" t="s">
        <v>3753</v>
      </c>
      <c r="AF12" t="s">
        <v>1518</v>
      </c>
      <c r="AG12" t="s">
        <v>3754</v>
      </c>
      <c r="AH12" t="s">
        <v>717</v>
      </c>
      <c r="AI12">
        <v>31.62</v>
      </c>
      <c r="AJ12" t="s">
        <v>717</v>
      </c>
      <c r="AK12">
        <v>20210205</v>
      </c>
      <c r="AL12" t="s">
        <v>3755</v>
      </c>
      <c r="AM12" t="s">
        <v>3756</v>
      </c>
      <c r="AN12">
        <v>0.12</v>
      </c>
      <c r="AO12">
        <v>79.739999999999995</v>
      </c>
      <c r="AP12" t="s">
        <v>3757</v>
      </c>
      <c r="AQ12" t="s">
        <v>3747</v>
      </c>
      <c r="AR12" t="s">
        <v>3302</v>
      </c>
      <c r="AS12" t="s">
        <v>3758</v>
      </c>
      <c r="AT12" t="s">
        <v>3759</v>
      </c>
      <c r="AU12" t="s">
        <v>3760</v>
      </c>
      <c r="AV12">
        <v>524.65</v>
      </c>
      <c r="AW12">
        <v>328.85</v>
      </c>
      <c r="AX12">
        <v>524.65</v>
      </c>
      <c r="AY12">
        <v>204</v>
      </c>
      <c r="AZ12" t="s">
        <v>3761</v>
      </c>
      <c r="BA12" t="s">
        <v>3762</v>
      </c>
      <c r="BB12" t="s">
        <v>3763</v>
      </c>
      <c r="BC12" t="s">
        <v>2597</v>
      </c>
      <c r="BD12" t="s">
        <v>1520</v>
      </c>
    </row>
    <row r="13" spans="1:56" x14ac:dyDescent="0.25">
      <c r="A13" t="s">
        <v>3764</v>
      </c>
      <c r="B13">
        <v>1008.65</v>
      </c>
      <c r="C13" t="s">
        <v>3308</v>
      </c>
      <c r="D13">
        <v>26.75</v>
      </c>
      <c r="E13" t="s">
        <v>553</v>
      </c>
      <c r="F13" t="s">
        <v>3765</v>
      </c>
      <c r="G13" t="s">
        <v>3766</v>
      </c>
      <c r="H13" t="s">
        <v>1011</v>
      </c>
      <c r="I13" t="s">
        <v>3767</v>
      </c>
      <c r="J13" t="s">
        <v>3768</v>
      </c>
      <c r="K13" t="s">
        <v>1673</v>
      </c>
      <c r="L13" t="s">
        <v>3191</v>
      </c>
      <c r="M13">
        <f>VLOOKUP(A13,MIS!$A$2:$C$542,3,FALSE)</f>
        <v>9</v>
      </c>
      <c r="N13" t="s">
        <v>1504</v>
      </c>
      <c r="O13" t="s">
        <v>717</v>
      </c>
      <c r="P13" t="s">
        <v>717</v>
      </c>
      <c r="Q13" t="s">
        <v>717</v>
      </c>
      <c r="R13" t="s">
        <v>3769</v>
      </c>
      <c r="S13" t="s">
        <v>3770</v>
      </c>
      <c r="T13">
        <v>889.69546534999995</v>
      </c>
      <c r="U13">
        <v>962.44087865999995</v>
      </c>
      <c r="V13" t="s">
        <v>3771</v>
      </c>
      <c r="W13" t="s">
        <v>3772</v>
      </c>
      <c r="X13">
        <v>13.82720597</v>
      </c>
      <c r="Y13" t="s">
        <v>3773</v>
      </c>
      <c r="Z13">
        <v>81.67</v>
      </c>
      <c r="AA13" t="s">
        <v>3774</v>
      </c>
      <c r="AB13" t="s">
        <v>566</v>
      </c>
      <c r="AC13" t="s">
        <v>1504</v>
      </c>
      <c r="AD13" t="s">
        <v>3775</v>
      </c>
      <c r="AE13" t="s">
        <v>3776</v>
      </c>
      <c r="AF13" t="s">
        <v>1518</v>
      </c>
      <c r="AG13" t="s">
        <v>3777</v>
      </c>
      <c r="AH13" t="s">
        <v>717</v>
      </c>
      <c r="AI13">
        <v>36.82</v>
      </c>
      <c r="AJ13" t="s">
        <v>717</v>
      </c>
      <c r="AK13">
        <v>20210128</v>
      </c>
      <c r="AL13" t="s">
        <v>3778</v>
      </c>
      <c r="AM13" t="s">
        <v>3779</v>
      </c>
      <c r="AN13">
        <v>0.33</v>
      </c>
      <c r="AO13">
        <v>80.42</v>
      </c>
      <c r="AP13" t="s">
        <v>3780</v>
      </c>
      <c r="AQ13" t="s">
        <v>3771</v>
      </c>
      <c r="AR13" t="s">
        <v>3302</v>
      </c>
      <c r="AS13" t="s">
        <v>2027</v>
      </c>
      <c r="AT13" t="s">
        <v>3781</v>
      </c>
      <c r="AU13" t="s">
        <v>3782</v>
      </c>
      <c r="AV13">
        <v>1045</v>
      </c>
      <c r="AW13">
        <v>720.45</v>
      </c>
      <c r="AX13">
        <v>1218</v>
      </c>
      <c r="AY13">
        <v>366</v>
      </c>
      <c r="AZ13" t="s">
        <v>3783</v>
      </c>
      <c r="BA13" t="s">
        <v>3784</v>
      </c>
      <c r="BB13" t="s">
        <v>3785</v>
      </c>
      <c r="BC13" t="s">
        <v>1208</v>
      </c>
      <c r="BD13" t="s">
        <v>3786</v>
      </c>
    </row>
    <row r="14" spans="1:56" x14ac:dyDescent="0.25">
      <c r="A14" t="s">
        <v>3787</v>
      </c>
      <c r="B14">
        <v>1099</v>
      </c>
      <c r="C14" t="s">
        <v>788</v>
      </c>
      <c r="D14">
        <v>23.25</v>
      </c>
      <c r="E14" t="s">
        <v>553</v>
      </c>
      <c r="F14" t="s">
        <v>3788</v>
      </c>
      <c r="G14" t="s">
        <v>3789</v>
      </c>
      <c r="H14" t="s">
        <v>717</v>
      </c>
      <c r="I14" t="s">
        <v>3790</v>
      </c>
      <c r="J14" t="s">
        <v>3791</v>
      </c>
      <c r="K14" t="s">
        <v>3792</v>
      </c>
      <c r="L14" t="s">
        <v>1048</v>
      </c>
      <c r="M14">
        <f>VLOOKUP(A14,MIS!$A$2:$C$542,3,FALSE)</f>
        <v>8</v>
      </c>
      <c r="N14" t="s">
        <v>1504</v>
      </c>
      <c r="O14" t="s">
        <v>3793</v>
      </c>
      <c r="P14" t="s">
        <v>3794</v>
      </c>
      <c r="Q14" t="s">
        <v>3795</v>
      </c>
      <c r="R14" t="s">
        <v>3796</v>
      </c>
      <c r="S14" t="s">
        <v>3797</v>
      </c>
      <c r="T14">
        <v>957.59768871000006</v>
      </c>
      <c r="U14">
        <v>1048.55605498</v>
      </c>
      <c r="V14" t="s">
        <v>3798</v>
      </c>
      <c r="W14" t="s">
        <v>3799</v>
      </c>
      <c r="X14">
        <v>29.079967570000001</v>
      </c>
      <c r="Y14" t="s">
        <v>3800</v>
      </c>
      <c r="Z14">
        <v>69.709999999999994</v>
      </c>
      <c r="AA14" t="s">
        <v>3801</v>
      </c>
      <c r="AB14" t="s">
        <v>566</v>
      </c>
      <c r="AC14" t="s">
        <v>3802</v>
      </c>
      <c r="AD14" t="s">
        <v>3803</v>
      </c>
      <c r="AE14" t="s">
        <v>3804</v>
      </c>
      <c r="AF14" t="s">
        <v>1518</v>
      </c>
      <c r="AG14" t="s">
        <v>3805</v>
      </c>
      <c r="AH14" t="s">
        <v>717</v>
      </c>
      <c r="AI14">
        <v>29.74</v>
      </c>
      <c r="AJ14" t="s">
        <v>717</v>
      </c>
      <c r="AK14">
        <v>20201112</v>
      </c>
      <c r="AL14" t="s">
        <v>3806</v>
      </c>
      <c r="AM14" t="s">
        <v>3807</v>
      </c>
      <c r="AN14">
        <v>0.25</v>
      </c>
      <c r="AO14">
        <v>82.24</v>
      </c>
      <c r="AP14" t="s">
        <v>3808</v>
      </c>
      <c r="AQ14" t="s">
        <v>3798</v>
      </c>
      <c r="AR14" t="s">
        <v>3703</v>
      </c>
      <c r="AS14" t="s">
        <v>3308</v>
      </c>
      <c r="AT14" t="s">
        <v>3809</v>
      </c>
      <c r="AU14" t="s">
        <v>3810</v>
      </c>
      <c r="AV14">
        <v>1105.05</v>
      </c>
      <c r="AW14">
        <v>691</v>
      </c>
      <c r="AX14">
        <v>1299.95</v>
      </c>
      <c r="AY14">
        <v>409.6</v>
      </c>
      <c r="AZ14" t="s">
        <v>3811</v>
      </c>
      <c r="BA14" t="s">
        <v>3812</v>
      </c>
      <c r="BB14" t="s">
        <v>3813</v>
      </c>
      <c r="BC14" t="s">
        <v>586</v>
      </c>
      <c r="BD14" t="s">
        <v>2775</v>
      </c>
    </row>
    <row r="15" spans="1:56" x14ac:dyDescent="0.25">
      <c r="A15" t="s">
        <v>3814</v>
      </c>
      <c r="B15">
        <v>565.5</v>
      </c>
      <c r="C15" t="s">
        <v>3815</v>
      </c>
      <c r="D15">
        <v>11.75</v>
      </c>
      <c r="E15" t="s">
        <v>553</v>
      </c>
      <c r="F15" t="s">
        <v>3816</v>
      </c>
      <c r="G15" t="s">
        <v>3817</v>
      </c>
      <c r="H15" t="s">
        <v>3818</v>
      </c>
      <c r="I15" t="s">
        <v>3819</v>
      </c>
      <c r="J15" t="s">
        <v>3820</v>
      </c>
      <c r="K15" t="s">
        <v>1640</v>
      </c>
      <c r="L15" t="s">
        <v>3821</v>
      </c>
      <c r="M15">
        <f>VLOOKUP(A15,MIS!$A$2:$C$542,3,FALSE)</f>
        <v>8</v>
      </c>
      <c r="N15" t="s">
        <v>3822</v>
      </c>
      <c r="O15" t="s">
        <v>3823</v>
      </c>
      <c r="P15" t="s">
        <v>3824</v>
      </c>
      <c r="Q15" t="s">
        <v>3825</v>
      </c>
      <c r="R15" t="s">
        <v>3826</v>
      </c>
      <c r="S15" t="s">
        <v>3827</v>
      </c>
      <c r="T15">
        <v>500.76954419999998</v>
      </c>
      <c r="U15">
        <v>544.04525541999999</v>
      </c>
      <c r="V15" t="s">
        <v>3828</v>
      </c>
      <c r="W15" t="s">
        <v>3829</v>
      </c>
      <c r="X15">
        <v>2.51256974</v>
      </c>
      <c r="Y15" t="s">
        <v>3830</v>
      </c>
      <c r="Z15">
        <v>85.03</v>
      </c>
      <c r="AA15" t="s">
        <v>3831</v>
      </c>
      <c r="AB15" t="s">
        <v>566</v>
      </c>
      <c r="AC15" t="s">
        <v>3832</v>
      </c>
      <c r="AD15" t="s">
        <v>3833</v>
      </c>
      <c r="AE15" t="s">
        <v>3834</v>
      </c>
      <c r="AF15" t="s">
        <v>1518</v>
      </c>
      <c r="AG15" t="s">
        <v>3835</v>
      </c>
      <c r="AI15">
        <v>28.44</v>
      </c>
      <c r="AJ15" t="s">
        <v>717</v>
      </c>
      <c r="AK15">
        <v>20210127</v>
      </c>
      <c r="AL15" t="s">
        <v>3836</v>
      </c>
      <c r="AM15" t="s">
        <v>3728</v>
      </c>
      <c r="AN15">
        <v>0.56000000000000005</v>
      </c>
      <c r="AO15">
        <v>54.42</v>
      </c>
      <c r="AP15" t="s">
        <v>3837</v>
      </c>
      <c r="AQ15" t="s">
        <v>3828</v>
      </c>
      <c r="AR15" t="s">
        <v>3125</v>
      </c>
      <c r="AS15" t="s">
        <v>3838</v>
      </c>
      <c r="AT15" t="s">
        <v>3839</v>
      </c>
      <c r="AU15" t="s">
        <v>3840</v>
      </c>
      <c r="AV15">
        <v>584.70000000000005</v>
      </c>
      <c r="AW15">
        <v>449.25</v>
      </c>
      <c r="AX15">
        <v>584.70000000000005</v>
      </c>
      <c r="AY15">
        <v>200</v>
      </c>
      <c r="AZ15" t="s">
        <v>3841</v>
      </c>
      <c r="BA15" t="s">
        <v>3842</v>
      </c>
      <c r="BB15" t="s">
        <v>3843</v>
      </c>
      <c r="BC15" t="s">
        <v>3844</v>
      </c>
      <c r="BD15" t="s">
        <v>1503</v>
      </c>
    </row>
    <row r="16" spans="1:56" x14ac:dyDescent="0.25">
      <c r="A16" t="s">
        <v>1443</v>
      </c>
      <c r="B16">
        <v>540.1</v>
      </c>
      <c r="C16" t="s">
        <v>3845</v>
      </c>
      <c r="D16">
        <v>10.85</v>
      </c>
      <c r="E16" t="s">
        <v>553</v>
      </c>
      <c r="F16" t="s">
        <v>3846</v>
      </c>
      <c r="G16" t="s">
        <v>3847</v>
      </c>
      <c r="H16" t="s">
        <v>3848</v>
      </c>
      <c r="I16" t="s">
        <v>3849</v>
      </c>
      <c r="J16" t="s">
        <v>3313</v>
      </c>
      <c r="K16" t="s">
        <v>1502</v>
      </c>
      <c r="L16" t="s">
        <v>2032</v>
      </c>
      <c r="M16">
        <f>VLOOKUP(A16,MIS!$A$2:$C$542,3,FALSE)</f>
        <v>8</v>
      </c>
      <c r="N16" t="s">
        <v>3314</v>
      </c>
      <c r="O16" t="s">
        <v>3850</v>
      </c>
      <c r="P16" t="s">
        <v>3316</v>
      </c>
      <c r="Q16" t="s">
        <v>3851</v>
      </c>
      <c r="R16" t="s">
        <v>3852</v>
      </c>
      <c r="S16" t="s">
        <v>3853</v>
      </c>
      <c r="T16">
        <v>456.07557715000002</v>
      </c>
      <c r="U16">
        <v>500.22408697999998</v>
      </c>
      <c r="V16" t="s">
        <v>3320</v>
      </c>
      <c r="W16" t="s">
        <v>3854</v>
      </c>
      <c r="X16">
        <v>17.682721919999999</v>
      </c>
      <c r="Y16" t="s">
        <v>3855</v>
      </c>
      <c r="Z16">
        <v>91.46</v>
      </c>
      <c r="AA16" t="s">
        <v>3856</v>
      </c>
      <c r="AB16" t="s">
        <v>566</v>
      </c>
      <c r="AC16" t="s">
        <v>3324</v>
      </c>
      <c r="AD16" t="s">
        <v>3325</v>
      </c>
      <c r="AE16" t="s">
        <v>3857</v>
      </c>
      <c r="AF16" t="s">
        <v>1518</v>
      </c>
      <c r="AG16" t="s">
        <v>3858</v>
      </c>
      <c r="AH16" t="s">
        <v>717</v>
      </c>
      <c r="AI16">
        <v>31.68</v>
      </c>
      <c r="AJ16" t="s">
        <v>717</v>
      </c>
      <c r="AK16">
        <v>20210204</v>
      </c>
      <c r="AL16" t="s">
        <v>3859</v>
      </c>
      <c r="AM16" t="s">
        <v>3860</v>
      </c>
      <c r="AN16">
        <v>0.14000000000000001</v>
      </c>
      <c r="AO16">
        <v>92.79</v>
      </c>
      <c r="AP16" t="s">
        <v>3329</v>
      </c>
      <c r="AQ16" t="s">
        <v>3320</v>
      </c>
      <c r="AR16" t="s">
        <v>3473</v>
      </c>
      <c r="AS16" t="s">
        <v>3861</v>
      </c>
      <c r="AT16" t="s">
        <v>3617</v>
      </c>
      <c r="AU16" t="s">
        <v>3862</v>
      </c>
      <c r="AV16">
        <v>545</v>
      </c>
      <c r="AW16">
        <v>289.5</v>
      </c>
      <c r="AX16">
        <v>545</v>
      </c>
      <c r="AY16">
        <v>147.5</v>
      </c>
      <c r="AZ16" t="s">
        <v>3863</v>
      </c>
      <c r="BA16" t="s">
        <v>3864</v>
      </c>
      <c r="BB16" t="s">
        <v>3865</v>
      </c>
      <c r="BC16" t="s">
        <v>3866</v>
      </c>
      <c r="BD16" t="s">
        <v>3867</v>
      </c>
    </row>
    <row r="17" spans="1:56" x14ac:dyDescent="0.25">
      <c r="A17" t="s">
        <v>844</v>
      </c>
      <c r="B17">
        <v>500.15</v>
      </c>
      <c r="C17" t="s">
        <v>1135</v>
      </c>
      <c r="D17">
        <v>7.65</v>
      </c>
      <c r="E17" t="s">
        <v>553</v>
      </c>
      <c r="F17" t="s">
        <v>3868</v>
      </c>
      <c r="G17" t="s">
        <v>3869</v>
      </c>
      <c r="H17" t="s">
        <v>3870</v>
      </c>
      <c r="I17" t="s">
        <v>1849</v>
      </c>
      <c r="J17" t="s">
        <v>1850</v>
      </c>
      <c r="K17" t="s">
        <v>1851</v>
      </c>
      <c r="L17" t="s">
        <v>3871</v>
      </c>
      <c r="M17">
        <f>VLOOKUP(A17,MIS!$A$2:$C$542,3,FALSE)</f>
        <v>8</v>
      </c>
      <c r="N17" t="s">
        <v>1852</v>
      </c>
      <c r="O17" t="s">
        <v>1853</v>
      </c>
      <c r="P17" t="s">
        <v>1854</v>
      </c>
      <c r="Q17" t="s">
        <v>1855</v>
      </c>
      <c r="R17" t="s">
        <v>3872</v>
      </c>
      <c r="S17" t="s">
        <v>3873</v>
      </c>
      <c r="T17">
        <v>426.09538089</v>
      </c>
      <c r="U17">
        <v>461.96049993999998</v>
      </c>
      <c r="V17" t="s">
        <v>1858</v>
      </c>
      <c r="W17" t="s">
        <v>3874</v>
      </c>
      <c r="X17">
        <v>15.6146928</v>
      </c>
      <c r="Y17" t="s">
        <v>3875</v>
      </c>
      <c r="Z17">
        <v>95.79</v>
      </c>
      <c r="AA17" t="s">
        <v>3876</v>
      </c>
      <c r="AB17" t="s">
        <v>566</v>
      </c>
      <c r="AC17" t="s">
        <v>1863</v>
      </c>
      <c r="AD17" t="s">
        <v>1864</v>
      </c>
      <c r="AE17" t="s">
        <v>1865</v>
      </c>
      <c r="AF17" t="s">
        <v>1518</v>
      </c>
      <c r="AG17" t="s">
        <v>3877</v>
      </c>
      <c r="AH17" t="s">
        <v>717</v>
      </c>
      <c r="AI17">
        <v>31.36</v>
      </c>
      <c r="AJ17" t="s">
        <v>717</v>
      </c>
      <c r="AK17">
        <v>20201106</v>
      </c>
      <c r="AL17" t="s">
        <v>3878</v>
      </c>
      <c r="AM17" t="s">
        <v>3879</v>
      </c>
      <c r="AN17">
        <v>0.12</v>
      </c>
      <c r="AO17">
        <v>89.61</v>
      </c>
      <c r="AP17" t="s">
        <v>1869</v>
      </c>
      <c r="AQ17" t="s">
        <v>1858</v>
      </c>
      <c r="AR17" t="s">
        <v>3063</v>
      </c>
      <c r="AS17" t="s">
        <v>3356</v>
      </c>
      <c r="AT17" t="s">
        <v>1416</v>
      </c>
      <c r="AU17" t="s">
        <v>3880</v>
      </c>
      <c r="AV17">
        <v>504.4</v>
      </c>
      <c r="AW17">
        <v>340.25</v>
      </c>
      <c r="AX17">
        <v>504.4</v>
      </c>
      <c r="AY17">
        <v>190</v>
      </c>
      <c r="AZ17" t="s">
        <v>3881</v>
      </c>
      <c r="BA17" t="s">
        <v>3882</v>
      </c>
      <c r="BB17" t="s">
        <v>3883</v>
      </c>
      <c r="BC17" t="s">
        <v>2775</v>
      </c>
      <c r="BD17" t="s">
        <v>2865</v>
      </c>
    </row>
    <row r="18" spans="1:56" x14ac:dyDescent="0.25">
      <c r="A18" t="s">
        <v>3884</v>
      </c>
      <c r="B18">
        <v>304.14999999999998</v>
      </c>
      <c r="C18" t="s">
        <v>1135</v>
      </c>
      <c r="D18">
        <v>4.6500000000000004</v>
      </c>
      <c r="E18" t="s">
        <v>553</v>
      </c>
      <c r="F18" t="s">
        <v>3885</v>
      </c>
      <c r="G18" t="s">
        <v>3886</v>
      </c>
      <c r="H18" t="s">
        <v>3887</v>
      </c>
      <c r="I18" t="s">
        <v>3888</v>
      </c>
      <c r="J18" t="s">
        <v>3889</v>
      </c>
      <c r="K18" t="s">
        <v>1851</v>
      </c>
      <c r="L18" t="s">
        <v>3890</v>
      </c>
      <c r="M18">
        <f>VLOOKUP(A18,MIS!$A$2:$C$542,3,FALSE)</f>
        <v>8</v>
      </c>
      <c r="N18" t="s">
        <v>3891</v>
      </c>
      <c r="O18" t="s">
        <v>3892</v>
      </c>
      <c r="P18" t="s">
        <v>3893</v>
      </c>
      <c r="Q18" t="s">
        <v>3894</v>
      </c>
      <c r="R18" t="s">
        <v>3895</v>
      </c>
      <c r="S18" t="s">
        <v>3896</v>
      </c>
      <c r="T18">
        <v>267.29877786999998</v>
      </c>
      <c r="U18">
        <v>288.45838521000002</v>
      </c>
      <c r="V18" t="s">
        <v>3897</v>
      </c>
      <c r="W18" t="s">
        <v>3898</v>
      </c>
      <c r="X18">
        <v>5.5834958800000001</v>
      </c>
      <c r="Y18" t="s">
        <v>3899</v>
      </c>
      <c r="Z18">
        <v>82.97</v>
      </c>
      <c r="AA18" t="s">
        <v>3900</v>
      </c>
      <c r="AB18" t="s">
        <v>566</v>
      </c>
      <c r="AC18" t="s">
        <v>3901</v>
      </c>
      <c r="AD18" t="s">
        <v>3902</v>
      </c>
      <c r="AE18" t="s">
        <v>3903</v>
      </c>
      <c r="AF18" t="s">
        <v>1518</v>
      </c>
      <c r="AG18" t="s">
        <v>3904</v>
      </c>
      <c r="AH18" t="s">
        <v>717</v>
      </c>
      <c r="AI18">
        <v>31.06</v>
      </c>
      <c r="AJ18" t="s">
        <v>717</v>
      </c>
      <c r="AK18">
        <v>20201113</v>
      </c>
      <c r="AL18" t="s">
        <v>3905</v>
      </c>
      <c r="AM18" t="s">
        <v>3906</v>
      </c>
      <c r="AN18">
        <v>0.38</v>
      </c>
      <c r="AO18">
        <v>77.09</v>
      </c>
      <c r="AP18" t="s">
        <v>3907</v>
      </c>
      <c r="AQ18" t="s">
        <v>3897</v>
      </c>
      <c r="AR18" t="s">
        <v>3063</v>
      </c>
      <c r="AS18" t="s">
        <v>3890</v>
      </c>
      <c r="AT18" t="s">
        <v>1429</v>
      </c>
      <c r="AU18" t="s">
        <v>3908</v>
      </c>
      <c r="AV18">
        <v>306.39999999999998</v>
      </c>
      <c r="AW18">
        <v>214</v>
      </c>
      <c r="AX18">
        <v>370</v>
      </c>
      <c r="AY18">
        <v>136</v>
      </c>
      <c r="AZ18" t="s">
        <v>3909</v>
      </c>
      <c r="BA18" t="s">
        <v>3910</v>
      </c>
      <c r="BB18" t="s">
        <v>3911</v>
      </c>
      <c r="BC18" t="s">
        <v>1332</v>
      </c>
      <c r="BD18" t="s">
        <v>2301</v>
      </c>
    </row>
    <row r="19" spans="1:56" x14ac:dyDescent="0.25">
      <c r="A19" t="s">
        <v>917</v>
      </c>
      <c r="B19">
        <v>911.05</v>
      </c>
      <c r="C19" t="s">
        <v>3912</v>
      </c>
      <c r="D19">
        <v>11.6</v>
      </c>
      <c r="E19" t="s">
        <v>553</v>
      </c>
      <c r="F19" t="s">
        <v>3913</v>
      </c>
      <c r="G19" t="s">
        <v>3914</v>
      </c>
      <c r="H19" t="s">
        <v>3915</v>
      </c>
      <c r="I19" t="s">
        <v>3107</v>
      </c>
      <c r="J19" t="s">
        <v>3108</v>
      </c>
      <c r="K19" t="s">
        <v>1607</v>
      </c>
      <c r="L19" t="s">
        <v>3916</v>
      </c>
      <c r="M19">
        <f>VLOOKUP(A19,MIS!$A$2:$C$542,3,FALSE)</f>
        <v>11</v>
      </c>
      <c r="N19" t="s">
        <v>3109</v>
      </c>
      <c r="O19" t="s">
        <v>3110</v>
      </c>
      <c r="P19" t="s">
        <v>3111</v>
      </c>
      <c r="Q19" t="s">
        <v>3112</v>
      </c>
      <c r="R19" t="s">
        <v>3917</v>
      </c>
      <c r="S19" t="s">
        <v>3918</v>
      </c>
      <c r="T19">
        <v>794.33779344000004</v>
      </c>
      <c r="U19">
        <v>849.59150866000004</v>
      </c>
      <c r="V19" t="s">
        <v>3115</v>
      </c>
      <c r="W19" t="s">
        <v>3919</v>
      </c>
      <c r="X19">
        <v>41.494873179999999</v>
      </c>
      <c r="Y19" t="s">
        <v>3920</v>
      </c>
      <c r="Z19">
        <v>81.239999999999995</v>
      </c>
      <c r="AA19" t="s">
        <v>3921</v>
      </c>
      <c r="AB19" t="s">
        <v>566</v>
      </c>
      <c r="AC19" t="s">
        <v>3118</v>
      </c>
      <c r="AD19" t="s">
        <v>3119</v>
      </c>
      <c r="AE19" t="s">
        <v>3120</v>
      </c>
      <c r="AF19" t="s">
        <v>553</v>
      </c>
      <c r="AG19" t="s">
        <v>3922</v>
      </c>
      <c r="AH19" t="s">
        <v>717</v>
      </c>
      <c r="AI19">
        <v>32.130000000000003</v>
      </c>
      <c r="AJ19" t="s">
        <v>717</v>
      </c>
      <c r="AK19">
        <v>20210121</v>
      </c>
      <c r="AL19" t="s">
        <v>3923</v>
      </c>
      <c r="AM19" t="s">
        <v>3924</v>
      </c>
      <c r="AN19">
        <v>0.09</v>
      </c>
      <c r="AO19">
        <v>91.45</v>
      </c>
      <c r="AP19" t="s">
        <v>3124</v>
      </c>
      <c r="AQ19" t="s">
        <v>3115</v>
      </c>
      <c r="AR19" t="s">
        <v>3125</v>
      </c>
      <c r="AS19" t="s">
        <v>644</v>
      </c>
      <c r="AT19" t="s">
        <v>3925</v>
      </c>
      <c r="AU19" t="s">
        <v>3926</v>
      </c>
      <c r="AV19">
        <v>918.85</v>
      </c>
      <c r="AW19">
        <v>571.04999999999995</v>
      </c>
      <c r="AX19">
        <v>918.85</v>
      </c>
      <c r="AY19">
        <v>295.55</v>
      </c>
      <c r="AZ19" t="s">
        <v>3927</v>
      </c>
      <c r="BA19" t="s">
        <v>3928</v>
      </c>
      <c r="BB19" t="s">
        <v>3929</v>
      </c>
      <c r="BC19" t="s">
        <v>687</v>
      </c>
      <c r="BD19" t="s">
        <v>3930</v>
      </c>
    </row>
    <row r="20" spans="1:56" x14ac:dyDescent="0.25">
      <c r="A20" t="s">
        <v>3133</v>
      </c>
      <c r="B20">
        <v>837</v>
      </c>
      <c r="C20" t="s">
        <v>1155</v>
      </c>
      <c r="D20">
        <v>6.3</v>
      </c>
      <c r="E20" t="s">
        <v>553</v>
      </c>
      <c r="F20" t="s">
        <v>3931</v>
      </c>
      <c r="G20" t="s">
        <v>3932</v>
      </c>
      <c r="H20" t="s">
        <v>3933</v>
      </c>
      <c r="I20" t="s">
        <v>3138</v>
      </c>
      <c r="J20" t="s">
        <v>3139</v>
      </c>
      <c r="K20" t="s">
        <v>1538</v>
      </c>
      <c r="L20" t="s">
        <v>2450</v>
      </c>
      <c r="M20">
        <f>VLOOKUP(A20,MIS!$A$2:$C$542,3,FALSE)</f>
        <v>8</v>
      </c>
      <c r="N20" t="s">
        <v>3140</v>
      </c>
      <c r="O20" t="s">
        <v>3141</v>
      </c>
      <c r="P20" t="s">
        <v>3142</v>
      </c>
      <c r="Q20" t="s">
        <v>3143</v>
      </c>
      <c r="R20" t="s">
        <v>3934</v>
      </c>
      <c r="S20" t="s">
        <v>3935</v>
      </c>
      <c r="T20">
        <v>736.21722858999999</v>
      </c>
      <c r="U20">
        <v>788.22887320000007</v>
      </c>
      <c r="V20" t="s">
        <v>3146</v>
      </c>
      <c r="W20" t="s">
        <v>3936</v>
      </c>
      <c r="X20">
        <v>11.565179390000001</v>
      </c>
      <c r="Y20" t="s">
        <v>3937</v>
      </c>
      <c r="Z20">
        <v>88.75</v>
      </c>
      <c r="AA20" t="s">
        <v>3938</v>
      </c>
      <c r="AB20" t="s">
        <v>566</v>
      </c>
      <c r="AC20" t="s">
        <v>3150</v>
      </c>
      <c r="AD20" t="s">
        <v>3151</v>
      </c>
      <c r="AE20" t="s">
        <v>3152</v>
      </c>
      <c r="AF20" t="s">
        <v>1518</v>
      </c>
      <c r="AG20" t="s">
        <v>3939</v>
      </c>
      <c r="AI20">
        <v>36.03</v>
      </c>
      <c r="AJ20" t="s">
        <v>717</v>
      </c>
      <c r="AK20">
        <v>20210123</v>
      </c>
      <c r="AL20" t="s">
        <v>3940</v>
      </c>
      <c r="AM20" t="s">
        <v>3941</v>
      </c>
      <c r="AN20">
        <v>0.1</v>
      </c>
      <c r="AO20">
        <v>91.77</v>
      </c>
      <c r="AP20" t="s">
        <v>3156</v>
      </c>
      <c r="AQ20" t="s">
        <v>3146</v>
      </c>
      <c r="AR20" t="s">
        <v>3157</v>
      </c>
      <c r="AS20" t="s">
        <v>3942</v>
      </c>
      <c r="AT20" t="s">
        <v>3943</v>
      </c>
      <c r="AU20" t="s">
        <v>3944</v>
      </c>
      <c r="AV20">
        <v>844.4</v>
      </c>
      <c r="AW20">
        <v>662</v>
      </c>
      <c r="AX20">
        <v>844.4</v>
      </c>
      <c r="AY20">
        <v>372.2</v>
      </c>
      <c r="AZ20" t="s">
        <v>3945</v>
      </c>
      <c r="BA20" t="s">
        <v>3946</v>
      </c>
      <c r="BB20" t="s">
        <v>3947</v>
      </c>
      <c r="BC20" t="s">
        <v>1346</v>
      </c>
      <c r="BD20" t="s">
        <v>2422</v>
      </c>
    </row>
  </sheetData>
  <autoFilter ref="A1:BD20" xr:uid="{00000000-0009-0000-0000-00000C000000}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D14"/>
  <sheetViews>
    <sheetView tabSelected="1" workbookViewId="0">
      <selection activeCell="H24" sqref="H24"/>
    </sheetView>
  </sheetViews>
  <sheetFormatPr defaultRowHeight="15" x14ac:dyDescent="0.25"/>
  <sheetData>
    <row r="1" spans="1:56" x14ac:dyDescent="0.25">
      <c r="A1" s="21" t="s">
        <v>3948</v>
      </c>
      <c r="B1" s="21" t="s">
        <v>1351</v>
      </c>
      <c r="C1" s="21" t="s">
        <v>1054</v>
      </c>
      <c r="D1" s="21" t="s">
        <v>546</v>
      </c>
      <c r="E1" s="21" t="s">
        <v>547</v>
      </c>
      <c r="F1" s="21" t="s">
        <v>548</v>
      </c>
      <c r="G1" s="21" t="s">
        <v>549</v>
      </c>
      <c r="H1" s="21" t="s">
        <v>550</v>
      </c>
      <c r="I1" s="21" t="s">
        <v>1448</v>
      </c>
      <c r="J1" s="21" t="s">
        <v>1449</v>
      </c>
      <c r="K1" s="21" t="s">
        <v>1450</v>
      </c>
      <c r="L1" s="13" t="s">
        <v>1055</v>
      </c>
      <c r="M1" s="21" t="s">
        <v>1451</v>
      </c>
      <c r="N1" s="21" t="s">
        <v>1452</v>
      </c>
      <c r="O1" s="21" t="s">
        <v>1453</v>
      </c>
      <c r="P1" s="21" t="s">
        <v>1454</v>
      </c>
      <c r="Q1" s="21" t="s">
        <v>1455</v>
      </c>
      <c r="R1" s="21" t="s">
        <v>1456</v>
      </c>
      <c r="S1" s="21" t="s">
        <v>1457</v>
      </c>
      <c r="T1" s="21" t="s">
        <v>1458</v>
      </c>
      <c r="U1" s="21" t="s">
        <v>1459</v>
      </c>
      <c r="V1" s="21" t="s">
        <v>1460</v>
      </c>
      <c r="W1" s="21" t="s">
        <v>1461</v>
      </c>
      <c r="X1" s="21" t="s">
        <v>1462</v>
      </c>
      <c r="Y1" s="21" t="s">
        <v>1463</v>
      </c>
      <c r="Z1" s="21" t="s">
        <v>1464</v>
      </c>
      <c r="AA1" s="21" t="s">
        <v>1465</v>
      </c>
      <c r="AB1" s="21" t="s">
        <v>1466</v>
      </c>
      <c r="AC1" s="21" t="s">
        <v>1467</v>
      </c>
      <c r="AD1" s="21" t="s">
        <v>1468</v>
      </c>
      <c r="AE1" s="21" t="s">
        <v>1469</v>
      </c>
      <c r="AF1" s="21" t="s">
        <v>1470</v>
      </c>
      <c r="AG1" s="21" t="s">
        <v>1471</v>
      </c>
      <c r="AH1" s="21" t="s">
        <v>1472</v>
      </c>
      <c r="AI1" s="21" t="s">
        <v>1473</v>
      </c>
      <c r="AJ1" s="21" t="s">
        <v>1474</v>
      </c>
      <c r="AK1" s="21" t="s">
        <v>1475</v>
      </c>
      <c r="AL1" s="21" t="s">
        <v>1476</v>
      </c>
      <c r="AM1" s="21" t="s">
        <v>1477</v>
      </c>
      <c r="AN1" s="21" t="s">
        <v>1478</v>
      </c>
      <c r="AO1" s="21" t="s">
        <v>1479</v>
      </c>
      <c r="AP1" s="21" t="s">
        <v>1480</v>
      </c>
      <c r="AQ1" s="21" t="s">
        <v>1481</v>
      </c>
      <c r="AR1" s="21" t="s">
        <v>1482</v>
      </c>
      <c r="AS1" s="21" t="s">
        <v>1483</v>
      </c>
      <c r="AT1" s="21" t="s">
        <v>1484</v>
      </c>
      <c r="AU1" s="21" t="s">
        <v>1485</v>
      </c>
      <c r="AV1" s="21" t="s">
        <v>3000</v>
      </c>
      <c r="AW1" s="21" t="s">
        <v>1487</v>
      </c>
      <c r="AX1" s="21" t="s">
        <v>1488</v>
      </c>
      <c r="AY1" s="21" t="s">
        <v>1489</v>
      </c>
      <c r="AZ1" s="21" t="s">
        <v>1490</v>
      </c>
      <c r="BA1" s="21" t="s">
        <v>1491</v>
      </c>
      <c r="BB1" s="21" t="s">
        <v>1492</v>
      </c>
      <c r="BC1" s="21" t="s">
        <v>1493</v>
      </c>
      <c r="BD1" s="21" t="s">
        <v>1494</v>
      </c>
    </row>
    <row r="2" spans="1:56" x14ac:dyDescent="0.25">
      <c r="A2" t="s">
        <v>1495</v>
      </c>
      <c r="B2">
        <v>468.25</v>
      </c>
      <c r="C2" t="s">
        <v>3949</v>
      </c>
      <c r="D2">
        <v>33.15</v>
      </c>
      <c r="E2" t="s">
        <v>553</v>
      </c>
      <c r="F2" t="s">
        <v>3950</v>
      </c>
      <c r="G2" t="s">
        <v>3951</v>
      </c>
      <c r="H2" t="s">
        <v>3952</v>
      </c>
      <c r="I2" t="s">
        <v>3953</v>
      </c>
      <c r="J2" t="s">
        <v>1501</v>
      </c>
      <c r="K2" t="s">
        <v>1502</v>
      </c>
      <c r="L2">
        <f>VLOOKUP(A2,MIS!$A$2:$C$542,3,FALSE)</f>
        <v>11</v>
      </c>
      <c r="M2" t="s">
        <v>708</v>
      </c>
      <c r="N2" t="s">
        <v>1504</v>
      </c>
      <c r="O2" t="s">
        <v>3954</v>
      </c>
      <c r="P2" t="s">
        <v>1506</v>
      </c>
      <c r="Q2" t="s">
        <v>3955</v>
      </c>
      <c r="R2" t="s">
        <v>3956</v>
      </c>
      <c r="S2" t="s">
        <v>3957</v>
      </c>
      <c r="T2">
        <v>368.54563574000002</v>
      </c>
      <c r="U2">
        <v>403.01351490000002</v>
      </c>
      <c r="V2" t="s">
        <v>1510</v>
      </c>
      <c r="W2" t="s">
        <v>3958</v>
      </c>
      <c r="X2">
        <v>4.9595391199999996</v>
      </c>
      <c r="Y2" t="s">
        <v>3959</v>
      </c>
      <c r="Z2">
        <v>87.9</v>
      </c>
      <c r="AA2" t="s">
        <v>3960</v>
      </c>
      <c r="AB2" t="s">
        <v>566</v>
      </c>
      <c r="AC2" t="s">
        <v>1515</v>
      </c>
      <c r="AD2" t="s">
        <v>1516</v>
      </c>
      <c r="AE2" t="s">
        <v>3961</v>
      </c>
      <c r="AF2" t="s">
        <v>1518</v>
      </c>
      <c r="AG2" t="s">
        <v>3962</v>
      </c>
      <c r="AH2" t="s">
        <v>717</v>
      </c>
      <c r="AI2">
        <v>44.34</v>
      </c>
      <c r="AJ2" t="s">
        <v>717</v>
      </c>
      <c r="AK2">
        <v>20210205</v>
      </c>
      <c r="AL2" t="s">
        <v>3963</v>
      </c>
      <c r="AM2" t="s">
        <v>3964</v>
      </c>
      <c r="AN2">
        <v>0.84</v>
      </c>
      <c r="AO2">
        <v>85.25</v>
      </c>
      <c r="AP2" t="s">
        <v>1523</v>
      </c>
      <c r="AQ2" t="s">
        <v>1510</v>
      </c>
      <c r="AR2">
        <v>20210512</v>
      </c>
      <c r="AS2" t="s">
        <v>3965</v>
      </c>
      <c r="AT2" t="s">
        <v>3469</v>
      </c>
      <c r="AU2" t="s">
        <v>3966</v>
      </c>
      <c r="AV2">
        <v>477</v>
      </c>
      <c r="AW2">
        <v>303.25</v>
      </c>
      <c r="AX2">
        <v>477</v>
      </c>
      <c r="AY2">
        <v>190.5</v>
      </c>
      <c r="AZ2" t="s">
        <v>3967</v>
      </c>
      <c r="BA2" t="s">
        <v>3968</v>
      </c>
      <c r="BB2" t="s">
        <v>3969</v>
      </c>
      <c r="BC2" t="s">
        <v>3970</v>
      </c>
      <c r="BD2" t="s">
        <v>3971</v>
      </c>
    </row>
    <row r="3" spans="1:56" x14ac:dyDescent="0.25">
      <c r="A3" t="s">
        <v>2212</v>
      </c>
      <c r="B3">
        <v>431.65</v>
      </c>
      <c r="C3" t="s">
        <v>2386</v>
      </c>
      <c r="D3">
        <v>15.2</v>
      </c>
      <c r="E3" t="s">
        <v>553</v>
      </c>
      <c r="F3" t="s">
        <v>3972</v>
      </c>
      <c r="G3" t="s">
        <v>3664</v>
      </c>
      <c r="H3" t="s">
        <v>717</v>
      </c>
      <c r="I3" t="s">
        <v>2216</v>
      </c>
      <c r="J3" t="s">
        <v>717</v>
      </c>
      <c r="K3" t="s">
        <v>1789</v>
      </c>
      <c r="L3">
        <f>VLOOKUP(A3,MIS!$A$2:$C$542,3,FALSE)</f>
        <v>8</v>
      </c>
      <c r="M3" t="s">
        <v>3973</v>
      </c>
      <c r="N3" t="s">
        <v>2217</v>
      </c>
      <c r="O3" t="s">
        <v>2218</v>
      </c>
      <c r="P3" t="s">
        <v>2219</v>
      </c>
      <c r="Q3" t="s">
        <v>2220</v>
      </c>
      <c r="R3" t="s">
        <v>3974</v>
      </c>
      <c r="S3" t="s">
        <v>3975</v>
      </c>
      <c r="T3">
        <v>322.56301278000001</v>
      </c>
      <c r="U3">
        <v>359.19447589999999</v>
      </c>
      <c r="V3" t="s">
        <v>2223</v>
      </c>
      <c r="W3" t="s">
        <v>3976</v>
      </c>
      <c r="X3">
        <v>13.25562804</v>
      </c>
      <c r="Y3" t="s">
        <v>3977</v>
      </c>
      <c r="Z3">
        <v>89.66</v>
      </c>
      <c r="AA3" t="s">
        <v>3978</v>
      </c>
      <c r="AB3" t="s">
        <v>566</v>
      </c>
      <c r="AC3" t="s">
        <v>2227</v>
      </c>
      <c r="AD3" t="s">
        <v>2228</v>
      </c>
      <c r="AE3" t="s">
        <v>2229</v>
      </c>
      <c r="AF3" t="s">
        <v>1518</v>
      </c>
      <c r="AG3" t="s">
        <v>3979</v>
      </c>
      <c r="AI3">
        <v>47.21</v>
      </c>
      <c r="AJ3" t="s">
        <v>717</v>
      </c>
      <c r="AK3">
        <v>20201113</v>
      </c>
      <c r="AL3" t="s">
        <v>3980</v>
      </c>
      <c r="AM3" t="s">
        <v>3981</v>
      </c>
      <c r="AN3">
        <v>0.54</v>
      </c>
      <c r="AO3">
        <v>87.99</v>
      </c>
      <c r="AP3" t="s">
        <v>2234</v>
      </c>
      <c r="AQ3" t="s">
        <v>2223</v>
      </c>
      <c r="AR3">
        <v>20210211</v>
      </c>
      <c r="AS3" t="s">
        <v>3982</v>
      </c>
      <c r="AT3" t="s">
        <v>3983</v>
      </c>
      <c r="AU3" t="s">
        <v>3984</v>
      </c>
      <c r="AV3">
        <v>442.5</v>
      </c>
      <c r="AW3">
        <v>178.35</v>
      </c>
      <c r="AX3">
        <v>442.5</v>
      </c>
      <c r="AY3">
        <v>103</v>
      </c>
      <c r="AZ3" t="s">
        <v>3985</v>
      </c>
      <c r="BA3" t="s">
        <v>3986</v>
      </c>
      <c r="BB3" t="s">
        <v>3987</v>
      </c>
      <c r="BC3" t="s">
        <v>3679</v>
      </c>
      <c r="BD3" t="s">
        <v>3988</v>
      </c>
    </row>
    <row r="4" spans="1:56" x14ac:dyDescent="0.25">
      <c r="A4" t="s">
        <v>3555</v>
      </c>
      <c r="B4">
        <v>932.35</v>
      </c>
      <c r="C4" t="s">
        <v>3989</v>
      </c>
      <c r="D4">
        <v>27</v>
      </c>
      <c r="E4" t="s">
        <v>553</v>
      </c>
      <c r="F4" t="s">
        <v>3990</v>
      </c>
      <c r="G4" t="s">
        <v>3558</v>
      </c>
      <c r="H4" t="s">
        <v>3991</v>
      </c>
      <c r="I4" t="s">
        <v>3560</v>
      </c>
      <c r="J4" t="s">
        <v>3561</v>
      </c>
      <c r="K4" t="s">
        <v>2008</v>
      </c>
      <c r="L4">
        <f>VLOOKUP(A4,MIS!$A$2:$C$542,3,FALSE)</f>
        <v>9</v>
      </c>
      <c r="M4" t="s">
        <v>3992</v>
      </c>
      <c r="N4" t="s">
        <v>3562</v>
      </c>
      <c r="O4" t="s">
        <v>3563</v>
      </c>
      <c r="P4" t="s">
        <v>3564</v>
      </c>
      <c r="Q4" t="s">
        <v>3565</v>
      </c>
      <c r="R4" t="s">
        <v>3993</v>
      </c>
      <c r="S4" t="s">
        <v>3994</v>
      </c>
      <c r="T4">
        <v>796.22211708999998</v>
      </c>
      <c r="U4">
        <v>874.22693599999991</v>
      </c>
      <c r="V4" t="s">
        <v>3568</v>
      </c>
      <c r="W4" t="s">
        <v>3995</v>
      </c>
      <c r="X4">
        <v>6.02379628</v>
      </c>
      <c r="Y4" t="s">
        <v>3996</v>
      </c>
      <c r="Z4">
        <v>75.05</v>
      </c>
      <c r="AA4" t="s">
        <v>3997</v>
      </c>
      <c r="AB4" t="s">
        <v>566</v>
      </c>
      <c r="AC4" t="s">
        <v>3572</v>
      </c>
      <c r="AD4" t="s">
        <v>3573</v>
      </c>
      <c r="AE4" t="s">
        <v>3574</v>
      </c>
      <c r="AF4" t="s">
        <v>1518</v>
      </c>
      <c r="AG4" t="s">
        <v>3998</v>
      </c>
      <c r="AH4" t="s">
        <v>717</v>
      </c>
      <c r="AI4">
        <v>33.590000000000003</v>
      </c>
      <c r="AJ4" t="s">
        <v>717</v>
      </c>
      <c r="AK4">
        <v>20201022</v>
      </c>
      <c r="AL4" t="s">
        <v>3999</v>
      </c>
      <c r="AM4" t="s">
        <v>4000</v>
      </c>
      <c r="AN4">
        <v>0.12</v>
      </c>
      <c r="AO4">
        <v>77.680000000000007</v>
      </c>
      <c r="AP4" t="s">
        <v>3578</v>
      </c>
      <c r="AQ4" t="s">
        <v>3568</v>
      </c>
      <c r="AR4">
        <v>20210211</v>
      </c>
      <c r="AS4" t="s">
        <v>4001</v>
      </c>
      <c r="AT4" t="s">
        <v>4002</v>
      </c>
      <c r="AU4" t="s">
        <v>4003</v>
      </c>
      <c r="AV4">
        <v>987</v>
      </c>
      <c r="AW4">
        <v>685</v>
      </c>
      <c r="AX4">
        <v>987</v>
      </c>
      <c r="AY4">
        <v>254</v>
      </c>
      <c r="AZ4" t="s">
        <v>4004</v>
      </c>
      <c r="BA4" t="s">
        <v>4005</v>
      </c>
      <c r="BB4" t="s">
        <v>4006</v>
      </c>
      <c r="BC4" t="s">
        <v>3943</v>
      </c>
      <c r="BD4" t="s">
        <v>4007</v>
      </c>
    </row>
    <row r="5" spans="1:56" x14ac:dyDescent="0.25">
      <c r="A5" t="s">
        <v>4008</v>
      </c>
      <c r="B5">
        <v>1214.3499999999999</v>
      </c>
      <c r="C5" t="s">
        <v>4009</v>
      </c>
      <c r="D5">
        <v>34.4</v>
      </c>
      <c r="E5" t="s">
        <v>553</v>
      </c>
      <c r="F5" t="s">
        <v>4010</v>
      </c>
      <c r="G5" t="s">
        <v>4011</v>
      </c>
      <c r="H5" t="s">
        <v>4012</v>
      </c>
      <c r="I5" t="s">
        <v>4013</v>
      </c>
      <c r="J5" t="s">
        <v>3592</v>
      </c>
      <c r="K5" t="s">
        <v>1673</v>
      </c>
      <c r="L5">
        <f>VLOOKUP(A5,MIS!$A$2:$C$542,3,FALSE)</f>
        <v>10</v>
      </c>
      <c r="M5" t="s">
        <v>2488</v>
      </c>
      <c r="N5" t="s">
        <v>4014</v>
      </c>
      <c r="O5" t="s">
        <v>4015</v>
      </c>
      <c r="P5" t="s">
        <v>4016</v>
      </c>
      <c r="Q5" t="s">
        <v>4017</v>
      </c>
      <c r="R5" t="s">
        <v>4018</v>
      </c>
      <c r="S5" t="s">
        <v>4019</v>
      </c>
      <c r="T5">
        <v>1038.32806529</v>
      </c>
      <c r="U5">
        <v>1119.3356603899999</v>
      </c>
      <c r="V5" t="s">
        <v>4020</v>
      </c>
      <c r="W5" t="s">
        <v>4021</v>
      </c>
      <c r="X5">
        <v>14.06808476</v>
      </c>
      <c r="Y5" t="s">
        <v>4022</v>
      </c>
      <c r="Z5">
        <v>85.37</v>
      </c>
      <c r="AA5" t="s">
        <v>3900</v>
      </c>
      <c r="AB5" t="s">
        <v>566</v>
      </c>
      <c r="AC5" t="s">
        <v>4023</v>
      </c>
      <c r="AD5" t="s">
        <v>4024</v>
      </c>
      <c r="AE5" t="s">
        <v>4025</v>
      </c>
      <c r="AF5" t="s">
        <v>1518</v>
      </c>
      <c r="AG5" t="s">
        <v>4026</v>
      </c>
      <c r="AH5" t="s">
        <v>717</v>
      </c>
      <c r="AI5">
        <v>38.54</v>
      </c>
      <c r="AJ5" t="s">
        <v>717</v>
      </c>
      <c r="AK5">
        <v>20210202</v>
      </c>
      <c r="AL5" t="s">
        <v>4027</v>
      </c>
      <c r="AM5" t="s">
        <v>4028</v>
      </c>
      <c r="AN5">
        <v>0.11</v>
      </c>
      <c r="AO5">
        <v>83.45</v>
      </c>
      <c r="AP5" t="s">
        <v>4029</v>
      </c>
      <c r="AQ5" t="s">
        <v>4020</v>
      </c>
      <c r="AR5">
        <v>20210602</v>
      </c>
      <c r="AS5" t="s">
        <v>1965</v>
      </c>
      <c r="AT5" t="s">
        <v>4030</v>
      </c>
      <c r="AU5" t="s">
        <v>4031</v>
      </c>
      <c r="AV5">
        <v>1230</v>
      </c>
      <c r="AW5">
        <v>894</v>
      </c>
      <c r="AX5">
        <v>1663.95</v>
      </c>
      <c r="AY5">
        <v>720</v>
      </c>
      <c r="AZ5" t="s">
        <v>4032</v>
      </c>
      <c r="BA5" t="s">
        <v>4033</v>
      </c>
      <c r="BB5" t="s">
        <v>4034</v>
      </c>
      <c r="BC5" t="s">
        <v>4035</v>
      </c>
      <c r="BD5" t="s">
        <v>4036</v>
      </c>
    </row>
    <row r="6" spans="1:56" x14ac:dyDescent="0.25">
      <c r="A6" t="s">
        <v>1094</v>
      </c>
      <c r="B6">
        <v>519</v>
      </c>
      <c r="C6" t="s">
        <v>4037</v>
      </c>
      <c r="D6">
        <v>13.85</v>
      </c>
      <c r="E6" t="s">
        <v>553</v>
      </c>
      <c r="F6" t="s">
        <v>4038</v>
      </c>
      <c r="G6" t="s">
        <v>4039</v>
      </c>
      <c r="H6" t="s">
        <v>4040</v>
      </c>
      <c r="I6" t="s">
        <v>4041</v>
      </c>
      <c r="J6" t="s">
        <v>2246</v>
      </c>
      <c r="K6" t="s">
        <v>1789</v>
      </c>
      <c r="L6">
        <f>VLOOKUP(A6,MIS!$A$2:$C$542,3,FALSE)</f>
        <v>10</v>
      </c>
      <c r="M6" t="s">
        <v>1342</v>
      </c>
      <c r="N6" t="s">
        <v>2247</v>
      </c>
      <c r="O6" t="s">
        <v>4042</v>
      </c>
      <c r="P6" t="s">
        <v>2249</v>
      </c>
      <c r="Q6" t="s">
        <v>4043</v>
      </c>
      <c r="R6" t="s">
        <v>4044</v>
      </c>
      <c r="S6" t="s">
        <v>4045</v>
      </c>
      <c r="T6">
        <v>415.88151106999999</v>
      </c>
      <c r="U6">
        <v>461.11435970000002</v>
      </c>
      <c r="V6" t="s">
        <v>2253</v>
      </c>
      <c r="W6" t="s">
        <v>4046</v>
      </c>
      <c r="X6">
        <v>15.08881811</v>
      </c>
      <c r="Y6" t="s">
        <v>4047</v>
      </c>
      <c r="Z6">
        <v>89.05</v>
      </c>
      <c r="AA6" t="s">
        <v>4048</v>
      </c>
      <c r="AB6" t="s">
        <v>566</v>
      </c>
      <c r="AC6" t="s">
        <v>2258</v>
      </c>
      <c r="AD6" t="s">
        <v>2259</v>
      </c>
      <c r="AE6" t="s">
        <v>4049</v>
      </c>
      <c r="AF6" t="s">
        <v>1518</v>
      </c>
      <c r="AG6" t="s">
        <v>4050</v>
      </c>
      <c r="AH6" t="s">
        <v>717</v>
      </c>
      <c r="AI6">
        <v>33.26</v>
      </c>
      <c r="AJ6" t="s">
        <v>717</v>
      </c>
      <c r="AK6">
        <v>20210202</v>
      </c>
      <c r="AL6" t="s">
        <v>4051</v>
      </c>
      <c r="AM6" t="s">
        <v>4052</v>
      </c>
      <c r="AN6">
        <v>0.11</v>
      </c>
      <c r="AO6">
        <v>86.81</v>
      </c>
      <c r="AP6" t="s">
        <v>2265</v>
      </c>
      <c r="AQ6" t="s">
        <v>2253</v>
      </c>
      <c r="AR6">
        <v>20210430</v>
      </c>
      <c r="AS6" t="s">
        <v>2296</v>
      </c>
      <c r="AT6" t="s">
        <v>4053</v>
      </c>
      <c r="AU6" t="s">
        <v>4054</v>
      </c>
      <c r="AV6">
        <v>522</v>
      </c>
      <c r="AW6">
        <v>286.64999999999998</v>
      </c>
      <c r="AX6">
        <v>522</v>
      </c>
      <c r="AY6">
        <v>178.95</v>
      </c>
      <c r="AZ6" t="s">
        <v>4055</v>
      </c>
      <c r="BA6" t="s">
        <v>4056</v>
      </c>
      <c r="BB6" t="s">
        <v>4057</v>
      </c>
      <c r="BC6" t="s">
        <v>3861</v>
      </c>
      <c r="BD6" t="s">
        <v>1122</v>
      </c>
    </row>
    <row r="7" spans="1:56" x14ac:dyDescent="0.25">
      <c r="A7" t="s">
        <v>3764</v>
      </c>
      <c r="B7">
        <v>1055.25</v>
      </c>
      <c r="C7" t="s">
        <v>4058</v>
      </c>
      <c r="D7">
        <v>22.9</v>
      </c>
      <c r="E7" t="s">
        <v>553</v>
      </c>
      <c r="F7" t="s">
        <v>4059</v>
      </c>
      <c r="G7" t="s">
        <v>3766</v>
      </c>
      <c r="H7" t="s">
        <v>4060</v>
      </c>
      <c r="I7" t="s">
        <v>3767</v>
      </c>
      <c r="J7" t="s">
        <v>3768</v>
      </c>
      <c r="K7" t="s">
        <v>1673</v>
      </c>
      <c r="L7">
        <f>VLOOKUP(A7,MIS!$A$2:$C$542,3,FALSE)</f>
        <v>9</v>
      </c>
      <c r="M7" t="s">
        <v>656</v>
      </c>
      <c r="N7" t="s">
        <v>1504</v>
      </c>
      <c r="O7" t="s">
        <v>717</v>
      </c>
      <c r="P7" t="s">
        <v>717</v>
      </c>
      <c r="Q7" t="s">
        <v>717</v>
      </c>
      <c r="R7" t="s">
        <v>4061</v>
      </c>
      <c r="S7" t="s">
        <v>4062</v>
      </c>
      <c r="T7">
        <v>904.41930878999995</v>
      </c>
      <c r="U7">
        <v>976.40745144000005</v>
      </c>
      <c r="V7" t="s">
        <v>3771</v>
      </c>
      <c r="W7" t="s">
        <v>4063</v>
      </c>
      <c r="X7">
        <v>18.02009108</v>
      </c>
      <c r="Y7" t="s">
        <v>4064</v>
      </c>
      <c r="Z7">
        <v>80.819999999999993</v>
      </c>
      <c r="AA7" t="s">
        <v>4065</v>
      </c>
      <c r="AB7" t="s">
        <v>566</v>
      </c>
      <c r="AC7" t="s">
        <v>1504</v>
      </c>
      <c r="AD7" t="s">
        <v>3775</v>
      </c>
      <c r="AE7" t="s">
        <v>3776</v>
      </c>
      <c r="AF7" t="s">
        <v>1518</v>
      </c>
      <c r="AG7" t="s">
        <v>4066</v>
      </c>
      <c r="AH7" t="s">
        <v>717</v>
      </c>
      <c r="AI7">
        <v>37.89</v>
      </c>
      <c r="AJ7" t="s">
        <v>717</v>
      </c>
      <c r="AK7">
        <v>20210128</v>
      </c>
      <c r="AL7" t="s">
        <v>4067</v>
      </c>
      <c r="AM7" t="s">
        <v>4068</v>
      </c>
      <c r="AN7">
        <v>0.13</v>
      </c>
      <c r="AO7">
        <v>87.24</v>
      </c>
      <c r="AP7" t="s">
        <v>3780</v>
      </c>
      <c r="AQ7" t="s">
        <v>3771</v>
      </c>
      <c r="AR7">
        <v>20210602</v>
      </c>
      <c r="AS7" t="s">
        <v>3973</v>
      </c>
      <c r="AT7" t="s">
        <v>1089</v>
      </c>
      <c r="AU7" t="s">
        <v>4069</v>
      </c>
      <c r="AV7">
        <v>1061.1500000000001</v>
      </c>
      <c r="AW7">
        <v>720.45</v>
      </c>
      <c r="AX7">
        <v>1218</v>
      </c>
      <c r="AY7">
        <v>366</v>
      </c>
      <c r="AZ7" t="s">
        <v>4070</v>
      </c>
      <c r="BA7" t="s">
        <v>4071</v>
      </c>
      <c r="BB7" t="s">
        <v>4072</v>
      </c>
      <c r="BC7" t="s">
        <v>1300</v>
      </c>
      <c r="BD7" t="s">
        <v>4073</v>
      </c>
    </row>
    <row r="8" spans="1:56" x14ac:dyDescent="0.25">
      <c r="A8" t="s">
        <v>1111</v>
      </c>
      <c r="B8">
        <v>429</v>
      </c>
      <c r="C8" t="s">
        <v>1437</v>
      </c>
      <c r="D8">
        <v>8.9499999999999993</v>
      </c>
      <c r="E8" t="s">
        <v>553</v>
      </c>
      <c r="F8" t="s">
        <v>4074</v>
      </c>
      <c r="G8" t="s">
        <v>4075</v>
      </c>
      <c r="H8" t="s">
        <v>4076</v>
      </c>
      <c r="I8" t="s">
        <v>4077</v>
      </c>
      <c r="J8" t="s">
        <v>4078</v>
      </c>
      <c r="K8" t="s">
        <v>4079</v>
      </c>
      <c r="L8">
        <f>VLOOKUP(A8,MIS!$A$2:$C$542,3,FALSE)</f>
        <v>5</v>
      </c>
      <c r="M8" t="s">
        <v>4080</v>
      </c>
      <c r="N8" t="s">
        <v>1504</v>
      </c>
      <c r="O8" t="s">
        <v>4081</v>
      </c>
      <c r="P8" t="s">
        <v>4082</v>
      </c>
      <c r="Q8" t="s">
        <v>4083</v>
      </c>
      <c r="R8" t="s">
        <v>4084</v>
      </c>
      <c r="S8" t="s">
        <v>4085</v>
      </c>
      <c r="T8">
        <v>392.56143682999999</v>
      </c>
      <c r="U8">
        <v>419.18067488000003</v>
      </c>
      <c r="V8" t="s">
        <v>4086</v>
      </c>
      <c r="W8" t="s">
        <v>4087</v>
      </c>
      <c r="X8">
        <v>3.9127525599999999</v>
      </c>
      <c r="Y8" t="s">
        <v>4088</v>
      </c>
      <c r="Z8">
        <v>61.91</v>
      </c>
      <c r="AA8" t="s">
        <v>2665</v>
      </c>
      <c r="AB8" t="s">
        <v>566</v>
      </c>
      <c r="AC8" t="s">
        <v>4089</v>
      </c>
      <c r="AD8" t="s">
        <v>4090</v>
      </c>
      <c r="AE8" t="s">
        <v>2829</v>
      </c>
      <c r="AF8" t="s">
        <v>1518</v>
      </c>
      <c r="AG8" t="s">
        <v>4091</v>
      </c>
      <c r="AH8" t="s">
        <v>717</v>
      </c>
      <c r="AI8">
        <v>29.51</v>
      </c>
      <c r="AJ8" t="s">
        <v>717</v>
      </c>
      <c r="AK8">
        <v>20201029</v>
      </c>
      <c r="AL8" t="s">
        <v>4092</v>
      </c>
      <c r="AM8" t="s">
        <v>4093</v>
      </c>
      <c r="AN8">
        <v>0.78</v>
      </c>
      <c r="AO8">
        <v>82.97</v>
      </c>
      <c r="AP8" t="s">
        <v>4094</v>
      </c>
      <c r="AQ8" t="s">
        <v>4086</v>
      </c>
      <c r="AR8">
        <v>20210209</v>
      </c>
      <c r="AS8" t="s">
        <v>3545</v>
      </c>
      <c r="AT8" t="s">
        <v>620</v>
      </c>
      <c r="AU8" t="s">
        <v>4095</v>
      </c>
      <c r="AV8">
        <v>438.05</v>
      </c>
      <c r="AW8">
        <v>357</v>
      </c>
      <c r="AX8">
        <v>510</v>
      </c>
      <c r="AY8">
        <v>252</v>
      </c>
      <c r="AZ8" t="s">
        <v>4096</v>
      </c>
      <c r="BA8" t="s">
        <v>4097</v>
      </c>
      <c r="BB8" t="s">
        <v>4098</v>
      </c>
      <c r="BC8" t="s">
        <v>3845</v>
      </c>
      <c r="BD8" t="s">
        <v>2292</v>
      </c>
    </row>
    <row r="9" spans="1:56" x14ac:dyDescent="0.25">
      <c r="A9" t="s">
        <v>4099</v>
      </c>
      <c r="B9">
        <v>371.8</v>
      </c>
      <c r="C9" t="s">
        <v>955</v>
      </c>
      <c r="D9">
        <v>3.75</v>
      </c>
      <c r="E9" t="s">
        <v>553</v>
      </c>
      <c r="F9" t="s">
        <v>4100</v>
      </c>
      <c r="G9" t="s">
        <v>4101</v>
      </c>
      <c r="H9" t="s">
        <v>4102</v>
      </c>
      <c r="I9" t="s">
        <v>4103</v>
      </c>
      <c r="J9" t="s">
        <v>4104</v>
      </c>
      <c r="K9" t="s">
        <v>1538</v>
      </c>
      <c r="L9">
        <f>VLOOKUP(A9,MIS!$A$2:$C$542,3,FALSE)</f>
        <v>10</v>
      </c>
      <c r="M9" t="s">
        <v>2619</v>
      </c>
      <c r="N9" t="s">
        <v>4105</v>
      </c>
      <c r="O9" t="s">
        <v>4106</v>
      </c>
      <c r="P9" t="s">
        <v>4107</v>
      </c>
      <c r="Q9" t="s">
        <v>4108</v>
      </c>
      <c r="R9" t="s">
        <v>4109</v>
      </c>
      <c r="S9" t="s">
        <v>4110</v>
      </c>
      <c r="T9">
        <v>333.03185578</v>
      </c>
      <c r="U9">
        <v>356.27719135000001</v>
      </c>
      <c r="V9" t="s">
        <v>4111</v>
      </c>
      <c r="W9" t="s">
        <v>4112</v>
      </c>
      <c r="X9">
        <v>1.6525866</v>
      </c>
      <c r="Y9" t="s">
        <v>4113</v>
      </c>
      <c r="Z9">
        <v>83.2</v>
      </c>
      <c r="AA9" t="s">
        <v>4114</v>
      </c>
      <c r="AB9" t="s">
        <v>566</v>
      </c>
      <c r="AC9" t="s">
        <v>4115</v>
      </c>
      <c r="AD9" t="s">
        <v>4116</v>
      </c>
      <c r="AE9" t="s">
        <v>4117</v>
      </c>
      <c r="AF9" t="s">
        <v>1518</v>
      </c>
      <c r="AG9" t="s">
        <v>4118</v>
      </c>
      <c r="AH9" t="s">
        <v>717</v>
      </c>
      <c r="AI9">
        <v>31.61</v>
      </c>
      <c r="AJ9" t="s">
        <v>717</v>
      </c>
      <c r="AK9">
        <v>20210129</v>
      </c>
      <c r="AL9" t="s">
        <v>4119</v>
      </c>
      <c r="AM9" t="s">
        <v>4120</v>
      </c>
      <c r="AN9">
        <v>0.16</v>
      </c>
      <c r="AO9">
        <v>89</v>
      </c>
      <c r="AP9" t="s">
        <v>4121</v>
      </c>
      <c r="AQ9" t="s">
        <v>4111</v>
      </c>
      <c r="AR9">
        <v>20210519</v>
      </c>
      <c r="AS9" t="s">
        <v>4122</v>
      </c>
      <c r="AT9" t="s">
        <v>4123</v>
      </c>
      <c r="AU9" t="s">
        <v>4124</v>
      </c>
      <c r="AV9">
        <v>373.4</v>
      </c>
      <c r="AW9">
        <v>290</v>
      </c>
      <c r="AX9">
        <v>373.4</v>
      </c>
      <c r="AY9">
        <v>179.75</v>
      </c>
      <c r="AZ9" t="s">
        <v>4125</v>
      </c>
      <c r="BA9" t="s">
        <v>4126</v>
      </c>
      <c r="BB9" t="s">
        <v>4127</v>
      </c>
      <c r="BC9" t="s">
        <v>2601</v>
      </c>
      <c r="BD9" t="s">
        <v>4128</v>
      </c>
    </row>
    <row r="10" spans="1:56" x14ac:dyDescent="0.25">
      <c r="A10" t="s">
        <v>2392</v>
      </c>
      <c r="B10">
        <v>376.55</v>
      </c>
      <c r="C10" t="s">
        <v>1161</v>
      </c>
      <c r="D10">
        <v>2.5</v>
      </c>
      <c r="E10" t="s">
        <v>553</v>
      </c>
      <c r="F10" t="s">
        <v>4129</v>
      </c>
      <c r="G10" t="s">
        <v>4130</v>
      </c>
      <c r="H10" t="s">
        <v>4131</v>
      </c>
      <c r="I10" t="s">
        <v>2396</v>
      </c>
      <c r="J10" t="s">
        <v>2397</v>
      </c>
      <c r="K10" t="s">
        <v>1851</v>
      </c>
      <c r="L10">
        <f>VLOOKUP(A10,MIS!$A$2:$C$542,3,FALSE)</f>
        <v>3</v>
      </c>
      <c r="M10" t="s">
        <v>3191</v>
      </c>
      <c r="N10" t="s">
        <v>2398</v>
      </c>
      <c r="O10" t="s">
        <v>1865</v>
      </c>
      <c r="P10" t="s">
        <v>2399</v>
      </c>
      <c r="Q10" t="s">
        <v>2400</v>
      </c>
      <c r="R10" t="s">
        <v>4132</v>
      </c>
      <c r="S10" t="s">
        <v>4133</v>
      </c>
      <c r="T10">
        <v>326.96912828000001</v>
      </c>
      <c r="U10">
        <v>352.21798338999997</v>
      </c>
      <c r="V10" t="s">
        <v>2403</v>
      </c>
      <c r="W10" t="s">
        <v>4134</v>
      </c>
      <c r="X10">
        <v>6.6297819899999997</v>
      </c>
      <c r="Y10" t="s">
        <v>4135</v>
      </c>
      <c r="Z10">
        <v>86.52</v>
      </c>
      <c r="AA10" t="s">
        <v>4136</v>
      </c>
      <c r="AB10" t="s">
        <v>566</v>
      </c>
      <c r="AC10" t="s">
        <v>2408</v>
      </c>
      <c r="AD10" t="s">
        <v>2409</v>
      </c>
      <c r="AE10" t="s">
        <v>2410</v>
      </c>
      <c r="AF10" t="s">
        <v>1518</v>
      </c>
      <c r="AG10" t="s">
        <v>4137</v>
      </c>
      <c r="AH10" t="s">
        <v>717</v>
      </c>
      <c r="AI10">
        <v>32.729999999999997</v>
      </c>
      <c r="AJ10" t="s">
        <v>717</v>
      </c>
      <c r="AK10">
        <v>20210204</v>
      </c>
      <c r="AL10" t="s">
        <v>4138</v>
      </c>
      <c r="AM10" t="s">
        <v>4139</v>
      </c>
      <c r="AN10">
        <v>0.08</v>
      </c>
      <c r="AO10">
        <v>92.76</v>
      </c>
      <c r="AP10" t="s">
        <v>2414</v>
      </c>
      <c r="AQ10" t="s">
        <v>2403</v>
      </c>
      <c r="AR10">
        <v>20210521</v>
      </c>
      <c r="AS10" t="s">
        <v>1329</v>
      </c>
      <c r="AT10" t="s">
        <v>4140</v>
      </c>
      <c r="AU10" t="s">
        <v>4141</v>
      </c>
      <c r="AV10">
        <v>378.15</v>
      </c>
      <c r="AW10">
        <v>245.25</v>
      </c>
      <c r="AX10">
        <v>464</v>
      </c>
      <c r="AY10">
        <v>169.5</v>
      </c>
      <c r="AZ10" t="s">
        <v>4142</v>
      </c>
      <c r="BA10" t="s">
        <v>4143</v>
      </c>
      <c r="BB10" t="s">
        <v>4144</v>
      </c>
      <c r="BC10" t="s">
        <v>1248</v>
      </c>
      <c r="BD10" t="s">
        <v>4145</v>
      </c>
    </row>
    <row r="11" spans="1:56" x14ac:dyDescent="0.25">
      <c r="A11" t="s">
        <v>4146</v>
      </c>
      <c r="B11">
        <v>366.35</v>
      </c>
      <c r="C11" t="s">
        <v>729</v>
      </c>
      <c r="D11">
        <v>2</v>
      </c>
      <c r="E11" t="s">
        <v>553</v>
      </c>
      <c r="F11" t="s">
        <v>4147</v>
      </c>
      <c r="G11" t="s">
        <v>4148</v>
      </c>
      <c r="H11" t="s">
        <v>4149</v>
      </c>
      <c r="I11" t="s">
        <v>4150</v>
      </c>
      <c r="J11" t="s">
        <v>4151</v>
      </c>
      <c r="K11" t="s">
        <v>1789</v>
      </c>
      <c r="L11">
        <f>VLOOKUP(A11,MIS!$A$2:$C$542,3,FALSE)</f>
        <v>8</v>
      </c>
      <c r="M11" t="s">
        <v>1753</v>
      </c>
      <c r="N11" t="s">
        <v>4152</v>
      </c>
      <c r="O11" t="s">
        <v>4153</v>
      </c>
      <c r="P11" t="s">
        <v>4154</v>
      </c>
      <c r="Q11" t="s">
        <v>4155</v>
      </c>
      <c r="R11" t="s">
        <v>4156</v>
      </c>
      <c r="S11" t="s">
        <v>4157</v>
      </c>
      <c r="T11">
        <v>319.21628783</v>
      </c>
      <c r="U11">
        <v>345.28122844000001</v>
      </c>
      <c r="V11" t="s">
        <v>4158</v>
      </c>
      <c r="W11" t="s">
        <v>4159</v>
      </c>
      <c r="X11">
        <v>0.56922205000000003</v>
      </c>
      <c r="Y11" t="s">
        <v>4160</v>
      </c>
      <c r="Z11">
        <v>77.13</v>
      </c>
      <c r="AA11" t="s">
        <v>4161</v>
      </c>
      <c r="AB11" t="s">
        <v>566</v>
      </c>
      <c r="AC11" t="s">
        <v>4162</v>
      </c>
      <c r="AD11" t="s">
        <v>4163</v>
      </c>
      <c r="AE11" t="s">
        <v>4164</v>
      </c>
      <c r="AF11" t="s">
        <v>688</v>
      </c>
      <c r="AG11" t="s">
        <v>4165</v>
      </c>
      <c r="AI11">
        <v>36</v>
      </c>
      <c r="AJ11" t="s">
        <v>717</v>
      </c>
      <c r="AK11">
        <v>20201112</v>
      </c>
      <c r="AL11" t="s">
        <v>3671</v>
      </c>
      <c r="AM11" t="s">
        <v>4166</v>
      </c>
      <c r="AN11">
        <v>0.35</v>
      </c>
      <c r="AO11">
        <v>84.76</v>
      </c>
      <c r="AP11" t="s">
        <v>4167</v>
      </c>
      <c r="AQ11" t="s">
        <v>4158</v>
      </c>
      <c r="AR11">
        <v>20210303</v>
      </c>
      <c r="AS11" t="s">
        <v>1252</v>
      </c>
      <c r="AT11" t="s">
        <v>3673</v>
      </c>
      <c r="AU11" t="s">
        <v>4168</v>
      </c>
      <c r="AV11">
        <v>370.3</v>
      </c>
      <c r="AW11">
        <v>296</v>
      </c>
      <c r="AX11">
        <v>384.7</v>
      </c>
      <c r="AY11">
        <v>98.1</v>
      </c>
      <c r="AZ11" t="s">
        <v>4169</v>
      </c>
      <c r="BA11" t="s">
        <v>4170</v>
      </c>
      <c r="BB11" t="s">
        <v>4171</v>
      </c>
      <c r="BC11" t="s">
        <v>570</v>
      </c>
      <c r="BD11" t="s">
        <v>3459</v>
      </c>
    </row>
    <row r="12" spans="1:56" x14ac:dyDescent="0.25">
      <c r="A12" t="s">
        <v>556</v>
      </c>
      <c r="B12">
        <v>1046</v>
      </c>
      <c r="C12" t="s">
        <v>2588</v>
      </c>
      <c r="D12">
        <v>5.6</v>
      </c>
      <c r="E12" t="s">
        <v>553</v>
      </c>
      <c r="F12" t="s">
        <v>4172</v>
      </c>
      <c r="G12" t="s">
        <v>4173</v>
      </c>
      <c r="H12" t="s">
        <v>4174</v>
      </c>
      <c r="I12" t="s">
        <v>3379</v>
      </c>
      <c r="J12" t="s">
        <v>3380</v>
      </c>
      <c r="K12" t="s">
        <v>1851</v>
      </c>
      <c r="L12">
        <f>VLOOKUP(A12,MIS!$A$2:$C$542,3,FALSE)</f>
        <v>11</v>
      </c>
      <c r="M12" t="s">
        <v>1520</v>
      </c>
      <c r="N12" t="s">
        <v>3381</v>
      </c>
      <c r="O12" t="s">
        <v>3382</v>
      </c>
      <c r="P12" t="s">
        <v>3383</v>
      </c>
      <c r="Q12" t="s">
        <v>3384</v>
      </c>
      <c r="R12" t="s">
        <v>4175</v>
      </c>
      <c r="S12" t="s">
        <v>4176</v>
      </c>
      <c r="T12">
        <v>919.94962057999999</v>
      </c>
      <c r="U12">
        <v>987.67893289999995</v>
      </c>
      <c r="V12" t="s">
        <v>3387</v>
      </c>
      <c r="W12" t="s">
        <v>4177</v>
      </c>
      <c r="X12">
        <v>36.635547729999999</v>
      </c>
      <c r="Y12" t="s">
        <v>4178</v>
      </c>
      <c r="Z12">
        <v>70.38</v>
      </c>
      <c r="AA12" t="s">
        <v>4179</v>
      </c>
      <c r="AB12" t="s">
        <v>566</v>
      </c>
      <c r="AC12" t="s">
        <v>3391</v>
      </c>
      <c r="AD12" t="s">
        <v>3392</v>
      </c>
      <c r="AE12" t="s">
        <v>3393</v>
      </c>
      <c r="AF12" t="s">
        <v>1518</v>
      </c>
      <c r="AG12" t="s">
        <v>4180</v>
      </c>
      <c r="AH12" t="s">
        <v>717</v>
      </c>
      <c r="AI12">
        <v>31.9</v>
      </c>
      <c r="AJ12" t="s">
        <v>717</v>
      </c>
      <c r="AK12">
        <v>20201106</v>
      </c>
      <c r="AL12" t="s">
        <v>4181</v>
      </c>
      <c r="AM12" t="s">
        <v>4182</v>
      </c>
      <c r="AN12">
        <v>0.14000000000000001</v>
      </c>
      <c r="AO12">
        <v>84.67</v>
      </c>
      <c r="AP12" t="s">
        <v>3397</v>
      </c>
      <c r="AQ12" t="s">
        <v>3387</v>
      </c>
      <c r="AR12">
        <v>20210212</v>
      </c>
      <c r="AS12" t="s">
        <v>1130</v>
      </c>
      <c r="AT12" t="s">
        <v>4183</v>
      </c>
      <c r="AU12" t="s">
        <v>4184</v>
      </c>
      <c r="AV12">
        <v>1058.5999999999999</v>
      </c>
      <c r="AW12">
        <v>744.5</v>
      </c>
      <c r="AX12">
        <v>1058.5999999999999</v>
      </c>
      <c r="AY12">
        <v>427.45</v>
      </c>
      <c r="AZ12" t="s">
        <v>4185</v>
      </c>
      <c r="BA12" t="s">
        <v>4186</v>
      </c>
      <c r="BB12" t="s">
        <v>4187</v>
      </c>
      <c r="BC12" t="s">
        <v>3213</v>
      </c>
      <c r="BD12" t="s">
        <v>2588</v>
      </c>
    </row>
    <row r="13" spans="1:56" x14ac:dyDescent="0.25">
      <c r="A13" t="s">
        <v>4188</v>
      </c>
      <c r="B13">
        <v>1024</v>
      </c>
      <c r="C13" t="s">
        <v>1342</v>
      </c>
      <c r="D13">
        <v>5.25</v>
      </c>
      <c r="E13" t="s">
        <v>553</v>
      </c>
      <c r="F13" t="s">
        <v>4189</v>
      </c>
      <c r="G13" t="s">
        <v>4190</v>
      </c>
      <c r="H13" t="s">
        <v>717</v>
      </c>
      <c r="I13" t="s">
        <v>717</v>
      </c>
      <c r="J13" t="s">
        <v>4191</v>
      </c>
      <c r="K13" t="s">
        <v>1789</v>
      </c>
      <c r="L13">
        <f>VLOOKUP(A13,MIS!$A$2:$C$542,3,FALSE)</f>
        <v>9</v>
      </c>
      <c r="M13" t="s">
        <v>1337</v>
      </c>
      <c r="N13" t="s">
        <v>1504</v>
      </c>
      <c r="O13" t="s">
        <v>717</v>
      </c>
      <c r="P13" t="s">
        <v>4192</v>
      </c>
      <c r="Q13" t="s">
        <v>4193</v>
      </c>
      <c r="R13" t="s">
        <v>4194</v>
      </c>
      <c r="S13" t="s">
        <v>4195</v>
      </c>
      <c r="T13">
        <v>928.90209092999999</v>
      </c>
      <c r="U13">
        <v>994.03016095999999</v>
      </c>
      <c r="V13" t="s">
        <v>4196</v>
      </c>
      <c r="W13" t="s">
        <v>4197</v>
      </c>
      <c r="X13">
        <v>2.66846176</v>
      </c>
      <c r="Y13" t="s">
        <v>4198</v>
      </c>
      <c r="Z13">
        <v>56.81</v>
      </c>
      <c r="AA13" t="s">
        <v>3356</v>
      </c>
      <c r="AB13" t="s">
        <v>566</v>
      </c>
      <c r="AC13" t="s">
        <v>4199</v>
      </c>
      <c r="AD13" t="s">
        <v>4200</v>
      </c>
      <c r="AE13" t="s">
        <v>717</v>
      </c>
      <c r="AF13" t="s">
        <v>1518</v>
      </c>
      <c r="AG13" t="s">
        <v>4201</v>
      </c>
      <c r="AH13" t="s">
        <v>717</v>
      </c>
      <c r="AI13">
        <v>30.24</v>
      </c>
      <c r="AJ13" t="s">
        <v>717</v>
      </c>
      <c r="AK13">
        <v>20201111</v>
      </c>
      <c r="AL13" t="s">
        <v>4202</v>
      </c>
      <c r="AM13" t="s">
        <v>4203</v>
      </c>
      <c r="AN13">
        <v>0.12</v>
      </c>
      <c r="AO13">
        <v>92.07</v>
      </c>
      <c r="AP13" t="s">
        <v>4204</v>
      </c>
      <c r="AQ13" t="s">
        <v>4196</v>
      </c>
      <c r="AR13">
        <v>20210223</v>
      </c>
      <c r="AS13" t="s">
        <v>2704</v>
      </c>
      <c r="AT13" t="s">
        <v>4205</v>
      </c>
      <c r="AU13" t="s">
        <v>4206</v>
      </c>
      <c r="AV13">
        <v>1035.95</v>
      </c>
      <c r="AW13">
        <v>810.15</v>
      </c>
      <c r="AX13">
        <v>1035.95</v>
      </c>
      <c r="AY13">
        <v>401</v>
      </c>
      <c r="AZ13" t="s">
        <v>4207</v>
      </c>
      <c r="BA13" t="s">
        <v>4208</v>
      </c>
      <c r="BB13" t="s">
        <v>4209</v>
      </c>
      <c r="BC13" t="s">
        <v>4210</v>
      </c>
      <c r="BD13" t="s">
        <v>4211</v>
      </c>
    </row>
    <row r="14" spans="1:56" x14ac:dyDescent="0.25">
      <c r="A14" t="s">
        <v>1134</v>
      </c>
      <c r="B14">
        <v>632.04999999999995</v>
      </c>
      <c r="C14" t="s">
        <v>3257</v>
      </c>
      <c r="D14">
        <v>2.4500000000000002</v>
      </c>
      <c r="E14" t="s">
        <v>553</v>
      </c>
      <c r="F14" t="s">
        <v>4212</v>
      </c>
      <c r="G14" t="s">
        <v>4213</v>
      </c>
      <c r="H14" t="s">
        <v>4214</v>
      </c>
      <c r="I14" t="s">
        <v>4215</v>
      </c>
      <c r="J14" t="s">
        <v>2930</v>
      </c>
      <c r="K14" t="s">
        <v>1673</v>
      </c>
      <c r="L14">
        <f>VLOOKUP(A14,MIS!$A$2:$C$542,3,FALSE)</f>
        <v>9</v>
      </c>
      <c r="M14" t="s">
        <v>1165</v>
      </c>
      <c r="N14" t="s">
        <v>1504</v>
      </c>
      <c r="O14" t="s">
        <v>717</v>
      </c>
      <c r="P14" t="s">
        <v>717</v>
      </c>
      <c r="Q14" t="s">
        <v>717</v>
      </c>
      <c r="R14" t="s">
        <v>4216</v>
      </c>
      <c r="S14" t="s">
        <v>4217</v>
      </c>
      <c r="T14">
        <v>561.94525579000003</v>
      </c>
      <c r="U14">
        <v>596.50889286999995</v>
      </c>
      <c r="V14" t="s">
        <v>2933</v>
      </c>
      <c r="W14" t="s">
        <v>4218</v>
      </c>
      <c r="X14">
        <v>19.769506029999999</v>
      </c>
      <c r="Y14" t="s">
        <v>4219</v>
      </c>
      <c r="Z14">
        <v>66.8</v>
      </c>
      <c r="AA14" t="s">
        <v>4220</v>
      </c>
      <c r="AB14" t="s">
        <v>566</v>
      </c>
      <c r="AC14" t="s">
        <v>4221</v>
      </c>
      <c r="AD14" t="s">
        <v>2939</v>
      </c>
      <c r="AE14" t="s">
        <v>4222</v>
      </c>
      <c r="AF14" t="s">
        <v>1518</v>
      </c>
      <c r="AG14" t="s">
        <v>4223</v>
      </c>
      <c r="AH14" t="s">
        <v>717</v>
      </c>
      <c r="AI14">
        <v>34.75</v>
      </c>
      <c r="AJ14" t="s">
        <v>717</v>
      </c>
      <c r="AK14">
        <v>20210130</v>
      </c>
      <c r="AL14" t="s">
        <v>3300</v>
      </c>
      <c r="AM14" t="s">
        <v>4224</v>
      </c>
      <c r="AN14">
        <v>0.12</v>
      </c>
      <c r="AO14">
        <v>91.74</v>
      </c>
      <c r="AP14" t="s">
        <v>2944</v>
      </c>
      <c r="AQ14" t="s">
        <v>2933</v>
      </c>
      <c r="AR14">
        <v>20210510</v>
      </c>
      <c r="AS14" t="s">
        <v>2271</v>
      </c>
      <c r="AT14" t="s">
        <v>4225</v>
      </c>
      <c r="AU14" t="s">
        <v>4226</v>
      </c>
      <c r="AV14">
        <v>636.5</v>
      </c>
      <c r="AW14">
        <v>465.8</v>
      </c>
      <c r="AX14">
        <v>636.5</v>
      </c>
      <c r="AY14">
        <v>268.3</v>
      </c>
      <c r="AZ14" t="s">
        <v>4227</v>
      </c>
      <c r="BA14" t="s">
        <v>4228</v>
      </c>
      <c r="BB14" t="s">
        <v>4229</v>
      </c>
      <c r="BC14" t="s">
        <v>2302</v>
      </c>
      <c r="BD14" t="s">
        <v>2826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O23" sqref="O23"/>
    </sheetView>
  </sheetViews>
  <sheetFormatPr defaultRowHeight="15" x14ac:dyDescent="0.25"/>
  <cols>
    <col min="1" max="1" width="19.140625" customWidth="1"/>
  </cols>
  <sheetData>
    <row r="1" spans="1:8" x14ac:dyDescent="0.25">
      <c r="A1" s="1" t="s">
        <v>543</v>
      </c>
      <c r="B1" s="1" t="s">
        <v>544</v>
      </c>
      <c r="C1" s="1" t="s">
        <v>545</v>
      </c>
      <c r="D1" s="1" t="s">
        <v>546</v>
      </c>
      <c r="E1" s="1" t="s">
        <v>547</v>
      </c>
      <c r="F1" s="1" t="s">
        <v>548</v>
      </c>
      <c r="G1" s="1" t="s">
        <v>549</v>
      </c>
      <c r="H1" s="1" t="s">
        <v>550</v>
      </c>
    </row>
    <row r="2" spans="1:8" x14ac:dyDescent="0.25">
      <c r="A2" t="s">
        <v>551</v>
      </c>
      <c r="B2">
        <v>30.1</v>
      </c>
      <c r="C2" t="s">
        <v>552</v>
      </c>
      <c r="D2">
        <v>2.5499999999999998</v>
      </c>
      <c r="E2" t="s">
        <v>553</v>
      </c>
      <c r="F2" t="s">
        <v>554</v>
      </c>
      <c r="G2" t="s">
        <v>555</v>
      </c>
      <c r="H2">
        <v>28.91</v>
      </c>
    </row>
    <row r="3" spans="1:8" x14ac:dyDescent="0.25">
      <c r="A3" t="s">
        <v>556</v>
      </c>
      <c r="B3">
        <v>902.2</v>
      </c>
      <c r="C3" t="s">
        <v>557</v>
      </c>
      <c r="D3">
        <v>20.7</v>
      </c>
      <c r="E3" t="s">
        <v>553</v>
      </c>
      <c r="F3" t="s">
        <v>558</v>
      </c>
      <c r="G3" t="s">
        <v>559</v>
      </c>
      <c r="H3">
        <v>72.010000000000005</v>
      </c>
    </row>
    <row r="4" spans="1:8" x14ac:dyDescent="0.25">
      <c r="A4" t="s">
        <v>560</v>
      </c>
      <c r="B4">
        <v>142.9</v>
      </c>
      <c r="C4" t="s">
        <v>561</v>
      </c>
      <c r="D4">
        <v>0.85</v>
      </c>
      <c r="E4" t="s">
        <v>553</v>
      </c>
      <c r="F4" t="s">
        <v>562</v>
      </c>
      <c r="G4" t="s">
        <v>563</v>
      </c>
      <c r="H4">
        <v>6.6</v>
      </c>
    </row>
    <row r="5" spans="1:8" x14ac:dyDescent="0.25">
      <c r="A5" t="s">
        <v>564</v>
      </c>
      <c r="B5">
        <v>59.15</v>
      </c>
      <c r="C5" t="s">
        <v>565</v>
      </c>
      <c r="D5">
        <v>1.1499999999999999</v>
      </c>
      <c r="E5" t="s">
        <v>566</v>
      </c>
      <c r="F5" t="s">
        <v>567</v>
      </c>
      <c r="G5" t="s">
        <v>568</v>
      </c>
      <c r="H5">
        <v>19</v>
      </c>
    </row>
    <row r="6" spans="1:8" x14ac:dyDescent="0.25">
      <c r="A6" t="s">
        <v>569</v>
      </c>
      <c r="B6">
        <v>35.299999999999997</v>
      </c>
      <c r="C6" t="s">
        <v>570</v>
      </c>
      <c r="D6">
        <v>0.25</v>
      </c>
      <c r="E6" t="s">
        <v>553</v>
      </c>
      <c r="F6" t="s">
        <v>571</v>
      </c>
      <c r="G6" t="s">
        <v>572</v>
      </c>
      <c r="H6">
        <v>17.5</v>
      </c>
    </row>
    <row r="7" spans="1:8" x14ac:dyDescent="0.25">
      <c r="A7" t="s">
        <v>573</v>
      </c>
      <c r="B7">
        <v>387.8</v>
      </c>
      <c r="C7" t="s">
        <v>574</v>
      </c>
      <c r="D7">
        <v>16.350000000000001</v>
      </c>
      <c r="E7" t="s">
        <v>553</v>
      </c>
      <c r="F7" t="s">
        <v>575</v>
      </c>
      <c r="G7" t="s">
        <v>576</v>
      </c>
      <c r="H7">
        <v>15.27</v>
      </c>
    </row>
    <row r="8" spans="1:8" x14ac:dyDescent="0.25">
      <c r="A8" t="s">
        <v>577</v>
      </c>
      <c r="B8">
        <v>1721.85</v>
      </c>
      <c r="C8" t="s">
        <v>578</v>
      </c>
      <c r="D8">
        <v>54.15</v>
      </c>
      <c r="E8" t="s">
        <v>566</v>
      </c>
      <c r="F8" t="s">
        <v>579</v>
      </c>
      <c r="G8" t="s">
        <v>580</v>
      </c>
      <c r="H8">
        <v>33.549999999999997</v>
      </c>
    </row>
    <row r="9" spans="1:8" x14ac:dyDescent="0.25">
      <c r="A9" t="s">
        <v>581</v>
      </c>
      <c r="B9">
        <v>247.15</v>
      </c>
      <c r="C9" t="s">
        <v>582</v>
      </c>
      <c r="D9">
        <v>1.7</v>
      </c>
      <c r="E9" t="s">
        <v>566</v>
      </c>
      <c r="F9" t="s">
        <v>583</v>
      </c>
      <c r="G9" t="s">
        <v>584</v>
      </c>
      <c r="H9">
        <v>54</v>
      </c>
    </row>
    <row r="10" spans="1:8" x14ac:dyDescent="0.25">
      <c r="A10" t="s">
        <v>585</v>
      </c>
      <c r="B10">
        <v>95.55</v>
      </c>
      <c r="C10" t="s">
        <v>586</v>
      </c>
      <c r="D10">
        <v>1.35</v>
      </c>
      <c r="E10" t="s">
        <v>553</v>
      </c>
      <c r="F10" t="s">
        <v>587</v>
      </c>
      <c r="G10" t="s">
        <v>588</v>
      </c>
      <c r="H10">
        <v>15.92</v>
      </c>
    </row>
    <row r="11" spans="1:8" x14ac:dyDescent="0.25">
      <c r="A11" t="s">
        <v>589</v>
      </c>
      <c r="B11">
        <v>209.95</v>
      </c>
      <c r="C11" t="s">
        <v>590</v>
      </c>
      <c r="D11">
        <v>3.65</v>
      </c>
      <c r="E11" t="s">
        <v>553</v>
      </c>
      <c r="F11" t="s">
        <v>591</v>
      </c>
      <c r="G11" t="s">
        <v>592</v>
      </c>
      <c r="H11">
        <v>13.59</v>
      </c>
    </row>
    <row r="12" spans="1:8" x14ac:dyDescent="0.25">
      <c r="A12" t="s">
        <v>593</v>
      </c>
      <c r="B12">
        <v>100.4</v>
      </c>
      <c r="C12" t="s">
        <v>594</v>
      </c>
      <c r="D12">
        <v>8.5500000000000007</v>
      </c>
      <c r="E12" t="s">
        <v>553</v>
      </c>
      <c r="F12" t="s">
        <v>595</v>
      </c>
      <c r="G12" t="s">
        <v>596</v>
      </c>
      <c r="H12">
        <v>29.88</v>
      </c>
    </row>
    <row r="13" spans="1:8" x14ac:dyDescent="0.25">
      <c r="A13" t="s">
        <v>597</v>
      </c>
      <c r="B13">
        <v>48.45</v>
      </c>
      <c r="C13" t="s">
        <v>598</v>
      </c>
      <c r="D13">
        <v>2.2999999999999998</v>
      </c>
      <c r="E13" t="s">
        <v>553</v>
      </c>
      <c r="F13" t="s">
        <v>599</v>
      </c>
      <c r="G13" t="s">
        <v>600</v>
      </c>
      <c r="H13">
        <v>20.69</v>
      </c>
    </row>
    <row r="14" spans="1:8" x14ac:dyDescent="0.25">
      <c r="A14" t="s">
        <v>601</v>
      </c>
      <c r="B14">
        <v>665.35</v>
      </c>
      <c r="C14" t="s">
        <v>574</v>
      </c>
      <c r="D14">
        <v>28.05</v>
      </c>
      <c r="E14" t="s">
        <v>553</v>
      </c>
      <c r="F14" t="s">
        <v>602</v>
      </c>
      <c r="G14" t="s">
        <v>603</v>
      </c>
      <c r="H14">
        <v>156.26</v>
      </c>
    </row>
    <row r="15" spans="1:8" x14ac:dyDescent="0.25">
      <c r="A15" t="s">
        <v>604</v>
      </c>
      <c r="B15">
        <v>106.85</v>
      </c>
      <c r="C15" t="s">
        <v>605</v>
      </c>
      <c r="D15">
        <v>3.2</v>
      </c>
      <c r="E15" t="s">
        <v>553</v>
      </c>
      <c r="F15" t="s">
        <v>606</v>
      </c>
      <c r="G15" t="s">
        <v>607</v>
      </c>
      <c r="H15">
        <v>67.31</v>
      </c>
    </row>
    <row r="16" spans="1:8" x14ac:dyDescent="0.25">
      <c r="A16" t="s">
        <v>608</v>
      </c>
      <c r="B16">
        <v>5916.95</v>
      </c>
      <c r="C16" t="s">
        <v>609</v>
      </c>
      <c r="D16">
        <v>207.35</v>
      </c>
      <c r="E16" t="s">
        <v>553</v>
      </c>
      <c r="F16" t="s">
        <v>610</v>
      </c>
      <c r="G16" t="s">
        <v>611</v>
      </c>
      <c r="H16">
        <v>32.14</v>
      </c>
    </row>
    <row r="17" spans="1:8" x14ac:dyDescent="0.25">
      <c r="A17" t="s">
        <v>612</v>
      </c>
      <c r="B17">
        <v>263.8</v>
      </c>
      <c r="C17" t="s">
        <v>557</v>
      </c>
      <c r="D17">
        <v>6.05</v>
      </c>
      <c r="E17" t="s">
        <v>553</v>
      </c>
      <c r="F17" t="s">
        <v>613</v>
      </c>
      <c r="G17" t="s">
        <v>614</v>
      </c>
      <c r="H17">
        <v>117.19</v>
      </c>
    </row>
    <row r="18" spans="1:8" x14ac:dyDescent="0.25">
      <c r="A18" t="s">
        <v>615</v>
      </c>
      <c r="B18">
        <v>40.6</v>
      </c>
      <c r="C18" t="s">
        <v>616</v>
      </c>
      <c r="D18">
        <v>0.45</v>
      </c>
      <c r="E18" t="s">
        <v>553</v>
      </c>
      <c r="F18" t="s">
        <v>617</v>
      </c>
      <c r="G18" t="s">
        <v>618</v>
      </c>
      <c r="H18">
        <v>13.43</v>
      </c>
    </row>
    <row r="19" spans="1:8" x14ac:dyDescent="0.25">
      <c r="A19" t="s">
        <v>619</v>
      </c>
      <c r="B19">
        <v>2456.4</v>
      </c>
      <c r="C19" t="s">
        <v>620</v>
      </c>
      <c r="D19">
        <v>62.85</v>
      </c>
      <c r="E19" t="s">
        <v>553</v>
      </c>
      <c r="F19" t="s">
        <v>621</v>
      </c>
      <c r="G19" t="s">
        <v>622</v>
      </c>
      <c r="H19">
        <v>36.53</v>
      </c>
    </row>
    <row r="20" spans="1:8" x14ac:dyDescent="0.25">
      <c r="A20" t="s">
        <v>623</v>
      </c>
      <c r="B20">
        <v>867.5</v>
      </c>
      <c r="C20" t="s">
        <v>624</v>
      </c>
      <c r="D20">
        <v>41.8</v>
      </c>
      <c r="E20" t="s">
        <v>553</v>
      </c>
      <c r="F20" t="s">
        <v>625</v>
      </c>
      <c r="G20" t="s">
        <v>626</v>
      </c>
      <c r="H20">
        <v>14.91</v>
      </c>
    </row>
    <row r="21" spans="1:8" x14ac:dyDescent="0.25">
      <c r="A21" t="s">
        <v>627</v>
      </c>
      <c r="B21">
        <v>358.75</v>
      </c>
      <c r="C21" t="s">
        <v>628</v>
      </c>
      <c r="D21">
        <v>4.45</v>
      </c>
      <c r="E21" t="s">
        <v>553</v>
      </c>
      <c r="F21" t="s">
        <v>629</v>
      </c>
      <c r="G21" t="s">
        <v>630</v>
      </c>
      <c r="H21">
        <v>14.99</v>
      </c>
    </row>
    <row r="22" spans="1:8" x14ac:dyDescent="0.25">
      <c r="A22" t="s">
        <v>631</v>
      </c>
      <c r="B22">
        <v>812.05</v>
      </c>
      <c r="C22" t="s">
        <v>632</v>
      </c>
      <c r="D22">
        <v>14.05</v>
      </c>
      <c r="E22" t="s">
        <v>553</v>
      </c>
      <c r="F22" t="s">
        <v>633</v>
      </c>
      <c r="G22" t="s">
        <v>634</v>
      </c>
      <c r="H22">
        <v>318.38</v>
      </c>
    </row>
    <row r="23" spans="1:8" x14ac:dyDescent="0.25">
      <c r="A23" t="s">
        <v>635</v>
      </c>
      <c r="B23">
        <v>98.9</v>
      </c>
      <c r="C23" t="s">
        <v>636</v>
      </c>
      <c r="D23">
        <v>3.05</v>
      </c>
      <c r="E23" t="s">
        <v>553</v>
      </c>
      <c r="F23" t="s">
        <v>637</v>
      </c>
      <c r="G23" t="s">
        <v>638</v>
      </c>
      <c r="H23">
        <v>4.92</v>
      </c>
    </row>
    <row r="24" spans="1:8" x14ac:dyDescent="0.25">
      <c r="A24" t="s">
        <v>639</v>
      </c>
      <c r="B24">
        <v>303.75</v>
      </c>
      <c r="C24" t="s">
        <v>640</v>
      </c>
      <c r="D24">
        <v>3.2</v>
      </c>
      <c r="E24" t="s">
        <v>553</v>
      </c>
      <c r="F24" t="s">
        <v>641</v>
      </c>
      <c r="G24" t="s">
        <v>642</v>
      </c>
      <c r="H24">
        <v>26.5</v>
      </c>
    </row>
    <row r="25" spans="1:8" x14ac:dyDescent="0.25">
      <c r="A25" t="s">
        <v>643</v>
      </c>
      <c r="B25">
        <v>3875.2</v>
      </c>
      <c r="C25" t="s">
        <v>644</v>
      </c>
      <c r="D25">
        <v>81.05</v>
      </c>
      <c r="E25" t="s">
        <v>553</v>
      </c>
      <c r="F25" t="s">
        <v>645</v>
      </c>
      <c r="G25" t="s">
        <v>646</v>
      </c>
      <c r="H25">
        <v>70.47</v>
      </c>
    </row>
    <row r="26" spans="1:8" x14ac:dyDescent="0.25">
      <c r="A26" t="s">
        <v>647</v>
      </c>
      <c r="B26">
        <v>45.75</v>
      </c>
      <c r="C26" t="s">
        <v>648</v>
      </c>
      <c r="D26">
        <v>0.65</v>
      </c>
      <c r="E26" t="s">
        <v>566</v>
      </c>
      <c r="F26" t="s">
        <v>649</v>
      </c>
      <c r="G26" t="s">
        <v>650</v>
      </c>
      <c r="H26">
        <v>4.0199999999999996</v>
      </c>
    </row>
    <row r="27" spans="1:8" x14ac:dyDescent="0.25">
      <c r="A27" t="s">
        <v>651</v>
      </c>
      <c r="B27">
        <v>118.85</v>
      </c>
      <c r="C27" t="s">
        <v>652</v>
      </c>
      <c r="D27">
        <v>6.1</v>
      </c>
      <c r="E27" t="s">
        <v>553</v>
      </c>
      <c r="F27" t="s">
        <v>653</v>
      </c>
      <c r="G27" t="s">
        <v>654</v>
      </c>
      <c r="H27">
        <v>10.74</v>
      </c>
    </row>
    <row r="28" spans="1:8" x14ac:dyDescent="0.25">
      <c r="A28" t="s">
        <v>655</v>
      </c>
      <c r="B28">
        <v>69.95</v>
      </c>
      <c r="C28" t="s">
        <v>656</v>
      </c>
      <c r="D28">
        <v>0.5</v>
      </c>
      <c r="E28" t="s">
        <v>553</v>
      </c>
      <c r="F28" t="s">
        <v>657</v>
      </c>
      <c r="G28" t="s">
        <v>658</v>
      </c>
      <c r="H28">
        <v>10.73</v>
      </c>
    </row>
    <row r="29" spans="1:8" x14ac:dyDescent="0.25">
      <c r="A29" t="s">
        <v>659</v>
      </c>
      <c r="B29">
        <v>326.05</v>
      </c>
      <c r="C29" t="s">
        <v>660</v>
      </c>
      <c r="D29">
        <v>22.45</v>
      </c>
      <c r="E29" t="s">
        <v>553</v>
      </c>
      <c r="F29" t="s">
        <v>661</v>
      </c>
      <c r="G29" t="s">
        <v>662</v>
      </c>
      <c r="H29">
        <v>16.149999999999999</v>
      </c>
    </row>
    <row r="30" spans="1:8" x14ac:dyDescent="0.25">
      <c r="A30" t="s">
        <v>663</v>
      </c>
      <c r="B30">
        <v>255.5</v>
      </c>
      <c r="C30" t="s">
        <v>664</v>
      </c>
      <c r="D30">
        <v>5.8</v>
      </c>
      <c r="E30" t="s">
        <v>566</v>
      </c>
      <c r="F30" t="s">
        <v>665</v>
      </c>
      <c r="G30" t="s">
        <v>666</v>
      </c>
      <c r="H30">
        <v>17.41</v>
      </c>
    </row>
    <row r="31" spans="1:8" x14ac:dyDescent="0.25">
      <c r="A31" t="s">
        <v>667</v>
      </c>
      <c r="B31">
        <v>192.7</v>
      </c>
      <c r="C31" t="s">
        <v>668</v>
      </c>
      <c r="D31">
        <v>3.85</v>
      </c>
      <c r="E31" t="s">
        <v>566</v>
      </c>
      <c r="F31" t="s">
        <v>669</v>
      </c>
      <c r="G31" t="s">
        <v>670</v>
      </c>
      <c r="H31">
        <v>11.71</v>
      </c>
    </row>
    <row r="32" spans="1:8" x14ac:dyDescent="0.25">
      <c r="A32" t="s">
        <v>671</v>
      </c>
      <c r="B32">
        <v>89.6</v>
      </c>
      <c r="C32" t="s">
        <v>672</v>
      </c>
      <c r="D32">
        <v>3.2</v>
      </c>
      <c r="E32" t="s">
        <v>553</v>
      </c>
      <c r="F32" t="s">
        <v>673</v>
      </c>
      <c r="G32" t="s">
        <v>674</v>
      </c>
      <c r="H32">
        <v>21.51</v>
      </c>
    </row>
    <row r="33" spans="1:8" x14ac:dyDescent="0.25">
      <c r="A33" t="s">
        <v>675</v>
      </c>
      <c r="B33">
        <v>210.2</v>
      </c>
      <c r="C33" t="s">
        <v>676</v>
      </c>
      <c r="D33">
        <v>5.5</v>
      </c>
      <c r="E33" t="s">
        <v>553</v>
      </c>
      <c r="F33" t="s">
        <v>677</v>
      </c>
      <c r="G33" t="s">
        <v>678</v>
      </c>
      <c r="H33">
        <v>34.950000000000003</v>
      </c>
    </row>
    <row r="34" spans="1:8" x14ac:dyDescent="0.25">
      <c r="A34" t="s">
        <v>679</v>
      </c>
      <c r="B34">
        <v>4830.6000000000004</v>
      </c>
      <c r="C34" t="s">
        <v>656</v>
      </c>
      <c r="D34">
        <v>34.75</v>
      </c>
      <c r="E34" t="s">
        <v>553</v>
      </c>
      <c r="F34" t="s">
        <v>680</v>
      </c>
      <c r="G34" t="s">
        <v>681</v>
      </c>
      <c r="H34">
        <v>43.05</v>
      </c>
    </row>
    <row r="35" spans="1:8" x14ac:dyDescent="0.25">
      <c r="A35" t="s">
        <v>682</v>
      </c>
      <c r="B35">
        <v>53.35</v>
      </c>
      <c r="C35" t="s">
        <v>683</v>
      </c>
      <c r="D35">
        <v>0.8</v>
      </c>
      <c r="E35" t="s">
        <v>553</v>
      </c>
      <c r="F35" t="s">
        <v>684</v>
      </c>
      <c r="G35" t="s">
        <v>685</v>
      </c>
      <c r="H35">
        <v>22.45</v>
      </c>
    </row>
    <row r="36" spans="1:8" x14ac:dyDescent="0.25">
      <c r="A36" t="s">
        <v>686</v>
      </c>
      <c r="B36">
        <v>388.9</v>
      </c>
      <c r="C36" t="s">
        <v>687</v>
      </c>
      <c r="D36">
        <v>4.5999999999999996</v>
      </c>
      <c r="E36" t="s">
        <v>688</v>
      </c>
      <c r="F36" t="s">
        <v>689</v>
      </c>
      <c r="G36" t="s">
        <v>690</v>
      </c>
      <c r="H36">
        <v>9.61</v>
      </c>
    </row>
    <row r="37" spans="1:8" x14ac:dyDescent="0.25">
      <c r="A37" t="s">
        <v>691</v>
      </c>
      <c r="B37">
        <v>10205.049999999999</v>
      </c>
      <c r="C37" t="s">
        <v>692</v>
      </c>
      <c r="D37">
        <v>767.1</v>
      </c>
      <c r="E37" t="s">
        <v>566</v>
      </c>
      <c r="F37" t="s">
        <v>693</v>
      </c>
      <c r="G37" t="s">
        <v>694</v>
      </c>
      <c r="H37">
        <v>27.99</v>
      </c>
    </row>
    <row r="38" spans="1:8" x14ac:dyDescent="0.25">
      <c r="A38" t="s">
        <v>695</v>
      </c>
      <c r="B38">
        <v>683.3</v>
      </c>
      <c r="C38" t="s">
        <v>696</v>
      </c>
      <c r="D38">
        <v>6.75</v>
      </c>
      <c r="E38" t="s">
        <v>553</v>
      </c>
      <c r="F38" t="s">
        <v>697</v>
      </c>
      <c r="G38" t="s">
        <v>698</v>
      </c>
      <c r="H38">
        <v>19.760000000000002</v>
      </c>
    </row>
    <row r="39" spans="1:8" x14ac:dyDescent="0.25">
      <c r="A39" t="s">
        <v>699</v>
      </c>
      <c r="B39">
        <v>98.35</v>
      </c>
      <c r="C39" t="s">
        <v>700</v>
      </c>
      <c r="D39">
        <v>5.65</v>
      </c>
      <c r="E39" t="s">
        <v>566</v>
      </c>
      <c r="F39" t="s">
        <v>701</v>
      </c>
      <c r="G39" t="s">
        <v>702</v>
      </c>
      <c r="H39">
        <v>23.94</v>
      </c>
    </row>
    <row r="40" spans="1:8" x14ac:dyDescent="0.25">
      <c r="A40" t="s">
        <v>703</v>
      </c>
      <c r="B40">
        <v>40622.050000000003</v>
      </c>
      <c r="C40" t="s">
        <v>704</v>
      </c>
      <c r="D40">
        <v>1683.65</v>
      </c>
      <c r="E40" t="s">
        <v>553</v>
      </c>
      <c r="F40" t="s">
        <v>705</v>
      </c>
      <c r="G40" t="s">
        <v>706</v>
      </c>
      <c r="H40">
        <v>74.52</v>
      </c>
    </row>
    <row r="41" spans="1:8" x14ac:dyDescent="0.25">
      <c r="A41" t="s">
        <v>707</v>
      </c>
      <c r="B41">
        <v>123.35</v>
      </c>
      <c r="C41" t="s">
        <v>708</v>
      </c>
      <c r="D41">
        <v>1.1499999999999999</v>
      </c>
      <c r="E41" t="s">
        <v>553</v>
      </c>
      <c r="F41" t="s">
        <v>709</v>
      </c>
      <c r="G41" t="s">
        <v>710</v>
      </c>
      <c r="H41">
        <v>70.87</v>
      </c>
    </row>
    <row r="42" spans="1:8" x14ac:dyDescent="0.25">
      <c r="A42" t="s">
        <v>711</v>
      </c>
      <c r="B42">
        <v>52.25</v>
      </c>
      <c r="C42" t="s">
        <v>712</v>
      </c>
      <c r="D42">
        <v>1.4</v>
      </c>
      <c r="E42" t="s">
        <v>553</v>
      </c>
      <c r="F42" t="s">
        <v>713</v>
      </c>
      <c r="G42" t="s">
        <v>714</v>
      </c>
      <c r="H42">
        <v>9.6999999999999993</v>
      </c>
    </row>
    <row r="43" spans="1:8" x14ac:dyDescent="0.25">
      <c r="A43" t="s">
        <v>715</v>
      </c>
      <c r="B43">
        <v>132.35</v>
      </c>
      <c r="C43" t="s">
        <v>716</v>
      </c>
      <c r="D43">
        <v>5.4</v>
      </c>
      <c r="E43" t="s">
        <v>717</v>
      </c>
      <c r="F43" t="s">
        <v>718</v>
      </c>
      <c r="G43" t="s">
        <v>719</v>
      </c>
      <c r="H43">
        <v>17.86</v>
      </c>
    </row>
    <row r="44" spans="1:8" x14ac:dyDescent="0.25">
      <c r="A44" t="s">
        <v>720</v>
      </c>
      <c r="B44">
        <v>52.8</v>
      </c>
      <c r="C44" t="s">
        <v>721</v>
      </c>
      <c r="D44">
        <v>1.2</v>
      </c>
      <c r="E44" t="s">
        <v>553</v>
      </c>
      <c r="F44" t="s">
        <v>722</v>
      </c>
      <c r="G44" t="s">
        <v>723</v>
      </c>
      <c r="H44">
        <v>9.8699999999999992</v>
      </c>
    </row>
    <row r="45" spans="1:8" x14ac:dyDescent="0.25">
      <c r="A45" t="s">
        <v>724</v>
      </c>
      <c r="B45">
        <v>62.45</v>
      </c>
      <c r="C45" t="s">
        <v>725</v>
      </c>
      <c r="D45">
        <v>0.95</v>
      </c>
      <c r="E45" t="s">
        <v>566</v>
      </c>
      <c r="F45" t="s">
        <v>726</v>
      </c>
      <c r="G45" t="s">
        <v>727</v>
      </c>
      <c r="H45">
        <v>15.76</v>
      </c>
    </row>
    <row r="46" spans="1:8" x14ac:dyDescent="0.25">
      <c r="A46" t="s">
        <v>728</v>
      </c>
      <c r="B46">
        <v>2295.25</v>
      </c>
      <c r="C46" t="s">
        <v>729</v>
      </c>
      <c r="D46">
        <v>12.65</v>
      </c>
      <c r="E46" t="s">
        <v>553</v>
      </c>
      <c r="F46" t="s">
        <v>730</v>
      </c>
      <c r="G46" t="s">
        <v>731</v>
      </c>
      <c r="H46">
        <v>39.24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29"/>
  <sheetViews>
    <sheetView workbookViewId="0">
      <pane xSplit="9" ySplit="17" topLeftCell="R18" activePane="bottomRight" state="frozen"/>
      <selection pane="topRight" activeCell="J1" sqref="J1"/>
      <selection pane="bottomLeft" activeCell="A18" sqref="A18"/>
      <selection pane="bottomRight" activeCell="R2" sqref="R2"/>
    </sheetView>
  </sheetViews>
  <sheetFormatPr defaultRowHeight="15" x14ac:dyDescent="0.25"/>
  <cols>
    <col min="1" max="1" width="21.5703125" customWidth="1"/>
  </cols>
  <sheetData>
    <row r="1" spans="1:25" x14ac:dyDescent="0.25">
      <c r="A1" s="4" t="s">
        <v>732</v>
      </c>
      <c r="B1" s="4" t="s">
        <v>733</v>
      </c>
      <c r="C1" s="4" t="s">
        <v>734</v>
      </c>
      <c r="D1" s="4" t="s">
        <v>546</v>
      </c>
      <c r="E1" s="4" t="s">
        <v>547</v>
      </c>
      <c r="F1" s="4" t="s">
        <v>548</v>
      </c>
      <c r="G1" s="4" t="s">
        <v>735</v>
      </c>
      <c r="H1" s="4" t="s">
        <v>736</v>
      </c>
      <c r="I1" s="4" t="s">
        <v>737</v>
      </c>
      <c r="J1" s="4" t="s">
        <v>738</v>
      </c>
      <c r="K1" s="4" t="s">
        <v>739</v>
      </c>
      <c r="L1" s="4" t="s">
        <v>740</v>
      </c>
      <c r="M1" s="4" t="s">
        <v>741</v>
      </c>
      <c r="N1" s="4" t="s">
        <v>742</v>
      </c>
      <c r="O1" s="13" t="s">
        <v>743</v>
      </c>
      <c r="P1" s="13" t="s">
        <v>744</v>
      </c>
      <c r="Q1" s="13" t="s">
        <v>745</v>
      </c>
      <c r="R1" s="13" t="s">
        <v>746</v>
      </c>
      <c r="S1" s="13" t="s">
        <v>747</v>
      </c>
      <c r="T1" s="13" t="s">
        <v>748</v>
      </c>
      <c r="U1" s="13" t="s">
        <v>749</v>
      </c>
      <c r="V1" s="13" t="s">
        <v>750</v>
      </c>
      <c r="W1" s="13" t="s">
        <v>751</v>
      </c>
      <c r="X1" s="13" t="s">
        <v>752</v>
      </c>
      <c r="Y1" s="13" t="s">
        <v>753</v>
      </c>
    </row>
    <row r="2" spans="1:25" x14ac:dyDescent="0.25">
      <c r="A2" t="s">
        <v>754</v>
      </c>
      <c r="B2">
        <v>446.8</v>
      </c>
      <c r="C2" t="s">
        <v>755</v>
      </c>
      <c r="D2">
        <v>16.600000000000001</v>
      </c>
      <c r="E2" t="s">
        <v>553</v>
      </c>
      <c r="F2" t="s">
        <v>756</v>
      </c>
      <c r="G2" t="s">
        <v>757</v>
      </c>
      <c r="H2" t="s">
        <v>758</v>
      </c>
      <c r="I2" t="s">
        <v>759</v>
      </c>
      <c r="J2" t="s">
        <v>760</v>
      </c>
      <c r="K2" t="s">
        <v>761</v>
      </c>
      <c r="L2" t="s">
        <v>762</v>
      </c>
      <c r="M2" t="s">
        <v>763</v>
      </c>
      <c r="N2" t="s">
        <v>764</v>
      </c>
      <c r="O2">
        <f t="shared" ref="O2:O25" si="0">IF(I2/B2&gt;0,ROUND(I2/B2,2),FALSE)</f>
        <v>1</v>
      </c>
      <c r="P2" t="b">
        <f t="shared" ref="P2:P25" si="1">IF(AND((H2/I2&gt;1),(H2/I2&lt;2)),H2/I2,FALSE)</f>
        <v>0</v>
      </c>
      <c r="Q2">
        <f t="shared" ref="Q2:Q25" si="2">IF(J2/H2&lt;2,J2/H2,FALSE)</f>
        <v>1.0129140932060641</v>
      </c>
      <c r="R2">
        <f>VLOOKUP(A2,MIS!$A$2:$C$542,3,FALSE)</f>
        <v>11</v>
      </c>
      <c r="S2">
        <v>10</v>
      </c>
      <c r="T2">
        <f>S2*H2/(R2-3)</f>
        <v>556.5625</v>
      </c>
      <c r="U2">
        <v>447.95</v>
      </c>
      <c r="V2">
        <f t="shared" ref="V2:V14" si="3">H2-(H2*5/100)</f>
        <v>422.98750000000001</v>
      </c>
      <c r="W2">
        <f t="shared" ref="W2:W14" si="4">(H2-V2)*S2+20</f>
        <v>242.62499999999989</v>
      </c>
      <c r="X2">
        <v>443.85</v>
      </c>
      <c r="Y2">
        <f>IF(S2&gt;0,(X2-U2)*S2-7,0)</f>
        <v>-47.999999999999659</v>
      </c>
    </row>
    <row r="3" spans="1:25" hidden="1" x14ac:dyDescent="0.25">
      <c r="A3" t="s">
        <v>765</v>
      </c>
      <c r="B3">
        <v>629</v>
      </c>
      <c r="C3" t="s">
        <v>766</v>
      </c>
      <c r="D3">
        <v>19.45</v>
      </c>
      <c r="E3" t="s">
        <v>553</v>
      </c>
      <c r="F3" t="s">
        <v>767</v>
      </c>
      <c r="G3" t="s">
        <v>768</v>
      </c>
      <c r="H3" t="s">
        <v>769</v>
      </c>
      <c r="I3" t="s">
        <v>770</v>
      </c>
      <c r="J3" t="s">
        <v>771</v>
      </c>
      <c r="K3" t="s">
        <v>772</v>
      </c>
      <c r="L3" t="s">
        <v>773</v>
      </c>
      <c r="M3" t="s">
        <v>774</v>
      </c>
      <c r="N3" t="s">
        <v>775</v>
      </c>
      <c r="O3">
        <f t="shared" si="0"/>
        <v>1.01</v>
      </c>
      <c r="P3" t="b">
        <f t="shared" si="1"/>
        <v>0</v>
      </c>
      <c r="Q3">
        <f t="shared" si="2"/>
        <v>1.0151091214325685</v>
      </c>
      <c r="R3">
        <f>VLOOKUP(A3,MIS!$A$2:$C$542,3,FALSE)</f>
        <v>10</v>
      </c>
      <c r="S3">
        <v>0</v>
      </c>
      <c r="T3">
        <f>S3*H3/(R3-3)</f>
        <v>0</v>
      </c>
      <c r="U3" t="str">
        <f>H3</f>
        <v>625.45</v>
      </c>
      <c r="V3">
        <f t="shared" si="3"/>
        <v>594.17750000000001</v>
      </c>
      <c r="W3">
        <f t="shared" si="4"/>
        <v>20</v>
      </c>
      <c r="X3">
        <f>U3+(U3*2/100)</f>
        <v>637.95900000000006</v>
      </c>
      <c r="Y3">
        <f>IF(S3&gt;0,(X3-U3)*S3-20,0)</f>
        <v>0</v>
      </c>
    </row>
    <row r="4" spans="1:25" hidden="1" x14ac:dyDescent="0.25">
      <c r="A4" t="s">
        <v>776</v>
      </c>
      <c r="B4">
        <v>769.6</v>
      </c>
      <c r="C4" t="s">
        <v>777</v>
      </c>
      <c r="D4">
        <v>19.25</v>
      </c>
      <c r="E4" t="s">
        <v>553</v>
      </c>
      <c r="F4" t="s">
        <v>778</v>
      </c>
      <c r="G4" t="s">
        <v>779</v>
      </c>
      <c r="H4" t="s">
        <v>780</v>
      </c>
      <c r="I4" t="s">
        <v>781</v>
      </c>
      <c r="J4" t="s">
        <v>782</v>
      </c>
      <c r="K4" t="s">
        <v>783</v>
      </c>
      <c r="L4" t="s">
        <v>784</v>
      </c>
      <c r="M4" t="s">
        <v>785</v>
      </c>
      <c r="N4" t="s">
        <v>786</v>
      </c>
      <c r="O4">
        <f t="shared" si="0"/>
        <v>1.01</v>
      </c>
      <c r="P4" t="b">
        <f t="shared" si="1"/>
        <v>0</v>
      </c>
      <c r="Q4">
        <f t="shared" si="2"/>
        <v>1.0093409444732746</v>
      </c>
      <c r="R4">
        <f>VLOOKUP(A4,MIS!$A$2:$C$542,3,FALSE)</f>
        <v>12</v>
      </c>
      <c r="S4">
        <v>0</v>
      </c>
      <c r="T4">
        <f>S4*H4/(R4-3)</f>
        <v>0</v>
      </c>
      <c r="U4" t="str">
        <f>H4</f>
        <v>770.80</v>
      </c>
      <c r="V4">
        <f t="shared" si="3"/>
        <v>732.26</v>
      </c>
      <c r="W4">
        <f t="shared" si="4"/>
        <v>20</v>
      </c>
      <c r="X4">
        <f>U4+(U4*2/100)</f>
        <v>786.21600000000001</v>
      </c>
      <c r="Y4">
        <f>IF(S4&gt;0,(X4-U4)*S4-20,0)</f>
        <v>0</v>
      </c>
    </row>
    <row r="5" spans="1:25" hidden="1" x14ac:dyDescent="0.25">
      <c r="A5" t="s">
        <v>787</v>
      </c>
      <c r="B5">
        <v>856.85</v>
      </c>
      <c r="C5" t="s">
        <v>788</v>
      </c>
      <c r="D5">
        <v>18.149999999999999</v>
      </c>
      <c r="E5" t="s">
        <v>553</v>
      </c>
      <c r="F5" t="s">
        <v>789</v>
      </c>
      <c r="G5" t="s">
        <v>790</v>
      </c>
      <c r="H5" t="s">
        <v>791</v>
      </c>
      <c r="I5" t="s">
        <v>792</v>
      </c>
      <c r="J5" t="s">
        <v>793</v>
      </c>
      <c r="K5" t="s">
        <v>794</v>
      </c>
      <c r="L5" t="s">
        <v>795</v>
      </c>
      <c r="M5" t="s">
        <v>796</v>
      </c>
      <c r="N5" t="s">
        <v>797</v>
      </c>
      <c r="O5">
        <f t="shared" si="0"/>
        <v>1</v>
      </c>
      <c r="P5" t="b">
        <f t="shared" si="1"/>
        <v>0</v>
      </c>
      <c r="Q5">
        <f t="shared" si="2"/>
        <v>1.0102827763496145</v>
      </c>
      <c r="R5">
        <f>VLOOKUP(A5,MIS!$A$2:$C$542,3,FALSE)</f>
        <v>11</v>
      </c>
      <c r="S5">
        <v>0</v>
      </c>
      <c r="T5">
        <f>S5*H5/(R5-3)</f>
        <v>0</v>
      </c>
      <c r="U5" t="str">
        <f>H5</f>
        <v>855.80</v>
      </c>
      <c r="V5">
        <f t="shared" si="3"/>
        <v>813.01</v>
      </c>
      <c r="W5">
        <f t="shared" si="4"/>
        <v>20</v>
      </c>
      <c r="X5">
        <f>U5+(U5*2/100)</f>
        <v>872.91599999999994</v>
      </c>
      <c r="Y5">
        <f>IF(S5&gt;0,(X5-U5)*S5-20,0)</f>
        <v>0</v>
      </c>
    </row>
    <row r="6" spans="1:25" hidden="1" x14ac:dyDescent="0.25">
      <c r="A6" t="s">
        <v>798</v>
      </c>
      <c r="B6">
        <v>521.65</v>
      </c>
      <c r="C6" t="s">
        <v>799</v>
      </c>
      <c r="D6">
        <v>8.3000000000000007</v>
      </c>
      <c r="E6" t="s">
        <v>553</v>
      </c>
      <c r="F6" t="s">
        <v>800</v>
      </c>
      <c r="G6" t="s">
        <v>801</v>
      </c>
      <c r="H6" t="s">
        <v>802</v>
      </c>
      <c r="I6" t="s">
        <v>803</v>
      </c>
      <c r="J6" t="s">
        <v>804</v>
      </c>
      <c r="K6" t="s">
        <v>805</v>
      </c>
      <c r="L6" t="s">
        <v>806</v>
      </c>
      <c r="M6" t="s">
        <v>807</v>
      </c>
      <c r="N6" t="s">
        <v>808</v>
      </c>
      <c r="O6">
        <f t="shared" si="0"/>
        <v>1</v>
      </c>
      <c r="P6">
        <f t="shared" si="1"/>
        <v>1.0223629906900853</v>
      </c>
      <c r="Q6">
        <f t="shared" si="2"/>
        <v>1.0023469770935036</v>
      </c>
      <c r="R6">
        <f>VLOOKUP(A6,MIS!$A$2:$C$542,3,FALSE)</f>
        <v>10</v>
      </c>
      <c r="S6">
        <v>0</v>
      </c>
      <c r="T6">
        <f>S6*H6/(R6-3)</f>
        <v>0</v>
      </c>
      <c r="U6" t="str">
        <f>H6</f>
        <v>532.60</v>
      </c>
      <c r="V6">
        <f t="shared" si="3"/>
        <v>505.97</v>
      </c>
      <c r="W6">
        <f t="shared" si="4"/>
        <v>20</v>
      </c>
      <c r="X6">
        <f>U6+(U6*2/100)</f>
        <v>543.25200000000007</v>
      </c>
      <c r="Y6">
        <f>IF(S6&gt;0,(X6-U6)*S6-20,0)</f>
        <v>0</v>
      </c>
    </row>
    <row r="7" spans="1:25" x14ac:dyDescent="0.25">
      <c r="A7" t="s">
        <v>809</v>
      </c>
      <c r="B7">
        <v>641.9</v>
      </c>
      <c r="C7" t="s">
        <v>810</v>
      </c>
      <c r="D7">
        <v>11</v>
      </c>
      <c r="E7" t="s">
        <v>553</v>
      </c>
      <c r="F7" t="s">
        <v>811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b">
        <f t="shared" si="0"/>
        <v>0</v>
      </c>
      <c r="P7" t="e">
        <f t="shared" si="1"/>
        <v>#DIV/0!</v>
      </c>
      <c r="Q7" t="e">
        <f t="shared" si="2"/>
        <v>#DIV/0!</v>
      </c>
      <c r="R7" t="e">
        <f>VLOOKUP(A7,MIS!$A$2:$C$542,3,FALSE)</f>
        <v>#N/A</v>
      </c>
      <c r="S7">
        <v>10</v>
      </c>
      <c r="U7">
        <v>649.45000000000005</v>
      </c>
      <c r="V7">
        <f t="shared" si="3"/>
        <v>0</v>
      </c>
      <c r="W7">
        <f t="shared" si="4"/>
        <v>20</v>
      </c>
      <c r="X7">
        <v>650.04999999999995</v>
      </c>
      <c r="Y7">
        <f>IF(S7&gt;0,(X7-U7)*S7-7,0)</f>
        <v>-1.0000000000009095</v>
      </c>
    </row>
    <row r="8" spans="1:25" hidden="1" x14ac:dyDescent="0.25">
      <c r="A8" t="s">
        <v>812</v>
      </c>
      <c r="B8">
        <v>725.1</v>
      </c>
      <c r="C8" t="s">
        <v>813</v>
      </c>
      <c r="D8">
        <v>8.1</v>
      </c>
      <c r="E8" t="s">
        <v>566</v>
      </c>
      <c r="F8" t="s">
        <v>814</v>
      </c>
      <c r="G8" t="s">
        <v>815</v>
      </c>
      <c r="H8" t="s">
        <v>816</v>
      </c>
      <c r="I8" t="s">
        <v>817</v>
      </c>
      <c r="J8" t="s">
        <v>817</v>
      </c>
      <c r="K8" t="s">
        <v>818</v>
      </c>
      <c r="L8" t="s">
        <v>819</v>
      </c>
      <c r="M8" t="s">
        <v>820</v>
      </c>
      <c r="N8" t="s">
        <v>821</v>
      </c>
      <c r="O8">
        <f t="shared" si="0"/>
        <v>1</v>
      </c>
      <c r="P8" t="b">
        <f t="shared" si="1"/>
        <v>0</v>
      </c>
      <c r="Q8">
        <f t="shared" si="2"/>
        <v>1.0074135661331671</v>
      </c>
      <c r="R8">
        <f>VLOOKUP(A8,MIS!$A$2:$C$542,3,FALSE)</f>
        <v>9</v>
      </c>
      <c r="S8">
        <v>0</v>
      </c>
      <c r="T8">
        <f t="shared" ref="T8:T14" si="5">S8*H8/(R8-3)</f>
        <v>0</v>
      </c>
      <c r="U8" t="str">
        <f>H8</f>
        <v>721.65</v>
      </c>
      <c r="V8">
        <f t="shared" si="3"/>
        <v>685.5675</v>
      </c>
      <c r="W8">
        <f t="shared" si="4"/>
        <v>20</v>
      </c>
      <c r="X8">
        <f>U8+(U8*2/100)</f>
        <v>736.08299999999997</v>
      </c>
      <c r="Y8">
        <f>IF(S8&gt;0,(X8-U8)*S8-20,0)</f>
        <v>0</v>
      </c>
    </row>
    <row r="9" spans="1:25" x14ac:dyDescent="0.25">
      <c r="A9" t="s">
        <v>822</v>
      </c>
      <c r="B9">
        <v>557.5</v>
      </c>
      <c r="C9" t="s">
        <v>823</v>
      </c>
      <c r="D9">
        <v>6.8</v>
      </c>
      <c r="E9" t="s">
        <v>553</v>
      </c>
      <c r="F9" t="s">
        <v>824</v>
      </c>
      <c r="G9" t="s">
        <v>825</v>
      </c>
      <c r="H9" t="s">
        <v>826</v>
      </c>
      <c r="I9" t="s">
        <v>827</v>
      </c>
      <c r="J9" t="s">
        <v>828</v>
      </c>
      <c r="K9" t="s">
        <v>829</v>
      </c>
      <c r="L9" t="s">
        <v>830</v>
      </c>
      <c r="M9" t="s">
        <v>831</v>
      </c>
      <c r="N9" t="s">
        <v>832</v>
      </c>
      <c r="O9">
        <f t="shared" si="0"/>
        <v>1</v>
      </c>
      <c r="P9">
        <f t="shared" si="1"/>
        <v>1.0122522522522521</v>
      </c>
      <c r="Q9">
        <f t="shared" si="2"/>
        <v>1.0105909576361696</v>
      </c>
      <c r="R9">
        <f>VLOOKUP(A9,MIS!$A$2:$C$542,3,FALSE)</f>
        <v>10</v>
      </c>
      <c r="S9">
        <v>10</v>
      </c>
      <c r="T9">
        <f t="shared" si="5"/>
        <v>802.57142857142856</v>
      </c>
      <c r="U9">
        <v>561.54999999999995</v>
      </c>
      <c r="V9">
        <f t="shared" si="3"/>
        <v>533.70999999999992</v>
      </c>
      <c r="W9">
        <f t="shared" si="4"/>
        <v>300.90000000000032</v>
      </c>
      <c r="X9">
        <v>564.70000000000005</v>
      </c>
      <c r="Y9">
        <f>IF(S9&gt;0,(X9-U9)*S9-7,0)</f>
        <v>24.500000000000909</v>
      </c>
    </row>
    <row r="10" spans="1:25" hidden="1" x14ac:dyDescent="0.25">
      <c r="A10" t="s">
        <v>833</v>
      </c>
      <c r="B10">
        <v>558.15</v>
      </c>
      <c r="C10" t="s">
        <v>834</v>
      </c>
      <c r="D10">
        <v>23</v>
      </c>
      <c r="E10" t="s">
        <v>566</v>
      </c>
      <c r="F10" t="s">
        <v>835</v>
      </c>
      <c r="G10" t="s">
        <v>836</v>
      </c>
      <c r="H10" t="s">
        <v>837</v>
      </c>
      <c r="I10" t="s">
        <v>838</v>
      </c>
      <c r="J10" t="s">
        <v>839</v>
      </c>
      <c r="K10" t="s">
        <v>840</v>
      </c>
      <c r="L10" t="s">
        <v>841</v>
      </c>
      <c r="M10" t="s">
        <v>842</v>
      </c>
      <c r="N10" t="s">
        <v>843</v>
      </c>
      <c r="O10" t="e">
        <f t="shared" si="0"/>
        <v>#VALUE!</v>
      </c>
      <c r="P10" t="e">
        <f t="shared" si="1"/>
        <v>#VALUE!</v>
      </c>
      <c r="Q10">
        <f t="shared" si="2"/>
        <v>1.0040801844952989</v>
      </c>
      <c r="R10">
        <f>VLOOKUP(A10,MIS!$A$2:$C$542,3,FALSE)</f>
        <v>8</v>
      </c>
      <c r="S10">
        <v>0</v>
      </c>
      <c r="T10">
        <f t="shared" si="5"/>
        <v>0</v>
      </c>
      <c r="U10" t="str">
        <f>H10</f>
        <v>563.70</v>
      </c>
      <c r="V10">
        <f t="shared" si="3"/>
        <v>535.5150000000001</v>
      </c>
      <c r="W10">
        <f t="shared" si="4"/>
        <v>20</v>
      </c>
      <c r="X10">
        <f>U10+(U10*2/100)</f>
        <v>574.97400000000005</v>
      </c>
      <c r="Y10">
        <f>IF(S10&gt;0,(X10-U10)*S10-20,0)</f>
        <v>0</v>
      </c>
    </row>
    <row r="11" spans="1:25" x14ac:dyDescent="0.25">
      <c r="A11" t="s">
        <v>844</v>
      </c>
      <c r="B11">
        <v>431.65</v>
      </c>
      <c r="C11" t="s">
        <v>845</v>
      </c>
      <c r="D11">
        <v>20.65</v>
      </c>
      <c r="E11" t="s">
        <v>566</v>
      </c>
      <c r="F11" t="s">
        <v>846</v>
      </c>
      <c r="G11" t="s">
        <v>847</v>
      </c>
      <c r="H11" t="s">
        <v>848</v>
      </c>
      <c r="I11" t="s">
        <v>849</v>
      </c>
      <c r="J11" t="s">
        <v>850</v>
      </c>
      <c r="K11" t="s">
        <v>851</v>
      </c>
      <c r="L11" t="s">
        <v>852</v>
      </c>
      <c r="M11" t="s">
        <v>853</v>
      </c>
      <c r="N11" t="s">
        <v>854</v>
      </c>
      <c r="O11">
        <f t="shared" si="0"/>
        <v>0.99</v>
      </c>
      <c r="P11">
        <f t="shared" si="1"/>
        <v>1.0151869158878504</v>
      </c>
      <c r="Q11">
        <f t="shared" si="2"/>
        <v>1.0075949367088608</v>
      </c>
      <c r="R11">
        <f>VLOOKUP(A11,MIS!$A$2:$C$542,3,FALSE)</f>
        <v>8</v>
      </c>
      <c r="S11">
        <v>10</v>
      </c>
      <c r="T11">
        <f t="shared" si="5"/>
        <v>869</v>
      </c>
      <c r="U11">
        <v>434.15</v>
      </c>
      <c r="V11">
        <f t="shared" si="3"/>
        <v>412.77499999999998</v>
      </c>
      <c r="W11">
        <f t="shared" si="4"/>
        <v>237.25000000000023</v>
      </c>
      <c r="X11">
        <v>429.7</v>
      </c>
      <c r="Y11">
        <f>IF(S11&gt;0,(X11-U11)*S11-7,0)</f>
        <v>-51.499999999999886</v>
      </c>
    </row>
    <row r="12" spans="1:25" hidden="1" x14ac:dyDescent="0.25">
      <c r="A12" t="s">
        <v>556</v>
      </c>
      <c r="B12">
        <v>914.3</v>
      </c>
      <c r="C12" t="s">
        <v>855</v>
      </c>
      <c r="D12">
        <v>12.1</v>
      </c>
      <c r="E12" t="s">
        <v>553</v>
      </c>
      <c r="F12" t="s">
        <v>856</v>
      </c>
      <c r="G12" t="s">
        <v>857</v>
      </c>
      <c r="H12" t="s">
        <v>858</v>
      </c>
      <c r="I12" t="s">
        <v>859</v>
      </c>
      <c r="J12" t="s">
        <v>860</v>
      </c>
      <c r="K12" t="s">
        <v>859</v>
      </c>
      <c r="L12" t="s">
        <v>861</v>
      </c>
      <c r="M12" t="s">
        <v>862</v>
      </c>
      <c r="N12" t="s">
        <v>863</v>
      </c>
      <c r="O12">
        <f t="shared" si="0"/>
        <v>0.99</v>
      </c>
      <c r="P12">
        <f t="shared" si="1"/>
        <v>1.0044751381215469</v>
      </c>
      <c r="Q12">
        <f t="shared" si="2"/>
        <v>1.014905670755184</v>
      </c>
      <c r="R12">
        <f>VLOOKUP(A12,MIS!$A$2:$C$542,3,FALSE)</f>
        <v>11</v>
      </c>
      <c r="S12">
        <v>0</v>
      </c>
      <c r="T12">
        <f t="shared" si="5"/>
        <v>0</v>
      </c>
      <c r="U12" t="str">
        <f>H12</f>
        <v>909.05</v>
      </c>
      <c r="V12">
        <f t="shared" si="3"/>
        <v>863.59749999999997</v>
      </c>
      <c r="W12">
        <f t="shared" si="4"/>
        <v>20</v>
      </c>
      <c r="X12">
        <f>U12+(U12*2/100)</f>
        <v>927.23099999999999</v>
      </c>
      <c r="Y12">
        <f>IF(S12&gt;0,(X12-U12)*S12-20,0)</f>
        <v>0</v>
      </c>
    </row>
    <row r="13" spans="1:25" x14ac:dyDescent="0.25">
      <c r="A13" t="s">
        <v>864</v>
      </c>
      <c r="B13">
        <v>464.05</v>
      </c>
      <c r="C13" t="s">
        <v>865</v>
      </c>
      <c r="D13">
        <v>7.35</v>
      </c>
      <c r="E13" t="s">
        <v>553</v>
      </c>
      <c r="F13" t="s">
        <v>866</v>
      </c>
      <c r="G13" t="s">
        <v>867</v>
      </c>
      <c r="H13" t="s">
        <v>868</v>
      </c>
      <c r="I13" t="s">
        <v>869</v>
      </c>
      <c r="J13" t="s">
        <v>870</v>
      </c>
      <c r="K13" t="s">
        <v>871</v>
      </c>
      <c r="L13" t="s">
        <v>872</v>
      </c>
      <c r="M13" t="s">
        <v>873</v>
      </c>
      <c r="N13" t="s">
        <v>821</v>
      </c>
      <c r="O13">
        <f t="shared" si="0"/>
        <v>1.01</v>
      </c>
      <c r="P13">
        <f t="shared" si="1"/>
        <v>1.016559829059829</v>
      </c>
      <c r="Q13">
        <f t="shared" si="2"/>
        <v>1.0046242774566474</v>
      </c>
      <c r="R13">
        <f>VLOOKUP(A13,MIS!$A$2:$C$542,3,FALSE)</f>
        <v>9</v>
      </c>
      <c r="S13">
        <v>10</v>
      </c>
      <c r="T13">
        <f t="shared" si="5"/>
        <v>792.91666666666663</v>
      </c>
      <c r="U13">
        <v>473.95</v>
      </c>
      <c r="V13">
        <f t="shared" si="3"/>
        <v>451.96249999999998</v>
      </c>
      <c r="W13">
        <f t="shared" si="4"/>
        <v>257.87500000000023</v>
      </c>
      <c r="X13">
        <v>483.35</v>
      </c>
      <c r="Y13">
        <f>IF(S13&gt;0,(X13-U13)*S13-7,0)</f>
        <v>87.000000000000341</v>
      </c>
    </row>
    <row r="14" spans="1:25" hidden="1" x14ac:dyDescent="0.25">
      <c r="A14" t="s">
        <v>601</v>
      </c>
      <c r="B14">
        <v>704.65</v>
      </c>
      <c r="C14" t="s">
        <v>874</v>
      </c>
      <c r="D14">
        <v>39.299999999999997</v>
      </c>
      <c r="E14" t="s">
        <v>553</v>
      </c>
      <c r="F14" t="s">
        <v>875</v>
      </c>
      <c r="G14" t="s">
        <v>876</v>
      </c>
      <c r="H14" t="s">
        <v>877</v>
      </c>
      <c r="I14" t="s">
        <v>878</v>
      </c>
      <c r="J14" t="s">
        <v>879</v>
      </c>
      <c r="K14" t="s">
        <v>880</v>
      </c>
      <c r="L14" t="s">
        <v>881</v>
      </c>
      <c r="M14" t="s">
        <v>882</v>
      </c>
      <c r="N14" t="s">
        <v>883</v>
      </c>
      <c r="O14">
        <f t="shared" si="0"/>
        <v>1.01</v>
      </c>
      <c r="P14" t="b">
        <f t="shared" si="1"/>
        <v>0</v>
      </c>
      <c r="Q14">
        <f t="shared" si="2"/>
        <v>1.0049191848208012</v>
      </c>
      <c r="R14">
        <f>VLOOKUP(A14,MIS!$A$2:$C$542,3,FALSE)</f>
        <v>9</v>
      </c>
      <c r="S14">
        <v>0</v>
      </c>
      <c r="T14">
        <f t="shared" si="5"/>
        <v>0</v>
      </c>
      <c r="U14" t="str">
        <f>H14</f>
        <v>711.50</v>
      </c>
      <c r="V14">
        <f t="shared" si="3"/>
        <v>675.92499999999995</v>
      </c>
      <c r="W14">
        <f t="shared" si="4"/>
        <v>20</v>
      </c>
      <c r="X14">
        <f>U14+(U14*2/100)</f>
        <v>725.73</v>
      </c>
      <c r="Y14">
        <f>IF(S14&gt;0,(X14-U14)*S14-20,0)</f>
        <v>0</v>
      </c>
    </row>
    <row r="15" spans="1:25" hidden="1" x14ac:dyDescent="0.25">
      <c r="A15" t="s">
        <v>884</v>
      </c>
      <c r="B15">
        <v>479.35</v>
      </c>
      <c r="C15" t="s">
        <v>885</v>
      </c>
      <c r="D15">
        <v>6.6</v>
      </c>
      <c r="E15" t="s">
        <v>566</v>
      </c>
      <c r="F15" t="s">
        <v>886</v>
      </c>
      <c r="G15" t="s">
        <v>887</v>
      </c>
      <c r="H15" t="s">
        <v>888</v>
      </c>
      <c r="I15" t="s">
        <v>889</v>
      </c>
      <c r="J15" t="s">
        <v>890</v>
      </c>
      <c r="K15" t="s">
        <v>889</v>
      </c>
      <c r="L15" t="s">
        <v>891</v>
      </c>
      <c r="M15" t="s">
        <v>892</v>
      </c>
      <c r="N15" t="s">
        <v>893</v>
      </c>
      <c r="O15">
        <f t="shared" si="0"/>
        <v>0.98</v>
      </c>
      <c r="P15">
        <f t="shared" si="1"/>
        <v>1.0080508474576271</v>
      </c>
      <c r="Q15">
        <f t="shared" si="2"/>
        <v>1.0067255149222363</v>
      </c>
      <c r="R15" t="e">
        <f>VLOOKUP(A15,MIS!$A$2:$C$542,3,FALSE)</f>
        <v>#N/A</v>
      </c>
      <c r="S15">
        <v>0</v>
      </c>
      <c r="U15" t="str">
        <f>H15</f>
        <v>475.80</v>
      </c>
      <c r="X15">
        <f>U15+(U15*2/100)</f>
        <v>485.31600000000003</v>
      </c>
      <c r="Y15">
        <f>IF(S15&gt;0,(X15-U15)*S15-20,0)</f>
        <v>0</v>
      </c>
    </row>
    <row r="16" spans="1:25" hidden="1" x14ac:dyDescent="0.25">
      <c r="A16" t="s">
        <v>894</v>
      </c>
      <c r="B16">
        <v>601.35</v>
      </c>
      <c r="C16" t="s">
        <v>895</v>
      </c>
      <c r="D16">
        <v>23.5</v>
      </c>
      <c r="E16" t="s">
        <v>553</v>
      </c>
      <c r="F16" t="s">
        <v>896</v>
      </c>
      <c r="G16" t="s">
        <v>897</v>
      </c>
      <c r="H16" t="s">
        <v>898</v>
      </c>
      <c r="I16" t="s">
        <v>838</v>
      </c>
      <c r="J16" t="s">
        <v>838</v>
      </c>
      <c r="K16" t="s">
        <v>899</v>
      </c>
      <c r="L16" t="s">
        <v>900</v>
      </c>
      <c r="M16" t="s">
        <v>901</v>
      </c>
      <c r="N16" t="s">
        <v>902</v>
      </c>
      <c r="O16" t="e">
        <f t="shared" si="0"/>
        <v>#VALUE!</v>
      </c>
      <c r="P16" t="e">
        <f t="shared" si="1"/>
        <v>#VALUE!</v>
      </c>
      <c r="Q16" t="e">
        <f t="shared" si="2"/>
        <v>#VALUE!</v>
      </c>
      <c r="R16">
        <f>VLOOKUP(A16,MIS!$A$2:$C$542,3,FALSE)</f>
        <v>10</v>
      </c>
      <c r="S16">
        <v>0</v>
      </c>
      <c r="T16">
        <f>S16*H16/(R16-3)</f>
        <v>0</v>
      </c>
      <c r="U16" t="str">
        <f>H16</f>
        <v>610.00</v>
      </c>
      <c r="V16">
        <f>H16-(H16*5/100)</f>
        <v>579.5</v>
      </c>
      <c r="W16">
        <f>(H16-V16)*S16+20</f>
        <v>20</v>
      </c>
      <c r="X16">
        <f>U16+(U16*2/100)</f>
        <v>622.20000000000005</v>
      </c>
      <c r="Y16">
        <f>IF(S16&gt;0,(X16-U16)*S16-20,0)</f>
        <v>0</v>
      </c>
    </row>
    <row r="17" spans="1:25" x14ac:dyDescent="0.25">
      <c r="A17" t="s">
        <v>903</v>
      </c>
      <c r="B17">
        <v>822.55</v>
      </c>
      <c r="C17" t="s">
        <v>904</v>
      </c>
      <c r="D17">
        <v>31.95</v>
      </c>
      <c r="E17" t="s">
        <v>553</v>
      </c>
      <c r="F17" t="s">
        <v>905</v>
      </c>
      <c r="G17" t="s">
        <v>906</v>
      </c>
      <c r="H17" t="s">
        <v>907</v>
      </c>
      <c r="I17" t="s">
        <v>908</v>
      </c>
      <c r="J17" t="s">
        <v>909</v>
      </c>
      <c r="K17" t="s">
        <v>910</v>
      </c>
      <c r="L17" t="s">
        <v>911</v>
      </c>
      <c r="M17" t="s">
        <v>912</v>
      </c>
      <c r="N17" t="s">
        <v>913</v>
      </c>
      <c r="O17">
        <f t="shared" si="0"/>
        <v>1</v>
      </c>
      <c r="P17">
        <f t="shared" si="1"/>
        <v>1.0009721125220243</v>
      </c>
      <c r="Q17">
        <f t="shared" si="2"/>
        <v>1.0065553869499242</v>
      </c>
      <c r="R17">
        <f>VLOOKUP(A17,MIS!$A$2:$C$542,3,FALSE)</f>
        <v>9</v>
      </c>
      <c r="S17">
        <v>10</v>
      </c>
      <c r="T17">
        <f>S17*H17/(R17-3)</f>
        <v>1372.9166666666667</v>
      </c>
      <c r="U17">
        <v>822.95</v>
      </c>
      <c r="V17">
        <f>H17-(H17*5/100)</f>
        <v>782.5625</v>
      </c>
      <c r="W17">
        <f>(H17-V17)*S17+20</f>
        <v>431.875</v>
      </c>
      <c r="X17">
        <v>825.08</v>
      </c>
      <c r="Y17">
        <f>IF(S17&gt;0,(X17-U17)*S17-7,0)</f>
        <v>14.299999999999955</v>
      </c>
    </row>
    <row r="18" spans="1:25" hidden="1" x14ac:dyDescent="0.25">
      <c r="A18" t="s">
        <v>914</v>
      </c>
      <c r="B18">
        <v>160.15</v>
      </c>
      <c r="C18" t="s">
        <v>915</v>
      </c>
      <c r="D18">
        <v>5.9</v>
      </c>
      <c r="E18" t="s">
        <v>553</v>
      </c>
      <c r="F18" t="s">
        <v>916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f t="shared" si="0"/>
        <v>0</v>
      </c>
      <c r="P18" t="e">
        <f t="shared" si="1"/>
        <v>#DIV/0!</v>
      </c>
      <c r="Q18" t="e">
        <f t="shared" si="2"/>
        <v>#DIV/0!</v>
      </c>
      <c r="R18" t="e">
        <f>VLOOKUP(A18,MIS!$A$2:$C$542,3,FALSE)</f>
        <v>#N/A</v>
      </c>
      <c r="S18">
        <v>0</v>
      </c>
      <c r="U18">
        <f>H18</f>
        <v>0</v>
      </c>
      <c r="X18">
        <f>U18+(U18*2/100)</f>
        <v>0</v>
      </c>
      <c r="Y18">
        <f>IF(S18&gt;0,(X18-U18)*S18-20,0)</f>
        <v>0</v>
      </c>
    </row>
    <row r="19" spans="1:25" hidden="1" x14ac:dyDescent="0.25">
      <c r="A19" t="s">
        <v>917</v>
      </c>
      <c r="B19">
        <v>750.05</v>
      </c>
      <c r="C19" t="s">
        <v>918</v>
      </c>
      <c r="D19">
        <v>23.25</v>
      </c>
      <c r="E19" t="s">
        <v>553</v>
      </c>
      <c r="F19" t="s">
        <v>919</v>
      </c>
      <c r="G19" t="s">
        <v>920</v>
      </c>
      <c r="H19" t="s">
        <v>921</v>
      </c>
      <c r="I19" t="s">
        <v>922</v>
      </c>
      <c r="J19" t="s">
        <v>923</v>
      </c>
      <c r="K19" t="s">
        <v>921</v>
      </c>
      <c r="L19" t="s">
        <v>924</v>
      </c>
      <c r="M19" t="s">
        <v>925</v>
      </c>
      <c r="N19" t="s">
        <v>926</v>
      </c>
      <c r="O19">
        <f t="shared" si="0"/>
        <v>1</v>
      </c>
      <c r="P19" t="b">
        <f t="shared" si="1"/>
        <v>0</v>
      </c>
      <c r="Q19">
        <f t="shared" si="2"/>
        <v>1.014418541975475</v>
      </c>
      <c r="R19">
        <f>VLOOKUP(A19,MIS!$A$2:$C$542,3,FALSE)</f>
        <v>11</v>
      </c>
      <c r="S19">
        <v>0</v>
      </c>
      <c r="T19">
        <f>S19*H19/(R19-3)</f>
        <v>0</v>
      </c>
      <c r="U19" t="str">
        <f>H19</f>
        <v>742.10</v>
      </c>
      <c r="V19">
        <f>H19-(H19*5/100)</f>
        <v>704.995</v>
      </c>
      <c r="W19">
        <f>(H19-V19)*S19+20</f>
        <v>20</v>
      </c>
      <c r="X19">
        <f>U19+(U19*2/100)</f>
        <v>756.94200000000001</v>
      </c>
      <c r="Y19">
        <f>IF(S19&gt;0,(X19-U19)*S19-20,0)</f>
        <v>0</v>
      </c>
    </row>
    <row r="20" spans="1:25" hidden="1" x14ac:dyDescent="0.25">
      <c r="A20" t="s">
        <v>573</v>
      </c>
      <c r="B20">
        <v>395.95</v>
      </c>
      <c r="C20" t="s">
        <v>927</v>
      </c>
      <c r="D20">
        <v>8.15</v>
      </c>
      <c r="E20" t="s">
        <v>553</v>
      </c>
      <c r="F20" t="s">
        <v>928</v>
      </c>
      <c r="G20" t="s">
        <v>929</v>
      </c>
      <c r="H20" t="s">
        <v>930</v>
      </c>
      <c r="I20" t="s">
        <v>838</v>
      </c>
      <c r="J20" t="s">
        <v>838</v>
      </c>
      <c r="K20" t="s">
        <v>931</v>
      </c>
      <c r="L20" t="s">
        <v>932</v>
      </c>
      <c r="M20" t="s">
        <v>933</v>
      </c>
      <c r="N20" t="s">
        <v>934</v>
      </c>
      <c r="O20" t="e">
        <f t="shared" si="0"/>
        <v>#VALUE!</v>
      </c>
      <c r="P20" t="e">
        <f t="shared" si="1"/>
        <v>#VALUE!</v>
      </c>
      <c r="Q20" t="e">
        <f t="shared" si="2"/>
        <v>#VALUE!</v>
      </c>
      <c r="R20" t="e">
        <f>VLOOKUP(A20,MIS!$A$2:$C$542,3,FALSE)</f>
        <v>#N/A</v>
      </c>
      <c r="S20">
        <v>0</v>
      </c>
      <c r="U20" t="str">
        <f>H20</f>
        <v>394.80</v>
      </c>
      <c r="X20">
        <f>U20+(U20*2/100)</f>
        <v>402.69600000000003</v>
      </c>
      <c r="Y20">
        <f>IF(S20&gt;0,(X20-U20)*S20-20,0)</f>
        <v>0</v>
      </c>
    </row>
    <row r="21" spans="1:25" hidden="1" x14ac:dyDescent="0.25">
      <c r="A21" t="s">
        <v>935</v>
      </c>
      <c r="B21">
        <v>350.05</v>
      </c>
      <c r="C21" t="s">
        <v>936</v>
      </c>
      <c r="D21">
        <v>11.05</v>
      </c>
      <c r="E21" t="s">
        <v>553</v>
      </c>
      <c r="F21" t="s">
        <v>937</v>
      </c>
      <c r="G21" t="s">
        <v>938</v>
      </c>
      <c r="H21" t="s">
        <v>939</v>
      </c>
      <c r="I21" t="s">
        <v>940</v>
      </c>
      <c r="J21" t="s">
        <v>940</v>
      </c>
      <c r="K21" t="s">
        <v>941</v>
      </c>
      <c r="L21" t="s">
        <v>942</v>
      </c>
      <c r="M21" t="s">
        <v>943</v>
      </c>
      <c r="N21" t="s">
        <v>944</v>
      </c>
      <c r="O21">
        <f t="shared" si="0"/>
        <v>1</v>
      </c>
      <c r="P21" t="b">
        <f t="shared" si="1"/>
        <v>0</v>
      </c>
      <c r="Q21">
        <f t="shared" si="2"/>
        <v>1.0106843777071903</v>
      </c>
      <c r="R21">
        <f>VLOOKUP(A21,MIS!$A$2:$C$542,3,FALSE)</f>
        <v>9</v>
      </c>
      <c r="S21">
        <v>0</v>
      </c>
      <c r="T21">
        <f>S21*H21/(R21-3)</f>
        <v>0</v>
      </c>
      <c r="U21" t="str">
        <f>H21</f>
        <v>346.30</v>
      </c>
      <c r="V21">
        <f>H21-(H21*5/100)</f>
        <v>328.98500000000001</v>
      </c>
      <c r="W21">
        <f>(H21-V21)*S21+20</f>
        <v>20</v>
      </c>
      <c r="X21">
        <f>U21+(U21*2/100)</f>
        <v>353.226</v>
      </c>
      <c r="Y21">
        <f>IF(S21&gt;0,(X21-U21)*S21-20,0)</f>
        <v>0</v>
      </c>
    </row>
    <row r="22" spans="1:25" hidden="1" x14ac:dyDescent="0.25">
      <c r="A22" t="s">
        <v>945</v>
      </c>
      <c r="B22">
        <v>279.25</v>
      </c>
      <c r="C22" t="s">
        <v>687</v>
      </c>
      <c r="D22">
        <v>3.3</v>
      </c>
      <c r="E22" t="s">
        <v>553</v>
      </c>
      <c r="F22" t="s">
        <v>946</v>
      </c>
      <c r="G22" t="s">
        <v>947</v>
      </c>
      <c r="H22" t="s">
        <v>948</v>
      </c>
      <c r="I22" t="s">
        <v>949</v>
      </c>
      <c r="J22" t="s">
        <v>950</v>
      </c>
      <c r="K22" t="s">
        <v>951</v>
      </c>
      <c r="L22" t="s">
        <v>952</v>
      </c>
      <c r="M22" t="s">
        <v>953</v>
      </c>
      <c r="N22" t="s">
        <v>863</v>
      </c>
      <c r="O22">
        <f t="shared" si="0"/>
        <v>1.02</v>
      </c>
      <c r="P22" t="b">
        <f t="shared" si="1"/>
        <v>0</v>
      </c>
      <c r="Q22">
        <f t="shared" si="2"/>
        <v>1.009385514432442</v>
      </c>
      <c r="R22" t="e">
        <f>VLOOKUP(A22,MIS!$A$2:$C$542,3,FALSE)</f>
        <v>#N/A</v>
      </c>
      <c r="S22">
        <v>0</v>
      </c>
      <c r="U22" t="str">
        <f>H22</f>
        <v>282.35</v>
      </c>
      <c r="X22">
        <f>U22+(U22*2/100)</f>
        <v>287.99700000000001</v>
      </c>
      <c r="Y22">
        <f>IF(S22&gt;0,(X22-U22)*S22-20,0)</f>
        <v>0</v>
      </c>
    </row>
    <row r="23" spans="1:25" x14ac:dyDescent="0.25">
      <c r="A23" t="s">
        <v>954</v>
      </c>
      <c r="B23">
        <v>446.3</v>
      </c>
      <c r="C23" t="s">
        <v>955</v>
      </c>
      <c r="D23">
        <v>4.5</v>
      </c>
      <c r="E23" t="s">
        <v>553</v>
      </c>
      <c r="F23" t="s">
        <v>956</v>
      </c>
      <c r="G23" t="s">
        <v>957</v>
      </c>
      <c r="H23" t="s">
        <v>958</v>
      </c>
      <c r="I23" t="s">
        <v>959</v>
      </c>
      <c r="J23" t="s">
        <v>960</v>
      </c>
      <c r="K23" t="s">
        <v>959</v>
      </c>
      <c r="L23" t="s">
        <v>961</v>
      </c>
      <c r="M23" t="s">
        <v>962</v>
      </c>
      <c r="N23" t="s">
        <v>863</v>
      </c>
      <c r="O23">
        <f t="shared" si="0"/>
        <v>1</v>
      </c>
      <c r="P23">
        <f t="shared" si="1"/>
        <v>1.0066949341664806</v>
      </c>
      <c r="Q23">
        <f t="shared" si="2"/>
        <v>1.0086455331412103</v>
      </c>
      <c r="R23">
        <f>VLOOKUP(A23,MIS!$A$2:$C$542,3,FALSE)</f>
        <v>9</v>
      </c>
      <c r="S23">
        <v>10</v>
      </c>
      <c r="T23">
        <f>S23*H23/(R23-3)</f>
        <v>751.83333333333337</v>
      </c>
      <c r="U23">
        <v>451.35</v>
      </c>
      <c r="V23">
        <f>H23-(H23*5/100)</f>
        <v>428.54500000000002</v>
      </c>
      <c r="W23">
        <f>(H23-V23)*S23+20</f>
        <v>245.55000000000007</v>
      </c>
      <c r="X23">
        <v>454</v>
      </c>
      <c r="Y23">
        <f>IF(S23&gt;0,(X23-U23)*S23-7,0)</f>
        <v>19.499999999999773</v>
      </c>
    </row>
    <row r="24" spans="1:25" hidden="1" x14ac:dyDescent="0.25">
      <c r="A24" t="s">
        <v>963</v>
      </c>
      <c r="B24">
        <v>223.35</v>
      </c>
      <c r="C24" t="s">
        <v>955</v>
      </c>
      <c r="D24">
        <v>2.25</v>
      </c>
      <c r="E24" t="s">
        <v>553</v>
      </c>
      <c r="F24" t="s">
        <v>964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b">
        <f t="shared" si="0"/>
        <v>0</v>
      </c>
      <c r="P24" t="e">
        <f t="shared" si="1"/>
        <v>#DIV/0!</v>
      </c>
      <c r="Q24" t="e">
        <f t="shared" si="2"/>
        <v>#DIV/0!</v>
      </c>
      <c r="R24" t="e">
        <f>VLOOKUP(A24,MIS!$A$2:$C$542,3,FALSE)</f>
        <v>#N/A</v>
      </c>
      <c r="S24">
        <v>0</v>
      </c>
      <c r="U24">
        <f>H24</f>
        <v>0</v>
      </c>
      <c r="X24">
        <f>U24+(U24*2/100)</f>
        <v>0</v>
      </c>
      <c r="Y24">
        <f>IF(S24&gt;0,(X24-U24)*S24-20,0)</f>
        <v>0</v>
      </c>
    </row>
    <row r="25" spans="1:25" hidden="1" x14ac:dyDescent="0.25">
      <c r="A25" t="s">
        <v>965</v>
      </c>
      <c r="B25">
        <v>362.85</v>
      </c>
      <c r="C25" t="s">
        <v>966</v>
      </c>
      <c r="D25">
        <v>17.25</v>
      </c>
      <c r="E25" t="s">
        <v>553</v>
      </c>
      <c r="F25" t="s">
        <v>967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b">
        <f t="shared" si="0"/>
        <v>0</v>
      </c>
      <c r="P25" t="e">
        <f t="shared" si="1"/>
        <v>#DIV/0!</v>
      </c>
      <c r="Q25" t="e">
        <f t="shared" si="2"/>
        <v>#DIV/0!</v>
      </c>
      <c r="R25" t="e">
        <f>VLOOKUP(A25,MIS!$A$2:$C$542,3,FALSE)</f>
        <v>#N/A</v>
      </c>
      <c r="S25">
        <v>0</v>
      </c>
      <c r="U25">
        <f>H25</f>
        <v>0</v>
      </c>
      <c r="X25">
        <f>U25+(U25*2/100)</f>
        <v>0</v>
      </c>
      <c r="Y25">
        <f>IF(S25&gt;0,(X25-U25)*S25-20,0)</f>
        <v>0</v>
      </c>
    </row>
    <row r="26" spans="1:25" x14ac:dyDescent="0.25">
      <c r="A26" t="s">
        <v>968</v>
      </c>
      <c r="S26">
        <v>10</v>
      </c>
      <c r="U26">
        <v>622.95000000000005</v>
      </c>
      <c r="X26">
        <v>626.5</v>
      </c>
      <c r="Y26">
        <f>IF(S26&gt;0,(X26-U26)*S26-7,0)</f>
        <v>28.499999999999545</v>
      </c>
    </row>
    <row r="27" spans="1:25" x14ac:dyDescent="0.25">
      <c r="A27" t="s">
        <v>798</v>
      </c>
      <c r="S27">
        <v>10</v>
      </c>
      <c r="U27">
        <v>530.25</v>
      </c>
      <c r="X27">
        <v>519.95000000000005</v>
      </c>
      <c r="Y27">
        <f>IF(S27&gt;0,(X27-U27)*S27-7,0)</f>
        <v>-109.99999999999955</v>
      </c>
    </row>
    <row r="28" spans="1:25" x14ac:dyDescent="0.25">
      <c r="A28" t="s">
        <v>969</v>
      </c>
      <c r="S28">
        <v>10</v>
      </c>
      <c r="U28">
        <v>530.29999999999995</v>
      </c>
      <c r="X28">
        <v>525.6</v>
      </c>
      <c r="Y28">
        <f>IF(S28&gt;0,(X28-U28)*S28-7,0)</f>
        <v>-53.999999999999318</v>
      </c>
    </row>
    <row r="29" spans="1:25" x14ac:dyDescent="0.25">
      <c r="A29" t="s">
        <v>247</v>
      </c>
      <c r="S29">
        <v>10</v>
      </c>
      <c r="U29">
        <v>564.85</v>
      </c>
      <c r="X29">
        <v>556.9</v>
      </c>
      <c r="Y29">
        <f>IF(S29&gt;0,(X29-U29)*S29-7,0)</f>
        <v>-86.500000000000455</v>
      </c>
    </row>
  </sheetData>
  <autoFilter ref="A1:Y25" xr:uid="{00000000-0009-0000-0000-000002000000}">
    <filterColumn colId="18">
      <filters>
        <filter val="10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20"/>
  <sheetViews>
    <sheetView workbookViewId="0">
      <selection activeCell="I2" sqref="I2"/>
    </sheetView>
  </sheetViews>
  <sheetFormatPr defaultRowHeight="15" x14ac:dyDescent="0.25"/>
  <cols>
    <col min="1" max="1" width="21.85546875" customWidth="1"/>
  </cols>
  <sheetData>
    <row r="1" spans="1:12" x14ac:dyDescent="0.25">
      <c r="A1" s="5" t="s">
        <v>970</v>
      </c>
      <c r="B1" s="5" t="s">
        <v>733</v>
      </c>
      <c r="C1" s="5" t="s">
        <v>734</v>
      </c>
      <c r="D1" s="5" t="s">
        <v>546</v>
      </c>
      <c r="E1" s="5" t="s">
        <v>547</v>
      </c>
      <c r="F1" s="5" t="s">
        <v>548</v>
      </c>
      <c r="G1" s="5" t="s">
        <v>549</v>
      </c>
      <c r="H1" s="8" t="s">
        <v>550</v>
      </c>
    </row>
    <row r="2" spans="1:12" x14ac:dyDescent="0.25">
      <c r="A2" t="s">
        <v>971</v>
      </c>
      <c r="B2">
        <v>661.7</v>
      </c>
      <c r="C2" t="s">
        <v>972</v>
      </c>
      <c r="D2">
        <v>37</v>
      </c>
      <c r="E2" s="6" t="s">
        <v>553</v>
      </c>
      <c r="F2" t="s">
        <v>973</v>
      </c>
      <c r="G2" t="s">
        <v>974</v>
      </c>
      <c r="H2" t="s">
        <v>975</v>
      </c>
      <c r="I2">
        <f>VLOOKUP(A2,MIS!$A$2:$C$542,3,FALSE)</f>
        <v>11</v>
      </c>
      <c r="J2">
        <v>669</v>
      </c>
      <c r="K2">
        <v>683</v>
      </c>
      <c r="L2">
        <f>(K2-J2)*10</f>
        <v>140</v>
      </c>
    </row>
    <row r="3" spans="1:12" hidden="1" x14ac:dyDescent="0.25">
      <c r="A3" t="s">
        <v>969</v>
      </c>
      <c r="B3">
        <v>523</v>
      </c>
      <c r="C3" t="s">
        <v>976</v>
      </c>
      <c r="D3">
        <v>22.7</v>
      </c>
      <c r="E3" t="s">
        <v>553</v>
      </c>
      <c r="F3" t="s">
        <v>977</v>
      </c>
      <c r="G3" t="s">
        <v>978</v>
      </c>
      <c r="H3" t="s">
        <v>979</v>
      </c>
      <c r="I3">
        <f>VLOOKUP(A3,MIS!$A$2:$C$542,3,FALSE)</f>
        <v>11</v>
      </c>
    </row>
    <row r="4" spans="1:12" hidden="1" x14ac:dyDescent="0.25">
      <c r="A4" t="s">
        <v>980</v>
      </c>
      <c r="B4">
        <v>703.2</v>
      </c>
      <c r="C4" t="s">
        <v>981</v>
      </c>
      <c r="D4">
        <v>30.35</v>
      </c>
      <c r="E4" s="7" t="s">
        <v>553</v>
      </c>
      <c r="F4" t="s">
        <v>982</v>
      </c>
      <c r="G4" t="s">
        <v>983</v>
      </c>
      <c r="H4" t="s">
        <v>984</v>
      </c>
      <c r="I4">
        <f>VLOOKUP(A4,MIS!$A$2:$C$542,3,FALSE)</f>
        <v>8</v>
      </c>
    </row>
    <row r="5" spans="1:12" hidden="1" x14ac:dyDescent="0.25">
      <c r="A5" t="s">
        <v>985</v>
      </c>
      <c r="B5">
        <v>268.14999999999998</v>
      </c>
      <c r="C5" t="s">
        <v>986</v>
      </c>
      <c r="D5">
        <v>10.75</v>
      </c>
      <c r="E5" t="s">
        <v>566</v>
      </c>
      <c r="F5" t="s">
        <v>987</v>
      </c>
      <c r="G5" t="s">
        <v>988</v>
      </c>
      <c r="H5" t="s">
        <v>989</v>
      </c>
      <c r="I5">
        <f>VLOOKUP(A5,MIS!$A$2:$C$542,3,FALSE)</f>
        <v>9</v>
      </c>
    </row>
    <row r="6" spans="1:12" x14ac:dyDescent="0.25">
      <c r="A6" t="s">
        <v>990</v>
      </c>
      <c r="B6">
        <v>443.05</v>
      </c>
      <c r="C6" t="s">
        <v>991</v>
      </c>
      <c r="D6">
        <v>16.25</v>
      </c>
      <c r="E6" s="6" t="s">
        <v>553</v>
      </c>
      <c r="F6" t="s">
        <v>992</v>
      </c>
      <c r="G6" t="s">
        <v>993</v>
      </c>
      <c r="H6" t="s">
        <v>994</v>
      </c>
      <c r="I6">
        <f>VLOOKUP(A6,MIS!$A$2:$C$542,3,FALSE)</f>
        <v>6</v>
      </c>
      <c r="J6">
        <v>447</v>
      </c>
      <c r="K6">
        <v>440</v>
      </c>
      <c r="L6">
        <f>(K6-J6)*10</f>
        <v>-70</v>
      </c>
    </row>
    <row r="7" spans="1:12" x14ac:dyDescent="0.25">
      <c r="A7" t="s">
        <v>864</v>
      </c>
      <c r="B7">
        <v>481.4</v>
      </c>
      <c r="C7" t="s">
        <v>995</v>
      </c>
      <c r="D7">
        <v>17.350000000000001</v>
      </c>
      <c r="E7" s="6" t="s">
        <v>553</v>
      </c>
      <c r="F7" t="s">
        <v>996</v>
      </c>
      <c r="G7" t="s">
        <v>997</v>
      </c>
      <c r="H7" t="s">
        <v>998</v>
      </c>
      <c r="I7">
        <f>VLOOKUP(A7,MIS!$A$2:$C$542,3,FALSE)</f>
        <v>9</v>
      </c>
      <c r="J7">
        <v>481.4</v>
      </c>
      <c r="K7">
        <v>480.5</v>
      </c>
    </row>
    <row r="8" spans="1:12" x14ac:dyDescent="0.25">
      <c r="A8" t="s">
        <v>999</v>
      </c>
      <c r="B8">
        <v>565.75</v>
      </c>
      <c r="C8" t="s">
        <v>1000</v>
      </c>
      <c r="D8">
        <v>18.600000000000001</v>
      </c>
      <c r="E8" s="6" t="s">
        <v>553</v>
      </c>
      <c r="F8" t="s">
        <v>1001</v>
      </c>
      <c r="G8" t="s">
        <v>1002</v>
      </c>
      <c r="H8" t="s">
        <v>717</v>
      </c>
      <c r="I8">
        <f>VLOOKUP(A8,MIS!$A$2:$C$542,3,FALSE)</f>
        <v>10</v>
      </c>
      <c r="J8">
        <v>588</v>
      </c>
      <c r="K8">
        <v>578</v>
      </c>
      <c r="L8">
        <f>(K8-J8)*10</f>
        <v>-100</v>
      </c>
    </row>
    <row r="9" spans="1:12" hidden="1" x14ac:dyDescent="0.25">
      <c r="A9" t="s">
        <v>1003</v>
      </c>
      <c r="B9">
        <v>381.9</v>
      </c>
      <c r="C9" t="s">
        <v>1004</v>
      </c>
      <c r="D9">
        <v>10.75</v>
      </c>
      <c r="E9" s="7" t="s">
        <v>553</v>
      </c>
      <c r="F9" t="s">
        <v>1005</v>
      </c>
      <c r="G9" t="s">
        <v>1006</v>
      </c>
      <c r="H9" t="s">
        <v>1007</v>
      </c>
      <c r="I9">
        <f>VLOOKUP(A9,MIS!$A$2:$C$542,3,FALSE)</f>
        <v>8</v>
      </c>
    </row>
    <row r="10" spans="1:12" x14ac:dyDescent="0.25">
      <c r="A10" t="s">
        <v>754</v>
      </c>
      <c r="B10">
        <v>457.7</v>
      </c>
      <c r="C10" t="s">
        <v>1008</v>
      </c>
      <c r="D10">
        <v>10.9</v>
      </c>
      <c r="E10" s="6" t="s">
        <v>553</v>
      </c>
      <c r="F10" t="s">
        <v>1009</v>
      </c>
      <c r="G10" t="s">
        <v>1010</v>
      </c>
      <c r="H10" t="s">
        <v>1011</v>
      </c>
      <c r="I10">
        <f>VLOOKUP(A10,MIS!$A$2:$C$542,3,FALSE)</f>
        <v>11</v>
      </c>
      <c r="J10">
        <v>461</v>
      </c>
      <c r="K10">
        <v>459</v>
      </c>
      <c r="L10">
        <f>(K10-J10)*10</f>
        <v>-20</v>
      </c>
    </row>
    <row r="11" spans="1:12" x14ac:dyDescent="0.25">
      <c r="A11" t="s">
        <v>1012</v>
      </c>
      <c r="B11">
        <v>296.55</v>
      </c>
      <c r="C11" t="s">
        <v>1013</v>
      </c>
      <c r="D11">
        <v>5.6</v>
      </c>
      <c r="E11" s="6" t="s">
        <v>553</v>
      </c>
      <c r="F11" t="s">
        <v>1014</v>
      </c>
      <c r="G11" t="s">
        <v>1015</v>
      </c>
      <c r="H11" t="s">
        <v>1016</v>
      </c>
      <c r="I11">
        <f>VLOOKUP(A11,MIS!$A$2:$C$542,3,FALSE)</f>
        <v>7</v>
      </c>
      <c r="J11">
        <v>298.8</v>
      </c>
      <c r="K11">
        <v>295.35000000000002</v>
      </c>
      <c r="L11">
        <f>(K11-J11)*10</f>
        <v>-34.499999999999886</v>
      </c>
    </row>
    <row r="12" spans="1:12" hidden="1" x14ac:dyDescent="0.25">
      <c r="A12" t="s">
        <v>954</v>
      </c>
      <c r="B12">
        <v>454.2</v>
      </c>
      <c r="C12" t="s">
        <v>590</v>
      </c>
      <c r="D12">
        <v>7.9</v>
      </c>
      <c r="E12" s="7" t="s">
        <v>553</v>
      </c>
      <c r="F12" t="s">
        <v>1017</v>
      </c>
      <c r="G12" t="s">
        <v>1018</v>
      </c>
      <c r="H12" t="s">
        <v>1019</v>
      </c>
      <c r="I12">
        <f>VLOOKUP(A12,MIS!$A$2:$C$542,3,FALSE)</f>
        <v>9</v>
      </c>
    </row>
    <row r="13" spans="1:12" x14ac:dyDescent="0.25">
      <c r="A13" t="s">
        <v>822</v>
      </c>
      <c r="B13">
        <v>567.20000000000005</v>
      </c>
      <c r="C13" t="s">
        <v>810</v>
      </c>
      <c r="D13">
        <v>9.6999999999999993</v>
      </c>
      <c r="E13" s="6" t="s">
        <v>553</v>
      </c>
      <c r="F13" t="s">
        <v>1020</v>
      </c>
      <c r="G13" t="s">
        <v>1021</v>
      </c>
      <c r="H13" t="s">
        <v>1022</v>
      </c>
      <c r="I13">
        <f>VLOOKUP(A13,MIS!$A$2:$C$542,3,FALSE)</f>
        <v>10</v>
      </c>
      <c r="J13">
        <v>570</v>
      </c>
      <c r="K13">
        <v>565</v>
      </c>
      <c r="L13">
        <f>(K13-J13)*10</f>
        <v>-50</v>
      </c>
    </row>
    <row r="14" spans="1:12" hidden="1" x14ac:dyDescent="0.25">
      <c r="A14" t="s">
        <v>1023</v>
      </c>
      <c r="B14">
        <v>621.4</v>
      </c>
      <c r="C14" t="s">
        <v>1024</v>
      </c>
      <c r="D14">
        <v>10.45</v>
      </c>
      <c r="E14" s="7" t="s">
        <v>553</v>
      </c>
      <c r="F14" t="s">
        <v>1025</v>
      </c>
      <c r="G14" t="s">
        <v>1026</v>
      </c>
      <c r="H14" t="s">
        <v>717</v>
      </c>
      <c r="I14">
        <f>VLOOKUP(A14,MIS!$A$2:$C$542,3,FALSE)</f>
        <v>8</v>
      </c>
    </row>
    <row r="15" spans="1:12" hidden="1" x14ac:dyDescent="0.25">
      <c r="A15" t="s">
        <v>894</v>
      </c>
      <c r="B15">
        <v>610.6</v>
      </c>
      <c r="C15" t="s">
        <v>725</v>
      </c>
      <c r="D15">
        <v>9.25</v>
      </c>
      <c r="E15" t="s">
        <v>553</v>
      </c>
      <c r="F15" t="s">
        <v>1027</v>
      </c>
      <c r="G15" t="s">
        <v>1028</v>
      </c>
      <c r="H15" t="s">
        <v>1029</v>
      </c>
      <c r="I15">
        <f>VLOOKUP(A15,MIS!$A$2:$C$542,3,FALSE)</f>
        <v>10</v>
      </c>
    </row>
    <row r="16" spans="1:12" hidden="1" x14ac:dyDescent="0.25">
      <c r="A16" t="s">
        <v>1030</v>
      </c>
      <c r="B16">
        <v>935.2</v>
      </c>
      <c r="C16" t="s">
        <v>885</v>
      </c>
      <c r="D16">
        <v>12.9</v>
      </c>
      <c r="E16" t="s">
        <v>566</v>
      </c>
      <c r="F16" t="s">
        <v>1031</v>
      </c>
      <c r="G16" t="s">
        <v>1032</v>
      </c>
      <c r="H16" t="s">
        <v>1033</v>
      </c>
      <c r="I16">
        <f>VLOOKUP(A16,MIS!$A$2:$C$542,3,FALSE)</f>
        <v>8</v>
      </c>
    </row>
    <row r="17" spans="1:12" hidden="1" x14ac:dyDescent="0.25">
      <c r="A17" t="s">
        <v>1034</v>
      </c>
      <c r="B17">
        <v>445.6</v>
      </c>
      <c r="C17" t="s">
        <v>1035</v>
      </c>
      <c r="D17">
        <v>6.05</v>
      </c>
      <c r="E17" s="7" t="s">
        <v>553</v>
      </c>
      <c r="F17" t="s">
        <v>1036</v>
      </c>
      <c r="G17" t="s">
        <v>1037</v>
      </c>
      <c r="H17" t="s">
        <v>1038</v>
      </c>
      <c r="I17">
        <f>VLOOKUP(A17,MIS!$A$2:$C$542,3,FALSE)</f>
        <v>6</v>
      </c>
    </row>
    <row r="18" spans="1:12" x14ac:dyDescent="0.25">
      <c r="A18" t="s">
        <v>1039</v>
      </c>
      <c r="B18">
        <v>675.7</v>
      </c>
      <c r="C18" t="s">
        <v>1040</v>
      </c>
      <c r="D18">
        <v>8.75</v>
      </c>
      <c r="E18" s="6" t="s">
        <v>553</v>
      </c>
      <c r="F18" t="s">
        <v>1041</v>
      </c>
      <c r="G18" t="s">
        <v>1042</v>
      </c>
      <c r="H18" t="s">
        <v>1043</v>
      </c>
      <c r="I18">
        <f>VLOOKUP(A18,MIS!$A$2:$C$542,3,FALSE)</f>
        <v>7</v>
      </c>
      <c r="J18">
        <v>676</v>
      </c>
      <c r="K18">
        <v>687.8</v>
      </c>
      <c r="L18">
        <f>(K18-J18)*10</f>
        <v>117.99999999999955</v>
      </c>
    </row>
    <row r="19" spans="1:12" hidden="1" x14ac:dyDescent="0.25">
      <c r="A19" t="s">
        <v>1044</v>
      </c>
      <c r="B19">
        <v>525.4</v>
      </c>
      <c r="C19" t="s">
        <v>687</v>
      </c>
      <c r="D19">
        <v>6.25</v>
      </c>
      <c r="E19" t="s">
        <v>553</v>
      </c>
      <c r="F19" t="s">
        <v>1045</v>
      </c>
      <c r="G19" t="s">
        <v>1046</v>
      </c>
      <c r="H19" t="s">
        <v>1047</v>
      </c>
      <c r="I19">
        <f>VLOOKUP(A19,MIS!$A$2:$C$542,3,FALSE)</f>
        <v>7</v>
      </c>
    </row>
    <row r="20" spans="1:12" hidden="1" x14ac:dyDescent="0.25">
      <c r="A20" t="s">
        <v>601</v>
      </c>
      <c r="B20">
        <v>712.65</v>
      </c>
      <c r="C20" t="s">
        <v>1048</v>
      </c>
      <c r="D20">
        <v>8</v>
      </c>
      <c r="E20" s="7" t="s">
        <v>553</v>
      </c>
      <c r="F20" t="s">
        <v>1049</v>
      </c>
      <c r="G20" t="s">
        <v>1050</v>
      </c>
      <c r="H20" t="s">
        <v>1051</v>
      </c>
      <c r="I20">
        <f>VLOOKUP(A20,MIS!$A$2:$C$542,3,FALSE)</f>
        <v>9</v>
      </c>
    </row>
  </sheetData>
  <autoFilter ref="A1:H20" xr:uid="{00000000-0009-0000-0000-000003000000}">
    <filterColumn colId="4">
      <colorFilter dxfId="0"/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I2" sqref="I2"/>
    </sheetView>
  </sheetViews>
  <sheetFormatPr defaultRowHeight="15" x14ac:dyDescent="0.25"/>
  <cols>
    <col min="1" max="1" width="23.140625" customWidth="1"/>
    <col min="10" max="10" width="19.140625" customWidth="1"/>
  </cols>
  <sheetData>
    <row r="1" spans="1:10" x14ac:dyDescent="0.25">
      <c r="A1" s="9" t="s">
        <v>1052</v>
      </c>
      <c r="B1" s="9" t="s">
        <v>1053</v>
      </c>
      <c r="C1" s="9" t="s">
        <v>1054</v>
      </c>
      <c r="D1" s="9" t="s">
        <v>546</v>
      </c>
      <c r="E1" s="9" t="s">
        <v>547</v>
      </c>
      <c r="F1" s="9" t="s">
        <v>548</v>
      </c>
      <c r="G1" s="9" t="s">
        <v>549</v>
      </c>
      <c r="H1" s="9" t="s">
        <v>550</v>
      </c>
      <c r="I1" s="13" t="s">
        <v>1055</v>
      </c>
      <c r="J1" s="13" t="s">
        <v>1056</v>
      </c>
    </row>
    <row r="2" spans="1:10" ht="45" customHeight="1" x14ac:dyDescent="0.25">
      <c r="A2" t="s">
        <v>1057</v>
      </c>
      <c r="B2">
        <v>976.2</v>
      </c>
      <c r="C2" t="s">
        <v>1058</v>
      </c>
      <c r="D2">
        <v>49.95</v>
      </c>
      <c r="E2" s="6" t="s">
        <v>553</v>
      </c>
      <c r="F2" t="s">
        <v>1059</v>
      </c>
      <c r="G2" t="s">
        <v>1060</v>
      </c>
      <c r="H2" t="s">
        <v>1061</v>
      </c>
      <c r="I2">
        <f>VLOOKUP(A2,MIS!$A$2:$C$542,3,FALSE)</f>
        <v>8</v>
      </c>
      <c r="J2" s="11" t="s">
        <v>1062</v>
      </c>
    </row>
    <row r="3" spans="1:10" ht="30" customHeight="1" x14ac:dyDescent="0.25">
      <c r="A3" t="s">
        <v>1063</v>
      </c>
      <c r="B3">
        <v>536.65</v>
      </c>
      <c r="C3" t="s">
        <v>1064</v>
      </c>
      <c r="D3">
        <v>25.4</v>
      </c>
      <c r="E3" s="7" t="s">
        <v>553</v>
      </c>
      <c r="F3" t="s">
        <v>1065</v>
      </c>
      <c r="G3" t="s">
        <v>1066</v>
      </c>
      <c r="H3" t="s">
        <v>1067</v>
      </c>
      <c r="I3">
        <f>VLOOKUP(A3,MIS!$A$2:$C$542,3,FALSE)</f>
        <v>10</v>
      </c>
      <c r="J3" s="11" t="s">
        <v>1068</v>
      </c>
    </row>
    <row r="4" spans="1:10" ht="30" customHeight="1" x14ac:dyDescent="0.25">
      <c r="A4" t="s">
        <v>1069</v>
      </c>
      <c r="B4">
        <v>306.8</v>
      </c>
      <c r="C4" t="s">
        <v>1070</v>
      </c>
      <c r="D4">
        <v>14.3</v>
      </c>
      <c r="E4" s="7" t="s">
        <v>553</v>
      </c>
      <c r="F4" t="s">
        <v>1071</v>
      </c>
      <c r="G4" t="s">
        <v>1072</v>
      </c>
      <c r="H4" t="s">
        <v>1073</v>
      </c>
      <c r="I4">
        <f>VLOOKUP(A4,MIS!$A$2:$C$542,3,FALSE)</f>
        <v>6</v>
      </c>
      <c r="J4" s="11" t="s">
        <v>1074</v>
      </c>
    </row>
    <row r="5" spans="1:10" x14ac:dyDescent="0.25">
      <c r="A5" t="s">
        <v>1075</v>
      </c>
      <c r="B5">
        <v>1272.05</v>
      </c>
      <c r="C5" t="s">
        <v>1076</v>
      </c>
      <c r="D5">
        <v>50.25</v>
      </c>
      <c r="E5" t="s">
        <v>553</v>
      </c>
      <c r="F5" t="s">
        <v>1077</v>
      </c>
      <c r="G5" t="s">
        <v>1078</v>
      </c>
      <c r="H5" t="s">
        <v>717</v>
      </c>
      <c r="I5">
        <f>VLOOKUP(A5,MIS!$A$2:$C$542,3,FALSE)</f>
        <v>8</v>
      </c>
      <c r="J5" s="11" t="s">
        <v>1079</v>
      </c>
    </row>
    <row r="6" spans="1:10" ht="30" customHeight="1" x14ac:dyDescent="0.25">
      <c r="A6" t="s">
        <v>1030</v>
      </c>
      <c r="B6">
        <v>971.1</v>
      </c>
      <c r="C6" t="s">
        <v>1080</v>
      </c>
      <c r="D6">
        <v>35.9</v>
      </c>
      <c r="E6" s="6" t="s">
        <v>553</v>
      </c>
      <c r="F6" t="s">
        <v>1081</v>
      </c>
      <c r="G6" t="s">
        <v>1082</v>
      </c>
      <c r="H6" t="s">
        <v>1083</v>
      </c>
      <c r="I6">
        <f>VLOOKUP(A6,MIS!$A$2:$C$542,3,FALSE)</f>
        <v>8</v>
      </c>
      <c r="J6" s="11" t="s">
        <v>1084</v>
      </c>
    </row>
    <row r="7" spans="1:10" x14ac:dyDescent="0.25">
      <c r="A7" t="s">
        <v>619</v>
      </c>
      <c r="B7">
        <v>2595.15</v>
      </c>
      <c r="C7" t="s">
        <v>1085</v>
      </c>
      <c r="D7">
        <v>93.8</v>
      </c>
      <c r="E7" t="s">
        <v>553</v>
      </c>
      <c r="F7" t="s">
        <v>1086</v>
      </c>
      <c r="G7" t="s">
        <v>1087</v>
      </c>
      <c r="H7" t="s">
        <v>1088</v>
      </c>
      <c r="I7">
        <f>VLOOKUP(A7,MIS!$A$2:$C$542,3,FALSE)</f>
        <v>10</v>
      </c>
      <c r="J7" s="11" t="s">
        <v>1079</v>
      </c>
    </row>
    <row r="8" spans="1:10" ht="45" customHeight="1" x14ac:dyDescent="0.25">
      <c r="A8" t="s">
        <v>969</v>
      </c>
      <c r="B8">
        <v>541.95000000000005</v>
      </c>
      <c r="C8" t="s">
        <v>1089</v>
      </c>
      <c r="D8">
        <v>18.95</v>
      </c>
      <c r="E8" s="7" t="s">
        <v>553</v>
      </c>
      <c r="F8" t="s">
        <v>1090</v>
      </c>
      <c r="G8" t="s">
        <v>1091</v>
      </c>
      <c r="H8" t="s">
        <v>1092</v>
      </c>
      <c r="I8">
        <f>VLOOKUP(A8,MIS!$A$2:$C$542,3,FALSE)</f>
        <v>11</v>
      </c>
      <c r="J8" s="11" t="s">
        <v>1093</v>
      </c>
    </row>
    <row r="9" spans="1:10" ht="30" customHeight="1" x14ac:dyDescent="0.25">
      <c r="A9" t="s">
        <v>1094</v>
      </c>
      <c r="B9">
        <v>420.2</v>
      </c>
      <c r="C9" t="s">
        <v>1095</v>
      </c>
      <c r="D9">
        <v>14</v>
      </c>
      <c r="E9" s="10" t="s">
        <v>553</v>
      </c>
      <c r="F9" t="s">
        <v>1096</v>
      </c>
      <c r="G9" t="s">
        <v>1097</v>
      </c>
      <c r="H9" t="s">
        <v>1098</v>
      </c>
      <c r="I9">
        <f>VLOOKUP(A9,MIS!$A$2:$C$542,3,FALSE)</f>
        <v>10</v>
      </c>
      <c r="J9" s="11" t="s">
        <v>1099</v>
      </c>
    </row>
    <row r="10" spans="1:10" x14ac:dyDescent="0.25">
      <c r="A10" t="s">
        <v>971</v>
      </c>
      <c r="B10">
        <v>683.9</v>
      </c>
      <c r="C10" t="s">
        <v>1100</v>
      </c>
      <c r="D10">
        <v>22.2</v>
      </c>
      <c r="E10" s="10" t="s">
        <v>553</v>
      </c>
      <c r="F10" t="s">
        <v>1101</v>
      </c>
      <c r="G10" t="s">
        <v>1102</v>
      </c>
      <c r="H10" t="s">
        <v>1103</v>
      </c>
      <c r="I10">
        <f>VLOOKUP(A10,MIS!$A$2:$C$542,3,FALSE)</f>
        <v>11</v>
      </c>
      <c r="J10" s="11" t="s">
        <v>1104</v>
      </c>
    </row>
    <row r="11" spans="1:10" ht="90" customHeight="1" x14ac:dyDescent="0.25">
      <c r="A11" t="s">
        <v>1105</v>
      </c>
      <c r="B11">
        <v>1291.45</v>
      </c>
      <c r="C11" t="s">
        <v>1106</v>
      </c>
      <c r="D11">
        <v>35.6</v>
      </c>
      <c r="E11" s="7" t="s">
        <v>553</v>
      </c>
      <c r="F11" t="s">
        <v>1107</v>
      </c>
      <c r="G11" t="s">
        <v>1108</v>
      </c>
      <c r="H11" t="s">
        <v>1109</v>
      </c>
      <c r="I11">
        <f>VLOOKUP(A11,MIS!$A$2:$C$542,3,FALSE)</f>
        <v>11</v>
      </c>
      <c r="J11" s="11" t="s">
        <v>1110</v>
      </c>
    </row>
    <row r="12" spans="1:10" x14ac:dyDescent="0.25">
      <c r="A12" t="s">
        <v>1111</v>
      </c>
      <c r="B12">
        <v>411.9</v>
      </c>
      <c r="C12" t="s">
        <v>664</v>
      </c>
      <c r="D12">
        <v>9.35</v>
      </c>
      <c r="E12" s="10" t="s">
        <v>553</v>
      </c>
      <c r="F12" t="s">
        <v>1112</v>
      </c>
      <c r="G12" t="s">
        <v>1113</v>
      </c>
      <c r="H12" t="s">
        <v>1114</v>
      </c>
      <c r="I12">
        <f>VLOOKUP(A12,MIS!$A$2:$C$542,3,FALSE)</f>
        <v>5</v>
      </c>
      <c r="J12" t="s">
        <v>1115</v>
      </c>
    </row>
    <row r="13" spans="1:10" ht="60" customHeight="1" x14ac:dyDescent="0.25">
      <c r="A13" t="s">
        <v>1116</v>
      </c>
      <c r="B13">
        <v>1033.3499999999999</v>
      </c>
      <c r="C13" t="s">
        <v>1117</v>
      </c>
      <c r="D13">
        <v>23.05</v>
      </c>
      <c r="E13" s="7" t="s">
        <v>566</v>
      </c>
      <c r="F13" t="s">
        <v>1118</v>
      </c>
      <c r="G13" t="s">
        <v>1119</v>
      </c>
      <c r="H13" t="s">
        <v>1120</v>
      </c>
      <c r="I13">
        <f>VLOOKUP(A13,MIS!$A$2:$C$542,3,FALSE)</f>
        <v>8</v>
      </c>
      <c r="J13" s="11" t="s">
        <v>1121</v>
      </c>
    </row>
    <row r="14" spans="1:10" ht="45" customHeight="1" x14ac:dyDescent="0.25">
      <c r="A14" t="s">
        <v>999</v>
      </c>
      <c r="B14">
        <v>578.25</v>
      </c>
      <c r="C14" t="s">
        <v>1122</v>
      </c>
      <c r="D14">
        <v>12.5</v>
      </c>
      <c r="E14" s="10" t="s">
        <v>553</v>
      </c>
      <c r="F14" t="s">
        <v>1123</v>
      </c>
      <c r="G14" t="s">
        <v>1124</v>
      </c>
      <c r="H14" t="s">
        <v>717</v>
      </c>
      <c r="I14">
        <f>VLOOKUP(A14,MIS!$A$2:$C$542,3,FALSE)</f>
        <v>10</v>
      </c>
      <c r="J14" s="11" t="s">
        <v>1125</v>
      </c>
    </row>
    <row r="15" spans="1:10" x14ac:dyDescent="0.25">
      <c r="A15" t="s">
        <v>1044</v>
      </c>
      <c r="B15">
        <v>536.04999999999995</v>
      </c>
      <c r="C15" t="s">
        <v>1126</v>
      </c>
      <c r="D15">
        <v>10.65</v>
      </c>
      <c r="E15" t="s">
        <v>553</v>
      </c>
      <c r="F15" t="s">
        <v>1127</v>
      </c>
      <c r="G15" t="s">
        <v>1128</v>
      </c>
      <c r="H15" t="s">
        <v>1129</v>
      </c>
      <c r="I15">
        <f>VLOOKUP(A15,MIS!$A$2:$C$542,3,FALSE)</f>
        <v>7</v>
      </c>
    </row>
    <row r="16" spans="1:10" x14ac:dyDescent="0.25">
      <c r="A16" t="s">
        <v>1039</v>
      </c>
      <c r="B16">
        <v>687.8</v>
      </c>
      <c r="C16" t="s">
        <v>1130</v>
      </c>
      <c r="D16">
        <v>12.1</v>
      </c>
      <c r="E16" t="s">
        <v>553</v>
      </c>
      <c r="F16" t="s">
        <v>1131</v>
      </c>
      <c r="G16" t="s">
        <v>1132</v>
      </c>
      <c r="H16" t="s">
        <v>1133</v>
      </c>
      <c r="I16">
        <f>VLOOKUP(A16,MIS!$A$2:$C$542,3,FALSE)</f>
        <v>7</v>
      </c>
    </row>
    <row r="17" spans="1:10" x14ac:dyDescent="0.25">
      <c r="A17" t="s">
        <v>1134</v>
      </c>
      <c r="B17">
        <v>556.5</v>
      </c>
      <c r="C17" t="s">
        <v>1135</v>
      </c>
      <c r="D17">
        <v>8.5</v>
      </c>
      <c r="E17" s="7" t="s">
        <v>553</v>
      </c>
      <c r="F17" t="s">
        <v>1136</v>
      </c>
      <c r="G17" t="s">
        <v>1137</v>
      </c>
      <c r="H17" t="s">
        <v>1138</v>
      </c>
      <c r="I17">
        <f>VLOOKUP(A17,MIS!$A$2:$C$542,3,FALSE)</f>
        <v>9</v>
      </c>
      <c r="J17" t="s">
        <v>1139</v>
      </c>
    </row>
    <row r="18" spans="1:10" x14ac:dyDescent="0.25">
      <c r="A18" t="s">
        <v>917</v>
      </c>
      <c r="B18">
        <v>751.35</v>
      </c>
      <c r="C18" t="s">
        <v>855</v>
      </c>
      <c r="D18">
        <v>9.9499999999999993</v>
      </c>
      <c r="E18" s="7" t="s">
        <v>553</v>
      </c>
      <c r="F18" t="s">
        <v>1140</v>
      </c>
      <c r="G18" t="s">
        <v>1141</v>
      </c>
      <c r="H18" t="s">
        <v>1142</v>
      </c>
      <c r="I18">
        <f>VLOOKUP(A18,MIS!$A$2:$C$542,3,FALSE)</f>
        <v>11</v>
      </c>
      <c r="J18" t="s">
        <v>1139</v>
      </c>
    </row>
    <row r="19" spans="1:10" ht="45" customHeight="1" x14ac:dyDescent="0.25">
      <c r="A19" t="s">
        <v>1143</v>
      </c>
      <c r="B19">
        <v>1646.1</v>
      </c>
      <c r="C19" t="s">
        <v>1144</v>
      </c>
      <c r="D19">
        <v>19.149999999999999</v>
      </c>
      <c r="E19" t="s">
        <v>566</v>
      </c>
      <c r="F19" t="s">
        <v>1145</v>
      </c>
      <c r="G19" t="s">
        <v>1146</v>
      </c>
      <c r="H19" t="s">
        <v>1147</v>
      </c>
      <c r="I19">
        <f>VLOOKUP(A19,MIS!$A$2:$C$542,3,FALSE)</f>
        <v>10</v>
      </c>
      <c r="J19" s="11" t="s">
        <v>1148</v>
      </c>
    </row>
    <row r="20" spans="1:10" x14ac:dyDescent="0.25">
      <c r="A20" t="s">
        <v>1149</v>
      </c>
      <c r="B20">
        <v>1387.15</v>
      </c>
      <c r="C20" t="s">
        <v>616</v>
      </c>
      <c r="D20">
        <v>15.4</v>
      </c>
      <c r="E20" s="6" t="s">
        <v>553</v>
      </c>
      <c r="F20" t="s">
        <v>1150</v>
      </c>
      <c r="G20" t="s">
        <v>1151</v>
      </c>
      <c r="H20" t="s">
        <v>1152</v>
      </c>
      <c r="I20">
        <f>VLOOKUP(A20,MIS!$A$2:$C$542,3,FALSE)</f>
        <v>11</v>
      </c>
      <c r="J20" t="s">
        <v>1153</v>
      </c>
    </row>
    <row r="21" spans="1:10" ht="45" customHeight="1" x14ac:dyDescent="0.25">
      <c r="A21" t="s">
        <v>1154</v>
      </c>
      <c r="B21">
        <v>1089.45</v>
      </c>
      <c r="C21" t="s">
        <v>1155</v>
      </c>
      <c r="D21">
        <v>8.25</v>
      </c>
      <c r="E21" t="s">
        <v>553</v>
      </c>
      <c r="F21" t="s">
        <v>1156</v>
      </c>
      <c r="G21" t="s">
        <v>1157</v>
      </c>
      <c r="H21" t="s">
        <v>1158</v>
      </c>
      <c r="I21">
        <f>VLOOKUP(A21,MIS!$A$2:$C$542,3,FALSE)</f>
        <v>11</v>
      </c>
      <c r="J21" s="11" t="s">
        <v>1159</v>
      </c>
    </row>
    <row r="22" spans="1:10" x14ac:dyDescent="0.25">
      <c r="A22" t="s">
        <v>1160</v>
      </c>
      <c r="B22">
        <v>1067.4000000000001</v>
      </c>
      <c r="C22" t="s">
        <v>1161</v>
      </c>
      <c r="D22">
        <v>7.1</v>
      </c>
      <c r="E22" s="10" t="s">
        <v>553</v>
      </c>
      <c r="F22" t="s">
        <v>1162</v>
      </c>
      <c r="G22" t="s">
        <v>1163</v>
      </c>
      <c r="H22" t="s">
        <v>717</v>
      </c>
      <c r="I22">
        <f>VLOOKUP(A22,MIS!$A$2:$C$542,3,FALSE)</f>
        <v>11</v>
      </c>
      <c r="J22" t="s">
        <v>1164</v>
      </c>
    </row>
    <row r="23" spans="1:10" x14ac:dyDescent="0.25">
      <c r="A23" t="s">
        <v>754</v>
      </c>
      <c r="B23" s="6">
        <v>459</v>
      </c>
      <c r="C23" t="s">
        <v>1165</v>
      </c>
      <c r="D23">
        <v>1.3</v>
      </c>
      <c r="E23" t="s">
        <v>553</v>
      </c>
      <c r="F23" t="s">
        <v>1166</v>
      </c>
      <c r="G23" t="s">
        <v>1167</v>
      </c>
      <c r="H23" t="s">
        <v>1168</v>
      </c>
      <c r="I23">
        <f>VLOOKUP(A23,MIS!$A$2:$C$542,3,FALSE)</f>
        <v>11</v>
      </c>
      <c r="J23" s="11" t="s">
        <v>1169</v>
      </c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activeCell="L17" sqref="L17"/>
    </sheetView>
  </sheetViews>
  <sheetFormatPr defaultRowHeight="15" x14ac:dyDescent="0.25"/>
  <cols>
    <col min="1" max="1" width="23.85546875" customWidth="1"/>
  </cols>
  <sheetData>
    <row r="1" spans="1:9" x14ac:dyDescent="0.25">
      <c r="A1" s="12" t="s">
        <v>1170</v>
      </c>
      <c r="B1" s="12" t="s">
        <v>1053</v>
      </c>
      <c r="C1" s="12" t="s">
        <v>1054</v>
      </c>
      <c r="D1" s="12" t="s">
        <v>546</v>
      </c>
      <c r="E1" s="12" t="s">
        <v>547</v>
      </c>
      <c r="F1" s="12" t="s">
        <v>548</v>
      </c>
      <c r="G1" s="12" t="s">
        <v>549</v>
      </c>
      <c r="H1" s="12" t="s">
        <v>550</v>
      </c>
      <c r="I1" s="13" t="s">
        <v>1055</v>
      </c>
    </row>
    <row r="2" spans="1:9" x14ac:dyDescent="0.25">
      <c r="A2" t="s">
        <v>1171</v>
      </c>
      <c r="B2">
        <v>719.4</v>
      </c>
      <c r="C2" t="s">
        <v>700</v>
      </c>
      <c r="D2">
        <v>41.3</v>
      </c>
      <c r="E2" t="s">
        <v>553</v>
      </c>
      <c r="F2" t="s">
        <v>1172</v>
      </c>
      <c r="G2" t="s">
        <v>1173</v>
      </c>
      <c r="H2" t="s">
        <v>1174</v>
      </c>
      <c r="I2">
        <f>VLOOKUP(A2,MIS!$A$2:$C$542,3,FALSE)</f>
        <v>9</v>
      </c>
    </row>
    <row r="3" spans="1:9" x14ac:dyDescent="0.25">
      <c r="A3" t="s">
        <v>1175</v>
      </c>
      <c r="B3">
        <v>656.15</v>
      </c>
      <c r="C3" t="s">
        <v>1176</v>
      </c>
      <c r="D3">
        <v>27.5</v>
      </c>
      <c r="E3" t="s">
        <v>566</v>
      </c>
      <c r="F3" t="s">
        <v>1177</v>
      </c>
      <c r="G3" t="s">
        <v>1178</v>
      </c>
      <c r="H3" t="s">
        <v>1179</v>
      </c>
      <c r="I3">
        <f>VLOOKUP(A3,MIS!$A$2:$C$542,3,FALSE)</f>
        <v>10</v>
      </c>
    </row>
    <row r="4" spans="1:9" x14ac:dyDescent="0.25">
      <c r="A4" t="s">
        <v>1180</v>
      </c>
      <c r="B4">
        <v>793.55</v>
      </c>
      <c r="C4" t="s">
        <v>1181</v>
      </c>
      <c r="D4">
        <v>28.05</v>
      </c>
      <c r="E4" t="s">
        <v>566</v>
      </c>
      <c r="F4" t="s">
        <v>1182</v>
      </c>
      <c r="G4" t="s">
        <v>1183</v>
      </c>
      <c r="H4" t="s">
        <v>1184</v>
      </c>
      <c r="I4">
        <f>VLOOKUP(A4,MIS!$A$2:$C$542,3,FALSE)</f>
        <v>8</v>
      </c>
    </row>
    <row r="5" spans="1:9" x14ac:dyDescent="0.25">
      <c r="A5" t="s">
        <v>1185</v>
      </c>
      <c r="B5">
        <v>509.4</v>
      </c>
      <c r="C5" t="s">
        <v>1186</v>
      </c>
      <c r="D5">
        <v>17.7</v>
      </c>
      <c r="E5" t="s">
        <v>566</v>
      </c>
      <c r="F5" t="s">
        <v>1187</v>
      </c>
      <c r="G5" t="s">
        <v>1188</v>
      </c>
      <c r="H5" t="s">
        <v>1189</v>
      </c>
      <c r="I5">
        <f>VLOOKUP(A5,MIS!$A$2:$C$542,3,FALSE)</f>
        <v>9</v>
      </c>
    </row>
    <row r="6" spans="1:9" x14ac:dyDescent="0.25">
      <c r="A6" t="s">
        <v>1160</v>
      </c>
      <c r="B6">
        <v>1105.8</v>
      </c>
      <c r="C6" t="s">
        <v>1186</v>
      </c>
      <c r="D6">
        <v>38.4</v>
      </c>
      <c r="E6" t="s">
        <v>553</v>
      </c>
      <c r="F6" t="s">
        <v>1190</v>
      </c>
      <c r="G6" t="s">
        <v>1191</v>
      </c>
      <c r="H6" t="s">
        <v>717</v>
      </c>
      <c r="I6">
        <f>VLOOKUP(A6,MIS!$A$2:$C$542,3,FALSE)</f>
        <v>11</v>
      </c>
    </row>
    <row r="7" spans="1:9" x14ac:dyDescent="0.25">
      <c r="A7" t="s">
        <v>1111</v>
      </c>
      <c r="B7">
        <v>426.7</v>
      </c>
      <c r="C7" t="s">
        <v>1192</v>
      </c>
      <c r="D7">
        <v>14.8</v>
      </c>
      <c r="E7" t="s">
        <v>553</v>
      </c>
      <c r="F7" t="s">
        <v>1193</v>
      </c>
      <c r="G7" t="s">
        <v>1194</v>
      </c>
      <c r="H7" t="s">
        <v>1195</v>
      </c>
      <c r="I7">
        <f>VLOOKUP(A7,MIS!$A$2:$C$542,3,FALSE)</f>
        <v>5</v>
      </c>
    </row>
    <row r="8" spans="1:9" x14ac:dyDescent="0.25">
      <c r="A8" t="s">
        <v>619</v>
      </c>
      <c r="B8">
        <v>2686.5</v>
      </c>
      <c r="C8" t="s">
        <v>1196</v>
      </c>
      <c r="D8">
        <v>91.35</v>
      </c>
      <c r="E8" t="s">
        <v>553</v>
      </c>
      <c r="F8" t="s">
        <v>1197</v>
      </c>
      <c r="G8" t="s">
        <v>1198</v>
      </c>
      <c r="H8" t="s">
        <v>1199</v>
      </c>
      <c r="I8">
        <f>VLOOKUP(A8,MIS!$A$2:$C$542,3,FALSE)</f>
        <v>10</v>
      </c>
    </row>
    <row r="9" spans="1:9" x14ac:dyDescent="0.25">
      <c r="A9" t="s">
        <v>1200</v>
      </c>
      <c r="B9">
        <v>503.45</v>
      </c>
      <c r="C9" t="s">
        <v>1201</v>
      </c>
      <c r="D9">
        <v>16.399999999999999</v>
      </c>
      <c r="E9" t="s">
        <v>566</v>
      </c>
      <c r="F9" t="s">
        <v>1202</v>
      </c>
      <c r="G9" t="s">
        <v>1203</v>
      </c>
      <c r="H9" t="s">
        <v>1098</v>
      </c>
      <c r="I9">
        <f>VLOOKUP(A9,MIS!$A$2:$C$542,3,FALSE)</f>
        <v>11</v>
      </c>
    </row>
    <row r="10" spans="1:9" x14ac:dyDescent="0.25">
      <c r="A10" t="s">
        <v>1030</v>
      </c>
      <c r="B10">
        <v>1002.75</v>
      </c>
      <c r="C10" t="s">
        <v>936</v>
      </c>
      <c r="D10">
        <v>31.65</v>
      </c>
      <c r="E10" t="s">
        <v>553</v>
      </c>
      <c r="F10" t="s">
        <v>1204</v>
      </c>
      <c r="G10" t="s">
        <v>1205</v>
      </c>
      <c r="H10" t="s">
        <v>1206</v>
      </c>
      <c r="I10">
        <f>VLOOKUP(A10,MIS!$A$2:$C$542,3,FALSE)</f>
        <v>8</v>
      </c>
    </row>
    <row r="11" spans="1:9" x14ac:dyDescent="0.25">
      <c r="A11" t="s">
        <v>1207</v>
      </c>
      <c r="B11">
        <v>969.7</v>
      </c>
      <c r="C11" t="s">
        <v>1208</v>
      </c>
      <c r="D11">
        <v>26.95</v>
      </c>
      <c r="E11" t="s">
        <v>566</v>
      </c>
      <c r="F11" t="s">
        <v>1209</v>
      </c>
      <c r="G11" t="s">
        <v>1210</v>
      </c>
      <c r="H11" t="s">
        <v>1211</v>
      </c>
      <c r="I11">
        <f>VLOOKUP(A11,MIS!$A$2:$C$542,3,FALSE)</f>
        <v>4</v>
      </c>
    </row>
    <row r="12" spans="1:9" x14ac:dyDescent="0.25">
      <c r="A12" t="s">
        <v>1212</v>
      </c>
      <c r="B12">
        <v>1013.75</v>
      </c>
      <c r="C12" t="s">
        <v>1213</v>
      </c>
      <c r="D12">
        <v>27.4</v>
      </c>
      <c r="E12" t="s">
        <v>553</v>
      </c>
      <c r="F12" t="s">
        <v>1214</v>
      </c>
      <c r="G12" t="s">
        <v>1215</v>
      </c>
      <c r="H12" t="s">
        <v>1216</v>
      </c>
      <c r="I12">
        <f>VLOOKUP(A12,MIS!$A$2:$C$542,3,FALSE)</f>
        <v>11</v>
      </c>
    </row>
    <row r="13" spans="1:9" x14ac:dyDescent="0.25">
      <c r="A13" t="s">
        <v>1217</v>
      </c>
      <c r="B13">
        <v>1696.15</v>
      </c>
      <c r="C13" t="s">
        <v>1218</v>
      </c>
      <c r="D13">
        <v>44.8</v>
      </c>
      <c r="E13" t="s">
        <v>553</v>
      </c>
      <c r="F13" t="s">
        <v>1219</v>
      </c>
      <c r="G13" t="s">
        <v>1220</v>
      </c>
      <c r="H13" t="s">
        <v>1221</v>
      </c>
      <c r="I13">
        <f>VLOOKUP(A13,MIS!$A$2:$C$542,3,FALSE)</f>
        <v>10</v>
      </c>
    </row>
    <row r="14" spans="1:9" x14ac:dyDescent="0.25">
      <c r="A14" t="s">
        <v>1057</v>
      </c>
      <c r="B14">
        <v>1002.2</v>
      </c>
      <c r="C14" t="s">
        <v>1222</v>
      </c>
      <c r="D14">
        <v>26</v>
      </c>
      <c r="E14" t="s">
        <v>553</v>
      </c>
      <c r="F14" t="s">
        <v>1223</v>
      </c>
      <c r="G14" t="s">
        <v>1224</v>
      </c>
      <c r="H14" t="s">
        <v>1225</v>
      </c>
      <c r="I14">
        <f>VLOOKUP(A14,MIS!$A$2:$C$542,3,FALSE)</f>
        <v>8</v>
      </c>
    </row>
    <row r="15" spans="1:9" x14ac:dyDescent="0.25">
      <c r="A15" t="s">
        <v>1226</v>
      </c>
      <c r="B15">
        <v>548.95000000000005</v>
      </c>
      <c r="C15" t="s">
        <v>1227</v>
      </c>
      <c r="D15">
        <v>12.85</v>
      </c>
      <c r="E15" t="s">
        <v>566</v>
      </c>
      <c r="F15" t="s">
        <v>1228</v>
      </c>
      <c r="G15" t="s">
        <v>1229</v>
      </c>
      <c r="H15" t="s">
        <v>1230</v>
      </c>
      <c r="I15">
        <f>VLOOKUP(A15,MIS!$A$2:$C$542,3,FALSE)</f>
        <v>15</v>
      </c>
    </row>
    <row r="16" spans="1:9" x14ac:dyDescent="0.25">
      <c r="A16" t="s">
        <v>1231</v>
      </c>
      <c r="B16">
        <v>436.1</v>
      </c>
      <c r="C16" t="s">
        <v>668</v>
      </c>
      <c r="D16">
        <v>8.6999999999999993</v>
      </c>
      <c r="E16" t="s">
        <v>566</v>
      </c>
      <c r="F16" t="s">
        <v>1232</v>
      </c>
      <c r="G16" t="s">
        <v>1233</v>
      </c>
      <c r="H16" t="s">
        <v>1234</v>
      </c>
      <c r="I16">
        <f>VLOOKUP(A16,MIS!$A$2:$C$542,3,FALSE)</f>
        <v>11</v>
      </c>
    </row>
    <row r="17" spans="1:9" x14ac:dyDescent="0.25">
      <c r="A17" t="s">
        <v>1034</v>
      </c>
      <c r="B17">
        <v>448.3</v>
      </c>
      <c r="C17" t="s">
        <v>1235</v>
      </c>
      <c r="D17">
        <v>8.8000000000000007</v>
      </c>
      <c r="E17" t="s">
        <v>553</v>
      </c>
      <c r="F17" t="s">
        <v>1236</v>
      </c>
      <c r="G17" t="s">
        <v>1237</v>
      </c>
      <c r="H17" t="s">
        <v>1238</v>
      </c>
      <c r="I17">
        <f>VLOOKUP(A17,MIS!$A$2:$C$542,3,FALSE)</f>
        <v>6</v>
      </c>
    </row>
    <row r="18" spans="1:9" x14ac:dyDescent="0.25">
      <c r="A18" t="s">
        <v>1239</v>
      </c>
      <c r="B18">
        <v>1596.95</v>
      </c>
      <c r="C18" t="s">
        <v>1240</v>
      </c>
      <c r="D18">
        <v>29.8</v>
      </c>
      <c r="E18" t="s">
        <v>566</v>
      </c>
      <c r="F18" t="s">
        <v>1241</v>
      </c>
      <c r="G18" t="s">
        <v>1242</v>
      </c>
      <c r="H18" t="s">
        <v>717</v>
      </c>
      <c r="I18">
        <f>VLOOKUP(A18,MIS!$A$2:$C$542,3,FALSE)</f>
        <v>4</v>
      </c>
    </row>
    <row r="19" spans="1:9" x14ac:dyDescent="0.25">
      <c r="A19" t="s">
        <v>1243</v>
      </c>
      <c r="B19">
        <v>1376.6</v>
      </c>
      <c r="C19" t="s">
        <v>1244</v>
      </c>
      <c r="D19">
        <v>24.1</v>
      </c>
      <c r="E19" t="s">
        <v>553</v>
      </c>
      <c r="F19" t="s">
        <v>1245</v>
      </c>
      <c r="G19" t="s">
        <v>1246</v>
      </c>
      <c r="H19" t="s">
        <v>1247</v>
      </c>
      <c r="I19">
        <f>VLOOKUP(A19,MIS!$A$2:$C$542,3,FALSE)</f>
        <v>11</v>
      </c>
    </row>
    <row r="20" spans="1:9" x14ac:dyDescent="0.25">
      <c r="A20" t="s">
        <v>556</v>
      </c>
      <c r="B20">
        <v>912.2</v>
      </c>
      <c r="C20" t="s">
        <v>1248</v>
      </c>
      <c r="D20">
        <v>15.4</v>
      </c>
      <c r="E20" t="s">
        <v>553</v>
      </c>
      <c r="F20" t="s">
        <v>1249</v>
      </c>
      <c r="G20" t="s">
        <v>1250</v>
      </c>
      <c r="H20" t="s">
        <v>1251</v>
      </c>
      <c r="I20">
        <f>VLOOKUP(A20,MIS!$A$2:$C$542,3,FALSE)</f>
        <v>11</v>
      </c>
    </row>
    <row r="21" spans="1:9" x14ac:dyDescent="0.25">
      <c r="A21" t="s">
        <v>776</v>
      </c>
      <c r="B21">
        <v>783.4</v>
      </c>
      <c r="C21" t="s">
        <v>1252</v>
      </c>
      <c r="D21">
        <v>12.85</v>
      </c>
      <c r="E21" t="s">
        <v>566</v>
      </c>
      <c r="F21" t="s">
        <v>1253</v>
      </c>
      <c r="G21" t="s">
        <v>1254</v>
      </c>
      <c r="H21" t="s">
        <v>1255</v>
      </c>
      <c r="I21">
        <f>VLOOKUP(A21,MIS!$A$2:$C$542,3,FALSE)</f>
        <v>12</v>
      </c>
    </row>
    <row r="22" spans="1:9" x14ac:dyDescent="0.25">
      <c r="A22" t="s">
        <v>971</v>
      </c>
      <c r="B22">
        <v>695.3</v>
      </c>
      <c r="C22" t="s">
        <v>1252</v>
      </c>
      <c r="D22">
        <v>11.4</v>
      </c>
      <c r="E22" t="s">
        <v>553</v>
      </c>
      <c r="F22" t="s">
        <v>1256</v>
      </c>
      <c r="G22" t="s">
        <v>1257</v>
      </c>
      <c r="H22" t="s">
        <v>1258</v>
      </c>
      <c r="I22">
        <f>VLOOKUP(A22,MIS!$A$2:$C$542,3,FALSE)</f>
        <v>11</v>
      </c>
    </row>
    <row r="23" spans="1:9" x14ac:dyDescent="0.25">
      <c r="A23" t="s">
        <v>1143</v>
      </c>
      <c r="B23">
        <v>1672.75</v>
      </c>
      <c r="C23" t="s">
        <v>799</v>
      </c>
      <c r="D23">
        <v>26.65</v>
      </c>
      <c r="E23" t="s">
        <v>553</v>
      </c>
      <c r="F23" t="s">
        <v>1259</v>
      </c>
      <c r="G23" t="s">
        <v>1260</v>
      </c>
      <c r="H23" t="s">
        <v>1261</v>
      </c>
      <c r="I23">
        <f>VLOOKUP(A23,MIS!$A$2:$C$542,3,FALSE)</f>
        <v>10</v>
      </c>
    </row>
    <row r="24" spans="1:9" x14ac:dyDescent="0.25">
      <c r="A24" t="s">
        <v>822</v>
      </c>
      <c r="B24">
        <v>567.95000000000005</v>
      </c>
      <c r="C24" t="s">
        <v>1262</v>
      </c>
      <c r="D24">
        <v>2.35</v>
      </c>
      <c r="E24" t="s">
        <v>553</v>
      </c>
      <c r="F24" t="s">
        <v>1263</v>
      </c>
      <c r="G24" t="s">
        <v>1264</v>
      </c>
      <c r="H24" t="s">
        <v>1265</v>
      </c>
      <c r="I24">
        <f>VLOOKUP(A24,MIS!$A$2:$C$542,3,FALSE)</f>
        <v>10</v>
      </c>
    </row>
    <row r="25" spans="1:9" x14ac:dyDescent="0.25">
      <c r="A25" t="s">
        <v>1266</v>
      </c>
      <c r="B25">
        <v>615.4</v>
      </c>
      <c r="C25" t="s">
        <v>1267</v>
      </c>
      <c r="D25">
        <v>1.75</v>
      </c>
      <c r="E25" t="s">
        <v>553</v>
      </c>
      <c r="F25" t="s">
        <v>1268</v>
      </c>
      <c r="G25" t="s">
        <v>1269</v>
      </c>
      <c r="H25" t="s">
        <v>1011</v>
      </c>
      <c r="I25">
        <f>VLOOKUP(A25,MIS!$A$2:$C$542,3,FALSE)</f>
        <v>11</v>
      </c>
    </row>
    <row r="26" spans="1:9" x14ac:dyDescent="0.25">
      <c r="A26" t="s">
        <v>1003</v>
      </c>
      <c r="B26">
        <v>383.25</v>
      </c>
      <c r="C26" t="s">
        <v>1270</v>
      </c>
      <c r="D26">
        <v>1</v>
      </c>
      <c r="E26" t="s">
        <v>553</v>
      </c>
      <c r="F26" t="s">
        <v>1271</v>
      </c>
      <c r="G26" t="s">
        <v>1272</v>
      </c>
      <c r="H26" t="s">
        <v>1273</v>
      </c>
      <c r="I26">
        <f>VLOOKUP(A26,MIS!$A$2:$C$542,3,FALSE)</f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workbookViewId="0">
      <selection activeCell="I1" sqref="I1:I2"/>
    </sheetView>
  </sheetViews>
  <sheetFormatPr defaultRowHeight="15" x14ac:dyDescent="0.25"/>
  <cols>
    <col min="1" max="1" width="20.85546875" customWidth="1"/>
  </cols>
  <sheetData>
    <row r="1" spans="1:12" x14ac:dyDescent="0.25">
      <c r="A1" s="14" t="s">
        <v>1274</v>
      </c>
      <c r="B1" s="14" t="s">
        <v>1053</v>
      </c>
      <c r="C1" s="14" t="s">
        <v>1054</v>
      </c>
      <c r="D1" s="14" t="s">
        <v>546</v>
      </c>
      <c r="E1" s="14" t="s">
        <v>547</v>
      </c>
      <c r="F1" s="14" t="s">
        <v>548</v>
      </c>
      <c r="G1" s="14" t="s">
        <v>549</v>
      </c>
      <c r="H1" s="14" t="s">
        <v>550</v>
      </c>
      <c r="I1" s="13" t="s">
        <v>1055</v>
      </c>
    </row>
    <row r="2" spans="1:12" x14ac:dyDescent="0.25">
      <c r="A2" t="s">
        <v>1275</v>
      </c>
      <c r="B2">
        <v>2673.65</v>
      </c>
      <c r="C2" t="s">
        <v>1276</v>
      </c>
      <c r="D2">
        <v>183.85</v>
      </c>
      <c r="E2" t="s">
        <v>553</v>
      </c>
      <c r="F2" t="s">
        <v>1277</v>
      </c>
      <c r="G2" t="s">
        <v>1278</v>
      </c>
      <c r="H2" t="s">
        <v>1279</v>
      </c>
      <c r="I2">
        <f>VLOOKUP(A2,MIS!$A$2:$C$542,3,FALSE)</f>
        <v>9</v>
      </c>
      <c r="K2">
        <v>2730</v>
      </c>
      <c r="L2">
        <v>2639</v>
      </c>
    </row>
    <row r="3" spans="1:12" x14ac:dyDescent="0.25">
      <c r="A3" t="s">
        <v>1280</v>
      </c>
      <c r="B3">
        <v>479.75</v>
      </c>
      <c r="C3" t="s">
        <v>1281</v>
      </c>
      <c r="D3">
        <v>28.95</v>
      </c>
      <c r="E3" t="s">
        <v>553</v>
      </c>
      <c r="F3" t="s">
        <v>1282</v>
      </c>
      <c r="G3" t="s">
        <v>1283</v>
      </c>
      <c r="H3" t="s">
        <v>717</v>
      </c>
      <c r="I3">
        <f>VLOOKUP(A3,MIS!$A$2:$C$542,3,FALSE)</f>
        <v>11</v>
      </c>
    </row>
    <row r="4" spans="1:12" x14ac:dyDescent="0.25">
      <c r="A4" t="s">
        <v>1284</v>
      </c>
      <c r="B4">
        <v>1273.6500000000001</v>
      </c>
      <c r="C4" t="s">
        <v>1285</v>
      </c>
      <c r="D4">
        <v>66.8</v>
      </c>
      <c r="E4" t="s">
        <v>566</v>
      </c>
      <c r="F4" t="s">
        <v>1286</v>
      </c>
      <c r="G4" t="s">
        <v>1287</v>
      </c>
      <c r="H4" t="s">
        <v>1288</v>
      </c>
      <c r="I4">
        <f>VLOOKUP(A4,MIS!$A$2:$C$542,3,FALSE)</f>
        <v>11</v>
      </c>
      <c r="J4">
        <v>1299</v>
      </c>
    </row>
    <row r="5" spans="1:12" x14ac:dyDescent="0.25">
      <c r="A5" t="s">
        <v>1289</v>
      </c>
      <c r="B5">
        <v>326.14999999999998</v>
      </c>
      <c r="C5" t="s">
        <v>1290</v>
      </c>
      <c r="D5">
        <v>15.3</v>
      </c>
      <c r="E5" t="s">
        <v>553</v>
      </c>
      <c r="F5" t="s">
        <v>1291</v>
      </c>
      <c r="G5" t="s">
        <v>1292</v>
      </c>
      <c r="H5" t="s">
        <v>1293</v>
      </c>
      <c r="I5">
        <f>VLOOKUP(A5,MIS!$A$2:$C$542,3,FALSE)</f>
        <v>8</v>
      </c>
      <c r="J5">
        <v>335</v>
      </c>
      <c r="K5">
        <v>330</v>
      </c>
      <c r="L5">
        <v>325</v>
      </c>
    </row>
    <row r="6" spans="1:12" x14ac:dyDescent="0.25">
      <c r="A6" t="s">
        <v>1294</v>
      </c>
      <c r="B6">
        <v>519.4</v>
      </c>
      <c r="C6" t="s">
        <v>1295</v>
      </c>
      <c r="D6">
        <v>18.5</v>
      </c>
      <c r="E6" t="s">
        <v>566</v>
      </c>
      <c r="F6" t="s">
        <v>1296</v>
      </c>
      <c r="G6" t="s">
        <v>1297</v>
      </c>
      <c r="H6" t="s">
        <v>1298</v>
      </c>
      <c r="I6">
        <f>VLOOKUP(A6,MIS!$A$2:$C$542,3,FALSE)</f>
        <v>9</v>
      </c>
      <c r="J6">
        <v>530</v>
      </c>
      <c r="K6">
        <v>523</v>
      </c>
      <c r="L6">
        <v>515</v>
      </c>
    </row>
    <row r="7" spans="1:12" x14ac:dyDescent="0.25">
      <c r="A7" t="s">
        <v>1299</v>
      </c>
      <c r="B7">
        <v>1391.25</v>
      </c>
      <c r="C7" t="s">
        <v>1300</v>
      </c>
      <c r="D7">
        <v>46.75</v>
      </c>
      <c r="E7" t="s">
        <v>553</v>
      </c>
      <c r="F7" t="s">
        <v>1301</v>
      </c>
      <c r="G7" t="s">
        <v>1302</v>
      </c>
      <c r="H7" t="s">
        <v>1303</v>
      </c>
      <c r="I7">
        <f>VLOOKUP(A7,MIS!$A$2:$C$542,3,FALSE)</f>
        <v>12</v>
      </c>
    </row>
    <row r="8" spans="1:12" x14ac:dyDescent="0.25">
      <c r="A8" t="s">
        <v>917</v>
      </c>
      <c r="B8">
        <v>769.5</v>
      </c>
      <c r="C8" t="s">
        <v>1201</v>
      </c>
      <c r="D8">
        <v>25.1</v>
      </c>
      <c r="E8" t="s">
        <v>553</v>
      </c>
      <c r="F8" t="s">
        <v>1304</v>
      </c>
      <c r="G8" t="s">
        <v>1305</v>
      </c>
      <c r="H8" t="s">
        <v>1306</v>
      </c>
      <c r="I8">
        <f>VLOOKUP(A8,MIS!$A$2:$C$542,3,FALSE)</f>
        <v>11</v>
      </c>
      <c r="K8">
        <v>777</v>
      </c>
      <c r="L8">
        <v>765</v>
      </c>
    </row>
    <row r="9" spans="1:12" x14ac:dyDescent="0.25">
      <c r="A9" t="s">
        <v>1116</v>
      </c>
      <c r="B9">
        <v>1031.9000000000001</v>
      </c>
      <c r="C9" t="s">
        <v>1307</v>
      </c>
      <c r="D9">
        <v>32.700000000000003</v>
      </c>
      <c r="E9" t="s">
        <v>553</v>
      </c>
      <c r="F9" t="s">
        <v>1308</v>
      </c>
      <c r="G9" t="s">
        <v>1309</v>
      </c>
      <c r="H9" t="s">
        <v>1310</v>
      </c>
      <c r="I9">
        <f>VLOOKUP(A9,MIS!$A$2:$C$542,3,FALSE)</f>
        <v>8</v>
      </c>
    </row>
    <row r="10" spans="1:12" x14ac:dyDescent="0.25">
      <c r="A10" t="s">
        <v>1311</v>
      </c>
      <c r="B10">
        <v>1679.65</v>
      </c>
      <c r="C10" t="s">
        <v>1312</v>
      </c>
      <c r="D10">
        <v>42.5</v>
      </c>
      <c r="E10" t="s">
        <v>553</v>
      </c>
      <c r="F10" t="s">
        <v>1313</v>
      </c>
      <c r="G10" t="s">
        <v>1314</v>
      </c>
      <c r="H10" t="s">
        <v>1315</v>
      </c>
      <c r="I10">
        <f>VLOOKUP(A10,MIS!$A$2:$C$542,3,FALSE)</f>
        <v>12</v>
      </c>
    </row>
    <row r="11" spans="1:12" x14ac:dyDescent="0.25">
      <c r="A11" t="s">
        <v>935</v>
      </c>
      <c r="B11">
        <v>360.1</v>
      </c>
      <c r="C11" t="s">
        <v>1240</v>
      </c>
      <c r="D11">
        <v>6.7</v>
      </c>
      <c r="E11" t="s">
        <v>553</v>
      </c>
      <c r="F11" t="s">
        <v>1316</v>
      </c>
      <c r="G11" t="s">
        <v>1317</v>
      </c>
      <c r="H11" t="s">
        <v>1318</v>
      </c>
      <c r="I11">
        <f>VLOOKUP(A11,MIS!$A$2:$C$542,3,FALSE)</f>
        <v>9</v>
      </c>
    </row>
    <row r="12" spans="1:12" x14ac:dyDescent="0.25">
      <c r="A12" t="s">
        <v>1319</v>
      </c>
      <c r="B12">
        <v>1503.85</v>
      </c>
      <c r="C12" t="s">
        <v>885</v>
      </c>
      <c r="D12">
        <v>20.75</v>
      </c>
      <c r="E12" t="s">
        <v>566</v>
      </c>
      <c r="F12" t="s">
        <v>1320</v>
      </c>
      <c r="G12" t="s">
        <v>1321</v>
      </c>
      <c r="H12" t="s">
        <v>1322</v>
      </c>
      <c r="I12">
        <f>VLOOKUP(A12,MIS!$A$2:$C$542,3,FALSE)</f>
        <v>12</v>
      </c>
      <c r="K12">
        <v>362</v>
      </c>
      <c r="L12">
        <v>357</v>
      </c>
    </row>
    <row r="13" spans="1:12" x14ac:dyDescent="0.25">
      <c r="A13" t="s">
        <v>1323</v>
      </c>
      <c r="B13">
        <v>2645.5</v>
      </c>
      <c r="C13" t="s">
        <v>1324</v>
      </c>
      <c r="D13">
        <v>36.25</v>
      </c>
      <c r="E13" t="s">
        <v>566</v>
      </c>
      <c r="F13" t="s">
        <v>1325</v>
      </c>
      <c r="G13" t="s">
        <v>1326</v>
      </c>
      <c r="H13" t="s">
        <v>1327</v>
      </c>
      <c r="I13">
        <f>VLOOKUP(A13,MIS!$A$2:$C$542,3,FALSE)</f>
        <v>9</v>
      </c>
    </row>
    <row r="14" spans="1:12" x14ac:dyDescent="0.25">
      <c r="A14" t="s">
        <v>1328</v>
      </c>
      <c r="B14">
        <v>1519.3</v>
      </c>
      <c r="C14" t="s">
        <v>1329</v>
      </c>
      <c r="D14">
        <v>19.899999999999999</v>
      </c>
      <c r="E14" t="s">
        <v>553</v>
      </c>
      <c r="F14" t="s">
        <v>1330</v>
      </c>
      <c r="G14" t="s">
        <v>1331</v>
      </c>
      <c r="H14" t="s">
        <v>717</v>
      </c>
      <c r="I14">
        <f>VLOOKUP(A14,MIS!$A$2:$C$542,3,FALSE)</f>
        <v>5</v>
      </c>
    </row>
    <row r="15" spans="1:12" x14ac:dyDescent="0.25">
      <c r="A15" t="s">
        <v>776</v>
      </c>
      <c r="B15">
        <v>786.7</v>
      </c>
      <c r="C15" t="s">
        <v>1332</v>
      </c>
      <c r="D15">
        <v>8.5500000000000007</v>
      </c>
      <c r="E15" t="s">
        <v>553</v>
      </c>
      <c r="F15" t="s">
        <v>1333</v>
      </c>
      <c r="G15" t="s">
        <v>1334</v>
      </c>
      <c r="H15" t="s">
        <v>1335</v>
      </c>
      <c r="I15">
        <f>VLOOKUP(A15,MIS!$A$2:$C$542,3,FALSE)</f>
        <v>12</v>
      </c>
    </row>
    <row r="16" spans="1:12" x14ac:dyDescent="0.25">
      <c r="A16" t="s">
        <v>1336</v>
      </c>
      <c r="B16">
        <v>337</v>
      </c>
      <c r="C16" t="s">
        <v>1337</v>
      </c>
      <c r="D16">
        <v>2.0499999999999998</v>
      </c>
      <c r="E16" t="s">
        <v>553</v>
      </c>
      <c r="F16" t="s">
        <v>1338</v>
      </c>
      <c r="G16" t="s">
        <v>1339</v>
      </c>
      <c r="H16" t="s">
        <v>1340</v>
      </c>
      <c r="I16">
        <f>VLOOKUP(A16,MIS!$A$2:$C$542,3,FALSE)</f>
        <v>8</v>
      </c>
    </row>
    <row r="17" spans="1:9" x14ac:dyDescent="0.25">
      <c r="A17" t="s">
        <v>1341</v>
      </c>
      <c r="B17">
        <v>510.75</v>
      </c>
      <c r="C17" t="s">
        <v>1342</v>
      </c>
      <c r="D17">
        <v>2.65</v>
      </c>
      <c r="E17" t="s">
        <v>553</v>
      </c>
      <c r="F17" t="s">
        <v>1343</v>
      </c>
      <c r="G17" t="s">
        <v>1344</v>
      </c>
      <c r="H17" t="s">
        <v>1345</v>
      </c>
      <c r="I17">
        <f>VLOOKUP(A17,MIS!$A$2:$C$542,3,FALSE)</f>
        <v>9</v>
      </c>
    </row>
    <row r="18" spans="1:9" x14ac:dyDescent="0.25">
      <c r="A18" t="s">
        <v>1185</v>
      </c>
      <c r="B18">
        <v>564</v>
      </c>
      <c r="C18" t="s">
        <v>1346</v>
      </c>
      <c r="D18">
        <v>2.7</v>
      </c>
      <c r="E18" t="s">
        <v>553</v>
      </c>
      <c r="F18" t="s">
        <v>1347</v>
      </c>
      <c r="G18" t="s">
        <v>1348</v>
      </c>
      <c r="H18" t="s">
        <v>1349</v>
      </c>
      <c r="I18">
        <f>VLOOKUP(A18,MIS!$A$2:$C$542,3,FALSE)</f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workbookViewId="0"/>
  </sheetViews>
  <sheetFormatPr defaultRowHeight="15" x14ac:dyDescent="0.25"/>
  <sheetData>
    <row r="1" spans="1:8" x14ac:dyDescent="0.25">
      <c r="A1" s="15" t="s">
        <v>1350</v>
      </c>
      <c r="B1" s="15" t="s">
        <v>1351</v>
      </c>
      <c r="C1" s="15" t="s">
        <v>1054</v>
      </c>
      <c r="D1" s="15" t="s">
        <v>546</v>
      </c>
      <c r="E1" s="15" t="s">
        <v>547</v>
      </c>
      <c r="F1" s="15" t="s">
        <v>548</v>
      </c>
      <c r="G1" s="15" t="s">
        <v>549</v>
      </c>
      <c r="H1" s="15" t="s">
        <v>550</v>
      </c>
    </row>
    <row r="2" spans="1:8" x14ac:dyDescent="0.25">
      <c r="A2" t="s">
        <v>1352</v>
      </c>
      <c r="B2">
        <v>314.7</v>
      </c>
      <c r="C2" t="s">
        <v>1353</v>
      </c>
      <c r="D2">
        <v>20.100000000000001</v>
      </c>
      <c r="E2" t="s">
        <v>553</v>
      </c>
      <c r="F2" t="s">
        <v>1354</v>
      </c>
      <c r="G2" t="s">
        <v>1355</v>
      </c>
      <c r="H2">
        <v>29.36</v>
      </c>
    </row>
    <row r="3" spans="1:8" x14ac:dyDescent="0.25">
      <c r="A3" t="s">
        <v>623</v>
      </c>
      <c r="B3">
        <v>903.2</v>
      </c>
      <c r="C3" t="s">
        <v>1356</v>
      </c>
      <c r="D3">
        <v>56.05</v>
      </c>
      <c r="E3" t="s">
        <v>553</v>
      </c>
      <c r="F3" t="s">
        <v>1357</v>
      </c>
      <c r="G3" t="s">
        <v>1358</v>
      </c>
      <c r="H3">
        <v>15.3</v>
      </c>
    </row>
    <row r="4" spans="1:8" x14ac:dyDescent="0.25">
      <c r="A4" t="s">
        <v>1359</v>
      </c>
      <c r="B4">
        <v>442</v>
      </c>
      <c r="C4" t="s">
        <v>1360</v>
      </c>
      <c r="D4">
        <v>26.5</v>
      </c>
      <c r="E4" t="s">
        <v>553</v>
      </c>
      <c r="F4" t="s">
        <v>1361</v>
      </c>
      <c r="G4" t="s">
        <v>1362</v>
      </c>
      <c r="H4">
        <v>749.73</v>
      </c>
    </row>
    <row r="5" spans="1:8" x14ac:dyDescent="0.25">
      <c r="A5" t="s">
        <v>1363</v>
      </c>
      <c r="B5">
        <v>382.7</v>
      </c>
      <c r="C5" t="s">
        <v>1364</v>
      </c>
      <c r="D5">
        <v>21.6</v>
      </c>
      <c r="E5" t="s">
        <v>566</v>
      </c>
      <c r="F5" t="s">
        <v>1365</v>
      </c>
      <c r="G5" t="s">
        <v>1366</v>
      </c>
      <c r="H5">
        <v>60.37</v>
      </c>
    </row>
    <row r="6" spans="1:8" x14ac:dyDescent="0.25">
      <c r="A6" t="s">
        <v>1063</v>
      </c>
      <c r="B6">
        <v>558.6</v>
      </c>
      <c r="C6" t="s">
        <v>1367</v>
      </c>
      <c r="D6">
        <v>25.8</v>
      </c>
      <c r="E6" t="s">
        <v>553</v>
      </c>
      <c r="F6" t="s">
        <v>1368</v>
      </c>
      <c r="G6" t="s">
        <v>1369</v>
      </c>
      <c r="H6">
        <v>28.25</v>
      </c>
    </row>
    <row r="7" spans="1:8" x14ac:dyDescent="0.25">
      <c r="A7" t="s">
        <v>990</v>
      </c>
      <c r="B7">
        <v>457.45</v>
      </c>
      <c r="C7" t="s">
        <v>1370</v>
      </c>
      <c r="D7">
        <v>19.5</v>
      </c>
      <c r="E7" t="s">
        <v>553</v>
      </c>
      <c r="F7" t="s">
        <v>1371</v>
      </c>
      <c r="G7" t="s">
        <v>1372</v>
      </c>
      <c r="H7">
        <v>27.26</v>
      </c>
    </row>
    <row r="8" spans="1:8" x14ac:dyDescent="0.25">
      <c r="A8" t="s">
        <v>1373</v>
      </c>
      <c r="B8">
        <v>317.7</v>
      </c>
      <c r="C8" t="s">
        <v>1192</v>
      </c>
      <c r="D8">
        <v>11</v>
      </c>
      <c r="E8" t="s">
        <v>566</v>
      </c>
      <c r="F8" t="s">
        <v>1374</v>
      </c>
      <c r="G8" t="s">
        <v>1375</v>
      </c>
      <c r="H8">
        <v>20.5</v>
      </c>
    </row>
    <row r="9" spans="1:8" x14ac:dyDescent="0.25">
      <c r="A9" t="s">
        <v>1376</v>
      </c>
      <c r="B9">
        <v>998.65</v>
      </c>
      <c r="C9" t="s">
        <v>1307</v>
      </c>
      <c r="D9">
        <v>31.6</v>
      </c>
      <c r="E9" t="s">
        <v>566</v>
      </c>
      <c r="F9" t="s">
        <v>1377</v>
      </c>
      <c r="G9" t="s">
        <v>1378</v>
      </c>
      <c r="H9">
        <v>81.400000000000006</v>
      </c>
    </row>
    <row r="10" spans="1:8" x14ac:dyDescent="0.25">
      <c r="A10" t="s">
        <v>1379</v>
      </c>
      <c r="B10">
        <v>361.25</v>
      </c>
      <c r="C10" t="s">
        <v>1380</v>
      </c>
      <c r="D10">
        <v>11.25</v>
      </c>
      <c r="E10" t="s">
        <v>553</v>
      </c>
      <c r="F10" t="s">
        <v>1381</v>
      </c>
      <c r="G10" t="s">
        <v>1382</v>
      </c>
      <c r="H10">
        <v>243.26</v>
      </c>
    </row>
    <row r="11" spans="1:8" x14ac:dyDescent="0.25">
      <c r="A11" t="s">
        <v>1044</v>
      </c>
      <c r="B11">
        <v>546.75</v>
      </c>
      <c r="C11" t="s">
        <v>1383</v>
      </c>
      <c r="D11">
        <v>16.649999999999999</v>
      </c>
      <c r="E11" t="s">
        <v>553</v>
      </c>
      <c r="F11" t="s">
        <v>1384</v>
      </c>
      <c r="G11" t="s">
        <v>1385</v>
      </c>
      <c r="H11">
        <v>66.28</v>
      </c>
    </row>
    <row r="12" spans="1:8" x14ac:dyDescent="0.25">
      <c r="A12" t="s">
        <v>1284</v>
      </c>
      <c r="B12">
        <v>1310.1500000000001</v>
      </c>
      <c r="C12" t="s">
        <v>1386</v>
      </c>
      <c r="D12">
        <v>36.5</v>
      </c>
      <c r="E12" t="s">
        <v>553</v>
      </c>
      <c r="F12" t="s">
        <v>1387</v>
      </c>
      <c r="G12" t="s">
        <v>1388</v>
      </c>
      <c r="H12">
        <v>15.56</v>
      </c>
    </row>
    <row r="13" spans="1:8" x14ac:dyDescent="0.25">
      <c r="A13" t="s">
        <v>971</v>
      </c>
      <c r="B13">
        <v>720.25</v>
      </c>
      <c r="C13" t="s">
        <v>1389</v>
      </c>
      <c r="D13">
        <v>18.8</v>
      </c>
      <c r="E13" t="s">
        <v>553</v>
      </c>
      <c r="F13" t="s">
        <v>1390</v>
      </c>
      <c r="G13" t="s">
        <v>1391</v>
      </c>
      <c r="H13">
        <v>6.99</v>
      </c>
    </row>
    <row r="14" spans="1:8" x14ac:dyDescent="0.25">
      <c r="A14" t="s">
        <v>1266</v>
      </c>
      <c r="B14">
        <v>630.9</v>
      </c>
      <c r="C14" t="s">
        <v>1392</v>
      </c>
      <c r="D14">
        <v>15.15</v>
      </c>
      <c r="E14" t="s">
        <v>566</v>
      </c>
      <c r="F14" t="s">
        <v>1393</v>
      </c>
      <c r="G14" t="s">
        <v>1394</v>
      </c>
      <c r="H14">
        <v>26.53</v>
      </c>
    </row>
    <row r="15" spans="1:8" x14ac:dyDescent="0.25">
      <c r="A15" t="s">
        <v>1395</v>
      </c>
      <c r="B15">
        <v>421.75</v>
      </c>
      <c r="C15" t="s">
        <v>1396</v>
      </c>
      <c r="D15">
        <v>9.8000000000000007</v>
      </c>
      <c r="E15" t="s">
        <v>553</v>
      </c>
      <c r="F15" t="s">
        <v>1397</v>
      </c>
      <c r="G15" t="s">
        <v>1398</v>
      </c>
      <c r="H15">
        <v>50.51</v>
      </c>
    </row>
    <row r="16" spans="1:8" x14ac:dyDescent="0.25">
      <c r="A16" t="s">
        <v>1185</v>
      </c>
      <c r="B16">
        <v>576.35</v>
      </c>
      <c r="C16" t="s">
        <v>1399</v>
      </c>
      <c r="D16">
        <v>12.35</v>
      </c>
      <c r="E16" t="s">
        <v>553</v>
      </c>
      <c r="F16" t="s">
        <v>1400</v>
      </c>
      <c r="G16" t="s">
        <v>1401</v>
      </c>
      <c r="H16">
        <v>18.489999999999998</v>
      </c>
    </row>
    <row r="17" spans="1:8" x14ac:dyDescent="0.25">
      <c r="A17" t="s">
        <v>1402</v>
      </c>
      <c r="B17">
        <v>1412.35</v>
      </c>
      <c r="C17" t="s">
        <v>1126</v>
      </c>
      <c r="D17">
        <v>28.15</v>
      </c>
      <c r="E17" t="s">
        <v>553</v>
      </c>
      <c r="F17" t="s">
        <v>1403</v>
      </c>
      <c r="G17" t="s">
        <v>1404</v>
      </c>
      <c r="H17">
        <v>46.23</v>
      </c>
    </row>
    <row r="18" spans="1:8" x14ac:dyDescent="0.25">
      <c r="A18" t="s">
        <v>776</v>
      </c>
      <c r="B18">
        <v>801.05</v>
      </c>
      <c r="C18" t="s">
        <v>1405</v>
      </c>
      <c r="D18">
        <v>14.35</v>
      </c>
      <c r="E18" t="s">
        <v>553</v>
      </c>
      <c r="F18" t="s">
        <v>1338</v>
      </c>
      <c r="G18" t="s">
        <v>1406</v>
      </c>
      <c r="H18">
        <v>52.64</v>
      </c>
    </row>
    <row r="19" spans="1:8" x14ac:dyDescent="0.25">
      <c r="A19" t="s">
        <v>917</v>
      </c>
      <c r="B19">
        <v>783.2</v>
      </c>
      <c r="C19" t="s">
        <v>1244</v>
      </c>
      <c r="D19">
        <v>13.7</v>
      </c>
      <c r="E19" t="s">
        <v>553</v>
      </c>
      <c r="F19" t="s">
        <v>1407</v>
      </c>
      <c r="G19" t="s">
        <v>1408</v>
      </c>
      <c r="H19">
        <v>70.680000000000007</v>
      </c>
    </row>
    <row r="20" spans="1:8" x14ac:dyDescent="0.25">
      <c r="A20" t="s">
        <v>1243</v>
      </c>
      <c r="B20">
        <v>1382.65</v>
      </c>
      <c r="C20" t="s">
        <v>1409</v>
      </c>
      <c r="D20">
        <v>12.8</v>
      </c>
      <c r="E20" t="s">
        <v>553</v>
      </c>
      <c r="F20" t="s">
        <v>1410</v>
      </c>
      <c r="G20" t="s">
        <v>1411</v>
      </c>
      <c r="H20">
        <v>12.74</v>
      </c>
    </row>
    <row r="21" spans="1:8" x14ac:dyDescent="0.25">
      <c r="A21" t="s">
        <v>965</v>
      </c>
      <c r="B21">
        <v>396.6</v>
      </c>
      <c r="C21" t="s">
        <v>1412</v>
      </c>
      <c r="D21">
        <v>2.2999999999999998</v>
      </c>
      <c r="E21" t="s">
        <v>553</v>
      </c>
      <c r="F21" t="s">
        <v>1413</v>
      </c>
      <c r="G21" t="s">
        <v>1414</v>
      </c>
      <c r="H21">
        <v>18.61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I1" sqref="I1:I9"/>
    </sheetView>
  </sheetViews>
  <sheetFormatPr defaultRowHeight="15" x14ac:dyDescent="0.25"/>
  <cols>
    <col min="1" max="1" width="21.7109375" customWidth="1"/>
  </cols>
  <sheetData>
    <row r="1" spans="1:9" x14ac:dyDescent="0.25">
      <c r="A1" s="15" t="s">
        <v>1415</v>
      </c>
      <c r="B1" s="15" t="s">
        <v>1351</v>
      </c>
      <c r="C1" s="15" t="s">
        <v>1054</v>
      </c>
      <c r="D1" s="15" t="s">
        <v>546</v>
      </c>
      <c r="E1" s="15" t="s">
        <v>547</v>
      </c>
      <c r="F1" s="15" t="s">
        <v>548</v>
      </c>
      <c r="G1" s="15" t="s">
        <v>549</v>
      </c>
      <c r="H1" s="15" t="s">
        <v>550</v>
      </c>
      <c r="I1" s="13" t="s">
        <v>1055</v>
      </c>
    </row>
    <row r="2" spans="1:9" x14ac:dyDescent="0.25">
      <c r="A2" t="s">
        <v>1376</v>
      </c>
      <c r="B2">
        <v>1032.75</v>
      </c>
      <c r="C2" t="s">
        <v>1416</v>
      </c>
      <c r="D2">
        <v>53.1</v>
      </c>
      <c r="E2" t="s">
        <v>553</v>
      </c>
      <c r="F2" t="s">
        <v>1417</v>
      </c>
      <c r="G2" t="s">
        <v>1418</v>
      </c>
      <c r="H2" t="s">
        <v>1419</v>
      </c>
      <c r="I2">
        <f>VLOOKUP(A2,MIS!$A$2:$C$542,3,FALSE)</f>
        <v>12</v>
      </c>
    </row>
    <row r="3" spans="1:9" x14ac:dyDescent="0.25">
      <c r="A3" s="6" t="s">
        <v>917</v>
      </c>
      <c r="B3">
        <v>836.45</v>
      </c>
      <c r="C3" t="s">
        <v>1420</v>
      </c>
      <c r="D3">
        <v>41.15</v>
      </c>
      <c r="E3" t="s">
        <v>553</v>
      </c>
      <c r="F3" t="s">
        <v>1421</v>
      </c>
      <c r="G3" t="s">
        <v>1422</v>
      </c>
      <c r="H3" t="s">
        <v>1423</v>
      </c>
      <c r="I3">
        <f>VLOOKUP(A3,MIS!$A$2:$C$542,3,FALSE)</f>
        <v>11</v>
      </c>
    </row>
    <row r="4" spans="1:9" x14ac:dyDescent="0.25">
      <c r="A4" s="6" t="s">
        <v>1284</v>
      </c>
      <c r="B4">
        <v>1495.9</v>
      </c>
      <c r="C4" t="s">
        <v>1424</v>
      </c>
      <c r="D4">
        <v>68.099999999999994</v>
      </c>
      <c r="E4" t="s">
        <v>553</v>
      </c>
      <c r="F4" t="s">
        <v>1425</v>
      </c>
      <c r="G4" t="s">
        <v>1426</v>
      </c>
      <c r="H4" t="s">
        <v>1427</v>
      </c>
      <c r="I4">
        <f>VLOOKUP(A4,MIS!$A$2:$C$542,3,FALSE)</f>
        <v>11</v>
      </c>
    </row>
    <row r="5" spans="1:9" x14ac:dyDescent="0.25">
      <c r="A5" s="6" t="s">
        <v>1428</v>
      </c>
      <c r="B5">
        <v>1345.9</v>
      </c>
      <c r="C5" t="s">
        <v>1429</v>
      </c>
      <c r="D5">
        <v>55.55</v>
      </c>
      <c r="E5" t="s">
        <v>566</v>
      </c>
      <c r="F5" t="s">
        <v>1430</v>
      </c>
      <c r="G5" t="s">
        <v>1431</v>
      </c>
      <c r="H5" t="s">
        <v>1432</v>
      </c>
      <c r="I5">
        <f>VLOOKUP(A5,MIS!$A$2:$C$542,3,FALSE)</f>
        <v>7</v>
      </c>
    </row>
    <row r="6" spans="1:9" x14ac:dyDescent="0.25">
      <c r="A6" s="6" t="s">
        <v>798</v>
      </c>
      <c r="B6">
        <v>521.95000000000005</v>
      </c>
      <c r="C6" t="s">
        <v>1433</v>
      </c>
      <c r="D6">
        <v>12.35</v>
      </c>
      <c r="E6" t="s">
        <v>566</v>
      </c>
      <c r="F6" t="s">
        <v>1434</v>
      </c>
      <c r="G6" t="s">
        <v>1435</v>
      </c>
      <c r="H6" t="s">
        <v>1436</v>
      </c>
      <c r="I6">
        <f>VLOOKUP(A6,MIS!$A$2:$C$542,3,FALSE)</f>
        <v>10</v>
      </c>
    </row>
    <row r="7" spans="1:9" x14ac:dyDescent="0.25">
      <c r="A7" s="6" t="s">
        <v>1075</v>
      </c>
      <c r="B7">
        <v>1388</v>
      </c>
      <c r="C7" t="s">
        <v>1437</v>
      </c>
      <c r="D7">
        <v>28.9</v>
      </c>
      <c r="E7" t="s">
        <v>553</v>
      </c>
      <c r="F7" t="s">
        <v>1438</v>
      </c>
      <c r="G7" t="s">
        <v>1439</v>
      </c>
      <c r="H7" t="s">
        <v>717</v>
      </c>
      <c r="I7">
        <f>VLOOKUP(A7,MIS!$A$2:$C$542,3,FALSE)</f>
        <v>8</v>
      </c>
    </row>
    <row r="8" spans="1:9" x14ac:dyDescent="0.25">
      <c r="A8" t="s">
        <v>1440</v>
      </c>
      <c r="B8">
        <v>428.8</v>
      </c>
      <c r="C8" t="s">
        <v>810</v>
      </c>
      <c r="D8">
        <v>7.35</v>
      </c>
      <c r="E8" t="s">
        <v>566</v>
      </c>
      <c r="F8" t="s">
        <v>1441</v>
      </c>
      <c r="G8" t="s">
        <v>1442</v>
      </c>
      <c r="H8" t="s">
        <v>717</v>
      </c>
      <c r="I8">
        <f>VLOOKUP(A8,MIS!$A$2:$C$542,3,FALSE)</f>
        <v>7</v>
      </c>
    </row>
    <row r="9" spans="1:9" x14ac:dyDescent="0.25">
      <c r="A9" t="s">
        <v>1443</v>
      </c>
      <c r="B9">
        <v>477.2</v>
      </c>
      <c r="C9" t="s">
        <v>1144</v>
      </c>
      <c r="D9">
        <v>5.55</v>
      </c>
      <c r="E9" t="s">
        <v>553</v>
      </c>
      <c r="F9" t="s">
        <v>1444</v>
      </c>
      <c r="G9" t="s">
        <v>1445</v>
      </c>
      <c r="H9" t="s">
        <v>1446</v>
      </c>
      <c r="I9">
        <f>VLOOKUP(A9,MIS!$A$2:$C$542,3,FALSE)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</vt:lpstr>
      <vt:lpstr>20210111</vt:lpstr>
      <vt:lpstr>20210112</vt:lpstr>
      <vt:lpstr>20210113</vt:lpstr>
      <vt:lpstr>20210114</vt:lpstr>
      <vt:lpstr>20210115</vt:lpstr>
      <vt:lpstr>20210120</vt:lpstr>
      <vt:lpstr>20210121</vt:lpstr>
      <vt:lpstr>20210124</vt:lpstr>
      <vt:lpstr>20210129</vt:lpstr>
      <vt:lpstr>20210131</vt:lpstr>
      <vt:lpstr>20210204</vt:lpstr>
      <vt:lpstr>20210208</vt:lpstr>
      <vt:lpstr>20210209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Sandeep Repswal</cp:lastModifiedBy>
  <dcterms:created xsi:type="dcterms:W3CDTF">2021-01-11T00:27:53Z</dcterms:created>
  <dcterms:modified xsi:type="dcterms:W3CDTF">2021-02-09T04:03:23Z</dcterms:modified>
</cp:coreProperties>
</file>