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pswal\PycharmProjects\EquityModelling\Main\DriverObject\Trading\Data\"/>
    </mc:Choice>
  </mc:AlternateContent>
  <xr:revisionPtr revIDLastSave="0" documentId="13_ncr:1_{0C850B3A-42E2-498E-BB48-117A6995FD01}" xr6:coauthVersionLast="46" xr6:coauthVersionMax="46" xr10:uidLastSave="{00000000-0000-0000-0000-000000000000}"/>
  <bookViews>
    <workbookView xWindow="-120" yWindow="-120" windowWidth="19440" windowHeight="15000" xr2:uid="{B9702AFD-C1D3-4E4E-8088-B55BD28134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D7" i="1"/>
  <c r="F7" i="1" s="1"/>
  <c r="D6" i="1"/>
  <c r="F6" i="1" s="1"/>
  <c r="D5" i="1"/>
  <c r="F5" i="1" s="1"/>
  <c r="D4" i="1"/>
  <c r="F4" i="1" s="1"/>
  <c r="D3" i="1"/>
  <c r="F3" i="1" s="1"/>
  <c r="E4" i="1" l="1"/>
  <c r="E5" i="1"/>
  <c r="E6" i="1"/>
  <c r="E7" i="1"/>
  <c r="E3" i="1"/>
  <c r="G6" i="1" l="1"/>
  <c r="J6" i="1" s="1"/>
  <c r="I6" i="1"/>
  <c r="G7" i="1"/>
  <c r="J7" i="1" s="1"/>
  <c r="I7" i="1"/>
  <c r="G5" i="1"/>
  <c r="J5" i="1" s="1"/>
  <c r="I5" i="1"/>
  <c r="G3" i="1"/>
  <c r="I3" i="1"/>
  <c r="G4" i="1"/>
  <c r="J4" i="1" s="1"/>
  <c r="I4" i="1"/>
  <c r="G12" i="1" l="1"/>
  <c r="J3" i="1"/>
  <c r="J12" i="1" s="1"/>
</calcChain>
</file>

<file path=xl/sharedStrings.xml><?xml version="1.0" encoding="utf-8"?>
<sst xmlns="http://schemas.openxmlformats.org/spreadsheetml/2006/main" count="91" uniqueCount="79">
  <si>
    <t>IDFC</t>
  </si>
  <si>
    <t>LT</t>
  </si>
  <si>
    <t>triveni turbine</t>
  </si>
  <si>
    <t>hindpetro</t>
  </si>
  <si>
    <t>dilip buildcon</t>
  </si>
  <si>
    <t>principal</t>
  </si>
  <si>
    <t>Qunatity</t>
  </si>
  <si>
    <t>Investment</t>
  </si>
  <si>
    <t>Sell cost</t>
  </si>
  <si>
    <t>return</t>
  </si>
  <si>
    <t>Buy if next dy open is higher</t>
  </si>
  <si>
    <t>look for chances of reversal when indicator asks to open sell position</t>
  </si>
  <si>
    <t>brokerage</t>
  </si>
  <si>
    <t>Raymond</t>
  </si>
  <si>
    <t>TCNS brands</t>
  </si>
  <si>
    <t>heritage foods</t>
  </si>
  <si>
    <t>CGCL</t>
  </si>
  <si>
    <t>CDSL</t>
  </si>
  <si>
    <t>india nippon</t>
  </si>
  <si>
    <t>rising after earnings</t>
  </si>
  <si>
    <t>good candidate</t>
  </si>
  <si>
    <t>VBL</t>
  </si>
  <si>
    <t>caplipoint</t>
  </si>
  <si>
    <t>chk indicates a short</t>
  </si>
  <si>
    <t>rajesh exports</t>
  </si>
  <si>
    <t>sundram fastner</t>
  </si>
  <si>
    <t>gng like kaajaria</t>
  </si>
  <si>
    <t>godrejind</t>
  </si>
  <si>
    <t>TIINDIA</t>
  </si>
  <si>
    <t>chk so far strategy worked other way</t>
  </si>
  <si>
    <t>TRENT</t>
  </si>
  <si>
    <t>Long call few days back</t>
  </si>
  <si>
    <t>INDUSINDBANK</t>
  </si>
  <si>
    <t>consolidationg maybe gearing for breakout</t>
  </si>
  <si>
    <t>TANLA</t>
  </si>
  <si>
    <t>AAVASFinancier</t>
  </si>
  <si>
    <t>seems to be consolidating</t>
  </si>
  <si>
    <t>carboruniv</t>
  </si>
  <si>
    <t>strategy doesn’t work</t>
  </si>
  <si>
    <t>has flag pattern</t>
  </si>
  <si>
    <t>JUBLFood</t>
  </si>
  <si>
    <t>for tomorrow</t>
  </si>
  <si>
    <t>hinduliver</t>
  </si>
  <si>
    <t>look for reversal</t>
  </si>
  <si>
    <t>ITDC</t>
  </si>
  <si>
    <t>but tourism , no rvenue avlbl</t>
  </si>
  <si>
    <t>polymed</t>
  </si>
  <si>
    <t>rising sinvce revenue</t>
  </si>
  <si>
    <t>could be result of budget</t>
  </si>
  <si>
    <t>alkem</t>
  </si>
  <si>
    <t>DHANi</t>
  </si>
  <si>
    <t>recent call</t>
  </si>
  <si>
    <t>godrejprc</t>
  </si>
  <si>
    <t>recent calls</t>
  </si>
  <si>
    <t>KSL</t>
  </si>
  <si>
    <t>call</t>
  </si>
  <si>
    <t>chk could be just for dividend</t>
  </si>
  <si>
    <t>MOTILALOF</t>
  </si>
  <si>
    <t>maybe range bound</t>
  </si>
  <si>
    <t>CALL</t>
  </si>
  <si>
    <t>DREDGECORP</t>
  </si>
  <si>
    <t>FIEMIND</t>
  </si>
  <si>
    <t xml:space="preserve">closed out, chk if theory of gng against short calls holds </t>
  </si>
  <si>
    <t>CHOLAHLDG</t>
  </si>
  <si>
    <t>CANFINHOMES</t>
  </si>
  <si>
    <t>adorweld</t>
  </si>
  <si>
    <t>few days back</t>
  </si>
  <si>
    <t>ADVENYMES</t>
  </si>
  <si>
    <t>can be considered only if part of portfolio</t>
  </si>
  <si>
    <t>PSPPRoject</t>
  </si>
  <si>
    <t>VIPIND</t>
  </si>
  <si>
    <t>MUTHOOTFIN</t>
  </si>
  <si>
    <t>already part of portfolio</t>
  </si>
  <si>
    <t>max loss percent</t>
  </si>
  <si>
    <t>max days</t>
  </si>
  <si>
    <t>max profit</t>
  </si>
  <si>
    <t>when to exit</t>
  </si>
  <si>
    <t>whether OFL or OSL</t>
  </si>
  <si>
    <t>chk for intraday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</si>
</sst>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AFC0-BB1C-480B-B437-0D85A9072EDC}">
  <dimension ref="A2:P52"/>
  <sheetViews>
    <sheetView tabSelected="1" topLeftCell="A23" workbookViewId="0">
      <selection activeCell="N48" sqref="N48"/>
    </sheetView>
  </sheetViews>
  <sheetFormatPr defaultRowHeight="15" x14ac:dyDescent="0.25"/>
  <sheetData>
    <row r="2" spans="1:16" x14ac:dyDescent="0.25">
      <c r="D2" t="s">
        <v>6</v>
      </c>
      <c r="E2" t="s">
        <v>7</v>
      </c>
      <c r="F2" t="s">
        <v>8</v>
      </c>
      <c r="G2" t="s">
        <v>9</v>
      </c>
      <c r="H2" t="s">
        <v>12</v>
      </c>
      <c r="O2" t="s">
        <v>5</v>
      </c>
      <c r="P2">
        <v>200000</v>
      </c>
    </row>
    <row r="3" spans="1:16" x14ac:dyDescent="0.25">
      <c r="A3" t="s">
        <v>0</v>
      </c>
      <c r="B3">
        <v>38.25</v>
      </c>
      <c r="C3">
        <v>48</v>
      </c>
      <c r="D3">
        <f>ROUND($P$2/B3,0)</f>
        <v>5229</v>
      </c>
      <c r="E3">
        <f>D3*B3</f>
        <v>200009.25</v>
      </c>
      <c r="F3">
        <f>D3*C3</f>
        <v>250992</v>
      </c>
      <c r="G3">
        <f>F3-E3</f>
        <v>50982.75</v>
      </c>
      <c r="H3">
        <f>249+15</f>
        <v>264</v>
      </c>
      <c r="I3">
        <f>H3*100/E3</f>
        <v>0.1319938952823432</v>
      </c>
      <c r="J3">
        <f>G3-H3</f>
        <v>50718.75</v>
      </c>
    </row>
    <row r="4" spans="1:16" x14ac:dyDescent="0.25">
      <c r="A4" t="s">
        <v>1</v>
      </c>
      <c r="B4">
        <v>91.05</v>
      </c>
      <c r="C4">
        <v>89.95</v>
      </c>
      <c r="D4">
        <f t="shared" ref="D4:D7" si="0">ROUND($P$2/B4,0)</f>
        <v>2197</v>
      </c>
      <c r="E4">
        <f t="shared" ref="E4:E7" si="1">D4*B4</f>
        <v>200036.85</v>
      </c>
      <c r="F4">
        <f t="shared" ref="F4:F7" si="2">D4*C4</f>
        <v>197620.15</v>
      </c>
      <c r="G4">
        <f t="shared" ref="G4:G7" si="3">F4-E4</f>
        <v>-2416.7000000000116</v>
      </c>
      <c r="H4">
        <f>221+15</f>
        <v>236</v>
      </c>
      <c r="I4">
        <f t="shared" ref="I4:I7" si="4">H4*100/E4</f>
        <v>0.11797826250513342</v>
      </c>
      <c r="J4">
        <f t="shared" ref="J4:J7" si="5">G4-H4</f>
        <v>-2652.7000000000116</v>
      </c>
    </row>
    <row r="5" spans="1:16" x14ac:dyDescent="0.25">
      <c r="A5" t="s">
        <v>2</v>
      </c>
      <c r="B5">
        <v>89.9</v>
      </c>
      <c r="C5">
        <v>84.25</v>
      </c>
      <c r="D5">
        <f t="shared" si="0"/>
        <v>2225</v>
      </c>
      <c r="E5">
        <f t="shared" si="1"/>
        <v>200027.5</v>
      </c>
      <c r="F5">
        <f t="shared" si="2"/>
        <v>187456.25</v>
      </c>
      <c r="G5">
        <f t="shared" si="3"/>
        <v>-12571.25</v>
      </c>
      <c r="H5">
        <f>216+15</f>
        <v>231</v>
      </c>
      <c r="I5">
        <f t="shared" si="4"/>
        <v>0.11548412093337167</v>
      </c>
      <c r="J5">
        <f t="shared" si="5"/>
        <v>-12802.25</v>
      </c>
    </row>
    <row r="6" spans="1:16" x14ac:dyDescent="0.25">
      <c r="A6" t="s">
        <v>3</v>
      </c>
      <c r="B6">
        <v>236.95</v>
      </c>
      <c r="C6">
        <v>220</v>
      </c>
      <c r="D6">
        <f t="shared" si="0"/>
        <v>844</v>
      </c>
      <c r="E6">
        <f t="shared" si="1"/>
        <v>199985.8</v>
      </c>
      <c r="F6">
        <f t="shared" si="2"/>
        <v>185680</v>
      </c>
      <c r="G6">
        <f t="shared" si="3"/>
        <v>-14305.799999999988</v>
      </c>
      <c r="H6">
        <f>216+15</f>
        <v>231</v>
      </c>
      <c r="I6">
        <f t="shared" si="4"/>
        <v>0.11550820108227684</v>
      </c>
      <c r="J6">
        <f t="shared" si="5"/>
        <v>-14536.799999999988</v>
      </c>
      <c r="O6" t="s">
        <v>10</v>
      </c>
    </row>
    <row r="7" spans="1:16" x14ac:dyDescent="0.25">
      <c r="A7" t="s">
        <v>4</v>
      </c>
      <c r="B7">
        <v>445</v>
      </c>
      <c r="C7">
        <v>494</v>
      </c>
      <c r="D7">
        <f t="shared" si="0"/>
        <v>449</v>
      </c>
      <c r="E7">
        <f t="shared" si="1"/>
        <v>199805</v>
      </c>
      <c r="F7">
        <f t="shared" si="2"/>
        <v>221806</v>
      </c>
      <c r="G7">
        <f t="shared" si="3"/>
        <v>22001</v>
      </c>
      <c r="H7">
        <f>234+15</f>
        <v>249</v>
      </c>
      <c r="I7">
        <f t="shared" si="4"/>
        <v>0.12462150596831911</v>
      </c>
      <c r="J7">
        <f t="shared" si="5"/>
        <v>21752</v>
      </c>
      <c r="O7" t="s">
        <v>11</v>
      </c>
    </row>
    <row r="12" spans="1:16" x14ac:dyDescent="0.25">
      <c r="G12">
        <f>SUM(G3:G7)</f>
        <v>43690</v>
      </c>
      <c r="J12">
        <f>SUM(J3:J7)</f>
        <v>42479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1" spans="1:5" x14ac:dyDescent="0.25">
      <c r="A21" t="s">
        <v>16</v>
      </c>
      <c r="E21" t="s">
        <v>78</v>
      </c>
    </row>
    <row r="22" spans="1:5" x14ac:dyDescent="0.25">
      <c r="A22" t="s">
        <v>17</v>
      </c>
    </row>
    <row r="23" spans="1:5" x14ac:dyDescent="0.25">
      <c r="A23" t="s">
        <v>18</v>
      </c>
      <c r="C23" t="s">
        <v>19</v>
      </c>
      <c r="E23" t="s">
        <v>20</v>
      </c>
    </row>
    <row r="24" spans="1:5" x14ac:dyDescent="0.25">
      <c r="A24" t="s">
        <v>21</v>
      </c>
    </row>
    <row r="25" spans="1:5" x14ac:dyDescent="0.25">
      <c r="A25" t="s">
        <v>22</v>
      </c>
      <c r="C25" t="s">
        <v>23</v>
      </c>
    </row>
    <row r="26" spans="1:5" x14ac:dyDescent="0.25">
      <c r="A26" t="s">
        <v>24</v>
      </c>
      <c r="C26" t="s">
        <v>20</v>
      </c>
    </row>
    <row r="27" spans="1:5" x14ac:dyDescent="0.25">
      <c r="A27" t="s">
        <v>25</v>
      </c>
      <c r="C27" t="s">
        <v>26</v>
      </c>
    </row>
    <row r="28" spans="1:5" x14ac:dyDescent="0.25">
      <c r="A28" t="s">
        <v>27</v>
      </c>
      <c r="C28" t="s">
        <v>23</v>
      </c>
    </row>
    <row r="29" spans="1:5" x14ac:dyDescent="0.25">
      <c r="A29" t="s">
        <v>28</v>
      </c>
      <c r="C29" t="s">
        <v>29</v>
      </c>
    </row>
    <row r="30" spans="1:5" x14ac:dyDescent="0.25">
      <c r="A30" t="s">
        <v>30</v>
      </c>
      <c r="C30" t="s">
        <v>31</v>
      </c>
    </row>
    <row r="31" spans="1:5" x14ac:dyDescent="0.25">
      <c r="A31" t="s">
        <v>32</v>
      </c>
      <c r="C31" t="s">
        <v>33</v>
      </c>
    </row>
    <row r="32" spans="1:5" x14ac:dyDescent="0.25">
      <c r="A32" t="s">
        <v>34</v>
      </c>
      <c r="C32" t="s">
        <v>19</v>
      </c>
    </row>
    <row r="33" spans="1:6" x14ac:dyDescent="0.25">
      <c r="A33" t="s">
        <v>35</v>
      </c>
      <c r="C33" t="s">
        <v>36</v>
      </c>
    </row>
    <row r="34" spans="1:6" x14ac:dyDescent="0.25">
      <c r="A34" t="s">
        <v>37</v>
      </c>
      <c r="C34" t="s">
        <v>38</v>
      </c>
      <c r="F34" t="s">
        <v>39</v>
      </c>
    </row>
    <row r="35" spans="1:6" x14ac:dyDescent="0.25">
      <c r="A35" t="s">
        <v>40</v>
      </c>
      <c r="C35" t="s">
        <v>41</v>
      </c>
    </row>
    <row r="36" spans="1:6" x14ac:dyDescent="0.25">
      <c r="A36" t="s">
        <v>42</v>
      </c>
      <c r="C36" t="s">
        <v>43</v>
      </c>
    </row>
    <row r="37" spans="1:6" x14ac:dyDescent="0.25">
      <c r="A37" t="s">
        <v>44</v>
      </c>
      <c r="C37" t="s">
        <v>41</v>
      </c>
      <c r="F37" t="s">
        <v>45</v>
      </c>
    </row>
    <row r="38" spans="1:6" x14ac:dyDescent="0.25">
      <c r="A38" t="s">
        <v>46</v>
      </c>
      <c r="C38" t="s">
        <v>47</v>
      </c>
      <c r="F38" t="s">
        <v>48</v>
      </c>
    </row>
    <row r="39" spans="1:6" x14ac:dyDescent="0.25">
      <c r="A39" t="s">
        <v>49</v>
      </c>
      <c r="C39" t="s">
        <v>43</v>
      </c>
    </row>
    <row r="40" spans="1:6" x14ac:dyDescent="0.25">
      <c r="A40" t="s">
        <v>50</v>
      </c>
      <c r="C40" t="s">
        <v>51</v>
      </c>
    </row>
    <row r="41" spans="1:6" x14ac:dyDescent="0.25">
      <c r="A41" t="s">
        <v>52</v>
      </c>
      <c r="C41" t="s">
        <v>53</v>
      </c>
    </row>
    <row r="42" spans="1:6" x14ac:dyDescent="0.25">
      <c r="A42" t="s">
        <v>54</v>
      </c>
      <c r="C42" t="s">
        <v>55</v>
      </c>
      <c r="F42" t="s">
        <v>56</v>
      </c>
    </row>
    <row r="43" spans="1:6" x14ac:dyDescent="0.25">
      <c r="A43" t="s">
        <v>57</v>
      </c>
      <c r="C43" t="s">
        <v>58</v>
      </c>
    </row>
    <row r="44" spans="1:6" x14ac:dyDescent="0.25">
      <c r="A44" t="s">
        <v>60</v>
      </c>
      <c r="C44" t="s">
        <v>59</v>
      </c>
    </row>
    <row r="45" spans="1:6" x14ac:dyDescent="0.25">
      <c r="A45" t="s">
        <v>61</v>
      </c>
      <c r="C45" t="s">
        <v>62</v>
      </c>
    </row>
    <row r="46" spans="1:6" x14ac:dyDescent="0.25">
      <c r="A46" t="s">
        <v>63</v>
      </c>
      <c r="C46" t="s">
        <v>51</v>
      </c>
    </row>
    <row r="47" spans="1:6" x14ac:dyDescent="0.25">
      <c r="A47" t="s">
        <v>64</v>
      </c>
      <c r="C47" t="s">
        <v>51</v>
      </c>
    </row>
    <row r="48" spans="1:6" x14ac:dyDescent="0.25">
      <c r="A48" t="s">
        <v>65</v>
      </c>
      <c r="C48" t="s">
        <v>66</v>
      </c>
    </row>
    <row r="49" spans="1:5" x14ac:dyDescent="0.25">
      <c r="A49" t="s">
        <v>67</v>
      </c>
      <c r="C49" t="s">
        <v>66</v>
      </c>
      <c r="E49" t="s">
        <v>68</v>
      </c>
    </row>
    <row r="50" spans="1:5" x14ac:dyDescent="0.25">
      <c r="A50" t="s">
        <v>69</v>
      </c>
      <c r="C50" t="s">
        <v>66</v>
      </c>
      <c r="E50" t="s">
        <v>36</v>
      </c>
    </row>
    <row r="51" spans="1:5" x14ac:dyDescent="0.25">
      <c r="A51" t="s">
        <v>70</v>
      </c>
      <c r="C51" t="s">
        <v>66</v>
      </c>
    </row>
    <row r="52" spans="1:5" x14ac:dyDescent="0.25">
      <c r="A52" t="s">
        <v>71</v>
      </c>
      <c r="C52" t="s">
        <v>66</v>
      </c>
      <c r="E5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2B9F-8876-42F2-9D75-3B3BD0DB9F43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77</v>
      </c>
    </row>
    <row r="2" spans="1:5" x14ac:dyDescent="0.25">
      <c r="A2" t="s">
        <v>76</v>
      </c>
      <c r="C2" t="s">
        <v>73</v>
      </c>
      <c r="D2" t="s">
        <v>74</v>
      </c>
      <c r="E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Repswal</dc:creator>
  <cp:lastModifiedBy>Sandeep Repswal</cp:lastModifiedBy>
  <dcterms:created xsi:type="dcterms:W3CDTF">2021-02-20T19:08:08Z</dcterms:created>
  <dcterms:modified xsi:type="dcterms:W3CDTF">2021-02-21T20:33:25Z</dcterms:modified>
</cp:coreProperties>
</file>