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ps Technologies\PROJECT\Statistics\"/>
    </mc:Choice>
  </mc:AlternateContent>
  <xr:revisionPtr revIDLastSave="0" documentId="13_ncr:1_{8FF1573C-23D6-4EC2-9BCD-05B620CE2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2" i="1" l="1"/>
  <c r="C223" i="1"/>
  <c r="J35" i="1" l="1"/>
  <c r="F32" i="1"/>
  <c r="F31" i="1"/>
  <c r="F30" i="1"/>
  <c r="E33" i="1"/>
  <c r="D33" i="1"/>
  <c r="C33" i="1"/>
  <c r="D17" i="1"/>
  <c r="C17" i="1"/>
  <c r="B17" i="1"/>
  <c r="E16" i="1"/>
  <c r="E15" i="1"/>
  <c r="I16" i="1" l="1"/>
  <c r="O16" i="1" s="1"/>
  <c r="J15" i="1"/>
  <c r="P15" i="1" s="1"/>
  <c r="K15" i="1"/>
  <c r="Q15" i="1" s="1"/>
  <c r="F33" i="1"/>
  <c r="I30" i="1" s="1"/>
  <c r="J16" i="1"/>
  <c r="P16" i="1" s="1"/>
  <c r="I15" i="1"/>
  <c r="O15" i="1" s="1"/>
  <c r="K16" i="1"/>
  <c r="Q16" i="1" s="1"/>
  <c r="J19" i="1"/>
  <c r="K32" i="1" l="1"/>
  <c r="Q32" i="1" s="1"/>
  <c r="K30" i="1"/>
  <c r="Q30" i="1" s="1"/>
  <c r="K31" i="1"/>
  <c r="Q31" i="1" s="1"/>
  <c r="O30" i="1"/>
  <c r="J30" i="1"/>
  <c r="P30" i="1" s="1"/>
  <c r="I32" i="1"/>
  <c r="O32" i="1" s="1"/>
  <c r="J32" i="1"/>
  <c r="P32" i="1" s="1"/>
  <c r="J31" i="1"/>
  <c r="P31" i="1" s="1"/>
  <c r="I31" i="1"/>
  <c r="O31" i="1" s="1"/>
  <c r="P17" i="1"/>
  <c r="O17" i="1"/>
  <c r="Q17" i="1"/>
  <c r="R16" i="1"/>
  <c r="O19" i="1"/>
  <c r="R15" i="1"/>
  <c r="L16" i="1"/>
  <c r="L15" i="1"/>
  <c r="O35" i="1" l="1"/>
  <c r="R31" i="1"/>
  <c r="R30" i="1"/>
  <c r="R32" i="1"/>
  <c r="L32" i="1"/>
  <c r="L31" i="1"/>
  <c r="L30" i="1"/>
</calcChain>
</file>

<file path=xl/sharedStrings.xml><?xml version="1.0" encoding="utf-8"?>
<sst xmlns="http://schemas.openxmlformats.org/spreadsheetml/2006/main" count="258" uniqueCount="137">
  <si>
    <t>Gender</t>
  </si>
  <si>
    <t>Rock</t>
  </si>
  <si>
    <t>Pop</t>
  </si>
  <si>
    <t>Classical</t>
  </si>
  <si>
    <t>Male</t>
  </si>
  <si>
    <t>Female</t>
  </si>
  <si>
    <t xml:space="preserve">  Section-I: Here are five hypothetical problem statements along with random datasets for Chi-square tests and ANOVA tests in statistics using Excel:</t>
  </si>
  <si>
    <t>Chi-square Tests:</t>
  </si>
  <si>
    <t>1. Problem Statement: Investigate whether there is a significant association between gender (Male/Female) and the 
preference for three different types of music genres (Rock, Pop, Classical).</t>
  </si>
  <si>
    <t>Ans :</t>
  </si>
  <si>
    <t>Degree of Freedom :</t>
  </si>
  <si>
    <t>Expected Value</t>
  </si>
  <si>
    <t>Total</t>
  </si>
  <si>
    <t>X</t>
  </si>
  <si>
    <t>Chi Square Calculated =</t>
  </si>
  <si>
    <t>Chi Square Critical =</t>
  </si>
  <si>
    <r>
      <t xml:space="preserve">Conclusion : </t>
    </r>
    <r>
      <rPr>
        <b/>
        <sz val="11"/>
        <rFont val="Calibri"/>
        <family val="2"/>
        <scheme val="minor"/>
      </rPr>
      <t>Based on P value reject the null hypothesis or fail to reject it.</t>
    </r>
  </si>
  <si>
    <t xml:space="preserve">2. Problem Statement: Examine the relationship between educational background (High School, College, 
Postgraduate) and job satisfaction levels </t>
  </si>
  <si>
    <t>(Low, Medium, High) among a sample of 150 working professionals.</t>
  </si>
  <si>
    <t>Education</t>
  </si>
  <si>
    <t>Low</t>
  </si>
  <si>
    <t>Medium</t>
  </si>
  <si>
    <t>High</t>
  </si>
  <si>
    <t>High School</t>
  </si>
  <si>
    <t>College</t>
  </si>
  <si>
    <t>Postgraduate</t>
  </si>
  <si>
    <t>ANOVA Tests:</t>
  </si>
  <si>
    <t>3. Problem Statement: Evaluate whether there is a significant difference in the average scores of three teaching 
methods (A, B, C) in improving student performance. Use a dataset of 120 students.</t>
  </si>
  <si>
    <t>Method</t>
  </si>
  <si>
    <t>Score</t>
  </si>
  <si>
    <t>A</t>
  </si>
  <si>
    <t>B</t>
  </si>
  <si>
    <t>C</t>
  </si>
  <si>
    <t>4. Problem Statement : Analyse the impact of fertilizer types (X, Y, Z) on the growth of plants by comparing the 
heights of plants after three months. Use a dataset of 75 plants.</t>
  </si>
  <si>
    <t>Height (cm)</t>
  </si>
  <si>
    <t>Y</t>
  </si>
  <si>
    <t>Z</t>
  </si>
  <si>
    <t>Section-II: Two-sample mean tests (t-tests), two-sample variance tests, and two-sample proportion tests:</t>
  </si>
  <si>
    <t>Two-Sample Mean Tests (t-tests):</t>
  </si>
  <si>
    <t>1. Problem Statement: Compare the average scores of two teaching methods (Method A and Method B) to see if 
there is a significant difference. Use datasets of 30 students for each method.</t>
  </si>
  <si>
    <t>Method A</t>
  </si>
  <si>
    <t>Method B</t>
  </si>
  <si>
    <t>- Perform a two-sample t-test using the "Data Analysis" tool in Excel</t>
  </si>
  <si>
    <t>- Input the data for each method and compare the p-value to your chosen significance level</t>
  </si>
  <si>
    <t>2. Problem Statement: Examine whether there is a significant difference in the average response times between two 
software versions (Version 1 and Version 2). Use datasets of 25 users for each version.</t>
  </si>
  <si>
    <t>Version 1</t>
  </si>
  <si>
    <t>Version 2</t>
  </si>
  <si>
    <t>- Conduct a two-sample t-test to compare the means and assess the significance level.</t>
  </si>
  <si>
    <t>Two-Sample Variance Tests:</t>
  </si>
  <si>
    <t>3. Problem Statement: Investigate if there is a significant difference in the variances of two groups of students 
studying with different textbooks (Textbook X and Textbook Y).</t>
  </si>
  <si>
    <t xml:space="preserve"> Use datasets of 40 students for each textbook</t>
  </si>
  <si>
    <t>Textbook X</t>
  </si>
  <si>
    <t>Textbook Y</t>
  </si>
  <si>
    <t>- Utilize the F-test for equality of variances in Excel's "Data Analysis" tool.</t>
  </si>
  <si>
    <t>- Compare the p-value to your chosen significance level.</t>
  </si>
  <si>
    <t>Two-Sample Proportion Tests:</t>
  </si>
  <si>
    <t>4. Problem Statement: Assess whether there is a significant difference in the proportion of customers satisfied with 
two different products (Product A and Product B). Use datasets of 100 customers for each 
product.</t>
  </si>
  <si>
    <t xml:space="preserve">Product A  (Satisfied/Not Satisfied) </t>
  </si>
  <si>
    <t>Product B (Satisfied/Not Satisfied)</t>
  </si>
  <si>
    <t>75/25</t>
  </si>
  <si>
    <t>70/30</t>
  </si>
  <si>
    <t>80/20</t>
  </si>
  <si>
    <t>85/15</t>
  </si>
  <si>
    <t>- Conduct a two-sample proportion test using the "Data Analysis" tool in Excel.</t>
  </si>
  <si>
    <t>- Evaluate the p-value to determine if there's a significant difference in satisfaction proportions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</si>
  <si>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</si>
  <si>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</si>
  <si>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</si>
  <si>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</si>
  <si>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</si>
  <si>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</si>
  <si>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</si>
  <si>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</si>
  <si>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</si>
  <si>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</si>
  <si>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</si>
  <si>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</si>
  <si>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</si>
  <si>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</si>
  <si>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</si>
  <si>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</si>
  <si>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</si>
  <si>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SAMPLE</t>
  </si>
  <si>
    <t>Method (10 Student)</t>
  </si>
  <si>
    <t>Interpretation :</t>
  </si>
  <si>
    <t>Method (10 Plants)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</si>
  <si>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</si>
  <si>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</si>
  <si>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</si>
  <si>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</si>
  <si>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</si>
  <si>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</si>
  <si>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</si>
  <si>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</si>
  <si>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</si>
  <si>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</si>
  <si>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Alpha Value</t>
  </si>
  <si>
    <t>(10 Student dataset )</t>
  </si>
  <si>
    <t>F-Test Two-Sample for Variances</t>
  </si>
  <si>
    <t>P(F&lt;=f) one-tail</t>
  </si>
  <si>
    <t>F Critical one-tail</t>
  </si>
  <si>
    <t>Observed-Expected</t>
  </si>
  <si>
    <t>P value Greater then Alpha value(0.05) ,Fail to Reject Null Hypothesis</t>
  </si>
  <si>
    <t>Fertilizer</t>
  </si>
  <si>
    <t>Mean :</t>
  </si>
  <si>
    <t>Mean Of Textbook X and Textbook Y are 58 and 60.6</t>
  </si>
  <si>
    <t>Variance :</t>
  </si>
  <si>
    <t>Variance of Textbook X and Textbook Y are 129.33333 and 223.15556</t>
  </si>
  <si>
    <t>Observation :</t>
  </si>
  <si>
    <t>Observations  of Textbook X and Textbook Y are 10 Point Of Parameter considering in F test</t>
  </si>
  <si>
    <t>Degree of Freedom that only 10 variable Assign in Statistical distribution</t>
  </si>
  <si>
    <t>P (F&lt;=f) one tail :</t>
  </si>
  <si>
    <t>df :</t>
  </si>
  <si>
    <t>one tail  probability  distribution of variation in both data set which is coming to 0.21443337 (21%)</t>
  </si>
  <si>
    <t>F Value :</t>
  </si>
  <si>
    <t>F value Greater the F critical One Tail means null Hypothesis is cannot be Accept</t>
  </si>
  <si>
    <t>Product A</t>
  </si>
  <si>
    <t>Satisfied</t>
  </si>
  <si>
    <t>Not Satisfied</t>
  </si>
  <si>
    <t>Product B</t>
  </si>
  <si>
    <t>P value Greated then Alpha value(0.05) ,Accept Null Hypothesis</t>
  </si>
  <si>
    <t>Two tail P value Greater then Alpha value(0.05) ,significant difference average Response time between  version 1 and version 2.</t>
  </si>
  <si>
    <t>Accept Null Hypothesis</t>
  </si>
  <si>
    <t>10 Customers</t>
  </si>
  <si>
    <t>Variance 1</t>
  </si>
  <si>
    <t>Variance 2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</si>
  <si>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</si>
  <si>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</si>
  <si>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</si>
  <si>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</si>
  <si>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</si>
  <si>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</si>
  <si>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</si>
  <si>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 xml:space="preserve">Conclusion : Based on  Critical Value reject the null hypothesis </t>
  </si>
  <si>
    <t>P value Greater then Alpha value mean Accept Null Hypothesis</t>
  </si>
  <si>
    <t>P Value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</si>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</sst>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6"/>
      <color rgb="FFC00000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 applyAlignment="1">
      <alignment horizontal="center"/>
    </xf>
    <xf numFmtId="0" fontId="0" fillId="0" borderId="1" xfId="0" applyBorder="1"/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60C427-36FD-4A20-8C9A-7D267BEA21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showGridLines="0" tabSelected="1" workbookViewId="0">
      <selection activeCell="A204" sqref="A204"/>
    </sheetView>
  </sheetViews>
  <sheetFormatPr defaultRowHeight="14.4" x14ac:dyDescent="0.3"/>
  <cols>
    <col min="2" max="2" width="17.33203125" customWidth="1"/>
    <col min="3" max="3" width="12.6640625" style="2" customWidth="1"/>
    <col min="4" max="4" width="15.44140625" style="3" customWidth="1"/>
    <col min="5" max="5" width="42.5546875" style="3" bestFit="1" customWidth="1"/>
    <col min="6" max="6" width="15.109375" style="3" customWidth="1"/>
    <col min="7" max="7" width="10.88671875" customWidth="1"/>
    <col min="8" max="8" width="11" customWidth="1"/>
    <col min="10" max="10" width="18.33203125" customWidth="1"/>
    <col min="14" max="14" width="21.5546875" customWidth="1"/>
    <col min="15" max="15" width="10.5546875" customWidth="1"/>
  </cols>
  <sheetData>
    <row r="1" spans="1:18" ht="18" x14ac:dyDescent="0.35">
      <c r="A1" s="15" t="s">
        <v>6</v>
      </c>
    </row>
    <row r="3" spans="1:18" ht="21" x14ac:dyDescent="0.4">
      <c r="B3" s="14" t="s">
        <v>7</v>
      </c>
    </row>
    <row r="5" spans="1:18" x14ac:dyDescent="0.3">
      <c r="B5" s="1" t="s">
        <v>8</v>
      </c>
    </row>
    <row r="6" spans="1:18" x14ac:dyDescent="0.3">
      <c r="C6"/>
      <c r="E6" s="6"/>
    </row>
    <row r="8" spans="1:18" s="2" customFormat="1" x14ac:dyDescent="0.3">
      <c r="B8" s="2" t="s">
        <v>0</v>
      </c>
      <c r="C8" s="2" t="s">
        <v>1</v>
      </c>
      <c r="D8" s="2" t="s">
        <v>2</v>
      </c>
      <c r="E8" s="2" t="s">
        <v>3</v>
      </c>
      <c r="N8"/>
      <c r="O8"/>
      <c r="P8"/>
      <c r="Q8"/>
      <c r="R8"/>
    </row>
    <row r="9" spans="1:18" x14ac:dyDescent="0.3">
      <c r="B9" s="2" t="s">
        <v>4</v>
      </c>
      <c r="C9" s="3">
        <v>50</v>
      </c>
      <c r="D9" s="3">
        <v>30</v>
      </c>
      <c r="E9" s="3">
        <v>20</v>
      </c>
      <c r="F9"/>
      <c r="N9" s="2"/>
      <c r="O9" s="2"/>
      <c r="P9" s="2"/>
      <c r="Q9" s="2"/>
      <c r="R9" s="2"/>
    </row>
    <row r="10" spans="1:18" x14ac:dyDescent="0.3">
      <c r="B10" s="2" t="s">
        <v>5</v>
      </c>
      <c r="C10" s="3">
        <v>40</v>
      </c>
      <c r="D10" s="3">
        <v>45</v>
      </c>
      <c r="E10" s="3">
        <v>35</v>
      </c>
      <c r="F10"/>
    </row>
    <row r="11" spans="1:18" x14ac:dyDescent="0.3">
      <c r="B11" s="2"/>
      <c r="C11" s="3"/>
      <c r="F11"/>
    </row>
    <row r="12" spans="1:18" x14ac:dyDescent="0.3">
      <c r="A12" s="8" t="s">
        <v>9</v>
      </c>
    </row>
    <row r="13" spans="1:18" x14ac:dyDescent="0.3">
      <c r="H13" s="5" t="s">
        <v>11</v>
      </c>
      <c r="N13" s="4" t="s">
        <v>101</v>
      </c>
    </row>
    <row r="14" spans="1:18" x14ac:dyDescent="0.3">
      <c r="A14" s="2" t="s">
        <v>0</v>
      </c>
      <c r="B14" s="2" t="s">
        <v>1</v>
      </c>
      <c r="C14" s="2" t="s">
        <v>2</v>
      </c>
      <c r="D14" s="2" t="s">
        <v>3</v>
      </c>
      <c r="G14" s="2"/>
      <c r="H14" s="2" t="s">
        <v>0</v>
      </c>
      <c r="I14" s="2" t="s">
        <v>1</v>
      </c>
      <c r="J14" s="2" t="s">
        <v>2</v>
      </c>
      <c r="K14" s="2" t="s">
        <v>3</v>
      </c>
      <c r="L14" s="2" t="s">
        <v>12</v>
      </c>
      <c r="N14" s="2" t="s">
        <v>0</v>
      </c>
      <c r="O14" s="2" t="s">
        <v>1</v>
      </c>
      <c r="P14" s="2" t="s">
        <v>2</v>
      </c>
      <c r="Q14" s="2" t="s">
        <v>3</v>
      </c>
      <c r="R14" s="3"/>
    </row>
    <row r="15" spans="1:18" x14ac:dyDescent="0.3">
      <c r="A15" s="2" t="s">
        <v>4</v>
      </c>
      <c r="B15" s="3">
        <v>50</v>
      </c>
      <c r="C15" s="3">
        <v>30</v>
      </c>
      <c r="D15" s="3">
        <v>20</v>
      </c>
      <c r="E15" s="2">
        <f>SUM(B15:D15)</f>
        <v>100</v>
      </c>
      <c r="G15" s="2"/>
      <c r="H15" s="2" t="s">
        <v>4</v>
      </c>
      <c r="I15" s="10">
        <f>(B17*E15)/$E$17</f>
        <v>40.909090909090907</v>
      </c>
      <c r="J15" s="10">
        <f>(C17*E15)/$E$17</f>
        <v>34.090909090909093</v>
      </c>
      <c r="K15" s="10">
        <f>(D17*E15)/$E$17</f>
        <v>25</v>
      </c>
      <c r="L15" s="11">
        <f>SUM(I15:K15)</f>
        <v>100</v>
      </c>
      <c r="N15" s="2" t="s">
        <v>4</v>
      </c>
      <c r="O15" s="10">
        <f t="shared" ref="O15:Q16" si="0">(B15-I15)^2/I15</f>
        <v>2.0202020202020217</v>
      </c>
      <c r="P15" s="10">
        <f t="shared" si="0"/>
        <v>0.49090909090909152</v>
      </c>
      <c r="Q15" s="10">
        <f t="shared" si="0"/>
        <v>1</v>
      </c>
      <c r="R15" s="12">
        <f>SUM(O15:Q15)</f>
        <v>3.5111111111111133</v>
      </c>
    </row>
    <row r="16" spans="1:18" x14ac:dyDescent="0.3">
      <c r="A16" s="2" t="s">
        <v>5</v>
      </c>
      <c r="B16" s="3">
        <v>40</v>
      </c>
      <c r="C16" s="3">
        <v>45</v>
      </c>
      <c r="D16" s="3">
        <v>35</v>
      </c>
      <c r="E16" s="2">
        <f>SUM(B16:D16)</f>
        <v>120</v>
      </c>
      <c r="G16" s="2"/>
      <c r="H16" s="2" t="s">
        <v>5</v>
      </c>
      <c r="I16" s="10">
        <f>(B17*E16)/$E$17</f>
        <v>49.090909090909093</v>
      </c>
      <c r="J16" s="10">
        <f>(C17*E16)/$E$17</f>
        <v>40.909090909090907</v>
      </c>
      <c r="K16" s="10">
        <f>(D17*E16)/$E$17</f>
        <v>30</v>
      </c>
      <c r="L16" s="11">
        <f>SUM(I16:K16)</f>
        <v>120</v>
      </c>
      <c r="N16" s="2" t="s">
        <v>5</v>
      </c>
      <c r="O16" s="10">
        <f t="shared" si="0"/>
        <v>1.6835016835016845</v>
      </c>
      <c r="P16" s="10">
        <f t="shared" si="0"/>
        <v>0.40909090909090967</v>
      </c>
      <c r="Q16" s="10">
        <f t="shared" si="0"/>
        <v>0.83333333333333337</v>
      </c>
      <c r="R16" s="12">
        <f>SUM(O16:Q16)</f>
        <v>2.9259259259259278</v>
      </c>
    </row>
    <row r="17" spans="2:18" s="3" customFormat="1" x14ac:dyDescent="0.3">
      <c r="B17" s="2">
        <f>SUM(B15:B16)</f>
        <v>90</v>
      </c>
      <c r="C17" s="2">
        <f>SUM(C15:C16)</f>
        <v>75</v>
      </c>
      <c r="D17" s="2">
        <f>SUM(D15:D16)</f>
        <v>55</v>
      </c>
      <c r="E17" s="9">
        <v>220</v>
      </c>
      <c r="I17" s="2"/>
      <c r="J17" s="2"/>
      <c r="K17" s="2"/>
      <c r="L17" s="9"/>
      <c r="O17" s="12">
        <f>SUM(O15:O16)</f>
        <v>3.7037037037037059</v>
      </c>
      <c r="P17" s="12">
        <f>SUM(P15:P16)</f>
        <v>0.90000000000000124</v>
      </c>
      <c r="Q17" s="12">
        <f>SUM(Q15:Q16)</f>
        <v>1.8333333333333335</v>
      </c>
      <c r="R17" s="9"/>
    </row>
    <row r="18" spans="2:18" x14ac:dyDescent="0.3">
      <c r="N18" s="3"/>
      <c r="O18" s="3"/>
      <c r="P18" s="3"/>
      <c r="Q18" s="3"/>
      <c r="R18" s="3"/>
    </row>
    <row r="19" spans="2:18" x14ac:dyDescent="0.3">
      <c r="H19" s="4" t="s">
        <v>10</v>
      </c>
      <c r="I19" s="7"/>
      <c r="J19" s="2">
        <f>(2-1)*(3-1)</f>
        <v>2</v>
      </c>
      <c r="N19" s="6" t="s">
        <v>14</v>
      </c>
      <c r="O19" s="13">
        <f>SUM(O15:Q16)</f>
        <v>6.4370370370370411</v>
      </c>
    </row>
    <row r="20" spans="2:18" x14ac:dyDescent="0.3">
      <c r="N20" s="6" t="s">
        <v>15</v>
      </c>
      <c r="O20" s="8">
        <v>5.9909999999999997</v>
      </c>
    </row>
    <row r="22" spans="2:18" x14ac:dyDescent="0.3">
      <c r="B22" s="4" t="s">
        <v>16</v>
      </c>
    </row>
    <row r="26" spans="2:18" x14ac:dyDescent="0.3">
      <c r="B26" s="1" t="s">
        <v>17</v>
      </c>
    </row>
    <row r="27" spans="2:18" x14ac:dyDescent="0.3">
      <c r="B27" s="6" t="s">
        <v>18</v>
      </c>
    </row>
    <row r="28" spans="2:18" x14ac:dyDescent="0.3">
      <c r="H28" s="5" t="s">
        <v>11</v>
      </c>
      <c r="N28" s="4" t="s">
        <v>101</v>
      </c>
    </row>
    <row r="29" spans="2:18" x14ac:dyDescent="0.3">
      <c r="B29" s="1" t="s">
        <v>19</v>
      </c>
      <c r="C29" s="2" t="s">
        <v>20</v>
      </c>
      <c r="D29" s="2" t="s">
        <v>21</v>
      </c>
      <c r="E29" s="2" t="s">
        <v>22</v>
      </c>
      <c r="F29" s="2" t="s">
        <v>12</v>
      </c>
      <c r="H29" s="1" t="s">
        <v>19</v>
      </c>
      <c r="I29" s="2" t="s">
        <v>20</v>
      </c>
      <c r="J29" s="2" t="s">
        <v>21</v>
      </c>
      <c r="K29" s="2" t="s">
        <v>22</v>
      </c>
      <c r="L29" s="2" t="s">
        <v>12</v>
      </c>
      <c r="N29" s="2" t="s">
        <v>19</v>
      </c>
      <c r="O29" s="2" t="s">
        <v>20</v>
      </c>
      <c r="P29" s="2" t="s">
        <v>21</v>
      </c>
      <c r="Q29" s="2" t="s">
        <v>22</v>
      </c>
      <c r="R29" s="2" t="s">
        <v>12</v>
      </c>
    </row>
    <row r="30" spans="2:18" x14ac:dyDescent="0.3">
      <c r="B30" s="1" t="s">
        <v>23</v>
      </c>
      <c r="C30" s="3">
        <v>20</v>
      </c>
      <c r="D30" s="3">
        <v>30</v>
      </c>
      <c r="E30" s="3">
        <v>10</v>
      </c>
      <c r="F30" s="3">
        <f>SUM(C30:E30)</f>
        <v>60</v>
      </c>
      <c r="H30" s="1" t="s">
        <v>23</v>
      </c>
      <c r="I30" s="10">
        <f>(C33*F30)/$F$33</f>
        <v>15.428571428571429</v>
      </c>
      <c r="J30" s="10">
        <f>(D33*F30)/$F$33</f>
        <v>24</v>
      </c>
      <c r="K30" s="10">
        <f>(E33*F30)/F33</f>
        <v>20.571428571428573</v>
      </c>
      <c r="L30" s="11">
        <f>SUM(I30:K30)</f>
        <v>60</v>
      </c>
      <c r="N30" s="2" t="s">
        <v>23</v>
      </c>
      <c r="O30" s="17">
        <f t="shared" ref="O30:Q32" si="1">(C30-I30)^2/I30</f>
        <v>1.3544973544973544</v>
      </c>
      <c r="P30" s="17">
        <f t="shared" si="1"/>
        <v>1.5</v>
      </c>
      <c r="Q30" s="17">
        <f t="shared" si="1"/>
        <v>5.4325396825396837</v>
      </c>
      <c r="R30" s="12">
        <f>SUM(O30:Q30)</f>
        <v>8.2870370370370381</v>
      </c>
    </row>
    <row r="31" spans="2:18" x14ac:dyDescent="0.3">
      <c r="B31" s="1" t="s">
        <v>24</v>
      </c>
      <c r="C31" s="3">
        <v>15</v>
      </c>
      <c r="D31" s="3">
        <v>25</v>
      </c>
      <c r="E31" s="3">
        <v>20</v>
      </c>
      <c r="F31" s="3">
        <f>SUM(C31:E31)</f>
        <v>60</v>
      </c>
      <c r="H31" s="1" t="s">
        <v>24</v>
      </c>
      <c r="I31" s="10">
        <f>(C33*F31)/$F$33</f>
        <v>15.428571428571429</v>
      </c>
      <c r="J31" s="10">
        <f>(D33*F31)/$F$33</f>
        <v>24</v>
      </c>
      <c r="K31" s="10">
        <f>(E33*F31)/F33</f>
        <v>20.571428571428573</v>
      </c>
      <c r="L31" s="11">
        <f>SUM(I31:K31)</f>
        <v>60</v>
      </c>
      <c r="N31" s="2" t="s">
        <v>24</v>
      </c>
      <c r="O31" s="17">
        <f t="shared" si="1"/>
        <v>1.1904761904761918E-2</v>
      </c>
      <c r="P31" s="17">
        <f t="shared" si="1"/>
        <v>4.1666666666666664E-2</v>
      </c>
      <c r="Q31" s="17">
        <f t="shared" si="1"/>
        <v>1.5873015873015955E-2</v>
      </c>
      <c r="R31" s="12">
        <f>SUM(O31:Q31)</f>
        <v>6.9444444444444531E-2</v>
      </c>
    </row>
    <row r="32" spans="2:18" x14ac:dyDescent="0.3">
      <c r="B32" s="1" t="s">
        <v>25</v>
      </c>
      <c r="C32" s="3">
        <v>10</v>
      </c>
      <c r="D32" s="3">
        <v>15</v>
      </c>
      <c r="E32" s="3">
        <v>30</v>
      </c>
      <c r="F32" s="3">
        <f>SUM(C32:E32)</f>
        <v>55</v>
      </c>
      <c r="H32" s="1" t="s">
        <v>25</v>
      </c>
      <c r="I32" s="10">
        <f>(C33*F32)/$F$33</f>
        <v>14.142857142857142</v>
      </c>
      <c r="J32" s="10">
        <f>(D33*F32)/$F$33</f>
        <v>22</v>
      </c>
      <c r="K32" s="10">
        <f>(E33*F32)/F33</f>
        <v>18.857142857142858</v>
      </c>
      <c r="L32" s="11">
        <f>SUM(I32:K32)</f>
        <v>55</v>
      </c>
      <c r="M32" s="3"/>
      <c r="N32" s="2" t="s">
        <v>25</v>
      </c>
      <c r="O32" s="17">
        <f t="shared" si="1"/>
        <v>1.2135642135642133</v>
      </c>
      <c r="P32" s="17">
        <f t="shared" si="1"/>
        <v>2.2272727272727271</v>
      </c>
      <c r="Q32" s="17">
        <f t="shared" si="1"/>
        <v>6.5844155844155834</v>
      </c>
      <c r="R32" s="12">
        <f>SUM(O32:Q32)</f>
        <v>10.025252525252524</v>
      </c>
    </row>
    <row r="33" spans="2:18 16384:16384" x14ac:dyDescent="0.3">
      <c r="C33" s="3">
        <f>SUM(C30:C32)</f>
        <v>45</v>
      </c>
      <c r="D33" s="3">
        <f>SUM(D30:D32)</f>
        <v>70</v>
      </c>
      <c r="E33" s="3">
        <f>SUM(E30:E32)</f>
        <v>60</v>
      </c>
      <c r="F33" s="3">
        <f>SUM(C33:E33)</f>
        <v>175</v>
      </c>
      <c r="N33" s="3"/>
      <c r="O33" s="3"/>
      <c r="P33" s="3"/>
      <c r="Q33" s="3"/>
      <c r="R33" s="3"/>
      <c r="XFD33" s="2"/>
    </row>
    <row r="34" spans="2:18 16384:16384" x14ac:dyDescent="0.3">
      <c r="C34" s="3"/>
      <c r="N34" s="3"/>
      <c r="O34" s="3"/>
      <c r="P34" s="3"/>
      <c r="Q34" s="3"/>
      <c r="R34" s="3"/>
      <c r="XFD34" s="2"/>
    </row>
    <row r="35" spans="2:18 16384:16384" x14ac:dyDescent="0.3">
      <c r="H35" s="4" t="s">
        <v>10</v>
      </c>
      <c r="I35" s="7"/>
      <c r="J35" s="2">
        <f>(3-1)*(3-1)</f>
        <v>4</v>
      </c>
      <c r="N35" s="6" t="s">
        <v>14</v>
      </c>
      <c r="O35" s="13">
        <f>SUM(O30:Q32)</f>
        <v>18.381734006734007</v>
      </c>
    </row>
    <row r="36" spans="2:18 16384:16384" x14ac:dyDescent="0.3">
      <c r="N36" s="6" t="s">
        <v>15</v>
      </c>
      <c r="O36" s="8">
        <v>9.4879999999999995</v>
      </c>
    </row>
    <row r="38" spans="2:18 16384:16384" x14ac:dyDescent="0.3">
      <c r="B38" s="4" t="s">
        <v>133</v>
      </c>
    </row>
    <row r="42" spans="2:18 16384:16384" ht="21" x14ac:dyDescent="0.4">
      <c r="B42" s="14" t="s">
        <v>26</v>
      </c>
    </row>
    <row r="44" spans="2:18 16384:16384" x14ac:dyDescent="0.3">
      <c r="B44" s="1" t="s">
        <v>27</v>
      </c>
    </row>
    <row r="45" spans="2:18 16384:16384" x14ac:dyDescent="0.3">
      <c r="B45" s="1"/>
    </row>
    <row r="46" spans="2:18 16384:16384" x14ac:dyDescent="0.3">
      <c r="B46" s="4" t="s">
        <v>9</v>
      </c>
    </row>
    <row r="47" spans="2:18 16384:16384" x14ac:dyDescent="0.3">
      <c r="B47" s="1"/>
    </row>
    <row r="48" spans="2:18 16384:16384" x14ac:dyDescent="0.3">
      <c r="B48" s="31" t="s">
        <v>82</v>
      </c>
      <c r="C48" s="31"/>
      <c r="F48" s="30" t="s">
        <v>83</v>
      </c>
      <c r="G48" s="30"/>
      <c r="H48" s="30"/>
      <c r="J48" t="s">
        <v>65</v>
      </c>
    </row>
    <row r="49" spans="2:16" x14ac:dyDescent="0.3">
      <c r="B49" s="21" t="s">
        <v>28</v>
      </c>
      <c r="C49" s="21" t="s">
        <v>29</v>
      </c>
      <c r="D49" s="2"/>
      <c r="F49" s="21" t="s">
        <v>30</v>
      </c>
      <c r="G49" s="21" t="s">
        <v>31</v>
      </c>
      <c r="H49" s="21" t="s">
        <v>32</v>
      </c>
    </row>
    <row r="50" spans="2:16" ht="15" thickBot="1" x14ac:dyDescent="0.35">
      <c r="B50" s="22" t="s">
        <v>30</v>
      </c>
      <c r="C50" s="24">
        <v>80</v>
      </c>
      <c r="E50"/>
      <c r="F50" s="22">
        <v>80</v>
      </c>
      <c r="G50" s="22">
        <v>85</v>
      </c>
      <c r="H50" s="22">
        <v>78</v>
      </c>
      <c r="J50" t="s">
        <v>66</v>
      </c>
    </row>
    <row r="51" spans="2:16" x14ac:dyDescent="0.3">
      <c r="B51" s="22" t="s">
        <v>31</v>
      </c>
      <c r="C51" s="24">
        <v>85</v>
      </c>
      <c r="E51"/>
      <c r="F51" s="22">
        <v>88</v>
      </c>
      <c r="G51" s="22">
        <v>90</v>
      </c>
      <c r="H51" s="22">
        <v>82</v>
      </c>
      <c r="J51" s="19" t="s">
        <v>67</v>
      </c>
      <c r="K51" s="19" t="s">
        <v>68</v>
      </c>
      <c r="L51" s="19" t="s">
        <v>69</v>
      </c>
      <c r="M51" s="19" t="s">
        <v>70</v>
      </c>
      <c r="N51" s="19" t="s">
        <v>71</v>
      </c>
    </row>
    <row r="52" spans="2:16" x14ac:dyDescent="0.3">
      <c r="B52" s="22" t="s">
        <v>32</v>
      </c>
      <c r="C52" s="24">
        <v>78</v>
      </c>
      <c r="E52" s="20"/>
      <c r="F52" s="23">
        <v>78</v>
      </c>
      <c r="G52" s="23">
        <v>80</v>
      </c>
      <c r="H52" s="23">
        <v>85</v>
      </c>
      <c r="I52" s="20"/>
      <c r="J52" s="3" t="s">
        <v>30</v>
      </c>
      <c r="K52" s="3">
        <v>10</v>
      </c>
      <c r="L52" s="3">
        <v>824</v>
      </c>
      <c r="M52" s="3">
        <v>82.4</v>
      </c>
      <c r="N52" s="3">
        <v>16.711111111111112</v>
      </c>
    </row>
    <row r="53" spans="2:16" x14ac:dyDescent="0.3">
      <c r="B53" s="22" t="s">
        <v>30</v>
      </c>
      <c r="C53" s="24">
        <v>88</v>
      </c>
      <c r="E53"/>
      <c r="F53" s="22">
        <v>82</v>
      </c>
      <c r="G53" s="22">
        <v>88</v>
      </c>
      <c r="H53" s="22">
        <v>90</v>
      </c>
      <c r="J53" s="3" t="s">
        <v>31</v>
      </c>
      <c r="K53" s="3">
        <v>10</v>
      </c>
      <c r="L53" s="3">
        <v>861</v>
      </c>
      <c r="M53" s="3">
        <v>86.1</v>
      </c>
      <c r="N53" s="3">
        <v>14.544444444444444</v>
      </c>
    </row>
    <row r="54" spans="2:16" ht="15" thickBot="1" x14ac:dyDescent="0.35">
      <c r="B54" s="22" t="s">
        <v>31</v>
      </c>
      <c r="C54" s="24">
        <v>90</v>
      </c>
      <c r="E54"/>
      <c r="F54" s="22">
        <v>80</v>
      </c>
      <c r="G54" s="22">
        <v>85</v>
      </c>
      <c r="H54" s="22">
        <v>78</v>
      </c>
      <c r="J54" s="25" t="s">
        <v>32</v>
      </c>
      <c r="K54" s="25">
        <v>10</v>
      </c>
      <c r="L54" s="25">
        <v>830</v>
      </c>
      <c r="M54" s="25">
        <v>83</v>
      </c>
      <c r="N54" s="25">
        <v>20.444444444444443</v>
      </c>
    </row>
    <row r="55" spans="2:16" x14ac:dyDescent="0.3">
      <c r="B55" s="22" t="s">
        <v>32</v>
      </c>
      <c r="C55" s="24">
        <v>82</v>
      </c>
      <c r="E55"/>
      <c r="F55" s="22">
        <v>88</v>
      </c>
      <c r="G55" s="22">
        <v>90</v>
      </c>
      <c r="H55" s="22">
        <v>82</v>
      </c>
    </row>
    <row r="56" spans="2:16" x14ac:dyDescent="0.3">
      <c r="B56" s="3"/>
      <c r="E56" s="20"/>
      <c r="F56" s="23">
        <v>78</v>
      </c>
      <c r="G56" s="23">
        <v>80</v>
      </c>
      <c r="H56" s="23">
        <v>85</v>
      </c>
      <c r="I56" s="20"/>
    </row>
    <row r="57" spans="2:16" ht="15" thickBot="1" x14ac:dyDescent="0.35">
      <c r="B57" s="3"/>
      <c r="E57"/>
      <c r="F57" s="22">
        <v>82</v>
      </c>
      <c r="G57" s="22">
        <v>88</v>
      </c>
      <c r="H57" s="22">
        <v>90</v>
      </c>
      <c r="J57" t="s">
        <v>72</v>
      </c>
    </row>
    <row r="58" spans="2:16" x14ac:dyDescent="0.3">
      <c r="B58" s="3"/>
      <c r="E58"/>
      <c r="F58" s="22">
        <v>80</v>
      </c>
      <c r="G58" s="22">
        <v>85</v>
      </c>
      <c r="H58" s="22">
        <v>78</v>
      </c>
      <c r="J58" s="19" t="s">
        <v>73</v>
      </c>
      <c r="K58" s="19" t="s">
        <v>74</v>
      </c>
      <c r="L58" s="19" t="s">
        <v>75</v>
      </c>
      <c r="M58" s="19" t="s">
        <v>76</v>
      </c>
      <c r="N58" s="19" t="s">
        <v>77</v>
      </c>
      <c r="O58" s="19" t="s">
        <v>78</v>
      </c>
      <c r="P58" s="19" t="s">
        <v>79</v>
      </c>
    </row>
    <row r="59" spans="2:16" x14ac:dyDescent="0.3">
      <c r="B59" s="3"/>
      <c r="E59"/>
      <c r="F59" s="22">
        <v>88</v>
      </c>
      <c r="G59" s="22">
        <v>90</v>
      </c>
      <c r="H59" s="22">
        <v>82</v>
      </c>
      <c r="J59" s="3" t="s">
        <v>80</v>
      </c>
      <c r="K59" s="3">
        <v>78.866666666666617</v>
      </c>
      <c r="L59" s="3">
        <v>2</v>
      </c>
      <c r="M59" s="3">
        <v>39.433333333333309</v>
      </c>
      <c r="N59" s="3">
        <v>2.2882011605415844</v>
      </c>
      <c r="O59" s="3">
        <v>0.12078557848261016</v>
      </c>
      <c r="P59" s="3">
        <v>3.3541308285291991</v>
      </c>
    </row>
    <row r="60" spans="2:16" x14ac:dyDescent="0.3">
      <c r="G60" s="3"/>
      <c r="H60" s="3"/>
      <c r="J60" s="3" t="s">
        <v>81</v>
      </c>
      <c r="K60" s="3">
        <v>465.3</v>
      </c>
      <c r="L60" s="3">
        <v>27</v>
      </c>
      <c r="M60" s="3">
        <v>17.233333333333334</v>
      </c>
      <c r="N60" s="3"/>
      <c r="O60" s="3"/>
      <c r="P60" s="3"/>
    </row>
    <row r="61" spans="2:16" x14ac:dyDescent="0.3">
      <c r="G61" s="3"/>
      <c r="H61" s="3"/>
      <c r="J61" s="3"/>
      <c r="K61" s="3"/>
      <c r="L61" s="3"/>
      <c r="M61" s="3"/>
      <c r="N61" s="3"/>
      <c r="O61" s="3"/>
      <c r="P61" s="3"/>
    </row>
    <row r="62" spans="2:16" ht="15" thickBot="1" x14ac:dyDescent="0.35">
      <c r="G62" s="3"/>
      <c r="H62" s="3"/>
      <c r="J62" s="25" t="s">
        <v>12</v>
      </c>
      <c r="K62" s="25">
        <v>544.16666666666663</v>
      </c>
      <c r="L62" s="25">
        <v>29</v>
      </c>
      <c r="M62" s="25"/>
      <c r="N62" s="25"/>
      <c r="O62" s="25"/>
      <c r="P62" s="25"/>
    </row>
    <row r="63" spans="2:16" x14ac:dyDescent="0.3">
      <c r="B63" s="1" t="s">
        <v>84</v>
      </c>
      <c r="G63" s="3"/>
      <c r="H63" s="3"/>
    </row>
    <row r="64" spans="2:16" x14ac:dyDescent="0.3">
      <c r="B64" s="4" t="s">
        <v>102</v>
      </c>
      <c r="G64" s="3"/>
      <c r="H64" s="3"/>
    </row>
    <row r="65" spans="2:16" x14ac:dyDescent="0.3">
      <c r="G65" s="3"/>
      <c r="H65" s="3"/>
    </row>
    <row r="67" spans="2:16" x14ac:dyDescent="0.3">
      <c r="B67" s="1" t="s">
        <v>33</v>
      </c>
    </row>
    <row r="69" spans="2:16" x14ac:dyDescent="0.3">
      <c r="B69" s="2" t="s">
        <v>103</v>
      </c>
      <c r="C69" s="2" t="s">
        <v>34</v>
      </c>
      <c r="F69" s="30" t="s">
        <v>85</v>
      </c>
      <c r="G69" s="30"/>
      <c r="H69" s="30"/>
      <c r="J69" t="s">
        <v>65</v>
      </c>
    </row>
    <row r="70" spans="2:16" x14ac:dyDescent="0.3">
      <c r="B70" s="3" t="s">
        <v>13</v>
      </c>
      <c r="C70" s="3">
        <v>45</v>
      </c>
      <c r="F70" s="21" t="s">
        <v>13</v>
      </c>
      <c r="G70" s="21" t="s">
        <v>35</v>
      </c>
      <c r="H70" s="21" t="s">
        <v>36</v>
      </c>
    </row>
    <row r="71" spans="2:16" ht="15" thickBot="1" x14ac:dyDescent="0.35">
      <c r="B71" s="3" t="s">
        <v>35</v>
      </c>
      <c r="C71" s="3">
        <v>50</v>
      </c>
      <c r="F71" s="22">
        <v>45</v>
      </c>
      <c r="G71" s="22">
        <v>50</v>
      </c>
      <c r="H71" s="22">
        <v>48</v>
      </c>
      <c r="J71" t="s">
        <v>66</v>
      </c>
    </row>
    <row r="72" spans="2:16" x14ac:dyDescent="0.3">
      <c r="B72" s="3" t="s">
        <v>36</v>
      </c>
      <c r="C72" s="3">
        <v>48</v>
      </c>
      <c r="F72" s="22">
        <v>47</v>
      </c>
      <c r="G72" s="22">
        <v>52</v>
      </c>
      <c r="H72" s="22">
        <v>50</v>
      </c>
      <c r="J72" s="19" t="s">
        <v>67</v>
      </c>
      <c r="K72" s="19" t="s">
        <v>68</v>
      </c>
      <c r="L72" s="19" t="s">
        <v>69</v>
      </c>
      <c r="M72" s="19" t="s">
        <v>70</v>
      </c>
      <c r="N72" s="19" t="s">
        <v>71</v>
      </c>
      <c r="O72" s="3"/>
      <c r="P72" s="3"/>
    </row>
    <row r="73" spans="2:16" x14ac:dyDescent="0.3">
      <c r="B73" s="3" t="s">
        <v>13</v>
      </c>
      <c r="C73" s="3">
        <v>47</v>
      </c>
      <c r="F73" s="23">
        <v>50</v>
      </c>
      <c r="G73" s="23">
        <v>45</v>
      </c>
      <c r="H73" s="23">
        <v>46</v>
      </c>
      <c r="J73" s="3" t="s">
        <v>13</v>
      </c>
      <c r="K73" s="3">
        <v>10</v>
      </c>
      <c r="L73" s="3">
        <v>500</v>
      </c>
      <c r="M73" s="3">
        <v>50</v>
      </c>
      <c r="N73" s="3">
        <v>302.22222222222223</v>
      </c>
      <c r="O73" s="3"/>
      <c r="P73" s="3"/>
    </row>
    <row r="74" spans="2:16" x14ac:dyDescent="0.3">
      <c r="B74" s="3" t="s">
        <v>35</v>
      </c>
      <c r="C74" s="3">
        <v>52</v>
      </c>
      <c r="F74" s="22">
        <v>66</v>
      </c>
      <c r="G74" s="22">
        <v>85</v>
      </c>
      <c r="H74" s="22">
        <v>82</v>
      </c>
      <c r="J74" s="3" t="s">
        <v>35</v>
      </c>
      <c r="K74" s="3">
        <v>10</v>
      </c>
      <c r="L74" s="3">
        <v>655</v>
      </c>
      <c r="M74" s="3">
        <v>65.5</v>
      </c>
      <c r="N74" s="3">
        <v>523.83333333333337</v>
      </c>
      <c r="O74" s="3"/>
      <c r="P74" s="3"/>
    </row>
    <row r="75" spans="2:16" ht="15" thickBot="1" x14ac:dyDescent="0.35">
      <c r="B75" s="3" t="s">
        <v>36</v>
      </c>
      <c r="C75" s="3">
        <v>50</v>
      </c>
      <c r="F75" s="22">
        <v>55</v>
      </c>
      <c r="G75" s="22">
        <v>50</v>
      </c>
      <c r="H75" s="22">
        <v>98</v>
      </c>
      <c r="J75" s="25" t="s">
        <v>36</v>
      </c>
      <c r="K75" s="25">
        <v>10</v>
      </c>
      <c r="L75" s="25">
        <v>721</v>
      </c>
      <c r="M75" s="25">
        <v>72.099999999999994</v>
      </c>
      <c r="N75" s="25">
        <v>373.21111111111128</v>
      </c>
      <c r="O75" s="3"/>
      <c r="P75" s="3"/>
    </row>
    <row r="76" spans="2:16" x14ac:dyDescent="0.3">
      <c r="B76" s="3"/>
      <c r="F76" s="22">
        <v>42</v>
      </c>
      <c r="G76" s="22">
        <v>84</v>
      </c>
      <c r="H76" s="22">
        <v>89</v>
      </c>
      <c r="J76" s="3"/>
      <c r="K76" s="3"/>
      <c r="L76" s="3"/>
      <c r="M76" s="3"/>
      <c r="N76" s="3"/>
      <c r="O76" s="3"/>
      <c r="P76" s="3"/>
    </row>
    <row r="77" spans="2:16" x14ac:dyDescent="0.3">
      <c r="B77" s="3"/>
      <c r="F77" s="23">
        <v>43</v>
      </c>
      <c r="G77" s="23">
        <v>41</v>
      </c>
      <c r="H77" s="23">
        <v>82</v>
      </c>
      <c r="J77" s="3"/>
      <c r="K77" s="3"/>
      <c r="L77" s="3"/>
      <c r="M77" s="3"/>
      <c r="N77" s="3"/>
      <c r="O77" s="3"/>
      <c r="P77" s="3"/>
    </row>
    <row r="78" spans="2:16" ht="15" thickBot="1" x14ac:dyDescent="0.35">
      <c r="F78" s="22">
        <v>42</v>
      </c>
      <c r="G78" s="22">
        <v>58</v>
      </c>
      <c r="H78" s="22">
        <v>60</v>
      </c>
      <c r="J78" s="3" t="s">
        <v>72</v>
      </c>
      <c r="K78" s="3"/>
      <c r="L78" s="3"/>
      <c r="M78" s="3"/>
      <c r="N78" s="3"/>
      <c r="O78" s="3"/>
      <c r="P78" s="3"/>
    </row>
    <row r="79" spans="2:16" x14ac:dyDescent="0.3">
      <c r="F79" s="22">
        <v>22</v>
      </c>
      <c r="G79" s="22">
        <v>111</v>
      </c>
      <c r="H79" s="22">
        <v>89</v>
      </c>
      <c r="J79" s="19" t="s">
        <v>73</v>
      </c>
      <c r="K79" s="19" t="s">
        <v>74</v>
      </c>
      <c r="L79" s="19" t="s">
        <v>75</v>
      </c>
      <c r="M79" s="19" t="s">
        <v>76</v>
      </c>
      <c r="N79" s="19" t="s">
        <v>77</v>
      </c>
      <c r="O79" s="19" t="s">
        <v>78</v>
      </c>
      <c r="P79" s="19" t="s">
        <v>79</v>
      </c>
    </row>
    <row r="80" spans="2:16" x14ac:dyDescent="0.3">
      <c r="F80" s="22">
        <v>88</v>
      </c>
      <c r="G80" s="22">
        <v>79</v>
      </c>
      <c r="H80" s="22">
        <v>77</v>
      </c>
      <c r="J80" s="3" t="s">
        <v>80</v>
      </c>
      <c r="K80" s="3">
        <v>2574.0666666666639</v>
      </c>
      <c r="L80" s="3">
        <v>2</v>
      </c>
      <c r="M80" s="3">
        <v>1287.0333333333319</v>
      </c>
      <c r="N80" s="3">
        <v>3.2195508366223771</v>
      </c>
      <c r="O80" s="3">
        <v>5.571519975580385E-2</v>
      </c>
      <c r="P80" s="3">
        <v>3.3541308285291991</v>
      </c>
    </row>
    <row r="81" spans="1:16" x14ac:dyDescent="0.3">
      <c r="J81" s="3" t="s">
        <v>81</v>
      </c>
      <c r="K81" s="3">
        <v>10793.4</v>
      </c>
      <c r="L81" s="3">
        <v>27</v>
      </c>
      <c r="M81" s="3">
        <v>399.75555555555553</v>
      </c>
      <c r="N81" s="3"/>
      <c r="O81" s="3"/>
      <c r="P81" s="3"/>
    </row>
    <row r="82" spans="1:16" x14ac:dyDescent="0.3">
      <c r="J82" s="3"/>
      <c r="K82" s="3"/>
      <c r="L82" s="3"/>
      <c r="M82" s="3"/>
      <c r="N82" s="3"/>
      <c r="O82" s="3"/>
      <c r="P82" s="3"/>
    </row>
    <row r="83" spans="1:16" ht="15" thickBot="1" x14ac:dyDescent="0.35">
      <c r="J83" s="25" t="s">
        <v>12</v>
      </c>
      <c r="K83" s="25">
        <v>13367.466666666664</v>
      </c>
      <c r="L83" s="25">
        <v>29</v>
      </c>
      <c r="M83" s="25"/>
      <c r="N83" s="25"/>
      <c r="O83" s="25"/>
      <c r="P83" s="25"/>
    </row>
    <row r="84" spans="1:16" x14ac:dyDescent="0.3">
      <c r="B84" s="1" t="s">
        <v>84</v>
      </c>
    </row>
    <row r="85" spans="1:16" x14ac:dyDescent="0.3">
      <c r="B85" s="4" t="s">
        <v>102</v>
      </c>
    </row>
    <row r="86" spans="1:16" ht="15" thickBot="1" x14ac:dyDescent="0.35"/>
    <row r="87" spans="1:16" x14ac:dyDescent="0.3">
      <c r="B87" s="19" t="s">
        <v>78</v>
      </c>
      <c r="C87" s="19" t="s">
        <v>96</v>
      </c>
    </row>
    <row r="88" spans="1:16" x14ac:dyDescent="0.3">
      <c r="B88" s="3">
        <v>5.571519975580385E-2</v>
      </c>
      <c r="C88" s="3">
        <v>0.05</v>
      </c>
    </row>
    <row r="90" spans="1:16" ht="18" x14ac:dyDescent="0.35">
      <c r="A90" s="16" t="s">
        <v>37</v>
      </c>
    </row>
    <row r="93" spans="1:16" x14ac:dyDescent="0.3">
      <c r="B93" s="1" t="s">
        <v>38</v>
      </c>
    </row>
    <row r="96" spans="1:16" x14ac:dyDescent="0.3">
      <c r="B96" s="1" t="s">
        <v>39</v>
      </c>
    </row>
    <row r="99" spans="2:7" x14ac:dyDescent="0.3">
      <c r="B99" s="1" t="s">
        <v>40</v>
      </c>
      <c r="C99" s="2" t="s">
        <v>41</v>
      </c>
    </row>
    <row r="100" spans="2:7" x14ac:dyDescent="0.3">
      <c r="B100" s="3">
        <v>75</v>
      </c>
      <c r="C100" s="3">
        <v>82</v>
      </c>
    </row>
    <row r="101" spans="2:7" x14ac:dyDescent="0.3">
      <c r="B101" s="3">
        <v>80</v>
      </c>
      <c r="C101" s="3">
        <v>78</v>
      </c>
    </row>
    <row r="103" spans="2:7" x14ac:dyDescent="0.3">
      <c r="B103" t="s">
        <v>42</v>
      </c>
    </row>
    <row r="104" spans="2:7" x14ac:dyDescent="0.3">
      <c r="B104" t="s">
        <v>43</v>
      </c>
    </row>
    <row r="106" spans="2:7" x14ac:dyDescent="0.3">
      <c r="B106" s="1" t="s">
        <v>40</v>
      </c>
      <c r="C106" s="2" t="s">
        <v>41</v>
      </c>
      <c r="E106" t="s">
        <v>86</v>
      </c>
      <c r="F106"/>
    </row>
    <row r="107" spans="2:7" ht="15" thickBot="1" x14ac:dyDescent="0.35">
      <c r="B107" s="3">
        <v>75</v>
      </c>
      <c r="C107" s="3">
        <v>82</v>
      </c>
      <c r="E107"/>
      <c r="F107"/>
    </row>
    <row r="108" spans="2:7" x14ac:dyDescent="0.3">
      <c r="B108" s="3">
        <v>80</v>
      </c>
      <c r="C108" s="3">
        <v>78</v>
      </c>
      <c r="E108" s="19"/>
      <c r="F108" s="19" t="s">
        <v>40</v>
      </c>
      <c r="G108" s="19" t="s">
        <v>41</v>
      </c>
    </row>
    <row r="109" spans="2:7" x14ac:dyDescent="0.3">
      <c r="B109" s="3">
        <v>60</v>
      </c>
      <c r="C109" s="3">
        <v>42</v>
      </c>
      <c r="E109" t="s">
        <v>87</v>
      </c>
      <c r="F109">
        <v>66</v>
      </c>
      <c r="G109">
        <v>59.4</v>
      </c>
    </row>
    <row r="110" spans="2:7" x14ac:dyDescent="0.3">
      <c r="B110" s="3">
        <v>40</v>
      </c>
      <c r="C110" s="3">
        <v>84</v>
      </c>
      <c r="E110" t="s">
        <v>71</v>
      </c>
      <c r="F110">
        <v>317.33333333333331</v>
      </c>
      <c r="G110">
        <v>282.48888888888905</v>
      </c>
    </row>
    <row r="111" spans="2:7" x14ac:dyDescent="0.3">
      <c r="B111" s="3">
        <v>44</v>
      </c>
      <c r="C111" s="3">
        <v>44</v>
      </c>
      <c r="E111" t="s">
        <v>88</v>
      </c>
      <c r="F111">
        <v>10</v>
      </c>
      <c r="G111">
        <v>10</v>
      </c>
    </row>
    <row r="112" spans="2:7" x14ac:dyDescent="0.3">
      <c r="B112" s="3">
        <v>65</v>
      </c>
      <c r="C112" s="3">
        <v>55</v>
      </c>
      <c r="E112" t="s">
        <v>89</v>
      </c>
      <c r="F112">
        <v>299.91111111111121</v>
      </c>
    </row>
    <row r="113" spans="2:7" x14ac:dyDescent="0.3">
      <c r="B113" s="3">
        <v>84</v>
      </c>
      <c r="C113" s="3">
        <v>43</v>
      </c>
      <c r="E113" t="s">
        <v>90</v>
      </c>
      <c r="F113">
        <v>0</v>
      </c>
    </row>
    <row r="114" spans="2:7" x14ac:dyDescent="0.3">
      <c r="B114" s="3">
        <v>85</v>
      </c>
      <c r="C114" s="3">
        <v>46</v>
      </c>
      <c r="E114" t="s">
        <v>75</v>
      </c>
      <c r="F114">
        <v>18</v>
      </c>
    </row>
    <row r="115" spans="2:7" x14ac:dyDescent="0.3">
      <c r="B115" s="3">
        <v>45</v>
      </c>
      <c r="C115" s="3">
        <v>54</v>
      </c>
      <c r="E115" t="s">
        <v>91</v>
      </c>
      <c r="F115">
        <v>0.852182594792118</v>
      </c>
    </row>
    <row r="116" spans="2:7" x14ac:dyDescent="0.3">
      <c r="B116" s="3">
        <v>82</v>
      </c>
      <c r="C116" s="3">
        <v>66</v>
      </c>
      <c r="E116" t="s">
        <v>92</v>
      </c>
      <c r="F116">
        <v>0.20265449354069698</v>
      </c>
    </row>
    <row r="117" spans="2:7" x14ac:dyDescent="0.3">
      <c r="B117" s="3"/>
      <c r="C117" s="3"/>
      <c r="E117" t="s">
        <v>93</v>
      </c>
      <c r="F117">
        <v>1.7340636066175394</v>
      </c>
    </row>
    <row r="118" spans="2:7" x14ac:dyDescent="0.3">
      <c r="B118" s="3"/>
      <c r="C118" s="3"/>
      <c r="E118" s="4" t="s">
        <v>94</v>
      </c>
      <c r="F118" s="4">
        <v>0.40530898708139396</v>
      </c>
    </row>
    <row r="119" spans="2:7" ht="15" thickBot="1" x14ac:dyDescent="0.35">
      <c r="B119" s="3"/>
      <c r="C119" s="3"/>
      <c r="E119" s="18" t="s">
        <v>95</v>
      </c>
      <c r="F119" s="18">
        <v>2.1009220402410378</v>
      </c>
      <c r="G119" s="18"/>
    </row>
    <row r="120" spans="2:7" x14ac:dyDescent="0.3">
      <c r="B120" s="3"/>
      <c r="C120" s="3"/>
      <c r="E120"/>
      <c r="F120"/>
    </row>
    <row r="121" spans="2:7" x14ac:dyDescent="0.3">
      <c r="B121" s="1" t="s">
        <v>84</v>
      </c>
      <c r="C121" s="3"/>
      <c r="E121"/>
      <c r="F121"/>
    </row>
    <row r="122" spans="2:7" x14ac:dyDescent="0.3">
      <c r="B122" s="4" t="s">
        <v>120</v>
      </c>
      <c r="C122" s="3"/>
      <c r="E122"/>
      <c r="F122"/>
    </row>
    <row r="123" spans="2:7" x14ac:dyDescent="0.3">
      <c r="B123" s="27"/>
      <c r="C123" s="3"/>
      <c r="E123"/>
      <c r="F123"/>
    </row>
    <row r="124" spans="2:7" x14ac:dyDescent="0.3">
      <c r="E124"/>
      <c r="F124"/>
    </row>
    <row r="125" spans="2:7" x14ac:dyDescent="0.3">
      <c r="B125" s="1" t="s">
        <v>44</v>
      </c>
      <c r="E125"/>
      <c r="F125"/>
    </row>
    <row r="126" spans="2:7" x14ac:dyDescent="0.3">
      <c r="E126"/>
      <c r="F126"/>
    </row>
    <row r="127" spans="2:7" x14ac:dyDescent="0.3">
      <c r="B127" s="1" t="s">
        <v>45</v>
      </c>
      <c r="C127" s="2" t="s">
        <v>46</v>
      </c>
    </row>
    <row r="128" spans="2:7" x14ac:dyDescent="0.3">
      <c r="B128" s="3">
        <v>12.5</v>
      </c>
      <c r="C128" s="3">
        <v>14.2</v>
      </c>
    </row>
    <row r="129" spans="2:7" x14ac:dyDescent="0.3">
      <c r="B129" s="3">
        <v>11.8</v>
      </c>
      <c r="C129" s="3">
        <v>13.9</v>
      </c>
    </row>
    <row r="131" spans="2:7" x14ac:dyDescent="0.3">
      <c r="B131" t="s">
        <v>47</v>
      </c>
    </row>
    <row r="133" spans="2:7" x14ac:dyDescent="0.3">
      <c r="B133" s="1" t="s">
        <v>45</v>
      </c>
      <c r="C133" s="2" t="s">
        <v>46</v>
      </c>
      <c r="E133" t="s">
        <v>86</v>
      </c>
      <c r="F133"/>
    </row>
    <row r="134" spans="2:7" ht="15" thickBot="1" x14ac:dyDescent="0.35">
      <c r="B134" s="3">
        <v>12.5</v>
      </c>
      <c r="C134" s="3">
        <v>14.2</v>
      </c>
      <c r="E134"/>
      <c r="F134"/>
    </row>
    <row r="135" spans="2:7" x14ac:dyDescent="0.3">
      <c r="B135" s="3">
        <v>11.8</v>
      </c>
      <c r="C135" s="3">
        <v>13.9</v>
      </c>
      <c r="E135" s="19"/>
      <c r="F135" s="19" t="s">
        <v>45</v>
      </c>
      <c r="G135" s="19" t="s">
        <v>46</v>
      </c>
    </row>
    <row r="136" spans="2:7" x14ac:dyDescent="0.3">
      <c r="B136" s="3">
        <v>15.2</v>
      </c>
      <c r="C136" s="3">
        <v>9.24</v>
      </c>
      <c r="E136" t="s">
        <v>87</v>
      </c>
      <c r="F136">
        <v>11.154000000000002</v>
      </c>
      <c r="G136">
        <v>8.4540000000000006</v>
      </c>
    </row>
    <row r="137" spans="2:7" x14ac:dyDescent="0.3">
      <c r="B137" s="3">
        <v>10.9</v>
      </c>
      <c r="C137" s="3">
        <v>7.6</v>
      </c>
      <c r="E137" t="s">
        <v>71</v>
      </c>
      <c r="F137">
        <v>6.3500488888888009</v>
      </c>
      <c r="G137">
        <v>12.967382222222215</v>
      </c>
    </row>
    <row r="138" spans="2:7" x14ac:dyDescent="0.3">
      <c r="B138" s="3">
        <v>8.74</v>
      </c>
      <c r="C138" s="3">
        <v>4.5999999999999996</v>
      </c>
      <c r="E138" t="s">
        <v>88</v>
      </c>
      <c r="F138">
        <v>10</v>
      </c>
      <c r="G138">
        <v>10</v>
      </c>
    </row>
    <row r="139" spans="2:7" x14ac:dyDescent="0.3">
      <c r="B139" s="3">
        <v>12.2</v>
      </c>
      <c r="C139" s="3">
        <v>5.6</v>
      </c>
      <c r="E139" t="s">
        <v>89</v>
      </c>
      <c r="F139">
        <v>9.6587155555555082</v>
      </c>
    </row>
    <row r="140" spans="2:7" x14ac:dyDescent="0.3">
      <c r="B140" s="3">
        <v>14.2</v>
      </c>
      <c r="C140" s="3">
        <v>8.9</v>
      </c>
      <c r="E140" t="s">
        <v>90</v>
      </c>
      <c r="F140">
        <v>0</v>
      </c>
    </row>
    <row r="141" spans="2:7" x14ac:dyDescent="0.3">
      <c r="B141" s="3">
        <v>8.9</v>
      </c>
      <c r="C141" s="3">
        <v>9.6</v>
      </c>
      <c r="E141" t="s">
        <v>75</v>
      </c>
      <c r="F141">
        <v>18</v>
      </c>
    </row>
    <row r="142" spans="2:7" x14ac:dyDescent="0.3">
      <c r="B142" s="3">
        <v>7.2</v>
      </c>
      <c r="C142" s="3">
        <v>3.2</v>
      </c>
      <c r="E142" t="s">
        <v>91</v>
      </c>
      <c r="F142">
        <v>1.9426254680046759</v>
      </c>
    </row>
    <row r="143" spans="2:7" x14ac:dyDescent="0.3">
      <c r="B143" s="3">
        <v>9.9</v>
      </c>
      <c r="C143" s="3">
        <v>7.7</v>
      </c>
      <c r="E143" t="s">
        <v>92</v>
      </c>
      <c r="F143">
        <v>3.3936353987531649E-2</v>
      </c>
    </row>
    <row r="144" spans="2:7" x14ac:dyDescent="0.3">
      <c r="B144" s="3"/>
      <c r="E144" t="s">
        <v>93</v>
      </c>
      <c r="F144">
        <v>1.7340636066175394</v>
      </c>
    </row>
    <row r="145" spans="2:7" x14ac:dyDescent="0.3">
      <c r="B145" s="3"/>
      <c r="E145" t="s">
        <v>94</v>
      </c>
      <c r="F145">
        <v>6.7872707975063298E-2</v>
      </c>
    </row>
    <row r="146" spans="2:7" ht="15" thickBot="1" x14ac:dyDescent="0.35">
      <c r="B146" s="3"/>
      <c r="E146" s="18" t="s">
        <v>95</v>
      </c>
      <c r="F146" s="18">
        <v>2.1009220402410378</v>
      </c>
      <c r="G146" s="18"/>
    </row>
    <row r="147" spans="2:7" x14ac:dyDescent="0.3">
      <c r="B147" s="3"/>
    </row>
    <row r="148" spans="2:7" x14ac:dyDescent="0.3">
      <c r="B148" s="1" t="s">
        <v>84</v>
      </c>
    </row>
    <row r="149" spans="2:7" x14ac:dyDescent="0.3">
      <c r="B149" s="4" t="s">
        <v>121</v>
      </c>
    </row>
    <row r="150" spans="2:7" x14ac:dyDescent="0.3">
      <c r="B150" s="27" t="s">
        <v>122</v>
      </c>
    </row>
    <row r="151" spans="2:7" x14ac:dyDescent="0.3">
      <c r="B151" s="3"/>
    </row>
    <row r="153" spans="2:7" x14ac:dyDescent="0.3">
      <c r="B153" s="1" t="s">
        <v>48</v>
      </c>
    </row>
    <row r="156" spans="2:7" x14ac:dyDescent="0.3">
      <c r="B156" s="1" t="s">
        <v>49</v>
      </c>
    </row>
    <row r="157" spans="2:7" x14ac:dyDescent="0.3">
      <c r="B157" s="1" t="s">
        <v>50</v>
      </c>
    </row>
    <row r="159" spans="2:7" x14ac:dyDescent="0.3">
      <c r="B159" s="1" t="s">
        <v>51</v>
      </c>
      <c r="C159" s="2" t="s">
        <v>52</v>
      </c>
    </row>
    <row r="160" spans="2:7" x14ac:dyDescent="0.3">
      <c r="B160" s="3">
        <v>65</v>
      </c>
      <c r="C160" s="3">
        <v>72</v>
      </c>
    </row>
    <row r="161" spans="2:7" x14ac:dyDescent="0.3">
      <c r="B161" s="3">
        <v>70</v>
      </c>
      <c r="C161" s="3">
        <v>68</v>
      </c>
    </row>
    <row r="163" spans="2:7" x14ac:dyDescent="0.3">
      <c r="B163" t="s">
        <v>53</v>
      </c>
    </row>
    <row r="164" spans="2:7" x14ac:dyDescent="0.3">
      <c r="B164" t="s">
        <v>54</v>
      </c>
    </row>
    <row r="166" spans="2:7" x14ac:dyDescent="0.3">
      <c r="B166" s="32" t="s">
        <v>97</v>
      </c>
      <c r="C166" s="32"/>
    </row>
    <row r="167" spans="2:7" x14ac:dyDescent="0.3">
      <c r="B167" s="28" t="s">
        <v>51</v>
      </c>
      <c r="C167" s="29" t="s">
        <v>52</v>
      </c>
      <c r="E167" t="s">
        <v>98</v>
      </c>
      <c r="F167"/>
    </row>
    <row r="168" spans="2:7" ht="15" thickBot="1" x14ac:dyDescent="0.35">
      <c r="B168" s="22">
        <v>65</v>
      </c>
      <c r="C168" s="22">
        <v>72</v>
      </c>
      <c r="E168"/>
      <c r="F168"/>
    </row>
    <row r="169" spans="2:7" x14ac:dyDescent="0.3">
      <c r="B169" s="22">
        <v>70</v>
      </c>
      <c r="C169" s="22">
        <v>68</v>
      </c>
      <c r="E169" s="19"/>
      <c r="F169" s="19" t="s">
        <v>51</v>
      </c>
      <c r="G169" s="19" t="s">
        <v>52</v>
      </c>
    </row>
    <row r="170" spans="2:7" x14ac:dyDescent="0.3">
      <c r="B170" s="22">
        <v>40</v>
      </c>
      <c r="C170" s="22">
        <v>66</v>
      </c>
      <c r="E170" t="s">
        <v>87</v>
      </c>
      <c r="F170">
        <v>58</v>
      </c>
      <c r="G170">
        <v>60.6</v>
      </c>
    </row>
    <row r="171" spans="2:7" x14ac:dyDescent="0.3">
      <c r="B171" s="22">
        <v>55</v>
      </c>
      <c r="C171" s="22">
        <v>47</v>
      </c>
      <c r="E171" t="s">
        <v>71</v>
      </c>
      <c r="F171">
        <v>129.33333333333334</v>
      </c>
      <c r="G171">
        <v>223.15555555555571</v>
      </c>
    </row>
    <row r="172" spans="2:7" x14ac:dyDescent="0.3">
      <c r="B172" s="22">
        <v>60</v>
      </c>
      <c r="C172" s="22">
        <v>55</v>
      </c>
      <c r="E172" t="s">
        <v>88</v>
      </c>
      <c r="F172">
        <v>10</v>
      </c>
      <c r="G172">
        <v>10</v>
      </c>
    </row>
    <row r="173" spans="2:7" x14ac:dyDescent="0.3">
      <c r="B173" s="22">
        <v>65</v>
      </c>
      <c r="C173" s="22">
        <v>80</v>
      </c>
      <c r="E173" t="s">
        <v>75</v>
      </c>
      <c r="F173">
        <v>9</v>
      </c>
      <c r="G173">
        <v>9</v>
      </c>
    </row>
    <row r="174" spans="2:7" x14ac:dyDescent="0.3">
      <c r="B174" s="22">
        <v>70</v>
      </c>
      <c r="C174" s="22">
        <v>72</v>
      </c>
      <c r="E174" t="s">
        <v>77</v>
      </c>
      <c r="F174">
        <v>0.57956582354112696</v>
      </c>
    </row>
    <row r="175" spans="2:7" x14ac:dyDescent="0.3">
      <c r="B175" s="22">
        <v>42</v>
      </c>
      <c r="C175" s="22">
        <v>69</v>
      </c>
      <c r="E175" t="s">
        <v>99</v>
      </c>
      <c r="F175">
        <v>0.21443337125061279</v>
      </c>
    </row>
    <row r="176" spans="2:7" ht="15" thickBot="1" x14ac:dyDescent="0.35">
      <c r="B176" s="22">
        <v>47</v>
      </c>
      <c r="C176" s="22">
        <v>42</v>
      </c>
      <c r="E176" s="18" t="s">
        <v>100</v>
      </c>
      <c r="F176" s="18">
        <v>0.3145749061513079</v>
      </c>
      <c r="G176" s="18"/>
    </row>
    <row r="177" spans="2:3" x14ac:dyDescent="0.3">
      <c r="B177" s="22">
        <v>66</v>
      </c>
      <c r="C177" s="22">
        <v>35</v>
      </c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8" t="s">
        <v>84</v>
      </c>
      <c r="C180" s="3"/>
    </row>
    <row r="181" spans="2:3" x14ac:dyDescent="0.3">
      <c r="B181" s="3"/>
      <c r="C181" s="3"/>
    </row>
    <row r="182" spans="2:3" x14ac:dyDescent="0.3">
      <c r="B182" s="2" t="s">
        <v>104</v>
      </c>
      <c r="C182" s="26" t="s">
        <v>105</v>
      </c>
    </row>
    <row r="183" spans="2:3" x14ac:dyDescent="0.3">
      <c r="B183" s="2" t="s">
        <v>106</v>
      </c>
      <c r="C183" s="26" t="s">
        <v>107</v>
      </c>
    </row>
    <row r="184" spans="2:3" x14ac:dyDescent="0.3">
      <c r="B184" s="2" t="s">
        <v>108</v>
      </c>
      <c r="C184" s="26" t="s">
        <v>109</v>
      </c>
    </row>
    <row r="185" spans="2:3" x14ac:dyDescent="0.3">
      <c r="B185" s="2" t="s">
        <v>112</v>
      </c>
      <c r="C185" s="26" t="s">
        <v>110</v>
      </c>
    </row>
    <row r="186" spans="2:3" x14ac:dyDescent="0.3">
      <c r="B186" s="2" t="s">
        <v>111</v>
      </c>
      <c r="C186" s="26" t="s">
        <v>113</v>
      </c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2" t="s">
        <v>114</v>
      </c>
      <c r="C189">
        <v>0.57956582354112696</v>
      </c>
    </row>
    <row r="190" spans="2:3" x14ac:dyDescent="0.3">
      <c r="B190" s="2" t="s">
        <v>100</v>
      </c>
      <c r="C190">
        <v>0.3145749061513079</v>
      </c>
    </row>
    <row r="191" spans="2:3" x14ac:dyDescent="0.3">
      <c r="B191" s="2"/>
      <c r="C191"/>
    </row>
    <row r="192" spans="2:3" x14ac:dyDescent="0.3">
      <c r="B192" s="27" t="s">
        <v>115</v>
      </c>
      <c r="C192" s="3"/>
    </row>
    <row r="193" spans="2:8" x14ac:dyDescent="0.3">
      <c r="B193" s="3"/>
      <c r="C193" s="3"/>
    </row>
    <row r="195" spans="2:8" x14ac:dyDescent="0.3">
      <c r="B195" s="1" t="s">
        <v>55</v>
      </c>
    </row>
    <row r="197" spans="2:8" x14ac:dyDescent="0.3">
      <c r="B197" s="1" t="s">
        <v>56</v>
      </c>
    </row>
    <row r="198" spans="2:8" x14ac:dyDescent="0.3">
      <c r="B198" s="1"/>
    </row>
    <row r="200" spans="2:8" x14ac:dyDescent="0.3">
      <c r="B200" s="1" t="s">
        <v>57</v>
      </c>
      <c r="E200" s="1" t="s">
        <v>58</v>
      </c>
    </row>
    <row r="201" spans="2:8" x14ac:dyDescent="0.3">
      <c r="B201" s="3" t="s">
        <v>59</v>
      </c>
      <c r="C201" s="3"/>
      <c r="E201" s="3" t="s">
        <v>61</v>
      </c>
      <c r="G201" s="3"/>
      <c r="H201" s="3"/>
    </row>
    <row r="202" spans="2:8" x14ac:dyDescent="0.3">
      <c r="B202" s="3" t="s">
        <v>60</v>
      </c>
      <c r="C202" s="3"/>
      <c r="E202" s="3" t="s">
        <v>62</v>
      </c>
      <c r="G202" s="3"/>
      <c r="H202" s="3"/>
    </row>
    <row r="204" spans="2:8" x14ac:dyDescent="0.3">
      <c r="B204" t="s">
        <v>63</v>
      </c>
    </row>
    <row r="205" spans="2:8" x14ac:dyDescent="0.3">
      <c r="B205" t="s">
        <v>64</v>
      </c>
    </row>
    <row r="208" spans="2:8" x14ac:dyDescent="0.3">
      <c r="B208" s="8" t="s">
        <v>123</v>
      </c>
    </row>
    <row r="209" spans="2:6" s="1" customFormat="1" x14ac:dyDescent="0.3">
      <c r="B209" s="33" t="s">
        <v>116</v>
      </c>
      <c r="C209" s="33"/>
      <c r="D209" s="33" t="s">
        <v>119</v>
      </c>
      <c r="E209" s="33"/>
      <c r="F209" s="2"/>
    </row>
    <row r="210" spans="2:6" s="2" customFormat="1" x14ac:dyDescent="0.3">
      <c r="B210" s="2" t="s">
        <v>117</v>
      </c>
      <c r="C210" s="2" t="s">
        <v>118</v>
      </c>
      <c r="D210" s="2" t="s">
        <v>117</v>
      </c>
      <c r="E210" s="2" t="s">
        <v>118</v>
      </c>
    </row>
    <row r="211" spans="2:6" x14ac:dyDescent="0.3">
      <c r="B211" s="3">
        <v>70</v>
      </c>
      <c r="C211" s="3">
        <v>35</v>
      </c>
      <c r="D211" s="3">
        <v>80</v>
      </c>
      <c r="E211" s="3">
        <v>20</v>
      </c>
    </row>
    <row r="212" spans="2:6" x14ac:dyDescent="0.3">
      <c r="B212" s="3">
        <v>70</v>
      </c>
      <c r="C212" s="3">
        <v>30</v>
      </c>
      <c r="D212" s="3">
        <v>85</v>
      </c>
      <c r="E212" s="3">
        <v>15</v>
      </c>
    </row>
    <row r="213" spans="2:6" x14ac:dyDescent="0.3">
      <c r="B213" s="3">
        <v>44</v>
      </c>
      <c r="C213" s="3">
        <v>56</v>
      </c>
      <c r="D213" s="3">
        <v>45</v>
      </c>
      <c r="E213" s="3">
        <v>55</v>
      </c>
    </row>
    <row r="214" spans="2:6" x14ac:dyDescent="0.3">
      <c r="B214" s="3">
        <v>70</v>
      </c>
      <c r="C214" s="3">
        <v>30</v>
      </c>
      <c r="D214" s="3">
        <v>35</v>
      </c>
      <c r="E214" s="3">
        <v>65</v>
      </c>
    </row>
    <row r="215" spans="2:6" x14ac:dyDescent="0.3">
      <c r="B215" s="3">
        <v>60</v>
      </c>
      <c r="C215" s="3">
        <v>40</v>
      </c>
      <c r="D215" s="3">
        <v>44</v>
      </c>
      <c r="E215" s="3">
        <v>66</v>
      </c>
    </row>
    <row r="216" spans="2:6" x14ac:dyDescent="0.3">
      <c r="B216" s="3">
        <v>30</v>
      </c>
      <c r="C216" s="3">
        <v>70</v>
      </c>
      <c r="D216" s="3">
        <v>33</v>
      </c>
      <c r="E216" s="3">
        <v>67</v>
      </c>
    </row>
    <row r="217" spans="2:6" x14ac:dyDescent="0.3">
      <c r="B217" s="3">
        <v>33</v>
      </c>
      <c r="C217" s="3">
        <v>67</v>
      </c>
      <c r="D217" s="3">
        <v>42</v>
      </c>
      <c r="E217" s="3">
        <v>58</v>
      </c>
    </row>
    <row r="218" spans="2:6" x14ac:dyDescent="0.3">
      <c r="B218" s="3">
        <v>55</v>
      </c>
      <c r="C218" s="3">
        <v>45</v>
      </c>
      <c r="D218" s="3">
        <v>37</v>
      </c>
      <c r="E218" s="3">
        <v>63</v>
      </c>
    </row>
    <row r="219" spans="2:6" x14ac:dyDescent="0.3">
      <c r="B219" s="3">
        <v>47</v>
      </c>
      <c r="C219" s="3">
        <v>53</v>
      </c>
      <c r="D219" s="3">
        <v>80</v>
      </c>
      <c r="E219" s="3">
        <v>20</v>
      </c>
    </row>
    <row r="220" spans="2:6" x14ac:dyDescent="0.3">
      <c r="B220" s="3">
        <v>45</v>
      </c>
      <c r="C220" s="3">
        <v>55</v>
      </c>
      <c r="D220" s="3">
        <v>85</v>
      </c>
      <c r="E220" s="3">
        <v>15</v>
      </c>
    </row>
    <row r="222" spans="2:6" x14ac:dyDescent="0.3">
      <c r="B222" t="s">
        <v>124</v>
      </c>
      <c r="C222" s="2">
        <f>_xlfn.VAR.S(B211:B220)</f>
        <v>225.15555555555571</v>
      </c>
    </row>
    <row r="223" spans="2:6" x14ac:dyDescent="0.3">
      <c r="B223" t="s">
        <v>125</v>
      </c>
      <c r="C223" s="2">
        <f>_xlfn.VAR.S(D211:D220)</f>
        <v>513.60000000000014</v>
      </c>
    </row>
    <row r="225" spans="2:4" x14ac:dyDescent="0.3">
      <c r="B225" t="s">
        <v>126</v>
      </c>
      <c r="C225"/>
      <c r="D225"/>
    </row>
    <row r="226" spans="2:4" ht="15" thickBot="1" x14ac:dyDescent="0.35">
      <c r="C226"/>
      <c r="D226"/>
    </row>
    <row r="227" spans="2:4" x14ac:dyDescent="0.3">
      <c r="B227" s="19"/>
      <c r="C227" s="19">
        <v>70</v>
      </c>
      <c r="D227" s="19">
        <v>80</v>
      </c>
    </row>
    <row r="228" spans="2:4" x14ac:dyDescent="0.3">
      <c r="B228" t="s">
        <v>87</v>
      </c>
      <c r="C228">
        <v>50.444444444444443</v>
      </c>
      <c r="D228">
        <v>54</v>
      </c>
    </row>
    <row r="229" spans="2:4" x14ac:dyDescent="0.3">
      <c r="B229" t="s">
        <v>127</v>
      </c>
      <c r="C229">
        <v>225.15</v>
      </c>
      <c r="D229">
        <v>513</v>
      </c>
    </row>
    <row r="230" spans="2:4" x14ac:dyDescent="0.3">
      <c r="B230" t="s">
        <v>88</v>
      </c>
      <c r="C230">
        <v>9</v>
      </c>
      <c r="D230">
        <v>9</v>
      </c>
    </row>
    <row r="231" spans="2:4" x14ac:dyDescent="0.3">
      <c r="B231" t="s">
        <v>90</v>
      </c>
      <c r="C231">
        <v>0</v>
      </c>
      <c r="D231"/>
    </row>
    <row r="232" spans="2:4" x14ac:dyDescent="0.3">
      <c r="B232" t="s">
        <v>128</v>
      </c>
      <c r="C232">
        <v>-0.39260552913519026</v>
      </c>
      <c r="D232"/>
    </row>
    <row r="233" spans="2:4" x14ac:dyDescent="0.3">
      <c r="B233" t="s">
        <v>129</v>
      </c>
      <c r="C233">
        <v>0.34730542758451499</v>
      </c>
      <c r="D233"/>
    </row>
    <row r="234" spans="2:4" x14ac:dyDescent="0.3">
      <c r="B234" t="s">
        <v>130</v>
      </c>
      <c r="C234">
        <v>1.6448536269514715</v>
      </c>
      <c r="D234"/>
    </row>
    <row r="235" spans="2:4" x14ac:dyDescent="0.3">
      <c r="B235" t="s">
        <v>131</v>
      </c>
      <c r="C235">
        <v>0.69461085516902998</v>
      </c>
      <c r="D235"/>
    </row>
    <row r="236" spans="2:4" ht="15" thickBot="1" x14ac:dyDescent="0.35">
      <c r="B236" s="18" t="s">
        <v>132</v>
      </c>
      <c r="C236" s="18">
        <v>1.9599639845400536</v>
      </c>
      <c r="D236" s="18"/>
    </row>
    <row r="238" spans="2:4" x14ac:dyDescent="0.3">
      <c r="B238" t="s">
        <v>135</v>
      </c>
      <c r="C238" s="2">
        <v>0.6946</v>
      </c>
    </row>
    <row r="239" spans="2:4" x14ac:dyDescent="0.3">
      <c r="B239" t="s">
        <v>136</v>
      </c>
      <c r="C239" s="2">
        <v>0.05</v>
      </c>
    </row>
    <row r="240" spans="2:4" x14ac:dyDescent="0.3">
      <c r="B240" s="4" t="s">
        <v>134</v>
      </c>
    </row>
  </sheetData>
  <mergeCells count="6">
    <mergeCell ref="F48:H48"/>
    <mergeCell ref="B48:C48"/>
    <mergeCell ref="F69:H69"/>
    <mergeCell ref="B166:C166"/>
    <mergeCell ref="B209:C209"/>
    <mergeCell ref="D209:E2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 Upadhyay</cp:lastModifiedBy>
  <dcterms:created xsi:type="dcterms:W3CDTF">2015-06-05T18:17:20Z</dcterms:created>
  <dcterms:modified xsi:type="dcterms:W3CDTF">2024-08-07T14:08:50Z</dcterms:modified>
</cp:coreProperties>
</file>