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ktikum SCPK\Responsi SCPK\responsi\No 1 WP\"/>
    </mc:Choice>
  </mc:AlternateContent>
  <bookViews>
    <workbookView xWindow="-108" yWindow="-108" windowWidth="23256" windowHeight="12576"/>
  </bookViews>
  <sheets>
    <sheet name="Weighted Product (WP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7" i="1"/>
  <c r="P5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7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8" i="1"/>
  <c r="K9" i="1"/>
  <c r="K7" i="1"/>
  <c r="P10" i="1" l="1"/>
  <c r="P13" i="1"/>
  <c r="P21" i="1"/>
  <c r="P24" i="1"/>
  <c r="P29" i="1"/>
  <c r="P32" i="1"/>
  <c r="P37" i="1"/>
  <c r="P40" i="1"/>
  <c r="P45" i="1"/>
  <c r="P48" i="1"/>
  <c r="P53" i="1"/>
  <c r="P56" i="1"/>
  <c r="E15" i="1"/>
  <c r="E14" i="1"/>
  <c r="P50" i="1" l="1"/>
  <c r="P42" i="1"/>
  <c r="P34" i="1"/>
  <c r="P26" i="1"/>
  <c r="P18" i="1"/>
  <c r="P8" i="1"/>
  <c r="P12" i="1"/>
  <c r="P16" i="1"/>
  <c r="P51" i="1"/>
  <c r="P43" i="1"/>
  <c r="P35" i="1"/>
  <c r="P27" i="1"/>
  <c r="P19" i="1"/>
  <c r="P55" i="1"/>
  <c r="P47" i="1"/>
  <c r="P39" i="1"/>
  <c r="P31" i="1"/>
  <c r="P23" i="1"/>
  <c r="P15" i="1"/>
  <c r="P54" i="1"/>
  <c r="P46" i="1"/>
  <c r="P38" i="1"/>
  <c r="P30" i="1"/>
  <c r="P22" i="1"/>
  <c r="P14" i="1"/>
  <c r="P52" i="1"/>
  <c r="P44" i="1"/>
  <c r="P36" i="1"/>
  <c r="P28" i="1"/>
  <c r="P20" i="1"/>
  <c r="P11" i="1"/>
  <c r="P49" i="1"/>
  <c r="P41" i="1"/>
  <c r="P33" i="1"/>
  <c r="P25" i="1"/>
  <c r="P17" i="1"/>
  <c r="P9" i="1"/>
  <c r="C19" i="1"/>
  <c r="D14" i="1" l="1"/>
  <c r="D16" i="1"/>
  <c r="E16" i="1" s="1"/>
  <c r="D15" i="1"/>
  <c r="D17" i="1"/>
  <c r="E17" i="1" s="1"/>
  <c r="P7" i="1" l="1"/>
  <c r="D19" i="1"/>
  <c r="R7" i="1" l="1"/>
</calcChain>
</file>

<file path=xl/sharedStrings.xml><?xml version="1.0" encoding="utf-8"?>
<sst xmlns="http://schemas.openxmlformats.org/spreadsheetml/2006/main" count="205" uniqueCount="84">
  <si>
    <t>Menentukan Kriteria Bobot</t>
  </si>
  <si>
    <t>Alternatif</t>
  </si>
  <si>
    <t>Kriteria</t>
  </si>
  <si>
    <t>C1</t>
  </si>
  <si>
    <t>C2</t>
  </si>
  <si>
    <t>C3</t>
  </si>
  <si>
    <t>C4</t>
  </si>
  <si>
    <t>Sifat</t>
  </si>
  <si>
    <t>Biaya/Cost</t>
  </si>
  <si>
    <t>Benefit/Keuntungan</t>
  </si>
  <si>
    <t>Ket</t>
  </si>
  <si>
    <t>Menentukan Bobot</t>
  </si>
  <si>
    <t>Bobot</t>
  </si>
  <si>
    <t>W1</t>
  </si>
  <si>
    <t>W2</t>
  </si>
  <si>
    <t>W3</t>
  </si>
  <si>
    <t>W4</t>
  </si>
  <si>
    <t>Jumlah</t>
  </si>
  <si>
    <t>Nilai</t>
  </si>
  <si>
    <t>Normalisasi</t>
  </si>
  <si>
    <t>Perkalian dengan Kriteria</t>
  </si>
  <si>
    <t>Rating Kecocokan</t>
  </si>
  <si>
    <t>A1</t>
  </si>
  <si>
    <t>A2</t>
  </si>
  <si>
    <t>A3</t>
  </si>
  <si>
    <t>Perpangkatan Rating Bobot</t>
  </si>
  <si>
    <t>Perpangkatan</t>
  </si>
  <si>
    <t>Vektor</t>
  </si>
  <si>
    <t>S</t>
  </si>
  <si>
    <t>V</t>
  </si>
  <si>
    <t>Max</t>
  </si>
  <si>
    <t>Weighted Product (WP)</t>
  </si>
  <si>
    <t>House age</t>
  </si>
  <si>
    <t>Distance to the nearest MRT station</t>
  </si>
  <si>
    <t>Number of convenience stores</t>
  </si>
  <si>
    <t>House price of unit area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</si>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</sst>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9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Hyperlink 2" xfId="4"/>
    <cellStyle name="Normal" xfId="0" builtinId="0"/>
    <cellStyle name="Normal 2" xfId="2"/>
    <cellStyle name="Normal 3" xfId="3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6"/>
  <sheetViews>
    <sheetView tabSelected="1" workbookViewId="0">
      <selection activeCell="E19" sqref="E19"/>
    </sheetView>
  </sheetViews>
  <sheetFormatPr defaultRowHeight="14.4"/>
  <cols>
    <col min="1" max="2" width="8.88671875" style="3"/>
    <col min="3" max="3" width="56.33203125" style="3" customWidth="1"/>
    <col min="4" max="4" width="17.6640625" style="3" customWidth="1"/>
    <col min="5" max="5" width="22.33203125" style="3" customWidth="1"/>
    <col min="6" max="6" width="16.44140625" style="3" customWidth="1"/>
    <col min="7" max="10" width="8.88671875" style="3"/>
    <col min="11" max="11" width="28.6640625" style="3" customWidth="1"/>
    <col min="12" max="12" width="27.33203125" style="3" customWidth="1"/>
    <col min="13" max="13" width="23.21875" style="3" customWidth="1"/>
    <col min="14" max="14" width="26.6640625" style="3" customWidth="1"/>
    <col min="15" max="15" width="8.88671875" style="3"/>
    <col min="16" max="16" width="21.5546875" style="3" customWidth="1"/>
    <col min="17" max="17" width="14.33203125" style="3" customWidth="1"/>
    <col min="18" max="16384" width="8.88671875" style="3"/>
  </cols>
  <sheetData>
    <row r="2" spans="2:25" ht="45.6" customHeight="1">
      <c r="F2" s="2" t="s">
        <v>31</v>
      </c>
      <c r="G2" s="2"/>
      <c r="H2" s="2"/>
      <c r="I2" s="2"/>
      <c r="J2" s="2"/>
      <c r="K2" s="2"/>
      <c r="L2" s="2"/>
    </row>
    <row r="3" spans="2:25">
      <c r="B3" s="5" t="s">
        <v>0</v>
      </c>
      <c r="C3" s="5"/>
      <c r="D3" s="5"/>
      <c r="E3" s="5"/>
      <c r="J3" s="5" t="s">
        <v>25</v>
      </c>
      <c r="K3" s="5"/>
      <c r="L3" s="5"/>
    </row>
    <row r="4" spans="2:25">
      <c r="B4" s="5" t="s">
        <v>2</v>
      </c>
      <c r="C4" s="5"/>
      <c r="D4" s="6" t="s">
        <v>7</v>
      </c>
      <c r="E4" s="6" t="s">
        <v>10</v>
      </c>
      <c r="J4" s="5" t="s">
        <v>26</v>
      </c>
      <c r="K4" s="5"/>
      <c r="L4" s="5"/>
      <c r="M4" s="5"/>
      <c r="N4" s="5"/>
      <c r="O4" s="5"/>
      <c r="P4" s="5" t="s">
        <v>27</v>
      </c>
      <c r="Q4" s="5"/>
      <c r="R4" s="5" t="s">
        <v>30</v>
      </c>
    </row>
    <row r="5" spans="2:25">
      <c r="B5" s="6" t="s">
        <v>3</v>
      </c>
      <c r="C5" s="6" t="s">
        <v>32</v>
      </c>
      <c r="D5" s="6" t="s">
        <v>8</v>
      </c>
      <c r="E5" s="6">
        <v>-1</v>
      </c>
      <c r="J5" s="6"/>
      <c r="K5" s="5" t="s">
        <v>2</v>
      </c>
      <c r="L5" s="5"/>
      <c r="M5" s="5"/>
      <c r="N5" s="5"/>
      <c r="O5" s="5"/>
      <c r="P5" s="5" t="s">
        <v>28</v>
      </c>
      <c r="Q5" s="5" t="s">
        <v>29</v>
      </c>
      <c r="R5" s="5"/>
      <c r="T5" s="5"/>
      <c r="U5" s="5"/>
      <c r="V5" s="5"/>
      <c r="W5" s="5"/>
      <c r="X5" s="5"/>
      <c r="Y5" s="5"/>
    </row>
    <row r="6" spans="2:25">
      <c r="B6" s="6" t="s">
        <v>4</v>
      </c>
      <c r="C6" s="7" t="s">
        <v>33</v>
      </c>
      <c r="D6" s="6" t="s">
        <v>8</v>
      </c>
      <c r="E6" s="6">
        <v>-1</v>
      </c>
      <c r="J6" s="6"/>
      <c r="K6" s="6" t="s">
        <v>3</v>
      </c>
      <c r="L6" s="6" t="s">
        <v>4</v>
      </c>
      <c r="M6" s="6" t="s">
        <v>5</v>
      </c>
      <c r="N6" s="6" t="s">
        <v>6</v>
      </c>
      <c r="O6" s="6"/>
      <c r="P6" s="5"/>
      <c r="Q6" s="5"/>
      <c r="R6" s="5"/>
    </row>
    <row r="7" spans="2:25">
      <c r="B7" s="6" t="s">
        <v>5</v>
      </c>
      <c r="C7" s="6" t="s">
        <v>34</v>
      </c>
      <c r="D7" s="6" t="s">
        <v>9</v>
      </c>
      <c r="E7" s="6">
        <v>1</v>
      </c>
      <c r="J7" s="6" t="s">
        <v>22</v>
      </c>
      <c r="K7" s="3">
        <f>(C24^$E$14)</f>
        <v>0.44942548659777087</v>
      </c>
      <c r="L7" s="3">
        <f>(D24^$E$15)</f>
        <v>0.18119829322534764</v>
      </c>
      <c r="M7" s="3">
        <f>(E24^$E$16)</f>
        <v>2.0309176209047357</v>
      </c>
      <c r="N7" s="3">
        <f>(F24^$E$17)</f>
        <v>0.75607732672400363</v>
      </c>
      <c r="P7" s="3">
        <f>K7*L7*M7*N7</f>
        <v>0.12504614921091534</v>
      </c>
      <c r="Q7" s="3">
        <f>P7/$P$57</f>
        <v>3.9950614514285845E-2</v>
      </c>
      <c r="R7" s="5">
        <f>MAX(Q7:Q56)</f>
        <v>0.11701219325541663</v>
      </c>
    </row>
    <row r="8" spans="2:25">
      <c r="B8" s="6" t="s">
        <v>6</v>
      </c>
      <c r="C8" s="6" t="s">
        <v>35</v>
      </c>
      <c r="D8" s="6" t="s">
        <v>8</v>
      </c>
      <c r="E8" s="6">
        <v>-1</v>
      </c>
      <c r="J8" s="6" t="s">
        <v>23</v>
      </c>
      <c r="K8" s="3">
        <f t="shared" ref="K8:K56" si="0">(C25^$E$14)</f>
        <v>0.50384819267838254</v>
      </c>
      <c r="L8" s="3">
        <f t="shared" ref="L8:L56" si="1">(D25^$E$15)</f>
        <v>0.11056788020590388</v>
      </c>
      <c r="M8" s="3">
        <f t="shared" ref="M8:M56" si="2">(E25^$E$16)</f>
        <v>1.9661338478579948</v>
      </c>
      <c r="N8" s="3">
        <f t="shared" ref="N8:N56" si="3">(F25^$E$17)</f>
        <v>0.7498527098973784</v>
      </c>
      <c r="P8" s="3">
        <f>K8*L8*M8*N8</f>
        <v>8.2133008969644872E-2</v>
      </c>
      <c r="Q8" s="3">
        <f t="shared" ref="Q8:Q56" si="4">P8/$P$57</f>
        <v>2.6240425642457457E-2</v>
      </c>
      <c r="R8" s="5"/>
    </row>
    <row r="9" spans="2:25">
      <c r="B9" s="6"/>
      <c r="C9" s="6"/>
      <c r="D9" s="6"/>
      <c r="E9" s="6"/>
      <c r="J9" s="6" t="s">
        <v>24</v>
      </c>
      <c r="K9" s="3">
        <f t="shared" si="0"/>
        <v>0.55036349677881313</v>
      </c>
      <c r="L9" s="3">
        <f t="shared" si="1"/>
        <v>8.7581769684316912E-2</v>
      </c>
      <c r="M9" s="3">
        <f t="shared" si="2"/>
        <v>1.6408455124660906</v>
      </c>
      <c r="N9" s="3">
        <f t="shared" si="3"/>
        <v>0.74330067576084857</v>
      </c>
      <c r="P9" s="3">
        <f t="shared" ref="P9:P56" si="5">K9*L9*M9*N9</f>
        <v>5.8788930423940941E-2</v>
      </c>
      <c r="Q9" s="3">
        <f t="shared" si="4"/>
        <v>1.8782296871154035E-2</v>
      </c>
      <c r="R9" s="5"/>
    </row>
    <row r="10" spans="2:25">
      <c r="J10" s="6" t="s">
        <v>36</v>
      </c>
      <c r="K10" s="3">
        <f t="shared" si="0"/>
        <v>0.55036349677881313</v>
      </c>
      <c r="L10" s="3">
        <f t="shared" si="1"/>
        <v>8.7581769684316912E-2</v>
      </c>
      <c r="M10" s="3">
        <f t="shared" si="2"/>
        <v>1.6408455124660906</v>
      </c>
      <c r="N10" s="3">
        <f t="shared" si="3"/>
        <v>0.73493283215690119</v>
      </c>
      <c r="P10" s="3">
        <f t="shared" si="5"/>
        <v>5.8127103263717617E-2</v>
      </c>
      <c r="Q10" s="3">
        <f t="shared" si="4"/>
        <v>1.8570851721343228E-2</v>
      </c>
      <c r="R10" s="5"/>
    </row>
    <row r="11" spans="2:25">
      <c r="J11" s="6" t="s">
        <v>37</v>
      </c>
      <c r="K11" s="3">
        <f t="shared" si="0"/>
        <v>0.68976194440863059</v>
      </c>
      <c r="L11" s="3">
        <f t="shared" si="1"/>
        <v>0.10073802266895132</v>
      </c>
      <c r="M11" s="3">
        <f t="shared" si="2"/>
        <v>1.6408455124660906</v>
      </c>
      <c r="N11" s="3">
        <f t="shared" si="3"/>
        <v>0.74863646856548949</v>
      </c>
      <c r="P11" s="3">
        <f t="shared" si="5"/>
        <v>8.5355463441520882E-2</v>
      </c>
      <c r="Q11" s="3">
        <f t="shared" si="4"/>
        <v>2.7269957836836434E-2</v>
      </c>
      <c r="R11" s="5"/>
    </row>
    <row r="12" spans="2:25">
      <c r="B12" s="5" t="s">
        <v>11</v>
      </c>
      <c r="C12" s="5"/>
      <c r="J12" s="6" t="s">
        <v>38</v>
      </c>
      <c r="K12" s="3">
        <f t="shared" si="0"/>
        <v>0.63614448386806288</v>
      </c>
      <c r="L12" s="3">
        <f t="shared" si="1"/>
        <v>5.2042663902653143E-2</v>
      </c>
      <c r="M12" s="3">
        <f t="shared" si="2"/>
        <v>1.4021889487005648</v>
      </c>
      <c r="N12" s="3">
        <f t="shared" si="3"/>
        <v>0.76579935726257942</v>
      </c>
      <c r="P12" s="3">
        <f>K12*L12*M12*N12</f>
        <v>3.5549772166978473E-2</v>
      </c>
      <c r="Q12" s="3">
        <f t="shared" si="4"/>
        <v>1.13576887643148E-2</v>
      </c>
      <c r="R12" s="5"/>
    </row>
    <row r="13" spans="2:25">
      <c r="B13" s="6" t="s">
        <v>12</v>
      </c>
      <c r="C13" s="6" t="s">
        <v>18</v>
      </c>
      <c r="D13" s="6" t="s">
        <v>19</v>
      </c>
      <c r="E13" s="6" t="s">
        <v>20</v>
      </c>
      <c r="J13" s="6" t="s">
        <v>39</v>
      </c>
      <c r="K13" s="3">
        <f t="shared" si="0"/>
        <v>0.44169112235492236</v>
      </c>
      <c r="L13" s="3">
        <f t="shared" si="1"/>
        <v>8.4153097782058414E-2</v>
      </c>
      <c r="M13" s="3">
        <f t="shared" si="2"/>
        <v>1.8198272596876397</v>
      </c>
      <c r="N13" s="3">
        <f t="shared" si="3"/>
        <v>0.75251471451240914</v>
      </c>
      <c r="P13" s="3">
        <f t="shared" si="5"/>
        <v>5.0901893798961512E-2</v>
      </c>
      <c r="Q13" s="3">
        <f t="shared" si="4"/>
        <v>1.6262491488477741E-2</v>
      </c>
      <c r="R13" s="5"/>
    </row>
    <row r="14" spans="2:25">
      <c r="B14" s="6" t="s">
        <v>13</v>
      </c>
      <c r="C14" s="3">
        <v>3</v>
      </c>
      <c r="D14" s="3">
        <f>(C14/C19)</f>
        <v>0.23076923076923078</v>
      </c>
      <c r="E14" s="6">
        <f>(D14*E5)</f>
        <v>-0.23076923076923078</v>
      </c>
      <c r="F14" s="6"/>
      <c r="J14" s="6" t="s">
        <v>40</v>
      </c>
      <c r="K14" s="3">
        <f t="shared" si="0"/>
        <v>0.4991949061472073</v>
      </c>
      <c r="L14" s="3">
        <f t="shared" si="1"/>
        <v>0.11332103086861224</v>
      </c>
      <c r="M14" s="3">
        <f t="shared" si="2"/>
        <v>1.7355261187714732</v>
      </c>
      <c r="N14" s="3">
        <f t="shared" si="3"/>
        <v>0.74403096302054283</v>
      </c>
      <c r="P14" s="3">
        <f t="shared" si="5"/>
        <v>7.3047074080834343E-2</v>
      </c>
      <c r="Q14" s="3">
        <f t="shared" si="4"/>
        <v>2.3337587893871393E-2</v>
      </c>
      <c r="R14" s="5"/>
    </row>
    <row r="15" spans="2:25">
      <c r="B15" s="6" t="s">
        <v>14</v>
      </c>
      <c r="C15" s="3">
        <v>5</v>
      </c>
      <c r="D15" s="3">
        <f>(C15/C19)</f>
        <v>0.38461538461538464</v>
      </c>
      <c r="E15" s="6">
        <f t="shared" ref="E15:F17" si="6">(D15*E6)</f>
        <v>-0.38461538461538464</v>
      </c>
      <c r="F15" s="6"/>
      <c r="J15" s="6" t="s">
        <v>41</v>
      </c>
      <c r="K15" s="3">
        <f t="shared" si="0"/>
        <v>0.45040345026384809</v>
      </c>
      <c r="L15" s="3">
        <f t="shared" si="1"/>
        <v>3.6394333305025478E-2</v>
      </c>
      <c r="M15" s="3">
        <f t="shared" si="2"/>
        <v>1</v>
      </c>
      <c r="N15" s="3">
        <f t="shared" si="3"/>
        <v>0.79797237679251676</v>
      </c>
      <c r="P15" s="3">
        <f t="shared" si="5"/>
        <v>1.3080469562628511E-2</v>
      </c>
      <c r="Q15" s="3">
        <f t="shared" si="4"/>
        <v>4.1790395022960466E-3</v>
      </c>
      <c r="R15" s="5"/>
    </row>
    <row r="16" spans="2:25">
      <c r="B16" s="6" t="s">
        <v>15</v>
      </c>
      <c r="C16" s="3">
        <v>4</v>
      </c>
      <c r="D16" s="3">
        <f>(C16/C19)</f>
        <v>0.30769230769230771</v>
      </c>
      <c r="E16" s="6">
        <f>(D16*E7)</f>
        <v>0.30769230769230771</v>
      </c>
      <c r="F16" s="6"/>
      <c r="J16" s="6" t="s">
        <v>42</v>
      </c>
      <c r="K16" s="3">
        <f t="shared" si="0"/>
        <v>0.51390171825722053</v>
      </c>
      <c r="L16" s="3">
        <f t="shared" si="1"/>
        <v>5.6174642040018527E-2</v>
      </c>
      <c r="M16" s="3">
        <f t="shared" si="2"/>
        <v>1.4021889487005648</v>
      </c>
      <c r="N16" s="3">
        <f t="shared" si="3"/>
        <v>0.78810704495251893</v>
      </c>
      <c r="P16" s="3">
        <f t="shared" si="5"/>
        <v>3.1901575594660316E-2</v>
      </c>
      <c r="Q16" s="3">
        <f t="shared" si="4"/>
        <v>1.0192137519012644E-2</v>
      </c>
      <c r="R16" s="5"/>
    </row>
    <row r="17" spans="2:18">
      <c r="B17" s="6" t="s">
        <v>16</v>
      </c>
      <c r="C17" s="3">
        <v>1</v>
      </c>
      <c r="D17" s="3">
        <f>(C17/C19)</f>
        <v>7.6923076923076927E-2</v>
      </c>
      <c r="E17" s="6">
        <f t="shared" si="6"/>
        <v>-7.6923076923076927E-2</v>
      </c>
      <c r="F17" s="6"/>
      <c r="J17" s="6" t="s">
        <v>43</v>
      </c>
      <c r="K17" s="3">
        <f t="shared" si="0"/>
        <v>0.44080949813939718</v>
      </c>
      <c r="L17" s="3">
        <f t="shared" si="1"/>
        <v>9.9321825433306352E-2</v>
      </c>
      <c r="M17" s="3">
        <f t="shared" si="2"/>
        <v>1</v>
      </c>
      <c r="N17" s="3">
        <f t="shared" si="3"/>
        <v>0.75095749881998874</v>
      </c>
      <c r="P17" s="3">
        <f t="shared" si="5"/>
        <v>3.2878424234847728E-2</v>
      </c>
      <c r="Q17" s="3">
        <f t="shared" si="4"/>
        <v>1.0504227924908367E-2</v>
      </c>
      <c r="R17" s="5"/>
    </row>
    <row r="18" spans="2:18">
      <c r="B18" s="6"/>
      <c r="J18" s="6" t="s">
        <v>44</v>
      </c>
      <c r="K18" s="3">
        <f t="shared" si="0"/>
        <v>0.6539383336067992</v>
      </c>
      <c r="L18" s="3">
        <f t="shared" si="1"/>
        <v>0.17681698224377684</v>
      </c>
      <c r="M18" s="3">
        <f t="shared" si="2"/>
        <v>1.9661338478579948</v>
      </c>
      <c r="N18" s="3">
        <f t="shared" si="3"/>
        <v>0.73163444499989849</v>
      </c>
      <c r="P18" s="3">
        <f t="shared" si="5"/>
        <v>0.16632900667940465</v>
      </c>
      <c r="Q18" s="3">
        <f t="shared" si="4"/>
        <v>5.313994929332002E-2</v>
      </c>
      <c r="R18" s="5"/>
    </row>
    <row r="19" spans="2:18">
      <c r="B19" s="6" t="s">
        <v>17</v>
      </c>
      <c r="C19" s="3">
        <f>SUM(C14:C18)</f>
        <v>13</v>
      </c>
      <c r="D19" s="3">
        <f>SUM(D14:D18)</f>
        <v>1</v>
      </c>
      <c r="J19" s="6" t="s">
        <v>45</v>
      </c>
      <c r="K19" s="3">
        <f t="shared" si="0"/>
        <v>0.55326876095230892</v>
      </c>
      <c r="L19" s="3">
        <f t="shared" si="1"/>
        <v>9.2161661919215571E-2</v>
      </c>
      <c r="M19" s="3">
        <f t="shared" si="2"/>
        <v>1.6408455124660906</v>
      </c>
      <c r="N19" s="3">
        <f t="shared" si="3"/>
        <v>0.75397061335244742</v>
      </c>
      <c r="P19" s="3">
        <f t="shared" si="5"/>
        <v>6.3082451133387785E-2</v>
      </c>
      <c r="Q19" s="3">
        <f t="shared" si="4"/>
        <v>2.0154020765529194E-2</v>
      </c>
      <c r="R19" s="5"/>
    </row>
    <row r="20" spans="2:18">
      <c r="J20" s="6" t="s">
        <v>46</v>
      </c>
      <c r="K20" s="3">
        <f t="shared" si="0"/>
        <v>0.49862913827039618</v>
      </c>
      <c r="L20" s="3">
        <f t="shared" si="1"/>
        <v>4.9561057606031571E-2</v>
      </c>
      <c r="M20" s="3">
        <f t="shared" si="2"/>
        <v>1.5319663573359739</v>
      </c>
      <c r="N20" s="3">
        <f t="shared" si="3"/>
        <v>0.78362713275085805</v>
      </c>
      <c r="P20" s="3">
        <f t="shared" si="5"/>
        <v>2.9667224088500817E-2</v>
      </c>
      <c r="Q20" s="3">
        <f t="shared" si="4"/>
        <v>9.4782913408194142E-3</v>
      </c>
      <c r="R20" s="5"/>
    </row>
    <row r="21" spans="2:18">
      <c r="B21" s="5" t="s">
        <v>21</v>
      </c>
      <c r="C21" s="5"/>
      <c r="D21" s="8"/>
      <c r="E21" s="8"/>
      <c r="F21" s="8"/>
      <c r="G21" s="8"/>
      <c r="J21" s="6" t="s">
        <v>47</v>
      </c>
      <c r="K21" s="3">
        <f t="shared" si="0"/>
        <v>0.55132287964728899</v>
      </c>
      <c r="L21" s="3">
        <f t="shared" si="1"/>
        <v>6.6170909486294366E-2</v>
      </c>
      <c r="M21" s="3">
        <f t="shared" si="2"/>
        <v>1.5319663573359739</v>
      </c>
      <c r="N21" s="3">
        <f t="shared" si="3"/>
        <v>0.76190434854900291</v>
      </c>
      <c r="P21" s="3">
        <f t="shared" si="5"/>
        <v>4.2581680805192777E-2</v>
      </c>
      <c r="Q21" s="3">
        <f t="shared" si="4"/>
        <v>1.3604291903057867E-2</v>
      </c>
      <c r="R21" s="5"/>
    </row>
    <row r="22" spans="2:18">
      <c r="B22" s="5" t="s">
        <v>1</v>
      </c>
      <c r="C22" s="5" t="s">
        <v>2</v>
      </c>
      <c r="D22" s="5"/>
      <c r="E22" s="5"/>
      <c r="F22" s="5"/>
      <c r="G22" s="6"/>
      <c r="J22" s="6" t="s">
        <v>48</v>
      </c>
      <c r="K22" s="3">
        <f t="shared" si="0"/>
        <v>0.43821975339941827</v>
      </c>
      <c r="L22" s="3">
        <f t="shared" si="1"/>
        <v>8.6570761908661489E-2</v>
      </c>
      <c r="M22" s="3">
        <f t="shared" si="2"/>
        <v>1.2377262853054281</v>
      </c>
      <c r="N22" s="3">
        <f t="shared" si="3"/>
        <v>0.73956710541818738</v>
      </c>
      <c r="P22" s="3">
        <f t="shared" si="5"/>
        <v>3.4726849926546344E-2</v>
      </c>
      <c r="Q22" s="3">
        <f t="shared" si="4"/>
        <v>1.1094775836486178E-2</v>
      </c>
      <c r="R22" s="5"/>
    </row>
    <row r="23" spans="2:18">
      <c r="B23" s="5"/>
      <c r="C23" s="6" t="s">
        <v>3</v>
      </c>
      <c r="D23" s="6" t="s">
        <v>4</v>
      </c>
      <c r="E23" s="6" t="s">
        <v>5</v>
      </c>
      <c r="F23" s="6" t="s">
        <v>6</v>
      </c>
      <c r="G23" s="6"/>
      <c r="J23" s="6" t="s">
        <v>49</v>
      </c>
      <c r="K23" s="3">
        <f t="shared" si="0"/>
        <v>1</v>
      </c>
      <c r="L23" s="3">
        <f t="shared" si="1"/>
        <v>0.11251385776493635</v>
      </c>
      <c r="M23" s="3">
        <f t="shared" si="2"/>
        <v>1.7355261187714732</v>
      </c>
      <c r="N23" s="3">
        <f t="shared" si="3"/>
        <v>0.72114349594106153</v>
      </c>
      <c r="P23" s="3">
        <f t="shared" si="5"/>
        <v>0.14081822328715699</v>
      </c>
      <c r="Q23" s="3">
        <f t="shared" si="4"/>
        <v>4.4989586569697919E-2</v>
      </c>
      <c r="R23" s="5"/>
    </row>
    <row r="24" spans="2:18">
      <c r="B24" s="6" t="s">
        <v>22</v>
      </c>
      <c r="C24" s="9">
        <v>32</v>
      </c>
      <c r="D24" s="9">
        <v>84.878820000000005</v>
      </c>
      <c r="E24" s="9">
        <v>10</v>
      </c>
      <c r="F24" s="9">
        <v>37.9</v>
      </c>
      <c r="G24" s="1"/>
      <c r="J24" s="6" t="s">
        <v>50</v>
      </c>
      <c r="K24" s="3">
        <f t="shared" si="0"/>
        <v>0.51523596363222557</v>
      </c>
      <c r="L24" s="3">
        <f t="shared" si="1"/>
        <v>0.10497996136697382</v>
      </c>
      <c r="M24" s="3">
        <f t="shared" si="2"/>
        <v>1</v>
      </c>
      <c r="N24" s="3">
        <f t="shared" si="3"/>
        <v>0.75685010716040979</v>
      </c>
      <c r="P24" s="3">
        <f t="shared" si="5"/>
        <v>4.093760720715308E-2</v>
      </c>
      <c r="Q24" s="3">
        <f t="shared" si="4"/>
        <v>1.3079031821377035E-2</v>
      </c>
      <c r="R24" s="5"/>
    </row>
    <row r="25" spans="2:18">
      <c r="B25" s="6" t="s">
        <v>23</v>
      </c>
      <c r="C25" s="9">
        <v>19.5</v>
      </c>
      <c r="D25" s="9">
        <v>306.59469999999999</v>
      </c>
      <c r="E25" s="9">
        <v>9</v>
      </c>
      <c r="F25" s="9">
        <v>42.2</v>
      </c>
      <c r="G25" s="1"/>
      <c r="J25" s="6" t="s">
        <v>51</v>
      </c>
      <c r="K25" s="3">
        <f t="shared" si="0"/>
        <v>0.52076469012993665</v>
      </c>
      <c r="L25" s="3">
        <f t="shared" si="1"/>
        <v>0.10305607522424659</v>
      </c>
      <c r="M25" s="3">
        <f t="shared" si="2"/>
        <v>1.8961550286783428</v>
      </c>
      <c r="N25" s="3">
        <f t="shared" si="3"/>
        <v>0.74971619923692812</v>
      </c>
      <c r="P25" s="3">
        <f t="shared" si="5"/>
        <v>7.6293206044116671E-2</v>
      </c>
      <c r="Q25" s="3">
        <f t="shared" si="4"/>
        <v>2.4374684738084122E-2</v>
      </c>
      <c r="R25" s="5"/>
    </row>
    <row r="26" spans="2:18">
      <c r="B26" s="6" t="s">
        <v>24</v>
      </c>
      <c r="C26" s="9">
        <v>13.3</v>
      </c>
      <c r="D26" s="9">
        <v>561.98450000000003</v>
      </c>
      <c r="E26" s="9">
        <v>5</v>
      </c>
      <c r="F26" s="9">
        <v>47.3</v>
      </c>
      <c r="G26" s="1"/>
      <c r="J26" s="6" t="s">
        <v>52</v>
      </c>
      <c r="K26" s="3">
        <f t="shared" si="0"/>
        <v>0.91067529605528108</v>
      </c>
      <c r="L26" s="3">
        <f t="shared" si="1"/>
        <v>0.29750964835387833</v>
      </c>
      <c r="M26" s="3">
        <f t="shared" si="2"/>
        <v>1.8198272596876397</v>
      </c>
      <c r="N26" s="3">
        <f t="shared" si="3"/>
        <v>0.74281933851561932</v>
      </c>
      <c r="P26" s="3">
        <f t="shared" si="5"/>
        <v>0.36625029064524389</v>
      </c>
      <c r="Q26" s="3">
        <f t="shared" si="4"/>
        <v>0.11701219325541663</v>
      </c>
      <c r="R26" s="5"/>
    </row>
    <row r="27" spans="2:18">
      <c r="B27" s="6" t="s">
        <v>36</v>
      </c>
      <c r="C27" s="9">
        <v>13.3</v>
      </c>
      <c r="D27" s="9">
        <v>561.98450000000003</v>
      </c>
      <c r="E27" s="9">
        <v>5</v>
      </c>
      <c r="F27" s="9">
        <v>54.8</v>
      </c>
      <c r="G27" s="8"/>
      <c r="J27" s="6" t="s">
        <v>53</v>
      </c>
      <c r="K27" s="3">
        <f t="shared" si="0"/>
        <v>0.70673833768724015</v>
      </c>
      <c r="L27" s="3">
        <f t="shared" si="1"/>
        <v>5.1143321298826781E-2</v>
      </c>
      <c r="M27" s="3">
        <f t="shared" si="2"/>
        <v>1.4021889487005648</v>
      </c>
      <c r="N27" s="3">
        <f t="shared" si="3"/>
        <v>0.7711946875117297</v>
      </c>
      <c r="P27" s="3">
        <f t="shared" si="5"/>
        <v>3.9085722824576279E-2</v>
      </c>
      <c r="Q27" s="3">
        <f t="shared" si="4"/>
        <v>1.2487378903152714E-2</v>
      </c>
      <c r="R27" s="5"/>
    </row>
    <row r="28" spans="2:18">
      <c r="B28" s="6" t="s">
        <v>37</v>
      </c>
      <c r="C28" s="9">
        <v>5</v>
      </c>
      <c r="D28" s="9">
        <v>390.5684</v>
      </c>
      <c r="E28" s="9">
        <v>5</v>
      </c>
      <c r="F28" s="9">
        <v>43.1</v>
      </c>
      <c r="G28" s="8"/>
      <c r="J28" s="6" t="s">
        <v>54</v>
      </c>
      <c r="K28" s="3">
        <f t="shared" si="0"/>
        <v>0.58122050971294226</v>
      </c>
      <c r="L28" s="3">
        <f t="shared" si="1"/>
        <v>0.11462509158178431</v>
      </c>
      <c r="M28" s="3">
        <f t="shared" si="2"/>
        <v>1.8198272596876397</v>
      </c>
      <c r="N28" s="3">
        <f t="shared" si="3"/>
        <v>0.7383422407957666</v>
      </c>
      <c r="P28" s="3">
        <f t="shared" si="5"/>
        <v>8.9517616074756515E-2</v>
      </c>
      <c r="Q28" s="3">
        <f t="shared" si="4"/>
        <v>2.8599711343436234E-2</v>
      </c>
      <c r="R28" s="5"/>
    </row>
    <row r="29" spans="2:18">
      <c r="B29" s="6" t="s">
        <v>38</v>
      </c>
      <c r="C29" s="9">
        <v>7.1</v>
      </c>
      <c r="D29" s="9">
        <v>2175.0300000000002</v>
      </c>
      <c r="E29" s="9">
        <v>3</v>
      </c>
      <c r="F29" s="9">
        <v>32.1</v>
      </c>
      <c r="G29" s="8"/>
      <c r="J29" s="6" t="s">
        <v>55</v>
      </c>
      <c r="K29" s="3">
        <f t="shared" si="0"/>
        <v>0.53779786847784883</v>
      </c>
      <c r="L29" s="3">
        <f t="shared" si="1"/>
        <v>6.2341271573502062E-2</v>
      </c>
      <c r="M29" s="3">
        <f t="shared" si="2"/>
        <v>1</v>
      </c>
      <c r="N29" s="3">
        <f t="shared" si="3"/>
        <v>0.78163678863485753</v>
      </c>
      <c r="P29" s="3">
        <f t="shared" si="5"/>
        <v>2.6205938934356764E-2</v>
      </c>
      <c r="Q29" s="3">
        <f t="shared" si="4"/>
        <v>8.3724558569614367E-3</v>
      </c>
      <c r="R29" s="5"/>
    </row>
    <row r="30" spans="2:18">
      <c r="B30" s="6" t="s">
        <v>39</v>
      </c>
      <c r="C30" s="9">
        <v>34.5</v>
      </c>
      <c r="D30" s="9">
        <v>623.47310000000004</v>
      </c>
      <c r="E30" s="9">
        <v>7</v>
      </c>
      <c r="F30" s="9">
        <v>40.299999999999997</v>
      </c>
      <c r="G30" s="8"/>
      <c r="J30" s="6" t="s">
        <v>56</v>
      </c>
      <c r="K30" s="3">
        <f t="shared" si="0"/>
        <v>0.58645342788463273</v>
      </c>
      <c r="L30" s="3">
        <f t="shared" si="1"/>
        <v>0.11462509158178431</v>
      </c>
      <c r="M30" s="3">
        <f t="shared" si="2"/>
        <v>1.8198272596876397</v>
      </c>
      <c r="N30" s="3">
        <f t="shared" si="3"/>
        <v>0.74258029735210351</v>
      </c>
      <c r="P30" s="3">
        <f t="shared" si="5"/>
        <v>9.0842026315444968E-2</v>
      </c>
      <c r="Q30" s="3">
        <f t="shared" si="4"/>
        <v>2.9022843149720586E-2</v>
      </c>
      <c r="R30" s="5"/>
    </row>
    <row r="31" spans="2:18">
      <c r="B31" s="6" t="s">
        <v>40</v>
      </c>
      <c r="C31" s="9">
        <v>20.3</v>
      </c>
      <c r="D31" s="9">
        <v>287.60250000000002</v>
      </c>
      <c r="E31" s="9">
        <v>6</v>
      </c>
      <c r="F31" s="9">
        <v>46.7</v>
      </c>
      <c r="G31" s="8"/>
      <c r="J31" s="6" t="s">
        <v>57</v>
      </c>
      <c r="K31" s="3">
        <f t="shared" si="0"/>
        <v>0.4278594326415272</v>
      </c>
      <c r="L31" s="3">
        <f t="shared" si="1"/>
        <v>9.3005954084771025E-2</v>
      </c>
      <c r="M31" s="3">
        <f t="shared" si="2"/>
        <v>1.5319663573359739</v>
      </c>
      <c r="N31" s="3">
        <f t="shared" si="3"/>
        <v>0.75471359803760774</v>
      </c>
      <c r="P31" s="3">
        <f t="shared" si="5"/>
        <v>4.6009050025989519E-2</v>
      </c>
      <c r="Q31" s="3">
        <f t="shared" si="4"/>
        <v>1.4699291688354947E-2</v>
      </c>
      <c r="R31" s="5"/>
    </row>
    <row r="32" spans="2:18">
      <c r="B32" s="6" t="s">
        <v>41</v>
      </c>
      <c r="C32" s="9">
        <v>31.7</v>
      </c>
      <c r="D32" s="9">
        <v>5512.0379999999996</v>
      </c>
      <c r="E32" s="9">
        <v>1</v>
      </c>
      <c r="F32" s="9">
        <v>18.8</v>
      </c>
      <c r="G32" s="8"/>
      <c r="J32" s="6" t="s">
        <v>58</v>
      </c>
      <c r="K32" s="3">
        <f t="shared" si="0"/>
        <v>0.45866128939502426</v>
      </c>
      <c r="L32" s="3">
        <f t="shared" si="1"/>
        <v>6.0225847730065313E-2</v>
      </c>
      <c r="M32" s="3">
        <f t="shared" si="2"/>
        <v>1.2377262853054281</v>
      </c>
      <c r="N32" s="3">
        <f t="shared" si="3"/>
        <v>0.77605963481009899</v>
      </c>
      <c r="P32" s="3">
        <f t="shared" si="5"/>
        <v>2.6533510845318901E-2</v>
      </c>
      <c r="Q32" s="3">
        <f t="shared" si="4"/>
        <v>8.4771108121370897E-3</v>
      </c>
      <c r="R32" s="5"/>
    </row>
    <row r="33" spans="2:18">
      <c r="B33" s="6" t="s">
        <v>42</v>
      </c>
      <c r="C33" s="9">
        <v>17.899999999999999</v>
      </c>
      <c r="D33" s="9">
        <v>1783.18</v>
      </c>
      <c r="E33" s="9">
        <v>3</v>
      </c>
      <c r="F33" s="9">
        <v>22.1</v>
      </c>
      <c r="G33" s="8"/>
      <c r="J33" s="6" t="s">
        <v>59</v>
      </c>
      <c r="K33" s="3">
        <f t="shared" si="0"/>
        <v>0.77020944474465669</v>
      </c>
      <c r="L33" s="3">
        <f t="shared" si="1"/>
        <v>0.10141129242773646</v>
      </c>
      <c r="M33" s="3">
        <f t="shared" si="2"/>
        <v>1.6408455124660906</v>
      </c>
      <c r="N33" s="3">
        <f t="shared" si="3"/>
        <v>0.73350807425945774</v>
      </c>
      <c r="P33" s="3">
        <f t="shared" si="5"/>
        <v>9.4008635673626564E-2</v>
      </c>
      <c r="Q33" s="3">
        <f t="shared" si="4"/>
        <v>3.003453355829656E-2</v>
      </c>
      <c r="R33" s="5"/>
    </row>
    <row r="34" spans="2:18">
      <c r="B34" s="6" t="s">
        <v>43</v>
      </c>
      <c r="C34" s="9">
        <v>34.799999999999997</v>
      </c>
      <c r="D34" s="9">
        <v>405.21339999999998</v>
      </c>
      <c r="E34" s="9">
        <v>1</v>
      </c>
      <c r="F34" s="9">
        <v>41.4</v>
      </c>
      <c r="G34" s="8"/>
      <c r="J34" s="6" t="s">
        <v>60</v>
      </c>
      <c r="K34" s="3">
        <f t="shared" si="0"/>
        <v>0.58250545749529437</v>
      </c>
      <c r="L34" s="3">
        <f t="shared" si="1"/>
        <v>0.11505812666742793</v>
      </c>
      <c r="M34" s="3">
        <f t="shared" si="2"/>
        <v>1.6408455124660906</v>
      </c>
      <c r="N34" s="3">
        <f t="shared" si="3"/>
        <v>0.76311376315833002</v>
      </c>
      <c r="P34" s="3">
        <f t="shared" si="5"/>
        <v>8.3921700885297837E-2</v>
      </c>
      <c r="Q34" s="3">
        <f t="shared" si="4"/>
        <v>2.6811889391305417E-2</v>
      </c>
      <c r="R34" s="5"/>
    </row>
    <row r="35" spans="2:18">
      <c r="B35" s="6" t="s">
        <v>44</v>
      </c>
      <c r="C35" s="9">
        <v>6.3</v>
      </c>
      <c r="D35" s="9">
        <v>90.456059999999994</v>
      </c>
      <c r="E35" s="9">
        <v>9</v>
      </c>
      <c r="F35" s="9">
        <v>58.1</v>
      </c>
      <c r="G35" s="8"/>
      <c r="J35" s="6" t="s">
        <v>61</v>
      </c>
      <c r="K35" s="3">
        <f t="shared" si="0"/>
        <v>0.50565413448903074</v>
      </c>
      <c r="L35" s="3">
        <f t="shared" si="1"/>
        <v>8.785339805760449E-2</v>
      </c>
      <c r="M35" s="3">
        <f t="shared" si="2"/>
        <v>1.5319663573359739</v>
      </c>
      <c r="N35" s="3">
        <f t="shared" si="3"/>
        <v>0.74366456438805417</v>
      </c>
      <c r="P35" s="3">
        <f t="shared" si="5"/>
        <v>5.0610245346729289E-2</v>
      </c>
      <c r="Q35" s="3">
        <f t="shared" si="4"/>
        <v>1.6169313610051715E-2</v>
      </c>
      <c r="R35" s="5"/>
    </row>
    <row r="36" spans="2:18">
      <c r="B36" s="6" t="s">
        <v>45</v>
      </c>
      <c r="C36" s="9">
        <v>13</v>
      </c>
      <c r="D36" s="9">
        <v>492.23129999999998</v>
      </c>
      <c r="E36" s="9">
        <v>5</v>
      </c>
      <c r="F36" s="9">
        <v>39.299999999999997</v>
      </c>
      <c r="G36" s="8"/>
      <c r="J36" s="6" t="s">
        <v>62</v>
      </c>
      <c r="K36" s="3">
        <f t="shared" si="0"/>
        <v>0.63614448386806288</v>
      </c>
      <c r="L36" s="3">
        <f t="shared" si="1"/>
        <v>9.5295544744717242E-2</v>
      </c>
      <c r="M36" s="3">
        <f t="shared" si="2"/>
        <v>1.6408455124660906</v>
      </c>
      <c r="N36" s="3">
        <f t="shared" si="3"/>
        <v>0.73261219820851664</v>
      </c>
      <c r="P36" s="3">
        <f t="shared" si="5"/>
        <v>7.287359620153859E-2</v>
      </c>
      <c r="Q36" s="3">
        <f t="shared" si="4"/>
        <v>2.3282163972973113E-2</v>
      </c>
      <c r="R36" s="5"/>
    </row>
    <row r="37" spans="2:18">
      <c r="B37" s="6" t="s">
        <v>46</v>
      </c>
      <c r="C37" s="9">
        <v>20.399999999999999</v>
      </c>
      <c r="D37" s="9">
        <v>2469.645</v>
      </c>
      <c r="E37" s="9">
        <v>4</v>
      </c>
      <c r="F37" s="9">
        <v>23.8</v>
      </c>
      <c r="G37" s="8"/>
      <c r="J37" s="6" t="s">
        <v>63</v>
      </c>
      <c r="K37" s="3">
        <f t="shared" si="0"/>
        <v>0.47190426298710536</v>
      </c>
      <c r="L37" s="3">
        <f t="shared" si="1"/>
        <v>3.9281583044388522E-2</v>
      </c>
      <c r="M37" s="3">
        <f t="shared" si="2"/>
        <v>1</v>
      </c>
      <c r="N37" s="3">
        <f t="shared" si="3"/>
        <v>0.78810704495251893</v>
      </c>
      <c r="P37" s="3">
        <f t="shared" si="5"/>
        <v>1.4609255746443256E-2</v>
      </c>
      <c r="Q37" s="3">
        <f t="shared" si="4"/>
        <v>4.6674667580712901E-3</v>
      </c>
      <c r="R37" s="5"/>
    </row>
    <row r="38" spans="2:18">
      <c r="B38" s="6" t="s">
        <v>47</v>
      </c>
      <c r="C38" s="9">
        <v>13.2</v>
      </c>
      <c r="D38" s="9">
        <v>1164.838</v>
      </c>
      <c r="E38" s="9">
        <v>4</v>
      </c>
      <c r="F38" s="9">
        <v>34.299999999999997</v>
      </c>
      <c r="G38" s="8"/>
      <c r="J38" s="6" t="s">
        <v>64</v>
      </c>
      <c r="K38" s="3">
        <f t="shared" si="0"/>
        <v>0.45758433000007009</v>
      </c>
      <c r="L38" s="3">
        <f t="shared" si="1"/>
        <v>7.7614118673945562E-2</v>
      </c>
      <c r="M38" s="3">
        <f t="shared" si="2"/>
        <v>1.8198272596876397</v>
      </c>
      <c r="N38" s="3">
        <f t="shared" si="3"/>
        <v>0.78066759629321736</v>
      </c>
      <c r="P38" s="3">
        <f t="shared" si="5"/>
        <v>5.0455462707597938E-2</v>
      </c>
      <c r="Q38" s="3">
        <f t="shared" si="4"/>
        <v>1.6119862574666285E-2</v>
      </c>
      <c r="R38" s="5"/>
    </row>
    <row r="39" spans="2:18">
      <c r="B39" s="6" t="s">
        <v>48</v>
      </c>
      <c r="C39" s="9">
        <v>35.700000000000003</v>
      </c>
      <c r="D39" s="9">
        <v>579.20830000000001</v>
      </c>
      <c r="E39" s="9">
        <v>2</v>
      </c>
      <c r="F39" s="9">
        <v>50.5</v>
      </c>
      <c r="G39" s="8"/>
      <c r="J39" s="6" t="s">
        <v>65</v>
      </c>
      <c r="K39" s="3">
        <f t="shared" si="0"/>
        <v>0.43221381458138253</v>
      </c>
      <c r="L39" s="3">
        <f t="shared" si="1"/>
        <v>9.2426490524307098E-2</v>
      </c>
      <c r="M39" s="3">
        <f t="shared" si="2"/>
        <v>1</v>
      </c>
      <c r="N39" s="3">
        <f t="shared" si="3"/>
        <v>0.76207548621446963</v>
      </c>
      <c r="P39" s="3">
        <f t="shared" si="5"/>
        <v>3.0443396124616561E-2</v>
      </c>
      <c r="Q39" s="3">
        <f t="shared" si="4"/>
        <v>9.7262681878259264E-3</v>
      </c>
      <c r="R39" s="5"/>
    </row>
    <row r="40" spans="2:18">
      <c r="B40" s="6" t="s">
        <v>49</v>
      </c>
      <c r="C40" s="9">
        <v>1</v>
      </c>
      <c r="D40" s="9">
        <v>292.99779999999998</v>
      </c>
      <c r="E40" s="9">
        <v>6</v>
      </c>
      <c r="F40" s="9">
        <v>70.099999999999994</v>
      </c>
      <c r="G40" s="8"/>
      <c r="J40" s="6" t="s">
        <v>66</v>
      </c>
      <c r="K40" s="3">
        <f t="shared" si="0"/>
        <v>0.5236512767085596</v>
      </c>
      <c r="L40" s="3">
        <f t="shared" si="1"/>
        <v>0.10828884531110863</v>
      </c>
      <c r="M40" s="3">
        <f t="shared" si="2"/>
        <v>1.7355261187714732</v>
      </c>
      <c r="N40" s="3">
        <f t="shared" si="3"/>
        <v>0.74093652848012215</v>
      </c>
      <c r="P40" s="3">
        <f t="shared" si="5"/>
        <v>7.2918554314069545E-2</v>
      </c>
      <c r="Q40" s="3">
        <f t="shared" si="4"/>
        <v>2.3296527503832307E-2</v>
      </c>
      <c r="R40" s="5"/>
    </row>
    <row r="41" spans="2:18">
      <c r="B41" s="6" t="s">
        <v>50</v>
      </c>
      <c r="C41" s="9">
        <v>17.7</v>
      </c>
      <c r="D41" s="9">
        <v>350.85149999999999</v>
      </c>
      <c r="E41" s="9">
        <v>1</v>
      </c>
      <c r="F41" s="9">
        <v>37.4</v>
      </c>
      <c r="G41" s="8"/>
      <c r="J41" s="6" t="s">
        <v>67</v>
      </c>
      <c r="K41" s="3">
        <f t="shared" si="0"/>
        <v>0.53205527918870532</v>
      </c>
      <c r="L41" s="3">
        <f t="shared" si="1"/>
        <v>0.12899269937960034</v>
      </c>
      <c r="M41" s="3">
        <f t="shared" si="2"/>
        <v>1.8198272596876397</v>
      </c>
      <c r="N41" s="3">
        <f t="shared" si="3"/>
        <v>0.73462425217938654</v>
      </c>
      <c r="P41" s="3">
        <f t="shared" si="5"/>
        <v>9.1752375198983938E-2</v>
      </c>
      <c r="Q41" s="3">
        <f t="shared" si="4"/>
        <v>2.931368775028827E-2</v>
      </c>
      <c r="R41" s="5"/>
    </row>
    <row r="42" spans="2:18">
      <c r="B42" s="6" t="s">
        <v>51</v>
      </c>
      <c r="C42" s="9">
        <v>16.899999999999999</v>
      </c>
      <c r="D42" s="9">
        <v>368.13630000000001</v>
      </c>
      <c r="E42" s="9">
        <v>8</v>
      </c>
      <c r="F42" s="9">
        <v>42.3</v>
      </c>
      <c r="G42" s="8"/>
      <c r="J42" s="6" t="s">
        <v>68</v>
      </c>
      <c r="K42" s="3">
        <f t="shared" si="0"/>
        <v>0.54478777539086243</v>
      </c>
      <c r="L42" s="3">
        <f t="shared" si="1"/>
        <v>4.0860942663278207E-2</v>
      </c>
      <c r="M42" s="3">
        <f t="shared" si="2"/>
        <v>1</v>
      </c>
      <c r="N42" s="3">
        <f t="shared" si="3"/>
        <v>0.7754002741634809</v>
      </c>
      <c r="P42" s="3">
        <f t="shared" si="5"/>
        <v>1.7260830411622467E-2</v>
      </c>
      <c r="Q42" s="3">
        <f t="shared" si="4"/>
        <v>5.5146102964600307E-3</v>
      </c>
      <c r="R42" s="5"/>
    </row>
    <row r="43" spans="2:18">
      <c r="B43" s="6" t="s">
        <v>52</v>
      </c>
      <c r="C43" s="9">
        <v>1.5</v>
      </c>
      <c r="D43" s="9">
        <v>23.382840000000002</v>
      </c>
      <c r="E43" s="9">
        <v>7</v>
      </c>
      <c r="F43" s="9">
        <v>47.7</v>
      </c>
      <c r="G43" s="8"/>
      <c r="J43" s="6" t="s">
        <v>69</v>
      </c>
      <c r="K43" s="3">
        <f t="shared" si="0"/>
        <v>0.53779786847784883</v>
      </c>
      <c r="L43" s="3">
        <f t="shared" si="1"/>
        <v>5.4436620773315882E-2</v>
      </c>
      <c r="M43" s="3">
        <f t="shared" si="2"/>
        <v>1.2377262853054281</v>
      </c>
      <c r="N43" s="3">
        <f t="shared" si="3"/>
        <v>0.78595425701553345</v>
      </c>
      <c r="P43" s="3">
        <f t="shared" si="5"/>
        <v>2.847948418574435E-2</v>
      </c>
      <c r="Q43" s="3">
        <f t="shared" si="4"/>
        <v>9.0988239258075112E-3</v>
      </c>
      <c r="R43" s="5"/>
    </row>
    <row r="44" spans="2:18">
      <c r="B44" s="6" t="s">
        <v>53</v>
      </c>
      <c r="C44" s="9">
        <v>4.5</v>
      </c>
      <c r="D44" s="9">
        <v>2275.877</v>
      </c>
      <c r="E44" s="9">
        <v>3</v>
      </c>
      <c r="F44" s="9">
        <v>29.3</v>
      </c>
      <c r="G44" s="8"/>
      <c r="J44" s="6" t="s">
        <v>70</v>
      </c>
      <c r="K44" s="3">
        <f t="shared" si="0"/>
        <v>0.5635833756529619</v>
      </c>
      <c r="L44" s="3">
        <f t="shared" si="1"/>
        <v>6.2341271573502062E-2</v>
      </c>
      <c r="M44" s="3">
        <f t="shared" si="2"/>
        <v>1</v>
      </c>
      <c r="N44" s="3">
        <f t="shared" si="3"/>
        <v>0.77995159801064784</v>
      </c>
      <c r="P44" s="3">
        <f t="shared" si="5"/>
        <v>2.740321275529416E-2</v>
      </c>
      <c r="Q44" s="3">
        <f t="shared" si="4"/>
        <v>8.7549692345436445E-3</v>
      </c>
      <c r="R44" s="5"/>
    </row>
    <row r="45" spans="2:18">
      <c r="B45" s="6" t="s">
        <v>54</v>
      </c>
      <c r="C45" s="9">
        <v>10.5</v>
      </c>
      <c r="D45" s="9">
        <v>279.17259999999999</v>
      </c>
      <c r="E45" s="9">
        <v>7</v>
      </c>
      <c r="F45" s="9">
        <v>51.6</v>
      </c>
      <c r="G45" s="8"/>
      <c r="J45" s="6" t="s">
        <v>71</v>
      </c>
      <c r="K45" s="3">
        <f t="shared" si="0"/>
        <v>0.77020944474465669</v>
      </c>
      <c r="L45" s="3">
        <f t="shared" si="1"/>
        <v>8.6642542617904481E-2</v>
      </c>
      <c r="M45" s="3">
        <f t="shared" si="2"/>
        <v>1.7355261187714732</v>
      </c>
      <c r="N45" s="3">
        <f t="shared" si="3"/>
        <v>0.74281933851561932</v>
      </c>
      <c r="P45" s="3">
        <f t="shared" si="5"/>
        <v>8.603088372980161E-2</v>
      </c>
      <c r="Q45" s="3">
        <f t="shared" si="4"/>
        <v>2.7485745813855371E-2</v>
      </c>
      <c r="R45" s="5"/>
    </row>
    <row r="46" spans="2:18">
      <c r="B46" s="6" t="s">
        <v>55</v>
      </c>
      <c r="C46" s="9">
        <v>14.7</v>
      </c>
      <c r="D46" s="9">
        <v>1360.1389999999999</v>
      </c>
      <c r="E46" s="9">
        <v>1</v>
      </c>
      <c r="F46" s="9">
        <v>24.6</v>
      </c>
      <c r="G46" s="8"/>
      <c r="J46" s="6" t="s">
        <v>72</v>
      </c>
      <c r="K46" s="3">
        <f t="shared" si="0"/>
        <v>0.52587333561691008</v>
      </c>
      <c r="L46" s="3">
        <f t="shared" si="1"/>
        <v>0.11306110015052066</v>
      </c>
      <c r="M46" s="3">
        <f t="shared" si="2"/>
        <v>1.6408455124660906</v>
      </c>
      <c r="N46" s="3">
        <f t="shared" si="3"/>
        <v>0.74464729677451136</v>
      </c>
      <c r="P46" s="3">
        <f t="shared" si="5"/>
        <v>7.2646160935329288E-2</v>
      </c>
      <c r="Q46" s="3">
        <f t="shared" si="4"/>
        <v>2.3209501370369045E-2</v>
      </c>
      <c r="R46" s="5"/>
    </row>
    <row r="47" spans="2:18">
      <c r="B47" s="6" t="s">
        <v>56</v>
      </c>
      <c r="C47" s="9">
        <v>10.1</v>
      </c>
      <c r="D47" s="9">
        <v>279.17259999999999</v>
      </c>
      <c r="E47" s="9">
        <v>7</v>
      </c>
      <c r="F47" s="9">
        <v>47.9</v>
      </c>
      <c r="G47" s="8"/>
      <c r="J47" s="6" t="s">
        <v>73</v>
      </c>
      <c r="K47" s="3">
        <f t="shared" si="0"/>
        <v>0.54753778918817586</v>
      </c>
      <c r="L47" s="3">
        <f t="shared" si="1"/>
        <v>4.0850942262082919E-2</v>
      </c>
      <c r="M47" s="3">
        <f t="shared" si="2"/>
        <v>1</v>
      </c>
      <c r="N47" s="3">
        <f t="shared" si="3"/>
        <v>0.80832281427386365</v>
      </c>
      <c r="P47" s="3">
        <f t="shared" si="5"/>
        <v>1.8080107694009844E-2</v>
      </c>
      <c r="Q47" s="3">
        <f t="shared" si="4"/>
        <v>5.7763587077106883E-3</v>
      </c>
      <c r="R47" s="5"/>
    </row>
    <row r="48" spans="2:18">
      <c r="B48" s="6" t="s">
        <v>57</v>
      </c>
      <c r="C48" s="9">
        <v>39.6</v>
      </c>
      <c r="D48" s="9">
        <v>480.6977</v>
      </c>
      <c r="E48" s="9">
        <v>4</v>
      </c>
      <c r="F48" s="9">
        <v>38.799999999999997</v>
      </c>
      <c r="G48" s="8"/>
      <c r="J48" s="6" t="s">
        <v>74</v>
      </c>
      <c r="K48" s="3">
        <f t="shared" si="0"/>
        <v>0.52147839429377352</v>
      </c>
      <c r="L48" s="3">
        <f t="shared" si="1"/>
        <v>4.0910481334294549E-2</v>
      </c>
      <c r="M48" s="3">
        <f t="shared" si="2"/>
        <v>1</v>
      </c>
      <c r="N48" s="3">
        <f t="shared" si="3"/>
        <v>0.79996582060720978</v>
      </c>
      <c r="P48" s="3">
        <f t="shared" si="5"/>
        <v>1.7066416511949099E-2</v>
      </c>
      <c r="Q48" s="3">
        <f t="shared" si="4"/>
        <v>5.4524975899826059E-3</v>
      </c>
      <c r="R48" s="5"/>
    </row>
    <row r="49" spans="2:18">
      <c r="B49" s="6" t="s">
        <v>58</v>
      </c>
      <c r="C49" s="9">
        <v>29.3</v>
      </c>
      <c r="D49" s="9">
        <v>1487.8679999999999</v>
      </c>
      <c r="E49" s="9">
        <v>2</v>
      </c>
      <c r="F49" s="9">
        <v>27</v>
      </c>
      <c r="G49" s="8"/>
      <c r="J49" s="6" t="s">
        <v>75</v>
      </c>
      <c r="K49" s="3">
        <f t="shared" si="0"/>
        <v>0.4370944188217582</v>
      </c>
      <c r="L49" s="3">
        <f t="shared" si="1"/>
        <v>9.0272679533248051E-2</v>
      </c>
      <c r="M49" s="3">
        <f t="shared" si="2"/>
        <v>1.6408455124660906</v>
      </c>
      <c r="N49" s="3">
        <f t="shared" si="3"/>
        <v>0.76122513051522955</v>
      </c>
      <c r="P49" s="3">
        <f t="shared" si="5"/>
        <v>4.9284732730360388E-2</v>
      </c>
      <c r="Q49" s="3">
        <f t="shared" si="4"/>
        <v>1.5745829609108534E-2</v>
      </c>
      <c r="R49" s="5"/>
    </row>
    <row r="50" spans="2:18">
      <c r="B50" s="6" t="s">
        <v>59</v>
      </c>
      <c r="C50" s="9">
        <v>3.1</v>
      </c>
      <c r="D50" s="9">
        <v>383.86239999999998</v>
      </c>
      <c r="E50" s="9">
        <v>5</v>
      </c>
      <c r="F50" s="9">
        <v>56.2</v>
      </c>
      <c r="G50" s="8"/>
      <c r="J50" s="6" t="s">
        <v>76</v>
      </c>
      <c r="K50" s="3">
        <f t="shared" si="0"/>
        <v>0.4419870960534335</v>
      </c>
      <c r="L50" s="3">
        <f t="shared" si="1"/>
        <v>9.0722812088743332E-2</v>
      </c>
      <c r="M50" s="3">
        <f t="shared" si="2"/>
        <v>1.7355261187714732</v>
      </c>
      <c r="N50" s="3">
        <f t="shared" si="3"/>
        <v>0.76224716362550837</v>
      </c>
      <c r="P50" s="3">
        <f t="shared" si="5"/>
        <v>5.3046051733589943E-2</v>
      </c>
      <c r="Q50" s="3">
        <f t="shared" si="4"/>
        <v>1.6947521996371305E-2</v>
      </c>
      <c r="R50" s="5"/>
    </row>
    <row r="51" spans="2:18">
      <c r="B51" s="6" t="s">
        <v>60</v>
      </c>
      <c r="C51" s="9">
        <v>10.4</v>
      </c>
      <c r="D51" s="9">
        <v>276.44900000000001</v>
      </c>
      <c r="E51" s="9">
        <v>5</v>
      </c>
      <c r="F51" s="9">
        <v>33.6</v>
      </c>
      <c r="G51" s="8"/>
      <c r="J51" s="6" t="s">
        <v>77</v>
      </c>
      <c r="K51" s="3">
        <f t="shared" si="0"/>
        <v>0.79515998337961247</v>
      </c>
      <c r="L51" s="3">
        <f t="shared" si="1"/>
        <v>8.9353094260976595E-2</v>
      </c>
      <c r="M51" s="3">
        <f t="shared" si="2"/>
        <v>1.5319663573359739</v>
      </c>
      <c r="N51" s="3">
        <f t="shared" si="3"/>
        <v>0.73586960397992118</v>
      </c>
      <c r="P51" s="3">
        <f t="shared" si="5"/>
        <v>8.0096622795779157E-2</v>
      </c>
      <c r="Q51" s="3">
        <f t="shared" si="4"/>
        <v>2.5589826807165778E-2</v>
      </c>
      <c r="R51" s="5"/>
    </row>
    <row r="52" spans="2:18">
      <c r="B52" s="6" t="s">
        <v>61</v>
      </c>
      <c r="C52" s="9">
        <v>19.2</v>
      </c>
      <c r="D52" s="9">
        <v>557.47799999999995</v>
      </c>
      <c r="E52" s="9">
        <v>4</v>
      </c>
      <c r="F52" s="9">
        <v>47</v>
      </c>
      <c r="G52" s="8"/>
      <c r="J52" s="6" t="s">
        <v>78</v>
      </c>
      <c r="K52" s="3">
        <f t="shared" si="0"/>
        <v>0.43570914225299751</v>
      </c>
      <c r="L52" s="3">
        <f t="shared" si="1"/>
        <v>9.240855412478885E-2</v>
      </c>
      <c r="M52" s="3">
        <f t="shared" si="2"/>
        <v>1.8961550286783428</v>
      </c>
      <c r="N52" s="3">
        <f t="shared" si="3"/>
        <v>0.75546696609620778</v>
      </c>
      <c r="P52" s="3">
        <f t="shared" si="5"/>
        <v>5.7676403141800822E-2</v>
      </c>
      <c r="Q52" s="3">
        <f t="shared" si="4"/>
        <v>1.8426858907923047E-2</v>
      </c>
      <c r="R52" s="5"/>
    </row>
    <row r="53" spans="2:18">
      <c r="B53" s="6" t="s">
        <v>62</v>
      </c>
      <c r="C53" s="9">
        <v>7.1</v>
      </c>
      <c r="D53" s="9">
        <v>451.24380000000002</v>
      </c>
      <c r="E53" s="9">
        <v>5</v>
      </c>
      <c r="F53" s="9">
        <v>57.1</v>
      </c>
      <c r="G53" s="8"/>
      <c r="J53" s="6" t="s">
        <v>79</v>
      </c>
      <c r="K53" s="3">
        <f t="shared" si="0"/>
        <v>0.49157095618967689</v>
      </c>
      <c r="L53" s="3">
        <f t="shared" si="1"/>
        <v>9.4282205577729233E-2</v>
      </c>
      <c r="M53" s="3">
        <f t="shared" si="2"/>
        <v>1.9661338478579948</v>
      </c>
      <c r="N53" s="3">
        <f t="shared" si="3"/>
        <v>0.75012677938277528</v>
      </c>
      <c r="P53" s="3">
        <f t="shared" si="5"/>
        <v>6.8353962944589633E-2</v>
      </c>
      <c r="Q53" s="3">
        <f t="shared" si="4"/>
        <v>2.1838200067377269E-2</v>
      </c>
      <c r="R53" s="5"/>
    </row>
    <row r="54" spans="2:18">
      <c r="B54" s="6" t="s">
        <v>63</v>
      </c>
      <c r="C54" s="9">
        <v>25.9</v>
      </c>
      <c r="D54" s="9">
        <v>4519.6899999999996</v>
      </c>
      <c r="E54" s="9">
        <v>1</v>
      </c>
      <c r="F54" s="9">
        <v>22.1</v>
      </c>
      <c r="G54" s="8"/>
      <c r="J54" s="6" t="s">
        <v>80</v>
      </c>
      <c r="K54" s="3">
        <f t="shared" si="0"/>
        <v>0.43765515709482289</v>
      </c>
      <c r="L54" s="3">
        <f t="shared" si="1"/>
        <v>8.3273577065379203E-2</v>
      </c>
      <c r="M54" s="3">
        <f t="shared" si="2"/>
        <v>1.4021889487005648</v>
      </c>
      <c r="N54" s="3">
        <f t="shared" si="3"/>
        <v>0.72844073157805334</v>
      </c>
      <c r="P54" s="3">
        <f t="shared" si="5"/>
        <v>3.7225456523931243E-2</v>
      </c>
      <c r="Q54" s="3">
        <f t="shared" si="4"/>
        <v>1.1893048071376096E-2</v>
      </c>
      <c r="R54" s="5"/>
    </row>
    <row r="55" spans="2:18">
      <c r="B55" s="6" t="s">
        <v>64</v>
      </c>
      <c r="C55" s="9">
        <v>29.6</v>
      </c>
      <c r="D55" s="9">
        <v>769.40340000000003</v>
      </c>
      <c r="E55" s="9">
        <v>7</v>
      </c>
      <c r="F55" s="9">
        <v>25</v>
      </c>
      <c r="G55" s="8"/>
      <c r="J55" s="6" t="s">
        <v>81</v>
      </c>
      <c r="K55" s="3">
        <f t="shared" si="0"/>
        <v>0.47935580656693877</v>
      </c>
      <c r="L55" s="3">
        <f t="shared" si="1"/>
        <v>3.8997642981109505E-2</v>
      </c>
      <c r="M55" s="3">
        <f t="shared" si="2"/>
        <v>1</v>
      </c>
      <c r="N55" s="3">
        <f t="shared" si="3"/>
        <v>0.81902966280957956</v>
      </c>
      <c r="P55" s="3">
        <f t="shared" si="5"/>
        <v>1.5310732978884262E-2</v>
      </c>
      <c r="Q55" s="3">
        <f t="shared" si="4"/>
        <v>4.8915795890592311E-3</v>
      </c>
      <c r="R55" s="5"/>
    </row>
    <row r="56" spans="2:18">
      <c r="B56" s="6" t="s">
        <v>65</v>
      </c>
      <c r="C56" s="9">
        <v>37.9</v>
      </c>
      <c r="D56" s="9">
        <v>488.5727</v>
      </c>
      <c r="E56" s="9">
        <v>1</v>
      </c>
      <c r="F56" s="9">
        <v>34.200000000000003</v>
      </c>
      <c r="G56" s="8"/>
      <c r="J56" s="6" t="s">
        <v>82</v>
      </c>
      <c r="K56" s="3">
        <f t="shared" si="0"/>
        <v>0.45830080075789559</v>
      </c>
      <c r="L56" s="3">
        <f t="shared" si="1"/>
        <v>3.9312819121121549E-2</v>
      </c>
      <c r="M56" s="3">
        <f t="shared" si="2"/>
        <v>1</v>
      </c>
      <c r="N56" s="3">
        <f t="shared" si="3"/>
        <v>0.8199776315766647</v>
      </c>
      <c r="P56" s="3">
        <f t="shared" si="5"/>
        <v>1.4773616102232047E-2</v>
      </c>
      <c r="Q56" s="3">
        <f t="shared" si="4"/>
        <v>4.7199777490692894E-3</v>
      </c>
      <c r="R56" s="5"/>
    </row>
    <row r="57" spans="2:18">
      <c r="B57" s="6" t="s">
        <v>66</v>
      </c>
      <c r="C57" s="9">
        <v>16.5</v>
      </c>
      <c r="D57" s="9">
        <v>323.65499999999997</v>
      </c>
      <c r="E57" s="9">
        <v>6</v>
      </c>
      <c r="F57" s="9">
        <v>49.3</v>
      </c>
      <c r="G57" s="8"/>
      <c r="J57" s="5" t="s">
        <v>17</v>
      </c>
      <c r="K57" s="5"/>
      <c r="L57" s="5"/>
      <c r="M57" s="5"/>
      <c r="N57" s="5"/>
      <c r="O57" s="5"/>
      <c r="P57" s="5">
        <f>SUM(P7:P56)</f>
        <v>3.1300181669596192</v>
      </c>
    </row>
    <row r="58" spans="2:18">
      <c r="B58" s="6" t="s">
        <v>67</v>
      </c>
      <c r="C58" s="9">
        <v>15.4</v>
      </c>
      <c r="D58" s="9">
        <v>205.36699999999999</v>
      </c>
      <c r="E58" s="9">
        <v>7</v>
      </c>
      <c r="F58" s="9">
        <v>55.1</v>
      </c>
      <c r="G58" s="8"/>
      <c r="J58" s="5"/>
      <c r="K58" s="5"/>
      <c r="L58" s="5"/>
      <c r="M58" s="5"/>
      <c r="N58" s="5"/>
      <c r="O58" s="5"/>
      <c r="P58" s="5"/>
    </row>
    <row r="59" spans="2:18">
      <c r="B59" s="6" t="s">
        <v>68</v>
      </c>
      <c r="C59" s="9">
        <v>13.9</v>
      </c>
      <c r="D59" s="9">
        <v>4079.4180000000001</v>
      </c>
      <c r="E59" s="9">
        <v>1</v>
      </c>
      <c r="F59" s="9">
        <v>27.3</v>
      </c>
      <c r="G59" s="8"/>
    </row>
    <row r="60" spans="2:18">
      <c r="B60" s="6" t="s">
        <v>69</v>
      </c>
      <c r="C60" s="9">
        <v>14.7</v>
      </c>
      <c r="D60" s="9">
        <v>1935.009</v>
      </c>
      <c r="E60" s="9">
        <v>2</v>
      </c>
      <c r="F60" s="9">
        <v>22.9</v>
      </c>
      <c r="G60" s="8"/>
    </row>
    <row r="61" spans="2:18" ht="15.6">
      <c r="B61" s="6" t="s">
        <v>70</v>
      </c>
      <c r="C61" s="9">
        <v>12</v>
      </c>
      <c r="D61" s="9">
        <v>1360.1389999999999</v>
      </c>
      <c r="E61" s="9">
        <v>1</v>
      </c>
      <c r="F61" s="9">
        <v>25.3</v>
      </c>
      <c r="G61" s="8"/>
      <c r="J61" s="12" t="s">
        <v>83</v>
      </c>
      <c r="K61" s="12"/>
      <c r="L61" s="12"/>
      <c r="M61" s="12"/>
      <c r="N61" s="12"/>
      <c r="O61" s="12"/>
      <c r="P61" s="12"/>
      <c r="Q61" s="12"/>
      <c r="R61" s="6"/>
    </row>
    <row r="62" spans="2:18">
      <c r="B62" s="6" t="s">
        <v>71</v>
      </c>
      <c r="C62" s="9">
        <v>3.1</v>
      </c>
      <c r="D62" s="9">
        <v>577.9615</v>
      </c>
      <c r="E62" s="9">
        <v>6</v>
      </c>
      <c r="F62" s="9">
        <v>47.7</v>
      </c>
      <c r="G62" s="8"/>
      <c r="J62" s="4"/>
      <c r="K62" s="5" t="s">
        <v>2</v>
      </c>
      <c r="L62" s="5"/>
      <c r="M62" s="5"/>
      <c r="N62" s="5"/>
      <c r="O62" s="6"/>
      <c r="P62" s="5" t="s">
        <v>27</v>
      </c>
      <c r="Q62" s="5"/>
      <c r="R62" s="4"/>
    </row>
    <row r="63" spans="2:18">
      <c r="B63" s="6" t="s">
        <v>72</v>
      </c>
      <c r="C63" s="9">
        <v>16.2</v>
      </c>
      <c r="D63" s="9">
        <v>289.32479999999998</v>
      </c>
      <c r="E63" s="9">
        <v>5</v>
      </c>
      <c r="F63" s="9">
        <v>46.2</v>
      </c>
      <c r="G63" s="8"/>
      <c r="J63" s="5"/>
      <c r="K63" s="5"/>
      <c r="L63" s="5"/>
      <c r="M63" s="5"/>
      <c r="N63" s="5"/>
      <c r="O63" s="6"/>
      <c r="P63" s="5" t="s">
        <v>28</v>
      </c>
      <c r="Q63" s="5" t="s">
        <v>29</v>
      </c>
      <c r="R63" s="4"/>
    </row>
    <row r="64" spans="2:18">
      <c r="B64" s="6" t="s">
        <v>73</v>
      </c>
      <c r="C64" s="9">
        <v>13.6</v>
      </c>
      <c r="D64" s="9">
        <v>4082.0149999999999</v>
      </c>
      <c r="E64" s="9">
        <v>1</v>
      </c>
      <c r="F64" s="9">
        <v>15.9</v>
      </c>
      <c r="G64" s="8"/>
      <c r="J64" s="5"/>
      <c r="K64" s="6" t="s">
        <v>3</v>
      </c>
      <c r="L64" s="6" t="s">
        <v>4</v>
      </c>
      <c r="M64" s="6" t="s">
        <v>5</v>
      </c>
      <c r="N64" s="6" t="s">
        <v>6</v>
      </c>
      <c r="O64" s="6"/>
      <c r="P64" s="5"/>
      <c r="Q64" s="5"/>
      <c r="R64" s="4"/>
    </row>
    <row r="65" spans="2:18">
      <c r="B65" s="6" t="s">
        <v>74</v>
      </c>
      <c r="C65" s="9">
        <v>16.8</v>
      </c>
      <c r="D65" s="9">
        <v>4066.587</v>
      </c>
      <c r="E65" s="9">
        <v>1</v>
      </c>
      <c r="F65" s="9">
        <v>18.2</v>
      </c>
      <c r="G65" s="8"/>
      <c r="J65" s="11" t="s">
        <v>52</v>
      </c>
      <c r="K65" s="10">
        <v>0.91067529605528108</v>
      </c>
      <c r="L65" s="10">
        <v>0.29750964835387833</v>
      </c>
      <c r="M65" s="10">
        <v>1.8198272596876397</v>
      </c>
      <c r="N65" s="10">
        <v>0.74281933851561932</v>
      </c>
      <c r="O65" s="10"/>
      <c r="P65" s="10">
        <v>0.36625029064524389</v>
      </c>
      <c r="Q65" s="10">
        <v>0.11701219325541663</v>
      </c>
      <c r="R65" s="4"/>
    </row>
    <row r="66" spans="2:18">
      <c r="B66" s="6" t="s">
        <v>75</v>
      </c>
      <c r="C66" s="9">
        <v>36.1</v>
      </c>
      <c r="D66" s="9">
        <v>519.46169999999995</v>
      </c>
      <c r="E66" s="9">
        <v>5</v>
      </c>
      <c r="F66" s="9">
        <v>34.700000000000003</v>
      </c>
      <c r="G66" s="8"/>
      <c r="J66" s="11" t="s">
        <v>44</v>
      </c>
      <c r="K66" s="10">
        <v>0.6539383336067992</v>
      </c>
      <c r="L66" s="10">
        <v>0.17681698224377684</v>
      </c>
      <c r="M66" s="10">
        <v>1.9661338478579948</v>
      </c>
      <c r="N66" s="10">
        <v>0.73163444499989849</v>
      </c>
      <c r="O66" s="10"/>
      <c r="P66" s="10">
        <v>0.16632900667940465</v>
      </c>
      <c r="Q66" s="10">
        <v>5.313994929332002E-2</v>
      </c>
      <c r="R66" s="4"/>
    </row>
    <row r="67" spans="2:18">
      <c r="B67" s="6" t="s">
        <v>76</v>
      </c>
      <c r="C67" s="9">
        <v>34.4</v>
      </c>
      <c r="D67" s="9">
        <v>512.78710000000001</v>
      </c>
      <c r="E67" s="9">
        <v>6</v>
      </c>
      <c r="F67" s="9">
        <v>34.1</v>
      </c>
      <c r="G67" s="8"/>
      <c r="J67" s="11" t="s">
        <v>49</v>
      </c>
      <c r="K67" s="10">
        <v>1</v>
      </c>
      <c r="L67" s="10">
        <v>0.11251385776493635</v>
      </c>
      <c r="M67" s="10">
        <v>1.7355261187714732</v>
      </c>
      <c r="N67" s="10">
        <v>0.72114349594106153</v>
      </c>
      <c r="O67" s="10"/>
      <c r="P67" s="10">
        <v>0.14081822328715699</v>
      </c>
      <c r="Q67" s="10">
        <v>4.4989586569697919E-2</v>
      </c>
      <c r="R67" s="4"/>
    </row>
    <row r="68" spans="2:18">
      <c r="B68" s="6" t="s">
        <v>77</v>
      </c>
      <c r="C68" s="9">
        <v>2.7</v>
      </c>
      <c r="D68" s="9">
        <v>533.47619999999995</v>
      </c>
      <c r="E68" s="9">
        <v>4</v>
      </c>
      <c r="F68" s="9">
        <v>53.9</v>
      </c>
      <c r="G68" s="8"/>
      <c r="J68" s="11" t="s">
        <v>22</v>
      </c>
      <c r="K68" s="10">
        <v>0.44942548659777087</v>
      </c>
      <c r="L68" s="10">
        <v>0.18119829322534764</v>
      </c>
      <c r="M68" s="10">
        <v>2.0309176209047357</v>
      </c>
      <c r="N68" s="10">
        <v>0.75607732672400363</v>
      </c>
      <c r="O68" s="10"/>
      <c r="P68" s="10">
        <v>0.12504614921091534</v>
      </c>
      <c r="Q68" s="10">
        <v>3.9950614514285845E-2</v>
      </c>
      <c r="R68" s="4"/>
    </row>
    <row r="69" spans="2:18">
      <c r="B69" s="6" t="s">
        <v>78</v>
      </c>
      <c r="C69" s="9">
        <v>36.6</v>
      </c>
      <c r="D69" s="9">
        <v>488.8193</v>
      </c>
      <c r="E69" s="9">
        <v>8</v>
      </c>
      <c r="F69" s="9">
        <v>38.299999999999997</v>
      </c>
      <c r="G69" s="8"/>
      <c r="J69" s="11" t="s">
        <v>59</v>
      </c>
      <c r="K69" s="10">
        <v>0.77020944474465669</v>
      </c>
      <c r="L69" s="10">
        <v>0.10141129242773646</v>
      </c>
      <c r="M69" s="10">
        <v>1.6408455124660906</v>
      </c>
      <c r="N69" s="10">
        <v>0.73350807425945774</v>
      </c>
      <c r="O69" s="10"/>
      <c r="P69" s="10">
        <v>9.4008635673626564E-2</v>
      </c>
      <c r="Q69" s="10">
        <v>3.003453355829656E-2</v>
      </c>
      <c r="R69" s="4"/>
    </row>
    <row r="70" spans="2:18">
      <c r="B70" s="6" t="s">
        <v>79</v>
      </c>
      <c r="C70" s="9">
        <v>21.7</v>
      </c>
      <c r="D70" s="9">
        <v>463.96230000000003</v>
      </c>
      <c r="E70" s="9">
        <v>9</v>
      </c>
      <c r="F70" s="9">
        <v>42</v>
      </c>
      <c r="G70" s="8"/>
      <c r="J70" s="6" t="s">
        <v>67</v>
      </c>
      <c r="K70" s="3">
        <v>0.53205527918870532</v>
      </c>
      <c r="L70" s="3">
        <v>0.12899269937960034</v>
      </c>
      <c r="M70" s="3">
        <v>1.8198272596876397</v>
      </c>
      <c r="N70" s="3">
        <v>0.73462425217938654</v>
      </c>
      <c r="P70" s="3">
        <v>9.1752375198983938E-2</v>
      </c>
      <c r="Q70" s="3">
        <v>2.931368775028827E-2</v>
      </c>
      <c r="R70" s="4"/>
    </row>
    <row r="71" spans="2:18">
      <c r="B71" s="6" t="s">
        <v>80</v>
      </c>
      <c r="C71" s="9">
        <v>35.9</v>
      </c>
      <c r="D71" s="9">
        <v>640.73910000000001</v>
      </c>
      <c r="E71" s="9">
        <v>3</v>
      </c>
      <c r="F71" s="9">
        <v>61.5</v>
      </c>
      <c r="G71" s="8"/>
      <c r="J71" s="6" t="s">
        <v>56</v>
      </c>
      <c r="K71" s="3">
        <v>0.58645342788463273</v>
      </c>
      <c r="L71" s="3">
        <v>0.11462509158178431</v>
      </c>
      <c r="M71" s="3">
        <v>1.8198272596876397</v>
      </c>
      <c r="N71" s="3">
        <v>0.74258029735210351</v>
      </c>
      <c r="P71" s="3">
        <v>9.0842026315444968E-2</v>
      </c>
      <c r="Q71" s="3">
        <v>2.9022843149720586E-2</v>
      </c>
      <c r="R71" s="4"/>
    </row>
    <row r="72" spans="2:18">
      <c r="B72" s="6" t="s">
        <v>81</v>
      </c>
      <c r="C72" s="9">
        <v>24.2</v>
      </c>
      <c r="D72" s="9">
        <v>4605.7489999999998</v>
      </c>
      <c r="E72" s="9">
        <v>1</v>
      </c>
      <c r="F72" s="9">
        <v>13.4</v>
      </c>
      <c r="G72" s="8"/>
      <c r="J72" s="6" t="s">
        <v>54</v>
      </c>
      <c r="K72" s="3">
        <v>0.58122050971294226</v>
      </c>
      <c r="L72" s="3">
        <v>0.11462509158178431</v>
      </c>
      <c r="M72" s="3">
        <v>1.8198272596876397</v>
      </c>
      <c r="N72" s="3">
        <v>0.7383422407957666</v>
      </c>
      <c r="P72" s="3">
        <v>8.9517616074756515E-2</v>
      </c>
      <c r="Q72" s="3">
        <v>2.8599711343436234E-2</v>
      </c>
      <c r="R72" s="4"/>
    </row>
    <row r="73" spans="2:18">
      <c r="B73" s="6" t="s">
        <v>82</v>
      </c>
      <c r="C73" s="9">
        <v>29.4</v>
      </c>
      <c r="D73" s="9">
        <v>4510.3590000000004</v>
      </c>
      <c r="E73" s="9">
        <v>1</v>
      </c>
      <c r="F73" s="9">
        <v>13.2</v>
      </c>
      <c r="G73" s="8"/>
      <c r="J73" s="6" t="s">
        <v>71</v>
      </c>
      <c r="K73" s="3">
        <v>0.77020944474465669</v>
      </c>
      <c r="L73" s="3">
        <v>8.6642542617904481E-2</v>
      </c>
      <c r="M73" s="3">
        <v>1.7355261187714732</v>
      </c>
      <c r="N73" s="3">
        <v>0.74281933851561932</v>
      </c>
      <c r="P73" s="3">
        <v>8.603088372980161E-2</v>
      </c>
      <c r="Q73" s="3">
        <v>2.7485745813855371E-2</v>
      </c>
      <c r="R73" s="4"/>
    </row>
    <row r="74" spans="2:18">
      <c r="J74" s="6" t="s">
        <v>37</v>
      </c>
      <c r="K74" s="3">
        <v>0.68976194440863059</v>
      </c>
      <c r="L74" s="3">
        <v>0.10073802266895132</v>
      </c>
      <c r="M74" s="3">
        <v>1.6408455124660906</v>
      </c>
      <c r="N74" s="3">
        <v>0.74863646856548949</v>
      </c>
      <c r="P74" s="3">
        <v>8.5355463441520882E-2</v>
      </c>
      <c r="Q74" s="3">
        <v>2.7269957836836434E-2</v>
      </c>
      <c r="R74" s="4"/>
    </row>
    <row r="75" spans="2:18">
      <c r="J75" s="6" t="s">
        <v>60</v>
      </c>
      <c r="K75" s="3">
        <v>0.58250545749529437</v>
      </c>
      <c r="L75" s="3">
        <v>0.11505812666742793</v>
      </c>
      <c r="M75" s="3">
        <v>1.6408455124660906</v>
      </c>
      <c r="N75" s="3">
        <v>0.76311376315833002</v>
      </c>
      <c r="P75" s="3">
        <v>8.3921700885297837E-2</v>
      </c>
      <c r="Q75" s="3">
        <v>2.6811889391305417E-2</v>
      </c>
      <c r="R75" s="4"/>
    </row>
    <row r="76" spans="2:18">
      <c r="J76" s="6" t="s">
        <v>23</v>
      </c>
      <c r="K76" s="3">
        <v>0.50384819267838254</v>
      </c>
      <c r="L76" s="3">
        <v>0.11056788020590388</v>
      </c>
      <c r="M76" s="3">
        <v>1.9661338478579948</v>
      </c>
      <c r="N76" s="3">
        <v>0.7498527098973784</v>
      </c>
      <c r="P76" s="3">
        <v>8.2133008969644872E-2</v>
      </c>
      <c r="Q76" s="3">
        <v>2.6240425642457457E-2</v>
      </c>
      <c r="R76" s="4"/>
    </row>
    <row r="77" spans="2:18">
      <c r="J77" s="6" t="s">
        <v>77</v>
      </c>
      <c r="K77" s="3">
        <v>0.79515998337961247</v>
      </c>
      <c r="L77" s="3">
        <v>8.9353094260976595E-2</v>
      </c>
      <c r="M77" s="3">
        <v>1.5319663573359739</v>
      </c>
      <c r="N77" s="3">
        <v>0.73586960397992118</v>
      </c>
      <c r="P77" s="3">
        <v>8.0096622795779157E-2</v>
      </c>
      <c r="Q77" s="3">
        <v>2.5589826807165778E-2</v>
      </c>
      <c r="R77" s="4"/>
    </row>
    <row r="78" spans="2:18">
      <c r="J78" s="6" t="s">
        <v>51</v>
      </c>
      <c r="K78" s="3">
        <v>0.52076469012993665</v>
      </c>
      <c r="L78" s="3">
        <v>0.10305607522424659</v>
      </c>
      <c r="M78" s="3">
        <v>1.8961550286783428</v>
      </c>
      <c r="N78" s="3">
        <v>0.74971619923692812</v>
      </c>
      <c r="P78" s="3">
        <v>7.6293206044116671E-2</v>
      </c>
      <c r="Q78" s="3">
        <v>2.4374684738084122E-2</v>
      </c>
      <c r="R78" s="4"/>
    </row>
    <row r="79" spans="2:18">
      <c r="J79" s="6" t="s">
        <v>40</v>
      </c>
      <c r="K79" s="3">
        <v>0.4991949061472073</v>
      </c>
      <c r="L79" s="3">
        <v>0.11332103086861224</v>
      </c>
      <c r="M79" s="3">
        <v>1.7355261187714732</v>
      </c>
      <c r="N79" s="3">
        <v>0.74403096302054283</v>
      </c>
      <c r="P79" s="3">
        <v>7.3047074080834343E-2</v>
      </c>
      <c r="Q79" s="3">
        <v>2.3337587893871393E-2</v>
      </c>
      <c r="R79" s="4"/>
    </row>
    <row r="80" spans="2:18">
      <c r="J80" s="6" t="s">
        <v>66</v>
      </c>
      <c r="K80" s="3">
        <v>0.5236512767085596</v>
      </c>
      <c r="L80" s="3">
        <v>0.10828884531110863</v>
      </c>
      <c r="M80" s="3">
        <v>1.7355261187714732</v>
      </c>
      <c r="N80" s="3">
        <v>0.74093652848012215</v>
      </c>
      <c r="P80" s="3">
        <v>7.2918554314069545E-2</v>
      </c>
      <c r="Q80" s="3">
        <v>2.3296527503832307E-2</v>
      </c>
      <c r="R80" s="4"/>
    </row>
    <row r="81" spans="10:18">
      <c r="J81" s="6" t="s">
        <v>62</v>
      </c>
      <c r="K81" s="3">
        <v>0.63614448386806288</v>
      </c>
      <c r="L81" s="3">
        <v>9.5295544744717242E-2</v>
      </c>
      <c r="M81" s="3">
        <v>1.6408455124660906</v>
      </c>
      <c r="N81" s="3">
        <v>0.73261219820851664</v>
      </c>
      <c r="P81" s="3">
        <v>7.287359620153859E-2</v>
      </c>
      <c r="Q81" s="3">
        <v>2.3282163972973113E-2</v>
      </c>
      <c r="R81" s="4"/>
    </row>
    <row r="82" spans="10:18">
      <c r="J82" s="6" t="s">
        <v>72</v>
      </c>
      <c r="K82" s="3">
        <v>0.52587333561691008</v>
      </c>
      <c r="L82" s="3">
        <v>0.11306110015052066</v>
      </c>
      <c r="M82" s="3">
        <v>1.6408455124660906</v>
      </c>
      <c r="N82" s="3">
        <v>0.74464729677451136</v>
      </c>
      <c r="P82" s="3">
        <v>7.2646160935329288E-2</v>
      </c>
      <c r="Q82" s="3">
        <v>2.3209501370369045E-2</v>
      </c>
      <c r="R82" s="4"/>
    </row>
    <row r="83" spans="10:18">
      <c r="J83" s="6" t="s">
        <v>79</v>
      </c>
      <c r="K83" s="3">
        <v>0.49157095618967689</v>
      </c>
      <c r="L83" s="3">
        <v>9.4282205577729233E-2</v>
      </c>
      <c r="M83" s="3">
        <v>1.9661338478579948</v>
      </c>
      <c r="N83" s="3">
        <v>0.75012677938277528</v>
      </c>
      <c r="P83" s="3">
        <v>6.8353962944589633E-2</v>
      </c>
      <c r="Q83" s="3">
        <v>2.1838200067377269E-2</v>
      </c>
      <c r="R83" s="4"/>
    </row>
    <row r="84" spans="10:18">
      <c r="J84" s="6" t="s">
        <v>45</v>
      </c>
      <c r="K84" s="3">
        <v>0.55326876095230892</v>
      </c>
      <c r="L84" s="3">
        <v>9.2161661919215571E-2</v>
      </c>
      <c r="M84" s="3">
        <v>1.6408455124660906</v>
      </c>
      <c r="N84" s="3">
        <v>0.75397061335244742</v>
      </c>
      <c r="P84" s="3">
        <v>6.3082451133387785E-2</v>
      </c>
      <c r="Q84" s="3">
        <v>2.0154020765529194E-2</v>
      </c>
      <c r="R84" s="4"/>
    </row>
    <row r="85" spans="10:18">
      <c r="J85" s="6" t="s">
        <v>24</v>
      </c>
      <c r="K85" s="3">
        <v>0.55036349677881313</v>
      </c>
      <c r="L85" s="3">
        <v>8.7581769684316912E-2</v>
      </c>
      <c r="M85" s="3">
        <v>1.6408455124660906</v>
      </c>
      <c r="N85" s="3">
        <v>0.74330067576084857</v>
      </c>
      <c r="P85" s="3">
        <v>5.8788930423940941E-2</v>
      </c>
      <c r="Q85" s="3">
        <v>1.8782296871154035E-2</v>
      </c>
      <c r="R85" s="4"/>
    </row>
    <row r="86" spans="10:18">
      <c r="J86" s="6" t="s">
        <v>36</v>
      </c>
      <c r="K86" s="3">
        <v>0.55036349677881313</v>
      </c>
      <c r="L86" s="3">
        <v>8.7581769684316912E-2</v>
      </c>
      <c r="M86" s="3">
        <v>1.6408455124660906</v>
      </c>
      <c r="N86" s="3">
        <v>0.73493283215690119</v>
      </c>
      <c r="P86" s="3">
        <v>5.8127103263717617E-2</v>
      </c>
      <c r="Q86" s="3">
        <v>1.8570851721343228E-2</v>
      </c>
      <c r="R86" s="4"/>
    </row>
    <row r="87" spans="10:18">
      <c r="J87" s="6" t="s">
        <v>78</v>
      </c>
      <c r="K87" s="3">
        <v>0.43570914225299751</v>
      </c>
      <c r="L87" s="3">
        <v>9.240855412478885E-2</v>
      </c>
      <c r="M87" s="3">
        <v>1.8961550286783428</v>
      </c>
      <c r="N87" s="3">
        <v>0.75546696609620778</v>
      </c>
      <c r="P87" s="3">
        <v>5.7676403141800822E-2</v>
      </c>
      <c r="Q87" s="3">
        <v>1.8426858907923047E-2</v>
      </c>
      <c r="R87" s="4"/>
    </row>
    <row r="88" spans="10:18">
      <c r="J88" s="6" t="s">
        <v>76</v>
      </c>
      <c r="K88" s="3">
        <v>0.4419870960534335</v>
      </c>
      <c r="L88" s="3">
        <v>9.0722812088743332E-2</v>
      </c>
      <c r="M88" s="3">
        <v>1.7355261187714732</v>
      </c>
      <c r="N88" s="3">
        <v>0.76224716362550837</v>
      </c>
      <c r="P88" s="3">
        <v>5.3046051733589943E-2</v>
      </c>
      <c r="Q88" s="3">
        <v>1.6947521996371305E-2</v>
      </c>
      <c r="R88" s="4"/>
    </row>
    <row r="89" spans="10:18">
      <c r="J89" s="6" t="s">
        <v>39</v>
      </c>
      <c r="K89" s="3">
        <v>0.44169112235492236</v>
      </c>
      <c r="L89" s="3">
        <v>8.4153097782058414E-2</v>
      </c>
      <c r="M89" s="3">
        <v>1.8198272596876397</v>
      </c>
      <c r="N89" s="3">
        <v>0.75251471451240914</v>
      </c>
      <c r="P89" s="3">
        <v>5.0901893798961512E-2</v>
      </c>
      <c r="Q89" s="3">
        <v>1.6262491488477741E-2</v>
      </c>
      <c r="R89" s="4"/>
    </row>
    <row r="90" spans="10:18">
      <c r="J90" s="6" t="s">
        <v>61</v>
      </c>
      <c r="K90" s="3">
        <v>0.50565413448903074</v>
      </c>
      <c r="L90" s="3">
        <v>8.785339805760449E-2</v>
      </c>
      <c r="M90" s="3">
        <v>1.5319663573359739</v>
      </c>
      <c r="N90" s="3">
        <v>0.74366456438805417</v>
      </c>
      <c r="P90" s="3">
        <v>5.0610245346729289E-2</v>
      </c>
      <c r="Q90" s="3">
        <v>1.6169313610051715E-2</v>
      </c>
      <c r="R90" s="4"/>
    </row>
    <row r="91" spans="10:18">
      <c r="J91" s="6" t="s">
        <v>64</v>
      </c>
      <c r="K91" s="3">
        <v>0.45758433000007009</v>
      </c>
      <c r="L91" s="3">
        <v>7.7614118673945562E-2</v>
      </c>
      <c r="M91" s="3">
        <v>1.8198272596876397</v>
      </c>
      <c r="N91" s="3">
        <v>0.78066759629321736</v>
      </c>
      <c r="P91" s="3">
        <v>5.0455462707597938E-2</v>
      </c>
      <c r="Q91" s="3">
        <v>1.6119862574666285E-2</v>
      </c>
      <c r="R91" s="4"/>
    </row>
    <row r="92" spans="10:18">
      <c r="J92" s="6" t="s">
        <v>75</v>
      </c>
      <c r="K92" s="3">
        <v>0.4370944188217582</v>
      </c>
      <c r="L92" s="3">
        <v>9.0272679533248051E-2</v>
      </c>
      <c r="M92" s="3">
        <v>1.6408455124660906</v>
      </c>
      <c r="N92" s="3">
        <v>0.76122513051522955</v>
      </c>
      <c r="P92" s="3">
        <v>4.9284732730360388E-2</v>
      </c>
      <c r="Q92" s="3">
        <v>1.5745829609108534E-2</v>
      </c>
      <c r="R92" s="4"/>
    </row>
    <row r="93" spans="10:18">
      <c r="J93" s="6" t="s">
        <v>57</v>
      </c>
      <c r="K93" s="3">
        <v>0.4278594326415272</v>
      </c>
      <c r="L93" s="3">
        <v>9.3005954084771025E-2</v>
      </c>
      <c r="M93" s="3">
        <v>1.5319663573359739</v>
      </c>
      <c r="N93" s="3">
        <v>0.75471359803760774</v>
      </c>
      <c r="P93" s="3">
        <v>4.6009050025989519E-2</v>
      </c>
      <c r="Q93" s="3">
        <v>1.4699291688354947E-2</v>
      </c>
      <c r="R93" s="4"/>
    </row>
    <row r="94" spans="10:18">
      <c r="J94" s="6" t="s">
        <v>47</v>
      </c>
      <c r="K94" s="3">
        <v>0.55132287964728899</v>
      </c>
      <c r="L94" s="3">
        <v>6.6170909486294366E-2</v>
      </c>
      <c r="M94" s="3">
        <v>1.5319663573359739</v>
      </c>
      <c r="N94" s="3">
        <v>0.76190434854900291</v>
      </c>
      <c r="P94" s="3">
        <v>4.2581680805192777E-2</v>
      </c>
      <c r="Q94" s="3">
        <v>1.3604291903057867E-2</v>
      </c>
      <c r="R94" s="4"/>
    </row>
    <row r="95" spans="10:18">
      <c r="J95" s="6" t="s">
        <v>50</v>
      </c>
      <c r="K95" s="3">
        <v>0.51523596363222557</v>
      </c>
      <c r="L95" s="3">
        <v>0.10497996136697382</v>
      </c>
      <c r="M95" s="3">
        <v>1</v>
      </c>
      <c r="N95" s="3">
        <v>0.75685010716040979</v>
      </c>
      <c r="P95" s="3">
        <v>4.093760720715308E-2</v>
      </c>
      <c r="Q95" s="3">
        <v>1.3079031821377035E-2</v>
      </c>
      <c r="R95" s="4"/>
    </row>
    <row r="96" spans="10:18">
      <c r="J96" s="6" t="s">
        <v>53</v>
      </c>
      <c r="K96" s="3">
        <v>0.70673833768724015</v>
      </c>
      <c r="L96" s="3">
        <v>5.1143321298826781E-2</v>
      </c>
      <c r="M96" s="3">
        <v>1.4021889487005648</v>
      </c>
      <c r="N96" s="3">
        <v>0.7711946875117297</v>
      </c>
      <c r="P96" s="3">
        <v>3.9085722824576279E-2</v>
      </c>
      <c r="Q96" s="3">
        <v>1.2487378903152714E-2</v>
      </c>
      <c r="R96" s="4"/>
    </row>
    <row r="97" spans="10:18">
      <c r="J97" s="6" t="s">
        <v>80</v>
      </c>
      <c r="K97" s="3">
        <v>0.43765515709482289</v>
      </c>
      <c r="L97" s="3">
        <v>8.3273577065379203E-2</v>
      </c>
      <c r="M97" s="3">
        <v>1.4021889487005648</v>
      </c>
      <c r="N97" s="3">
        <v>0.72844073157805334</v>
      </c>
      <c r="P97" s="3">
        <v>3.7225456523931243E-2</v>
      </c>
      <c r="Q97" s="3">
        <v>1.1893048071376096E-2</v>
      </c>
      <c r="R97" s="4"/>
    </row>
    <row r="98" spans="10:18">
      <c r="J98" s="6" t="s">
        <v>38</v>
      </c>
      <c r="K98" s="3">
        <v>0.63614448386806288</v>
      </c>
      <c r="L98" s="3">
        <v>5.2042663902653143E-2</v>
      </c>
      <c r="M98" s="3">
        <v>1.4021889487005648</v>
      </c>
      <c r="N98" s="3">
        <v>0.76579935726257942</v>
      </c>
      <c r="P98" s="3">
        <v>3.5549772166978473E-2</v>
      </c>
      <c r="Q98" s="3">
        <v>1.13576887643148E-2</v>
      </c>
      <c r="R98" s="4"/>
    </row>
    <row r="99" spans="10:18">
      <c r="J99" s="6" t="s">
        <v>48</v>
      </c>
      <c r="K99" s="3">
        <v>0.43821975339941827</v>
      </c>
      <c r="L99" s="3">
        <v>8.6570761908661489E-2</v>
      </c>
      <c r="M99" s="3">
        <v>1.2377262853054281</v>
      </c>
      <c r="N99" s="3">
        <v>0.73956710541818738</v>
      </c>
      <c r="P99" s="3">
        <v>3.4726849926546344E-2</v>
      </c>
      <c r="Q99" s="3">
        <v>1.1094775836486178E-2</v>
      </c>
      <c r="R99" s="4"/>
    </row>
    <row r="100" spans="10:18">
      <c r="J100" s="6" t="s">
        <v>43</v>
      </c>
      <c r="K100" s="3">
        <v>0.44080949813939718</v>
      </c>
      <c r="L100" s="3">
        <v>9.9321825433306352E-2</v>
      </c>
      <c r="M100" s="3">
        <v>1</v>
      </c>
      <c r="N100" s="3">
        <v>0.75095749881998874</v>
      </c>
      <c r="P100" s="3">
        <v>3.2878424234847728E-2</v>
      </c>
      <c r="Q100" s="3">
        <v>1.0504227924908367E-2</v>
      </c>
      <c r="R100" s="4"/>
    </row>
    <row r="101" spans="10:18">
      <c r="J101" s="6" t="s">
        <v>42</v>
      </c>
      <c r="K101" s="3">
        <v>0.51390171825722053</v>
      </c>
      <c r="L101" s="3">
        <v>5.6174642040018527E-2</v>
      </c>
      <c r="M101" s="3">
        <v>1.4021889487005648</v>
      </c>
      <c r="N101" s="3">
        <v>0.78810704495251893</v>
      </c>
      <c r="P101" s="3">
        <v>3.1901575594660316E-2</v>
      </c>
      <c r="Q101" s="3">
        <v>1.0192137519012644E-2</v>
      </c>
      <c r="R101" s="4"/>
    </row>
    <row r="102" spans="10:18">
      <c r="J102" s="6" t="s">
        <v>65</v>
      </c>
      <c r="K102" s="3">
        <v>0.43221381458138253</v>
      </c>
      <c r="L102" s="3">
        <v>9.2426490524307098E-2</v>
      </c>
      <c r="M102" s="3">
        <v>1</v>
      </c>
      <c r="N102" s="3">
        <v>0.76207548621446963</v>
      </c>
      <c r="P102" s="3">
        <v>3.0443396124616561E-2</v>
      </c>
      <c r="Q102" s="3">
        <v>9.7262681878259264E-3</v>
      </c>
      <c r="R102" s="4"/>
    </row>
    <row r="103" spans="10:18">
      <c r="J103" s="6" t="s">
        <v>46</v>
      </c>
      <c r="K103" s="3">
        <v>0.49862913827039618</v>
      </c>
      <c r="L103" s="3">
        <v>4.9561057606031571E-2</v>
      </c>
      <c r="M103" s="3">
        <v>1.5319663573359739</v>
      </c>
      <c r="N103" s="3">
        <v>0.78362713275085805</v>
      </c>
      <c r="P103" s="3">
        <v>2.9667224088500817E-2</v>
      </c>
      <c r="Q103" s="3">
        <v>9.4782913408194142E-3</v>
      </c>
      <c r="R103" s="4"/>
    </row>
    <row r="104" spans="10:18">
      <c r="J104" s="6" t="s">
        <v>69</v>
      </c>
      <c r="K104" s="3">
        <v>0.53779786847784883</v>
      </c>
      <c r="L104" s="3">
        <v>5.4436620773315882E-2</v>
      </c>
      <c r="M104" s="3">
        <v>1.2377262853054281</v>
      </c>
      <c r="N104" s="3">
        <v>0.78595425701553345</v>
      </c>
      <c r="P104" s="3">
        <v>2.847948418574435E-2</v>
      </c>
      <c r="Q104" s="3">
        <v>9.0988239258075112E-3</v>
      </c>
      <c r="R104" s="4"/>
    </row>
    <row r="105" spans="10:18">
      <c r="J105" s="6" t="s">
        <v>70</v>
      </c>
      <c r="K105" s="3">
        <v>0.5635833756529619</v>
      </c>
      <c r="L105" s="3">
        <v>6.2341271573502062E-2</v>
      </c>
      <c r="M105" s="3">
        <v>1</v>
      </c>
      <c r="N105" s="3">
        <v>0.77995159801064784</v>
      </c>
      <c r="P105" s="3">
        <v>2.740321275529416E-2</v>
      </c>
      <c r="Q105" s="3">
        <v>8.7549692345436445E-3</v>
      </c>
      <c r="R105" s="4"/>
    </row>
    <row r="106" spans="10:18">
      <c r="J106" s="6" t="s">
        <v>58</v>
      </c>
      <c r="K106" s="3">
        <v>0.45866128939502426</v>
      </c>
      <c r="L106" s="3">
        <v>6.0225847730065313E-2</v>
      </c>
      <c r="M106" s="3">
        <v>1.2377262853054281</v>
      </c>
      <c r="N106" s="3">
        <v>0.77605963481009899</v>
      </c>
      <c r="P106" s="3">
        <v>2.6533510845318901E-2</v>
      </c>
      <c r="Q106" s="3">
        <v>8.4771108121370897E-3</v>
      </c>
      <c r="R106" s="4"/>
    </row>
    <row r="107" spans="10:18">
      <c r="J107" s="6" t="s">
        <v>55</v>
      </c>
      <c r="K107" s="3">
        <v>0.53779786847784883</v>
      </c>
      <c r="L107" s="3">
        <v>6.2341271573502062E-2</v>
      </c>
      <c r="M107" s="3">
        <v>1</v>
      </c>
      <c r="N107" s="3">
        <v>0.78163678863485753</v>
      </c>
      <c r="P107" s="3">
        <v>2.6205938934356764E-2</v>
      </c>
      <c r="Q107" s="3">
        <v>8.3724558569614367E-3</v>
      </c>
      <c r="R107" s="4"/>
    </row>
    <row r="108" spans="10:18">
      <c r="J108" s="6" t="s">
        <v>73</v>
      </c>
      <c r="K108" s="3">
        <v>0.54753778918817586</v>
      </c>
      <c r="L108" s="3">
        <v>4.0850942262082919E-2</v>
      </c>
      <c r="M108" s="3">
        <v>1</v>
      </c>
      <c r="N108" s="3">
        <v>0.80832281427386365</v>
      </c>
      <c r="P108" s="3">
        <v>1.8080107694009844E-2</v>
      </c>
      <c r="Q108" s="3">
        <v>5.7763587077106883E-3</v>
      </c>
      <c r="R108" s="4"/>
    </row>
    <row r="109" spans="10:18">
      <c r="J109" s="6" t="s">
        <v>68</v>
      </c>
      <c r="K109" s="3">
        <v>0.54478777539086243</v>
      </c>
      <c r="L109" s="3">
        <v>4.0860942663278207E-2</v>
      </c>
      <c r="M109" s="3">
        <v>1</v>
      </c>
      <c r="N109" s="3">
        <v>0.7754002741634809</v>
      </c>
      <c r="P109" s="3">
        <v>1.7260830411622467E-2</v>
      </c>
      <c r="Q109" s="3">
        <v>5.5146102964600307E-3</v>
      </c>
      <c r="R109" s="4"/>
    </row>
    <row r="110" spans="10:18">
      <c r="J110" s="6" t="s">
        <v>74</v>
      </c>
      <c r="K110" s="3">
        <v>0.52147839429377352</v>
      </c>
      <c r="L110" s="3">
        <v>4.0910481334294549E-2</v>
      </c>
      <c r="M110" s="3">
        <v>1</v>
      </c>
      <c r="N110" s="3">
        <v>0.79996582060720978</v>
      </c>
      <c r="P110" s="3">
        <v>1.7066416511949099E-2</v>
      </c>
      <c r="Q110" s="3">
        <v>5.4524975899826059E-3</v>
      </c>
      <c r="R110" s="4"/>
    </row>
    <row r="111" spans="10:18">
      <c r="J111" s="6" t="s">
        <v>81</v>
      </c>
      <c r="K111" s="3">
        <v>0.47935580656693877</v>
      </c>
      <c r="L111" s="3">
        <v>3.8997642981109505E-2</v>
      </c>
      <c r="M111" s="3">
        <v>1</v>
      </c>
      <c r="N111" s="3">
        <v>0.81902966280957956</v>
      </c>
      <c r="P111" s="3">
        <v>1.5310732978884262E-2</v>
      </c>
      <c r="Q111" s="3">
        <v>4.8915795890592311E-3</v>
      </c>
      <c r="R111" s="4"/>
    </row>
    <row r="112" spans="10:18">
      <c r="J112" s="6" t="s">
        <v>82</v>
      </c>
      <c r="K112" s="3">
        <v>0.45830080075789559</v>
      </c>
      <c r="L112" s="3">
        <v>3.9312819121121549E-2</v>
      </c>
      <c r="M112" s="3">
        <v>1</v>
      </c>
      <c r="N112" s="3">
        <v>0.8199776315766647</v>
      </c>
      <c r="P112" s="3">
        <v>1.4773616102232047E-2</v>
      </c>
      <c r="Q112" s="3">
        <v>4.7199777490692894E-3</v>
      </c>
      <c r="R112" s="4"/>
    </row>
    <row r="113" spans="10:18">
      <c r="J113" s="6" t="s">
        <v>63</v>
      </c>
      <c r="K113" s="3">
        <v>0.47190426298710536</v>
      </c>
      <c r="L113" s="3">
        <v>3.9281583044388522E-2</v>
      </c>
      <c r="M113" s="3">
        <v>1</v>
      </c>
      <c r="N113" s="3">
        <v>0.78810704495251893</v>
      </c>
      <c r="P113" s="3">
        <v>1.4609255746443256E-2</v>
      </c>
      <c r="Q113" s="3">
        <v>4.6674667580712901E-3</v>
      </c>
      <c r="R113" s="4"/>
    </row>
    <row r="114" spans="10:18">
      <c r="J114" s="6" t="s">
        <v>41</v>
      </c>
      <c r="K114" s="3">
        <v>0.45040345026384809</v>
      </c>
      <c r="L114" s="3">
        <v>3.6394333305025478E-2</v>
      </c>
      <c r="M114" s="3">
        <v>1</v>
      </c>
      <c r="N114" s="3">
        <v>0.79797237679251676</v>
      </c>
      <c r="P114" s="3">
        <v>1.3080469562628511E-2</v>
      </c>
      <c r="Q114" s="3">
        <v>4.1790395022960466E-3</v>
      </c>
      <c r="R114" s="4"/>
    </row>
    <row r="115" spans="10:18">
      <c r="J115" s="4"/>
      <c r="K115" s="4"/>
      <c r="L115" s="4"/>
      <c r="M115" s="4"/>
      <c r="N115" s="4"/>
      <c r="O115" s="4"/>
      <c r="P115" s="4"/>
    </row>
    <row r="116" spans="10:18">
      <c r="J116" s="4"/>
      <c r="K116" s="4"/>
      <c r="L116" s="4"/>
      <c r="M116" s="4"/>
      <c r="N116" s="4"/>
      <c r="O116" s="4"/>
      <c r="P116" s="4"/>
    </row>
  </sheetData>
  <sortState ref="J65:Q114">
    <sortCondition descending="1" ref="Q65:Q114"/>
  </sortState>
  <mergeCells count="24">
    <mergeCell ref="J63:J64"/>
    <mergeCell ref="P62:Q62"/>
    <mergeCell ref="P63:P64"/>
    <mergeCell ref="Q63:Q64"/>
    <mergeCell ref="K62:N63"/>
    <mergeCell ref="R7:R56"/>
    <mergeCell ref="J3:L3"/>
    <mergeCell ref="P57:P58"/>
    <mergeCell ref="J61:Q61"/>
    <mergeCell ref="J57:O58"/>
    <mergeCell ref="T5:Y5"/>
    <mergeCell ref="P5:P6"/>
    <mergeCell ref="Q5:Q6"/>
    <mergeCell ref="R4:R6"/>
    <mergeCell ref="B22:B23"/>
    <mergeCell ref="C22:F22"/>
    <mergeCell ref="K5:O5"/>
    <mergeCell ref="J4:O4"/>
    <mergeCell ref="P4:Q4"/>
    <mergeCell ref="B4:C4"/>
    <mergeCell ref="B3:E3"/>
    <mergeCell ref="B12:C12"/>
    <mergeCell ref="F2:L2"/>
    <mergeCell ref="B21:C2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 Product (WP)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2021-06-13T11:20:54Z</dcterms:created>
  <dcterms:modified xsi:type="dcterms:W3CDTF">2021-06-26T05:07:33Z</dcterms:modified>
</cp:coreProperties>
</file>