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OS\Desktop\DoAnCost\"/>
    </mc:Choice>
  </mc:AlternateContent>
  <xr:revisionPtr revIDLastSave="0" documentId="13_ncr:1_{D7FDEE32-16EE-4EDB-92BC-B7598A453B33}" xr6:coauthVersionLast="47" xr6:coauthVersionMax="47" xr10:uidLastSave="{00000000-0000-0000-0000-000000000000}"/>
  <bookViews>
    <workbookView xWindow="24" yWindow="0" windowWidth="19188" windowHeight="12360" xr2:uid="{00000000-000D-0000-FFFF-FFFF00000000}"/>
  </bookViews>
  <sheets>
    <sheet name="Sprint 1" sheetId="1" r:id="rId1"/>
    <sheet name="Sprint 2" sheetId="5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93" i="1" l="1"/>
  <c r="J79" i="5"/>
  <c r="K79" i="5"/>
  <c r="L79" i="5"/>
  <c r="M79" i="5"/>
  <c r="N79" i="5"/>
  <c r="O79" i="5"/>
  <c r="I78" i="5"/>
  <c r="J78" i="5"/>
  <c r="K78" i="5"/>
  <c r="L78" i="5"/>
  <c r="M78" i="5"/>
  <c r="N78" i="5"/>
  <c r="O78" i="5"/>
  <c r="H78" i="5"/>
  <c r="F79" i="5"/>
  <c r="F78" i="5"/>
  <c r="N75" i="5"/>
  <c r="L75" i="5"/>
  <c r="J75" i="5"/>
  <c r="AJ193" i="1"/>
  <c r="AH193" i="1"/>
  <c r="AE193" i="1"/>
  <c r="AB193" i="1"/>
  <c r="V193" i="1"/>
  <c r="T193" i="1"/>
  <c r="P193" i="1"/>
  <c r="O193" i="1"/>
  <c r="K193" i="1"/>
  <c r="H97" i="1"/>
  <c r="I97" i="1"/>
  <c r="J196" i="1" s="1"/>
  <c r="J97" i="1"/>
  <c r="K196" i="1" s="1"/>
  <c r="K97" i="1"/>
  <c r="L196" i="1" s="1"/>
  <c r="L97" i="1"/>
  <c r="M196" i="1" s="1"/>
  <c r="M97" i="1"/>
  <c r="N196" i="1" s="1"/>
  <c r="N97" i="1"/>
  <c r="O196" i="1" s="1"/>
  <c r="O97" i="1"/>
  <c r="P196" i="1" s="1"/>
  <c r="P97" i="1"/>
  <c r="Q196" i="1" s="1"/>
  <c r="Q97" i="1"/>
  <c r="R196" i="1" s="1"/>
  <c r="R97" i="1"/>
  <c r="S196" i="1" s="1"/>
  <c r="S97" i="1"/>
  <c r="T196" i="1" s="1"/>
  <c r="T97" i="1"/>
  <c r="U196" i="1" s="1"/>
  <c r="U97" i="1"/>
  <c r="V196" i="1" s="1"/>
  <c r="V97" i="1"/>
  <c r="W196" i="1" s="1"/>
  <c r="W97" i="1"/>
  <c r="X196" i="1" s="1"/>
  <c r="X97" i="1"/>
  <c r="Y196" i="1" s="1"/>
  <c r="Y97" i="1"/>
  <c r="Z196" i="1" s="1"/>
  <c r="Z97" i="1"/>
  <c r="AA196" i="1" s="1"/>
  <c r="AA97" i="1"/>
  <c r="AB196" i="1" s="1"/>
  <c r="AB97" i="1"/>
  <c r="AC196" i="1" s="1"/>
  <c r="AC97" i="1"/>
  <c r="AD196" i="1" s="1"/>
  <c r="AD97" i="1"/>
  <c r="AE196" i="1" s="1"/>
  <c r="AE97" i="1"/>
  <c r="AF196" i="1" s="1"/>
  <c r="AF97" i="1"/>
  <c r="AG196" i="1" s="1"/>
  <c r="AG97" i="1"/>
  <c r="AH196" i="1" s="1"/>
  <c r="AH97" i="1"/>
  <c r="AI196" i="1" s="1"/>
  <c r="AI97" i="1"/>
  <c r="AJ196" i="1" s="1"/>
  <c r="AJ97" i="1"/>
  <c r="AK196" i="1" s="1"/>
  <c r="AK97" i="1"/>
  <c r="AL196" i="1" s="1"/>
  <c r="AL97" i="1"/>
  <c r="AM196" i="1" s="1"/>
  <c r="AM97" i="1"/>
  <c r="AN196" i="1" s="1"/>
  <c r="G97" i="1"/>
  <c r="M197" i="1" l="1"/>
  <c r="H41" i="5" l="1"/>
  <c r="I41" i="5"/>
  <c r="J41" i="5"/>
  <c r="K41" i="5"/>
  <c r="L41" i="5"/>
  <c r="M41" i="5"/>
  <c r="N41" i="5"/>
  <c r="G41" i="5"/>
  <c r="F41" i="5"/>
  <c r="H196" i="1"/>
  <c r="I196" i="1"/>
  <c r="F97" i="1"/>
  <c r="F196" i="1" s="1"/>
  <c r="E10" i="1"/>
  <c r="E9" i="1"/>
  <c r="E8" i="1"/>
  <c r="D8" i="1"/>
  <c r="B4" i="4" s="1"/>
  <c r="D10" i="1"/>
  <c r="D9" i="1"/>
  <c r="AA193" i="1"/>
  <c r="AA197" i="1" s="1"/>
  <c r="V197" i="1"/>
  <c r="AE197" i="1"/>
  <c r="D8" i="5"/>
  <c r="B5" i="4" s="1"/>
  <c r="E11" i="1"/>
  <c r="D11" i="1"/>
  <c r="F193" i="1"/>
  <c r="F197" i="1" s="1"/>
  <c r="AB197" i="1"/>
  <c r="Q193" i="1"/>
  <c r="Q197" i="1" s="1"/>
  <c r="AJ197" i="1"/>
  <c r="H193" i="1"/>
  <c r="H197" i="1" s="1"/>
  <c r="I193" i="1"/>
  <c r="I197" i="1" s="1"/>
  <c r="J193" i="1"/>
  <c r="J197" i="1" s="1"/>
  <c r="K197" i="1"/>
  <c r="L193" i="1"/>
  <c r="L197" i="1" s="1"/>
  <c r="N193" i="1"/>
  <c r="N197" i="1" s="1"/>
  <c r="O197" i="1"/>
  <c r="P197" i="1"/>
  <c r="R193" i="1"/>
  <c r="R197" i="1" s="1"/>
  <c r="S193" i="1"/>
  <c r="S197" i="1" s="1"/>
  <c r="T197" i="1"/>
  <c r="U193" i="1"/>
  <c r="U197" i="1" s="1"/>
  <c r="W193" i="1"/>
  <c r="W197" i="1" s="1"/>
  <c r="X193" i="1"/>
  <c r="X197" i="1" s="1"/>
  <c r="Y193" i="1"/>
  <c r="Y197" i="1" s="1"/>
  <c r="Z193" i="1"/>
  <c r="Z197" i="1" s="1"/>
  <c r="AC193" i="1"/>
  <c r="AC197" i="1" s="1"/>
  <c r="AD193" i="1"/>
  <c r="AD197" i="1" s="1"/>
  <c r="AF193" i="1"/>
  <c r="AF197" i="1" s="1"/>
  <c r="AG193" i="1"/>
  <c r="AG197" i="1" s="1"/>
  <c r="AH197" i="1"/>
  <c r="AI193" i="1"/>
  <c r="AI197" i="1" s="1"/>
  <c r="AK193" i="1"/>
  <c r="AK197" i="1" s="1"/>
  <c r="AL193" i="1"/>
  <c r="AL197" i="1" s="1"/>
  <c r="AM193" i="1"/>
  <c r="AM197" i="1" s="1"/>
  <c r="AN193" i="1"/>
  <c r="AN197" i="1" s="1"/>
  <c r="E12" i="5"/>
  <c r="K5" i="4" s="1"/>
  <c r="E11" i="5"/>
  <c r="I5" i="4" s="1"/>
  <c r="E10" i="5"/>
  <c r="G5" i="4" s="1"/>
  <c r="E9" i="5"/>
  <c r="E5" i="4" s="1"/>
  <c r="E8" i="5"/>
  <c r="C5" i="4" s="1"/>
  <c r="D12" i="5"/>
  <c r="J5" i="4" s="1"/>
  <c r="D11" i="5"/>
  <c r="H5" i="4" s="1"/>
  <c r="D10" i="5"/>
  <c r="F5" i="4" s="1"/>
  <c r="D9" i="5"/>
  <c r="D5" i="4" s="1"/>
  <c r="D12" i="1"/>
  <c r="E12" i="1" l="1"/>
  <c r="I76" i="5"/>
  <c r="J76" i="5"/>
  <c r="K76" i="5"/>
  <c r="L76" i="5"/>
  <c r="M76" i="5"/>
  <c r="N76" i="5"/>
  <c r="O76" i="5"/>
  <c r="H76" i="5"/>
  <c r="I75" i="5"/>
  <c r="I79" i="5" s="1"/>
  <c r="K75" i="5"/>
  <c r="M75" i="5"/>
  <c r="O75" i="5"/>
  <c r="H75" i="5"/>
  <c r="H79" i="5" s="1"/>
  <c r="F76" i="5"/>
  <c r="F75" i="5"/>
  <c r="E13" i="5"/>
  <c r="D13" i="5"/>
  <c r="J4" i="4" l="1"/>
  <c r="H4" i="4"/>
  <c r="K4" i="4"/>
  <c r="I4" i="4"/>
  <c r="G4" i="4"/>
  <c r="E4" i="4"/>
  <c r="C4" i="4"/>
  <c r="F4" i="4"/>
  <c r="D4" i="4"/>
  <c r="F6" i="4" l="1"/>
  <c r="D6" i="4"/>
  <c r="K6" i="4"/>
  <c r="B6" i="4"/>
  <c r="C6" i="4"/>
  <c r="G6" i="4"/>
  <c r="J6" i="4"/>
  <c r="E6" i="4"/>
  <c r="I6" i="4"/>
  <c r="H6" i="4"/>
  <c r="E13" i="1"/>
  <c r="D13" i="1"/>
  <c r="F10" i="4" l="1"/>
  <c r="F11" i="4"/>
</calcChain>
</file>

<file path=xl/sharedStrings.xml><?xml version="1.0" encoding="utf-8"?>
<sst xmlns="http://schemas.openxmlformats.org/spreadsheetml/2006/main" count="527" uniqueCount="77">
  <si>
    <t>End date:</t>
  </si>
  <si>
    <t>Start date:</t>
  </si>
  <si>
    <t>Module name:</t>
  </si>
  <si>
    <t>Project name:</t>
  </si>
  <si>
    <t>Sprint 1</t>
  </si>
  <si>
    <t>SPRINT 1 REPORT</t>
  </si>
  <si>
    <t>No</t>
  </si>
  <si>
    <t>Sprint</t>
  </si>
  <si>
    <t>Compoment</t>
  </si>
  <si>
    <t>Task name</t>
  </si>
  <si>
    <t>Responsible Member</t>
  </si>
  <si>
    <t>Thực tế</t>
  </si>
  <si>
    <t>Tổng</t>
  </si>
  <si>
    <t>Coding</t>
  </si>
  <si>
    <t>Testing</t>
  </si>
  <si>
    <t>Sprint 1 retrospective</t>
  </si>
  <si>
    <t>Release Sprint 1</t>
  </si>
  <si>
    <t>Sprint 2</t>
  </si>
  <si>
    <t>Release Sprint 2</t>
  </si>
  <si>
    <t>Re-testing</t>
  </si>
  <si>
    <t>Sprint 2 review meeting</t>
  </si>
  <si>
    <t>Sprint 2 retrospective</t>
  </si>
  <si>
    <t>Ước tính</t>
  </si>
  <si>
    <t>Thành viên</t>
  </si>
  <si>
    <t>SPRINT BACKLOG REPORT</t>
  </si>
  <si>
    <t>FINAL TOTAL</t>
  </si>
  <si>
    <t>Trước thời hạn</t>
  </si>
  <si>
    <t>Chậm tiến độ</t>
  </si>
  <si>
    <t>Muộn</t>
  </si>
  <si>
    <t>Tăng ca</t>
  </si>
  <si>
    <t>Kết thúc</t>
  </si>
  <si>
    <t>Sprint Plan Meeting</t>
  </si>
  <si>
    <t>Tạo Sprint Backlog</t>
  </si>
  <si>
    <t>Tạo Test Plan</t>
  </si>
  <si>
    <t>CSDL</t>
  </si>
  <si>
    <t>Design User Interface</t>
  </si>
  <si>
    <t>Trang chủ</t>
  </si>
  <si>
    <t>Đăng ký</t>
  </si>
  <si>
    <t>Đăng nhập</t>
  </si>
  <si>
    <t>Xem chi tiết sản phẩm</t>
  </si>
  <si>
    <t>Thông tin cá nhân</t>
  </si>
  <si>
    <t>Admin</t>
  </si>
  <si>
    <t>Quẩn lý người dùng</t>
  </si>
  <si>
    <t>Quản lý sản phẩm</t>
  </si>
  <si>
    <t>Quản lý đơn hàng</t>
  </si>
  <si>
    <t>Xem đơn hàng đã mua</t>
  </si>
  <si>
    <t>Giỏ hàng</t>
  </si>
  <si>
    <t>Thanh toán</t>
  </si>
  <si>
    <t>Chatbot tư vấn</t>
  </si>
  <si>
    <t>Design Test case</t>
  </si>
  <si>
    <t>Quản lý Người dùng</t>
  </si>
  <si>
    <t>Fixing bugs</t>
  </si>
  <si>
    <t>Xây dựng website cung cấp linh kiện máy tính tích hợp chatbot tư vấn</t>
  </si>
  <si>
    <t>Tìm kiếm</t>
  </si>
  <si>
    <t>Thống kê</t>
  </si>
  <si>
    <t>Xem chi tiết đơn hàng đã mua</t>
  </si>
  <si>
    <t>Sprint1 review meeting</t>
  </si>
  <si>
    <t>Đào Xuân Sang</t>
  </si>
  <si>
    <t>Huỳnh Phước Tài</t>
  </si>
  <si>
    <t>Nguyễn Hồng Sơn</t>
  </si>
  <si>
    <t>Lê Minh Thịnh</t>
  </si>
  <si>
    <t>Bùi Viết Thịnh</t>
  </si>
  <si>
    <t>Sang</t>
  </si>
  <si>
    <t>Tài</t>
  </si>
  <si>
    <t>Sơn</t>
  </si>
  <si>
    <t>L.Thịnh</t>
  </si>
  <si>
    <t>B.Thịnh</t>
  </si>
  <si>
    <t>Thông tin người dùng</t>
  </si>
  <si>
    <t>Ước Tính</t>
  </si>
  <si>
    <t>Sang, L.Thịnh</t>
  </si>
  <si>
    <t>ALL team</t>
  </si>
  <si>
    <t>Tài, Sang</t>
  </si>
  <si>
    <t>All team</t>
  </si>
  <si>
    <t>Sơn,Sang</t>
  </si>
  <si>
    <t>Sơn,Tài</t>
  </si>
  <si>
    <t>Sơn, Sang</t>
  </si>
  <si>
    <t>Thực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</si>
</sst>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3"/>
      <color theme="0"/>
      <name val="Times New Roman"/>
      <family val="1"/>
    </font>
    <font>
      <b/>
      <sz val="13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0F03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/>
    <xf numFmtId="0" fontId="2" fillId="4" borderId="1" xfId="0" applyFont="1" applyFill="1" applyBorder="1"/>
    <xf numFmtId="0" fontId="1" fillId="0" borderId="1" xfId="0" applyFont="1" applyBorder="1"/>
    <xf numFmtId="0" fontId="2" fillId="8" borderId="1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2" fillId="9" borderId="7" xfId="0" applyFont="1" applyFill="1" applyBorder="1" applyAlignment="1">
      <alignment horizontal="left" vertical="center"/>
    </xf>
    <xf numFmtId="0" fontId="1" fillId="9" borderId="5" xfId="0" applyFont="1" applyFill="1" applyBorder="1"/>
    <xf numFmtId="0" fontId="1" fillId="0" borderId="6" xfId="0" applyFont="1" applyBorder="1"/>
    <xf numFmtId="0" fontId="1" fillId="9" borderId="7" xfId="0" applyFont="1" applyFill="1" applyBorder="1"/>
    <xf numFmtId="0" fontId="1" fillId="0" borderId="9" xfId="0" applyFont="1" applyBorder="1"/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1" fillId="0" borderId="0" xfId="0" applyFont="1" applyBorder="1"/>
    <xf numFmtId="0" fontId="4" fillId="0" borderId="0" xfId="0" applyFont="1" applyBorder="1" applyAlignment="1">
      <alignment vertical="top" wrapText="1"/>
    </xf>
    <xf numFmtId="16" fontId="5" fillId="0" borderId="1" xfId="0" applyNumberFormat="1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1" fillId="0" borderId="1" xfId="0" applyFont="1" applyFill="1" applyBorder="1"/>
    <xf numFmtId="0" fontId="2" fillId="5" borderId="1" xfId="0" applyFont="1" applyFill="1" applyBorder="1" applyAlignment="1">
      <alignment horizontal="center"/>
    </xf>
    <xf numFmtId="16" fontId="7" fillId="0" borderId="1" xfId="0" applyNumberFormat="1" applyFont="1" applyFill="1" applyBorder="1" applyAlignment="1">
      <alignment horizontal="center" vertical="center" textRotation="90" wrapText="1"/>
    </xf>
    <xf numFmtId="16" fontId="7" fillId="0" borderId="1" xfId="0" quotePrefix="1" applyNumberFormat="1" applyFont="1" applyFill="1" applyBorder="1" applyAlignment="1">
      <alignment horizontal="center" vertical="center" textRotation="90" wrapText="1"/>
    </xf>
    <xf numFmtId="16" fontId="7" fillId="0" borderId="1" xfId="0" applyNumberFormat="1" applyFont="1" applyFill="1" applyBorder="1" applyAlignment="1">
      <alignment horizontal="center" vertical="center" textRotation="90"/>
    </xf>
    <xf numFmtId="0" fontId="2" fillId="4" borderId="1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1" fillId="0" borderId="17" xfId="0" applyFont="1" applyBorder="1" applyAlignment="1"/>
    <xf numFmtId="0" fontId="1" fillId="0" borderId="15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1" fillId="12" borderId="1" xfId="0" applyFont="1" applyFill="1" applyBorder="1" applyAlignment="1"/>
    <xf numFmtId="0" fontId="1" fillId="0" borderId="15" xfId="0" applyFont="1" applyBorder="1" applyAlignment="1"/>
    <xf numFmtId="0" fontId="1" fillId="2" borderId="15" xfId="0" applyFont="1" applyFill="1" applyBorder="1" applyAlignment="1"/>
    <xf numFmtId="0" fontId="1" fillId="2" borderId="14" xfId="0" applyFont="1" applyFill="1" applyBorder="1" applyAlignment="1"/>
    <xf numFmtId="0" fontId="1" fillId="2" borderId="15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1" fillId="11" borderId="1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vertical="center" wrapText="1"/>
    </xf>
    <xf numFmtId="0" fontId="4" fillId="11" borderId="15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horizontal="right" vertical="center" wrapText="1"/>
    </xf>
    <xf numFmtId="0" fontId="1" fillId="2" borderId="15" xfId="0" applyFont="1" applyFill="1" applyBorder="1" applyAlignment="1">
      <alignment horizontal="right"/>
    </xf>
    <xf numFmtId="0" fontId="1" fillId="2" borderId="18" xfId="0" applyFont="1" applyFill="1" applyBorder="1" applyAlignment="1">
      <alignment horizontal="right"/>
    </xf>
    <xf numFmtId="0" fontId="1" fillId="11" borderId="17" xfId="0" applyFont="1" applyFill="1" applyBorder="1" applyAlignment="1">
      <alignment vertical="center" wrapText="1"/>
    </xf>
    <xf numFmtId="0" fontId="1" fillId="3" borderId="14" xfId="0" applyFont="1" applyFill="1" applyBorder="1" applyAlignment="1"/>
    <xf numFmtId="0" fontId="1" fillId="13" borderId="1" xfId="0" applyFont="1" applyFill="1" applyBorder="1" applyAlignment="1"/>
    <xf numFmtId="0" fontId="1" fillId="0" borderId="14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 applyFill="1"/>
    <xf numFmtId="0" fontId="2" fillId="0" borderId="0" xfId="0" applyFont="1" applyFill="1" applyBorder="1" applyAlignment="1"/>
    <xf numFmtId="0" fontId="1" fillId="2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0" fontId="1" fillId="3" borderId="1" xfId="0" applyFont="1" applyFill="1" applyBorder="1" applyAlignment="1"/>
    <xf numFmtId="164" fontId="2" fillId="0" borderId="1" xfId="0" applyNumberFormat="1" applyFont="1" applyBorder="1" applyAlignment="1"/>
    <xf numFmtId="0" fontId="1" fillId="3" borderId="1" xfId="0" applyFont="1" applyFill="1" applyBorder="1" applyAlignment="1">
      <alignment vertical="center" wrapText="1"/>
    </xf>
    <xf numFmtId="0" fontId="1" fillId="12" borderId="15" xfId="0" applyFont="1" applyFill="1" applyBorder="1" applyAlignment="1"/>
    <xf numFmtId="0" fontId="1" fillId="12" borderId="18" xfId="0" applyFont="1" applyFill="1" applyBorder="1" applyAlignment="1">
      <alignment horizontal="right"/>
    </xf>
    <xf numFmtId="0" fontId="1" fillId="12" borderId="14" xfId="0" applyFont="1" applyFill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3" borderId="15" xfId="0" applyFont="1" applyFill="1" applyBorder="1" applyAlignment="1">
      <alignment horizontal="right"/>
    </xf>
    <xf numFmtId="0" fontId="4" fillId="11" borderId="17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horizontal="right"/>
    </xf>
    <xf numFmtId="0" fontId="1" fillId="0" borderId="13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5" fillId="8" borderId="19" xfId="0" applyFont="1" applyFill="1" applyBorder="1" applyAlignment="1">
      <alignment horizontal="center" vertical="center" wrapText="1"/>
    </xf>
    <xf numFmtId="0" fontId="5" fillId="8" borderId="20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colors>
    <mruColors>
      <color rgb="FF30F035"/>
      <color rgb="FFFF66CC"/>
      <color rgb="FFCC00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735352263212121E-2"/>
          <c:y val="4.217526016190782E-2"/>
          <c:w val="0.91811844053926428"/>
          <c:h val="0.9278923353454077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'Sprint 1'!$H$102:$AN$102</c:f>
              <c:numCache>
                <c:formatCode>d\-mmm</c:formatCode>
                <c:ptCount val="33"/>
                <c:pt idx="0">
                  <c:v>45605</c:v>
                </c:pt>
                <c:pt idx="1">
                  <c:v>45606</c:v>
                </c:pt>
                <c:pt idx="2">
                  <c:v>45607</c:v>
                </c:pt>
                <c:pt idx="3">
                  <c:v>45608</c:v>
                </c:pt>
                <c:pt idx="4">
                  <c:v>45609</c:v>
                </c:pt>
                <c:pt idx="5">
                  <c:v>45610</c:v>
                </c:pt>
                <c:pt idx="6">
                  <c:v>45611</c:v>
                </c:pt>
                <c:pt idx="7">
                  <c:v>45612</c:v>
                </c:pt>
                <c:pt idx="8">
                  <c:v>45613</c:v>
                </c:pt>
                <c:pt idx="9">
                  <c:v>45614</c:v>
                </c:pt>
                <c:pt idx="10">
                  <c:v>45615</c:v>
                </c:pt>
                <c:pt idx="11">
                  <c:v>45616</c:v>
                </c:pt>
                <c:pt idx="12">
                  <c:v>45617</c:v>
                </c:pt>
                <c:pt idx="13">
                  <c:v>45618</c:v>
                </c:pt>
                <c:pt idx="14">
                  <c:v>45619</c:v>
                </c:pt>
                <c:pt idx="15">
                  <c:v>45620</c:v>
                </c:pt>
                <c:pt idx="16">
                  <c:v>45621</c:v>
                </c:pt>
                <c:pt idx="17">
                  <c:v>45622</c:v>
                </c:pt>
                <c:pt idx="18">
                  <c:v>45623</c:v>
                </c:pt>
                <c:pt idx="19">
                  <c:v>45624</c:v>
                </c:pt>
                <c:pt idx="20">
                  <c:v>45625</c:v>
                </c:pt>
                <c:pt idx="21">
                  <c:v>45626</c:v>
                </c:pt>
                <c:pt idx="22">
                  <c:v>45627</c:v>
                </c:pt>
                <c:pt idx="23">
                  <c:v>45628</c:v>
                </c:pt>
                <c:pt idx="24">
                  <c:v>45629</c:v>
                </c:pt>
                <c:pt idx="25">
                  <c:v>45630</c:v>
                </c:pt>
                <c:pt idx="26">
                  <c:v>45631</c:v>
                </c:pt>
                <c:pt idx="27">
                  <c:v>45632</c:v>
                </c:pt>
                <c:pt idx="28">
                  <c:v>45633</c:v>
                </c:pt>
                <c:pt idx="29">
                  <c:v>45634</c:v>
                </c:pt>
                <c:pt idx="30">
                  <c:v>45635</c:v>
                </c:pt>
                <c:pt idx="31">
                  <c:v>45636</c:v>
                </c:pt>
                <c:pt idx="32">
                  <c:v>45637</c:v>
                </c:pt>
              </c:numCache>
            </c:numRef>
          </c:cat>
          <c:val>
            <c:numRef>
              <c:f>'Sprint 1'!$H$196:$AN$196</c:f>
              <c:numCache>
                <c:formatCode>0.0</c:formatCode>
                <c:ptCount val="33"/>
                <c:pt idx="0">
                  <c:v>269</c:v>
                </c:pt>
                <c:pt idx="1">
                  <c:v>257</c:v>
                </c:pt>
                <c:pt idx="2">
                  <c:v>243</c:v>
                </c:pt>
                <c:pt idx="3">
                  <c:v>229</c:v>
                </c:pt>
                <c:pt idx="4">
                  <c:v>213</c:v>
                </c:pt>
                <c:pt idx="5">
                  <c:v>201</c:v>
                </c:pt>
                <c:pt idx="6">
                  <c:v>183</c:v>
                </c:pt>
                <c:pt idx="7">
                  <c:v>177</c:v>
                </c:pt>
                <c:pt idx="8">
                  <c:v>169</c:v>
                </c:pt>
                <c:pt idx="9">
                  <c:v>159</c:v>
                </c:pt>
                <c:pt idx="10">
                  <c:v>155</c:v>
                </c:pt>
                <c:pt idx="11">
                  <c:v>143</c:v>
                </c:pt>
                <c:pt idx="12">
                  <c:v>134</c:v>
                </c:pt>
                <c:pt idx="13">
                  <c:v>134</c:v>
                </c:pt>
                <c:pt idx="14">
                  <c:v>134</c:v>
                </c:pt>
                <c:pt idx="15">
                  <c:v>134</c:v>
                </c:pt>
                <c:pt idx="16">
                  <c:v>134</c:v>
                </c:pt>
                <c:pt idx="17">
                  <c:v>124</c:v>
                </c:pt>
                <c:pt idx="18">
                  <c:v>124</c:v>
                </c:pt>
                <c:pt idx="19">
                  <c:v>124</c:v>
                </c:pt>
                <c:pt idx="20">
                  <c:v>104</c:v>
                </c:pt>
                <c:pt idx="21">
                  <c:v>85</c:v>
                </c:pt>
                <c:pt idx="22">
                  <c:v>74</c:v>
                </c:pt>
                <c:pt idx="23">
                  <c:v>66</c:v>
                </c:pt>
                <c:pt idx="24">
                  <c:v>62</c:v>
                </c:pt>
                <c:pt idx="25">
                  <c:v>59</c:v>
                </c:pt>
                <c:pt idx="26">
                  <c:v>54</c:v>
                </c:pt>
                <c:pt idx="27">
                  <c:v>51</c:v>
                </c:pt>
                <c:pt idx="28">
                  <c:v>47</c:v>
                </c:pt>
                <c:pt idx="29">
                  <c:v>27</c:v>
                </c:pt>
                <c:pt idx="30">
                  <c:v>14</c:v>
                </c:pt>
                <c:pt idx="31">
                  <c:v>8</c:v>
                </c:pt>
                <c:pt idx="32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ACB2-4205-BBCE-367A6429A81F}"/>
            </c:ext>
          </c:extLst>
        </c:ser>
        <c:ser>
          <c:idx val="1"/>
          <c:order val="1"/>
          <c:marker>
            <c:symbol val="none"/>
          </c:marker>
          <c:cat>
            <c:numRef>
              <c:f>'Sprint 1'!$H$102:$AN$102</c:f>
              <c:numCache>
                <c:formatCode>d\-mmm</c:formatCode>
                <c:ptCount val="33"/>
                <c:pt idx="0">
                  <c:v>45605</c:v>
                </c:pt>
                <c:pt idx="1">
                  <c:v>45606</c:v>
                </c:pt>
                <c:pt idx="2">
                  <c:v>45607</c:v>
                </c:pt>
                <c:pt idx="3">
                  <c:v>45608</c:v>
                </c:pt>
                <c:pt idx="4">
                  <c:v>45609</c:v>
                </c:pt>
                <c:pt idx="5">
                  <c:v>45610</c:v>
                </c:pt>
                <c:pt idx="6">
                  <c:v>45611</c:v>
                </c:pt>
                <c:pt idx="7">
                  <c:v>45612</c:v>
                </c:pt>
                <c:pt idx="8">
                  <c:v>45613</c:v>
                </c:pt>
                <c:pt idx="9">
                  <c:v>45614</c:v>
                </c:pt>
                <c:pt idx="10">
                  <c:v>45615</c:v>
                </c:pt>
                <c:pt idx="11">
                  <c:v>45616</c:v>
                </c:pt>
                <c:pt idx="12">
                  <c:v>45617</c:v>
                </c:pt>
                <c:pt idx="13">
                  <c:v>45618</c:v>
                </c:pt>
                <c:pt idx="14">
                  <c:v>45619</c:v>
                </c:pt>
                <c:pt idx="15">
                  <c:v>45620</c:v>
                </c:pt>
                <c:pt idx="16">
                  <c:v>45621</c:v>
                </c:pt>
                <c:pt idx="17">
                  <c:v>45622</c:v>
                </c:pt>
                <c:pt idx="18">
                  <c:v>45623</c:v>
                </c:pt>
                <c:pt idx="19">
                  <c:v>45624</c:v>
                </c:pt>
                <c:pt idx="20">
                  <c:v>45625</c:v>
                </c:pt>
                <c:pt idx="21">
                  <c:v>45626</c:v>
                </c:pt>
                <c:pt idx="22">
                  <c:v>45627</c:v>
                </c:pt>
                <c:pt idx="23">
                  <c:v>45628</c:v>
                </c:pt>
                <c:pt idx="24">
                  <c:v>45629</c:v>
                </c:pt>
                <c:pt idx="25">
                  <c:v>45630</c:v>
                </c:pt>
                <c:pt idx="26">
                  <c:v>45631</c:v>
                </c:pt>
                <c:pt idx="27">
                  <c:v>45632</c:v>
                </c:pt>
                <c:pt idx="28">
                  <c:v>45633</c:v>
                </c:pt>
                <c:pt idx="29">
                  <c:v>45634</c:v>
                </c:pt>
                <c:pt idx="30">
                  <c:v>45635</c:v>
                </c:pt>
                <c:pt idx="31">
                  <c:v>45636</c:v>
                </c:pt>
                <c:pt idx="32">
                  <c:v>45637</c:v>
                </c:pt>
              </c:numCache>
            </c:numRef>
          </c:cat>
          <c:val>
            <c:numRef>
              <c:f>'Sprint 1'!$H$197:$AN$197</c:f>
              <c:numCache>
                <c:formatCode>0.0</c:formatCode>
                <c:ptCount val="33"/>
                <c:pt idx="0">
                  <c:v>269</c:v>
                </c:pt>
                <c:pt idx="1">
                  <c:v>253</c:v>
                </c:pt>
                <c:pt idx="2">
                  <c:v>235</c:v>
                </c:pt>
                <c:pt idx="3">
                  <c:v>216</c:v>
                </c:pt>
                <c:pt idx="4">
                  <c:v>193</c:v>
                </c:pt>
                <c:pt idx="5">
                  <c:v>172</c:v>
                </c:pt>
                <c:pt idx="6">
                  <c:v>166</c:v>
                </c:pt>
                <c:pt idx="7">
                  <c:v>161</c:v>
                </c:pt>
                <c:pt idx="8">
                  <c:v>155</c:v>
                </c:pt>
                <c:pt idx="9">
                  <c:v>147</c:v>
                </c:pt>
                <c:pt idx="10">
                  <c:v>140</c:v>
                </c:pt>
                <c:pt idx="11">
                  <c:v>136</c:v>
                </c:pt>
                <c:pt idx="12">
                  <c:v>130</c:v>
                </c:pt>
                <c:pt idx="13">
                  <c:v>128</c:v>
                </c:pt>
                <c:pt idx="14">
                  <c:v>122</c:v>
                </c:pt>
                <c:pt idx="15">
                  <c:v>120</c:v>
                </c:pt>
                <c:pt idx="16">
                  <c:v>116</c:v>
                </c:pt>
                <c:pt idx="17">
                  <c:v>112</c:v>
                </c:pt>
                <c:pt idx="18">
                  <c:v>108</c:v>
                </c:pt>
                <c:pt idx="19">
                  <c:v>104</c:v>
                </c:pt>
                <c:pt idx="20">
                  <c:v>90</c:v>
                </c:pt>
                <c:pt idx="21">
                  <c:v>78</c:v>
                </c:pt>
                <c:pt idx="22">
                  <c:v>70</c:v>
                </c:pt>
                <c:pt idx="23">
                  <c:v>64</c:v>
                </c:pt>
                <c:pt idx="24">
                  <c:v>58</c:v>
                </c:pt>
                <c:pt idx="25">
                  <c:v>53</c:v>
                </c:pt>
                <c:pt idx="26">
                  <c:v>47</c:v>
                </c:pt>
                <c:pt idx="27">
                  <c:v>41</c:v>
                </c:pt>
                <c:pt idx="28">
                  <c:v>24</c:v>
                </c:pt>
                <c:pt idx="29">
                  <c:v>15</c:v>
                </c:pt>
                <c:pt idx="30">
                  <c:v>12</c:v>
                </c:pt>
                <c:pt idx="31">
                  <c:v>4</c:v>
                </c:pt>
                <c:pt idx="32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ACB2-4205-BBCE-367A6429A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296424"/>
        <c:axId val="226294464"/>
        <c:extLst/>
      </c:lineChart>
      <c:dateAx>
        <c:axId val="22629642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226294464"/>
        <c:crosses val="autoZero"/>
        <c:auto val="1"/>
        <c:lblOffset val="100"/>
        <c:baseTimeUnit val="days"/>
      </c:dateAx>
      <c:valAx>
        <c:axId val="22629446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26296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702820795387439"/>
          <c:y val="1.1216394559132536E-2"/>
          <c:w val="0.7066241682590112"/>
          <c:h val="0.90185068628814502"/>
        </c:manualLayout>
      </c:layout>
      <c:lineChart>
        <c:grouping val="standard"/>
        <c:varyColors val="0"/>
        <c:ser>
          <c:idx val="0"/>
          <c:order val="0"/>
          <c:tx>
            <c:v>Ước Tính</c:v>
          </c:tx>
          <c:marker>
            <c:symbol val="none"/>
          </c:marker>
          <c:cat>
            <c:numRef>
              <c:f>'Sprint 2'!$H$47:$O$47</c:f>
              <c:numCache>
                <c:formatCode>d\-mmm</c:formatCode>
                <c:ptCount val="8"/>
                <c:pt idx="0">
                  <c:v>45638</c:v>
                </c:pt>
                <c:pt idx="1">
                  <c:v>45639</c:v>
                </c:pt>
                <c:pt idx="2">
                  <c:v>45640</c:v>
                </c:pt>
                <c:pt idx="3">
                  <c:v>45641</c:v>
                </c:pt>
                <c:pt idx="4">
                  <c:v>45642</c:v>
                </c:pt>
                <c:pt idx="5">
                  <c:v>45643</c:v>
                </c:pt>
                <c:pt idx="6">
                  <c:v>45644</c:v>
                </c:pt>
                <c:pt idx="7">
                  <c:v>45645</c:v>
                </c:pt>
              </c:numCache>
            </c:numRef>
          </c:cat>
          <c:val>
            <c:numRef>
              <c:f>'Sprint 2'!$H$78:$O$78</c:f>
              <c:numCache>
                <c:formatCode>General</c:formatCode>
                <c:ptCount val="8"/>
                <c:pt idx="0">
                  <c:v>74</c:v>
                </c:pt>
                <c:pt idx="1">
                  <c:v>68</c:v>
                </c:pt>
                <c:pt idx="2">
                  <c:v>40</c:v>
                </c:pt>
                <c:pt idx="3">
                  <c:v>36</c:v>
                </c:pt>
                <c:pt idx="4">
                  <c:v>28</c:v>
                </c:pt>
                <c:pt idx="5">
                  <c:v>22</c:v>
                </c:pt>
                <c:pt idx="6">
                  <c:v>10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2A-4885-B53D-FBB84FA7EBE1}"/>
            </c:ext>
          </c:extLst>
        </c:ser>
        <c:ser>
          <c:idx val="1"/>
          <c:order val="1"/>
          <c:tx>
            <c:v>Thực Tế</c:v>
          </c:tx>
          <c:marker>
            <c:symbol val="none"/>
          </c:marker>
          <c:cat>
            <c:numRef>
              <c:f>'Sprint 2'!$H$47:$O$47</c:f>
              <c:numCache>
                <c:formatCode>d\-mmm</c:formatCode>
                <c:ptCount val="8"/>
                <c:pt idx="0">
                  <c:v>45638</c:v>
                </c:pt>
                <c:pt idx="1">
                  <c:v>45639</c:v>
                </c:pt>
                <c:pt idx="2">
                  <c:v>45640</c:v>
                </c:pt>
                <c:pt idx="3">
                  <c:v>45641</c:v>
                </c:pt>
                <c:pt idx="4">
                  <c:v>45642</c:v>
                </c:pt>
                <c:pt idx="5">
                  <c:v>45643</c:v>
                </c:pt>
                <c:pt idx="6">
                  <c:v>45644</c:v>
                </c:pt>
                <c:pt idx="7">
                  <c:v>45645</c:v>
                </c:pt>
              </c:numCache>
            </c:numRef>
          </c:cat>
          <c:val>
            <c:numRef>
              <c:f>'Sprint 2'!$H$79:$O$79</c:f>
              <c:numCache>
                <c:formatCode>General</c:formatCode>
                <c:ptCount val="8"/>
                <c:pt idx="0">
                  <c:v>74</c:v>
                </c:pt>
                <c:pt idx="1">
                  <c:v>56</c:v>
                </c:pt>
                <c:pt idx="2">
                  <c:v>36</c:v>
                </c:pt>
                <c:pt idx="3">
                  <c:v>32</c:v>
                </c:pt>
                <c:pt idx="4">
                  <c:v>27</c:v>
                </c:pt>
                <c:pt idx="5">
                  <c:v>16.5</c:v>
                </c:pt>
                <c:pt idx="6">
                  <c:v>7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2A-4885-B53D-FBB84FA7E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296424"/>
        <c:axId val="226294464"/>
      </c:lineChart>
      <c:dateAx>
        <c:axId val="22629642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226294464"/>
        <c:crosses val="autoZero"/>
        <c:auto val="1"/>
        <c:lblOffset val="100"/>
        <c:baseTimeUnit val="days"/>
      </c:dateAx>
      <c:valAx>
        <c:axId val="226294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6296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462644</xdr:colOff>
      <xdr:row>199</xdr:row>
      <xdr:rowOff>204106</xdr:rowOff>
    </xdr:from>
    <xdr:to>
      <xdr:col>38</xdr:col>
      <xdr:colOff>0</xdr:colOff>
      <xdr:row>253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78674</xdr:colOff>
      <xdr:row>86</xdr:row>
      <xdr:rowOff>110589</xdr:rowOff>
    </xdr:from>
    <xdr:to>
      <xdr:col>15</xdr:col>
      <xdr:colOff>387927</xdr:colOff>
      <xdr:row>118</xdr:row>
      <xdr:rowOff>91043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47F09E-0297-4B94-A153-E2DA5F2A29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62"/>
  <sheetViews>
    <sheetView tabSelected="1" topLeftCell="A172" zoomScale="40" zoomScaleNormal="40" workbookViewId="0">
      <selection activeCell="C195" sqref="C195"/>
    </sheetView>
  </sheetViews>
  <sheetFormatPr defaultColWidth="9.109375" defaultRowHeight="16.8" x14ac:dyDescent="0.3"/>
  <cols>
    <col min="1" max="1" width="16" style="1" customWidth="1"/>
    <col min="2" max="2" width="20.21875" style="1" customWidth="1"/>
    <col min="3" max="3" width="43" style="1" customWidth="1"/>
    <col min="4" max="4" width="27.6640625" style="1" bestFit="1" customWidth="1"/>
    <col min="5" max="5" width="14.5546875" style="1" customWidth="1"/>
    <col min="6" max="6" width="6.77734375" style="1" customWidth="1"/>
    <col min="7" max="7" width="6.77734375" style="1" bestFit="1" customWidth="1"/>
    <col min="8" max="8" width="9.21875" style="1" customWidth="1"/>
    <col min="9" max="9" width="10.109375" style="1" customWidth="1"/>
    <col min="10" max="10" width="9.88671875" style="1" customWidth="1"/>
    <col min="11" max="11" width="9.109375" style="1" customWidth="1"/>
    <col min="12" max="12" width="8.77734375" style="1" customWidth="1"/>
    <col min="13" max="13" width="8.88671875" style="1" customWidth="1"/>
    <col min="14" max="14" width="9.5546875" style="1" customWidth="1"/>
    <col min="15" max="15" width="9" style="1" customWidth="1"/>
    <col min="16" max="16" width="8.77734375" style="1" customWidth="1"/>
    <col min="17" max="17" width="9" style="1" customWidth="1"/>
    <col min="18" max="18" width="9.33203125" style="1" customWidth="1"/>
    <col min="19" max="19" width="8.77734375" style="1" customWidth="1"/>
    <col min="20" max="20" width="9" style="1" customWidth="1"/>
    <col min="21" max="21" width="8.77734375" style="1" customWidth="1"/>
    <col min="22" max="22" width="9" style="1" customWidth="1"/>
    <col min="23" max="23" width="9.33203125" style="1" customWidth="1"/>
    <col min="24" max="24" width="8.5546875" style="1" customWidth="1"/>
    <col min="25" max="25" width="9" style="1" customWidth="1"/>
    <col min="26" max="27" width="9.6640625" style="1" customWidth="1"/>
    <col min="28" max="28" width="8.77734375" style="1" customWidth="1"/>
    <col min="29" max="29" width="9.5546875" style="1" customWidth="1"/>
    <col min="30" max="30" width="9" style="1" customWidth="1"/>
    <col min="31" max="32" width="8.44140625" style="1" customWidth="1"/>
    <col min="33" max="33" width="7.88671875" style="1" customWidth="1"/>
    <col min="34" max="34" width="8.21875" style="1" customWidth="1"/>
    <col min="35" max="35" width="7.6640625" style="1" customWidth="1"/>
    <col min="36" max="36" width="8.21875" style="1" customWidth="1"/>
    <col min="37" max="37" width="7.88671875" style="1" customWidth="1"/>
    <col min="38" max="38" width="7.44140625" style="1" customWidth="1"/>
    <col min="39" max="39" width="5.88671875" style="1" customWidth="1"/>
    <col min="40" max="40" width="5.77734375" style="1" customWidth="1"/>
    <col min="41" max="16384" width="9.109375" style="1"/>
  </cols>
  <sheetData>
    <row r="1" spans="1:14" ht="17.399999999999999" thickBot="1" x14ac:dyDescent="0.35">
      <c r="A1" s="92" t="s">
        <v>3</v>
      </c>
      <c r="B1" s="92"/>
      <c r="C1" s="94" t="s">
        <v>52</v>
      </c>
      <c r="D1" s="94"/>
      <c r="E1" s="94"/>
      <c r="F1" s="94"/>
      <c r="G1" s="94"/>
      <c r="H1" s="94"/>
    </row>
    <row r="2" spans="1:14" ht="20.399999999999999" customHeight="1" thickBot="1" x14ac:dyDescent="0.35">
      <c r="A2" s="92" t="s">
        <v>2</v>
      </c>
      <c r="B2" s="92"/>
      <c r="C2" s="95" t="s">
        <v>4</v>
      </c>
      <c r="D2" s="95"/>
      <c r="E2" s="95"/>
      <c r="F2" s="95"/>
      <c r="G2" s="95"/>
      <c r="H2" s="95"/>
    </row>
    <row r="3" spans="1:14" ht="17.399999999999999" thickBot="1" x14ac:dyDescent="0.35">
      <c r="A3" s="92" t="s">
        <v>1</v>
      </c>
      <c r="B3" s="92"/>
      <c r="C3" s="96">
        <v>45605</v>
      </c>
      <c r="D3" s="96"/>
      <c r="E3" s="96"/>
      <c r="F3" s="96"/>
      <c r="G3" s="96"/>
      <c r="H3" s="96"/>
    </row>
    <row r="4" spans="1:14" ht="17.25" customHeight="1" thickBot="1" x14ac:dyDescent="0.35">
      <c r="A4" s="92" t="s">
        <v>0</v>
      </c>
      <c r="B4" s="92"/>
      <c r="C4" s="96">
        <v>45637</v>
      </c>
      <c r="D4" s="96"/>
      <c r="E4" s="96"/>
      <c r="F4" s="96"/>
      <c r="G4" s="96"/>
      <c r="H4" s="96"/>
    </row>
    <row r="5" spans="1:14" ht="16.5" customHeight="1" x14ac:dyDescent="0.3"/>
    <row r="6" spans="1:14" x14ac:dyDescent="0.3">
      <c r="B6" s="93" t="s">
        <v>5</v>
      </c>
      <c r="C6" s="93"/>
      <c r="D6" s="93"/>
      <c r="E6" s="93"/>
      <c r="F6" s="46"/>
      <c r="G6" s="46"/>
    </row>
    <row r="7" spans="1:14" x14ac:dyDescent="0.3">
      <c r="B7" s="29" t="s">
        <v>6</v>
      </c>
      <c r="C7" s="29" t="s">
        <v>23</v>
      </c>
      <c r="D7" s="29" t="s">
        <v>11</v>
      </c>
      <c r="E7" s="29" t="s">
        <v>22</v>
      </c>
      <c r="F7" s="46"/>
      <c r="G7" s="46"/>
      <c r="J7" s="112"/>
      <c r="K7" s="112"/>
      <c r="L7" s="110" t="s">
        <v>30</v>
      </c>
      <c r="M7" s="110"/>
      <c r="N7" s="110"/>
    </row>
    <row r="8" spans="1:14" x14ac:dyDescent="0.3">
      <c r="B8" s="65">
        <v>1</v>
      </c>
      <c r="C8" s="3" t="s">
        <v>57</v>
      </c>
      <c r="D8" s="3">
        <f ca="1">SUMIF($D$103:$E$192,"Sang",$F$103:$F$192)+(SUMIF($D$103:$E$192,"ALL team",$F$103:$F$192)/5)+SUMIF($D$103:$E$192,"Sang, L.Thịnh",$F$103:$F$192)/2+SUMIF($D$103:$E$192,"Tài, Sang",$F$103:$F$192)/2+SUMIF($D$103:$E$192,"Sơn,Sang",$F$103:$F$192)/2</f>
        <v>51</v>
      </c>
      <c r="E8" s="3">
        <f ca="1">SUMIF($D$103:$E$192,"Sang",$G$103:$G$192)+SUMIF($D$103:$E$192,"ALL team",$G$103:$G$192)/5++SUMIF($D$103:$E$192,"Sang, L.Thịnh",$G$103:$G$192)/2+SUMIF($D$103:$E$192,"Tài, Sang",$G$103:$G$192)/2+SUMIF($D$103:$E$192,"Sơn,Sang",$G$103:$G$192)/2</f>
        <v>51</v>
      </c>
      <c r="F8" s="45"/>
      <c r="G8" s="45"/>
      <c r="J8" s="113"/>
      <c r="K8" s="113"/>
      <c r="L8" s="111" t="s">
        <v>29</v>
      </c>
      <c r="M8" s="111"/>
      <c r="N8" s="111"/>
    </row>
    <row r="9" spans="1:14" x14ac:dyDescent="0.3">
      <c r="B9" s="65">
        <v>2</v>
      </c>
      <c r="C9" s="3" t="s">
        <v>58</v>
      </c>
      <c r="D9" s="3">
        <f ca="1">SUMIF($D$103:$E$192,"Tài",$F$103:$F$192)+SUMIF($D$103:$E$192,"ALL team",$F$103:$F$192)/5+SUMIF($D$103:$E$192,"Tài, Sang",$F$103:$F$192)/2+SUMIF($D$103:$E$192,"Sơn,Tài",$F$103:$F$192)/2</f>
        <v>51.5</v>
      </c>
      <c r="E9" s="3">
        <f ca="1">SUMIF($D$103:$E$192,"Tài",$G$103:$G$192)+SUMIF($D$103:$E$192,"ALL team",$G$103:$G$192)/5+SUMIF($D$103:$E$192,"Tài, Sang",$G$103:$G$192)/2+SUMIF($D$103:$E$192,"Sơn,Tài",$G$103:$G$192)/2</f>
        <v>51</v>
      </c>
      <c r="F9" s="45"/>
      <c r="G9" s="45"/>
      <c r="J9" s="114"/>
      <c r="K9" s="114"/>
      <c r="L9" s="111" t="s">
        <v>28</v>
      </c>
      <c r="M9" s="111"/>
      <c r="N9" s="111"/>
    </row>
    <row r="10" spans="1:14" x14ac:dyDescent="0.3">
      <c r="B10" s="65">
        <v>3</v>
      </c>
      <c r="C10" s="3" t="s">
        <v>59</v>
      </c>
      <c r="D10" s="3">
        <f ca="1">SUMIF($D$103:$E$192,"Sơn",$F$103:$F$192)+SUMIF($D$103:$E$192,"ALL team",$F$103:$F$192)/5+SUMIF($D$103:$E$192,"Sơn,Tài",$F$103:$F$192)/2+SUMIF($D$103:$E$192,"Sơn,Sang",$F$103:$F$192)/2</f>
        <v>81.5</v>
      </c>
      <c r="E10" s="3">
        <f ca="1">SUMIF($D$103:$E$192,"Sơn",$G$103:$G$192)+SUMIF($D$103:$E$192,"ALL team",$G$103:$G$192)/5+SUMIF($D$103:$E$192,"Sơn,Tài",$G$103:$G$192)/2+SUMIF($D$103:$E$192,"Sơn,Sang",$G$103:$G$192)/2</f>
        <v>85</v>
      </c>
      <c r="F10" s="45"/>
      <c r="G10" s="45"/>
      <c r="J10" s="117"/>
      <c r="K10" s="117"/>
      <c r="L10" s="111" t="s">
        <v>27</v>
      </c>
      <c r="M10" s="111"/>
      <c r="N10" s="111"/>
    </row>
    <row r="11" spans="1:14" x14ac:dyDescent="0.3">
      <c r="B11" s="65">
        <v>4</v>
      </c>
      <c r="C11" s="3" t="s">
        <v>60</v>
      </c>
      <c r="D11" s="3">
        <f ca="1">SUMIF($D$103:$E$192,"L.Thịnh",$F$103:$F$192)+SUMIF($D$103:$E$192,"ALL team",$F$103:$F$192)/5+SUMIF($D$103:$E$192,"Sang, L.Thịnh",$F$103:$F$192)/2</f>
        <v>37</v>
      </c>
      <c r="E11" s="3">
        <f ca="1">SUMIF($D$103:$E$192,"L.Thịnh",$G$103:$G$192)+SUMIF($D$103:$E$192,"ALL team",$G$103:$G$192)/5+SUMIF($D$103:$E$192,"Sang, L.Thịnh",$G$103:$G$192)/2</f>
        <v>37</v>
      </c>
      <c r="F11" s="45"/>
      <c r="G11" s="45"/>
      <c r="J11" s="118"/>
      <c r="K11" s="119"/>
      <c r="L11" s="111" t="s">
        <v>26</v>
      </c>
      <c r="M11" s="111"/>
      <c r="N11" s="111"/>
    </row>
    <row r="12" spans="1:14" x14ac:dyDescent="0.3">
      <c r="B12" s="65">
        <v>5</v>
      </c>
      <c r="C12" s="3" t="s">
        <v>61</v>
      </c>
      <c r="D12" s="3">
        <f ca="1">SUMIF($D$103:$E$192,"B.Thịnh",$F$103:$F$192)+SUMIF($D$103:$E$192,"ALL team",$F$103:$F$192)/5</f>
        <v>39</v>
      </c>
      <c r="E12" s="3">
        <f ca="1">SUMIF($D$103:$E$192,"B.Thịnh",$G$103:$G$192)+SUMIF($D$103:$E$192,"ALL team",$G$103:$G$192)/5</f>
        <v>39</v>
      </c>
      <c r="F12" s="45"/>
      <c r="G12" s="45"/>
    </row>
    <row r="13" spans="1:14" x14ac:dyDescent="0.3">
      <c r="B13" s="93" t="s">
        <v>12</v>
      </c>
      <c r="C13" s="93"/>
      <c r="D13" s="2">
        <f ca="1">SUM(D8:D12)</f>
        <v>260</v>
      </c>
      <c r="E13" s="2">
        <f ca="1">SUM(E8:E12)</f>
        <v>263</v>
      </c>
      <c r="F13" s="47"/>
      <c r="G13" s="47"/>
    </row>
    <row r="14" spans="1:14" x14ac:dyDescent="0.3">
      <c r="A14" s="45"/>
      <c r="B14" s="46"/>
      <c r="C14" s="46"/>
      <c r="D14" s="47"/>
      <c r="E14" s="47"/>
      <c r="F14" s="47"/>
      <c r="G14" s="47"/>
    </row>
    <row r="15" spans="1:14" x14ac:dyDescent="0.3">
      <c r="A15" s="45"/>
      <c r="B15" s="46"/>
      <c r="C15" s="46"/>
      <c r="D15" s="47"/>
      <c r="E15" s="47"/>
      <c r="F15" s="47"/>
      <c r="G15" s="47"/>
    </row>
    <row r="16" spans="1:14" x14ac:dyDescent="0.3">
      <c r="A16" s="45"/>
      <c r="B16" s="46"/>
      <c r="C16" s="46"/>
      <c r="D16" s="47"/>
      <c r="E16" s="47"/>
      <c r="F16" s="47"/>
      <c r="G16" s="47"/>
    </row>
    <row r="17" spans="1:39" x14ac:dyDescent="0.3">
      <c r="A17" s="45"/>
      <c r="B17" s="46"/>
      <c r="C17" s="46"/>
      <c r="D17" s="47"/>
      <c r="E17" s="47"/>
      <c r="F17" s="47"/>
      <c r="G17" s="47"/>
    </row>
    <row r="18" spans="1:39" x14ac:dyDescent="0.3">
      <c r="A18" s="45"/>
      <c r="B18" s="46"/>
      <c r="C18" s="46"/>
      <c r="D18" s="47"/>
      <c r="E18" s="47"/>
      <c r="F18" s="47"/>
      <c r="G18" s="47"/>
    </row>
    <row r="19" spans="1:39" x14ac:dyDescent="0.3">
      <c r="A19" s="45"/>
      <c r="B19" s="46"/>
      <c r="C19" s="46"/>
      <c r="D19" s="47"/>
      <c r="E19" s="47"/>
      <c r="F19" s="47"/>
      <c r="G19" s="47"/>
    </row>
    <row r="20" spans="1:39" ht="97.8" customHeight="1" x14ac:dyDescent="0.3">
      <c r="A20" s="66" t="s">
        <v>7</v>
      </c>
      <c r="B20" s="66" t="s">
        <v>8</v>
      </c>
      <c r="C20" s="66" t="s">
        <v>9</v>
      </c>
      <c r="D20" s="115" t="s">
        <v>10</v>
      </c>
      <c r="E20" s="116"/>
      <c r="F20" s="33" t="s">
        <v>22</v>
      </c>
      <c r="G20" s="30">
        <v>45605</v>
      </c>
      <c r="H20" s="30">
        <v>45606</v>
      </c>
      <c r="I20" s="30">
        <v>45607</v>
      </c>
      <c r="J20" s="30">
        <v>45608</v>
      </c>
      <c r="K20" s="31">
        <v>45609</v>
      </c>
      <c r="L20" s="31">
        <v>45610</v>
      </c>
      <c r="M20" s="31">
        <v>45611</v>
      </c>
      <c r="N20" s="31">
        <v>45612</v>
      </c>
      <c r="O20" s="31">
        <v>45613</v>
      </c>
      <c r="P20" s="31">
        <v>45614</v>
      </c>
      <c r="Q20" s="31">
        <v>45615</v>
      </c>
      <c r="R20" s="31">
        <v>45616</v>
      </c>
      <c r="S20" s="31">
        <v>45617</v>
      </c>
      <c r="T20" s="31">
        <v>45618</v>
      </c>
      <c r="U20" s="31">
        <v>45619</v>
      </c>
      <c r="V20" s="31">
        <v>45620</v>
      </c>
      <c r="W20" s="31">
        <v>45621</v>
      </c>
      <c r="X20" s="31">
        <v>45622</v>
      </c>
      <c r="Y20" s="31">
        <v>45623</v>
      </c>
      <c r="Z20" s="31">
        <v>45624</v>
      </c>
      <c r="AA20" s="31">
        <v>45625</v>
      </c>
      <c r="AB20" s="32">
        <v>45626</v>
      </c>
      <c r="AC20" s="32">
        <v>45627</v>
      </c>
      <c r="AD20" s="32">
        <v>45628</v>
      </c>
      <c r="AE20" s="32">
        <v>45629</v>
      </c>
      <c r="AF20" s="32">
        <v>45630</v>
      </c>
      <c r="AG20" s="32">
        <v>45631</v>
      </c>
      <c r="AH20" s="32">
        <v>45632</v>
      </c>
      <c r="AI20" s="32">
        <v>45633</v>
      </c>
      <c r="AJ20" s="32">
        <v>45634</v>
      </c>
      <c r="AK20" s="32">
        <v>45635</v>
      </c>
      <c r="AL20" s="32">
        <v>45636</v>
      </c>
      <c r="AM20" s="32">
        <v>45637</v>
      </c>
    </row>
    <row r="21" spans="1:39" x14ac:dyDescent="0.3">
      <c r="A21" s="97" t="s">
        <v>4</v>
      </c>
      <c r="B21" s="120" t="s">
        <v>31</v>
      </c>
      <c r="C21" s="121"/>
      <c r="D21" s="90" t="s">
        <v>70</v>
      </c>
      <c r="E21" s="107"/>
      <c r="F21" s="16">
        <v>6</v>
      </c>
      <c r="G21" s="16">
        <v>6</v>
      </c>
      <c r="H21" s="3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</row>
    <row r="22" spans="1:39" x14ac:dyDescent="0.3">
      <c r="A22" s="98"/>
      <c r="B22" s="120" t="s">
        <v>32</v>
      </c>
      <c r="C22" s="121"/>
      <c r="D22" s="90" t="s">
        <v>70</v>
      </c>
      <c r="E22" s="107"/>
      <c r="F22" s="16">
        <v>6</v>
      </c>
      <c r="G22" s="35">
        <v>6</v>
      </c>
      <c r="H22" s="35">
        <v>6</v>
      </c>
      <c r="I22" s="3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0</v>
      </c>
    </row>
    <row r="23" spans="1:39" x14ac:dyDescent="0.3">
      <c r="A23" s="98"/>
      <c r="B23" s="120" t="s">
        <v>33</v>
      </c>
      <c r="C23" s="121"/>
      <c r="D23" s="90" t="s">
        <v>70</v>
      </c>
      <c r="E23" s="107"/>
      <c r="F23" s="16">
        <v>4</v>
      </c>
      <c r="G23" s="16">
        <v>4</v>
      </c>
      <c r="H23" s="3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</row>
    <row r="24" spans="1:39" x14ac:dyDescent="0.3">
      <c r="A24" s="98"/>
      <c r="B24" s="120" t="s">
        <v>34</v>
      </c>
      <c r="C24" s="121"/>
      <c r="D24" s="90" t="s">
        <v>71</v>
      </c>
      <c r="E24" s="107"/>
      <c r="F24" s="49">
        <v>6</v>
      </c>
      <c r="G24" s="49">
        <v>6</v>
      </c>
      <c r="H24" s="49">
        <v>6</v>
      </c>
      <c r="I24" s="50">
        <v>0</v>
      </c>
      <c r="J24" s="49">
        <v>0</v>
      </c>
      <c r="K24" s="49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</row>
    <row r="25" spans="1:39" x14ac:dyDescent="0.3">
      <c r="A25" s="98"/>
      <c r="B25" s="102" t="s">
        <v>35</v>
      </c>
      <c r="C25" s="20" t="s">
        <v>36</v>
      </c>
      <c r="D25" s="87" t="s">
        <v>69</v>
      </c>
      <c r="E25" s="88"/>
      <c r="F25" s="34">
        <v>6</v>
      </c>
      <c r="G25" s="34">
        <v>6</v>
      </c>
      <c r="H25" s="34">
        <v>4</v>
      </c>
      <c r="I25" s="49">
        <v>2</v>
      </c>
      <c r="J25" s="50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6">
        <v>0</v>
      </c>
      <c r="AM25" s="16">
        <v>0</v>
      </c>
    </row>
    <row r="26" spans="1:39" x14ac:dyDescent="0.3">
      <c r="A26" s="98"/>
      <c r="B26" s="103"/>
      <c r="C26" s="20" t="s">
        <v>37</v>
      </c>
      <c r="D26" s="87" t="s">
        <v>66</v>
      </c>
      <c r="E26" s="88"/>
      <c r="F26" s="34">
        <v>2</v>
      </c>
      <c r="G26" s="34">
        <v>2</v>
      </c>
      <c r="H26" s="34">
        <v>2</v>
      </c>
      <c r="I26" s="49">
        <v>2</v>
      </c>
      <c r="J26" s="50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0</v>
      </c>
    </row>
    <row r="27" spans="1:39" x14ac:dyDescent="0.3">
      <c r="A27" s="98"/>
      <c r="B27" s="103"/>
      <c r="C27" s="21" t="s">
        <v>38</v>
      </c>
      <c r="D27" s="87" t="s">
        <v>66</v>
      </c>
      <c r="E27" s="88"/>
      <c r="F27" s="34">
        <v>2</v>
      </c>
      <c r="G27" s="34">
        <v>2</v>
      </c>
      <c r="H27" s="34">
        <v>2</v>
      </c>
      <c r="I27" s="49">
        <v>2</v>
      </c>
      <c r="J27" s="50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</row>
    <row r="28" spans="1:39" x14ac:dyDescent="0.3">
      <c r="A28" s="98"/>
      <c r="B28" s="103"/>
      <c r="C28" s="20" t="s">
        <v>39</v>
      </c>
      <c r="D28" s="87" t="s">
        <v>63</v>
      </c>
      <c r="E28" s="88"/>
      <c r="F28" s="34">
        <v>2</v>
      </c>
      <c r="G28" s="34">
        <v>2</v>
      </c>
      <c r="H28" s="34">
        <v>2</v>
      </c>
      <c r="I28" s="49">
        <v>2</v>
      </c>
      <c r="J28" s="50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6">
        <v>0</v>
      </c>
      <c r="AM28" s="16">
        <v>0</v>
      </c>
    </row>
    <row r="29" spans="1:39" x14ac:dyDescent="0.3">
      <c r="A29" s="98"/>
      <c r="B29" s="103"/>
      <c r="C29" s="21" t="s">
        <v>40</v>
      </c>
      <c r="D29" s="87" t="s">
        <v>62</v>
      </c>
      <c r="E29" s="88"/>
      <c r="F29" s="34">
        <v>2</v>
      </c>
      <c r="G29" s="34">
        <v>2</v>
      </c>
      <c r="H29" s="34">
        <v>2</v>
      </c>
      <c r="I29" s="49">
        <v>2</v>
      </c>
      <c r="J29" s="50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0</v>
      </c>
    </row>
    <row r="30" spans="1:39" x14ac:dyDescent="0.3">
      <c r="A30" s="98"/>
      <c r="B30" s="103"/>
      <c r="C30" s="21" t="s">
        <v>41</v>
      </c>
      <c r="D30" s="87" t="s">
        <v>65</v>
      </c>
      <c r="E30" s="88"/>
      <c r="F30" s="34">
        <v>2</v>
      </c>
      <c r="G30" s="34">
        <v>2</v>
      </c>
      <c r="H30" s="34">
        <v>2</v>
      </c>
      <c r="I30" s="49">
        <v>2</v>
      </c>
      <c r="J30" s="50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</row>
    <row r="31" spans="1:39" x14ac:dyDescent="0.3">
      <c r="A31" s="98"/>
      <c r="B31" s="103"/>
      <c r="C31" s="21" t="s">
        <v>42</v>
      </c>
      <c r="D31" s="87" t="s">
        <v>63</v>
      </c>
      <c r="E31" s="88"/>
      <c r="F31" s="34">
        <v>2</v>
      </c>
      <c r="G31" s="34">
        <v>2</v>
      </c>
      <c r="H31" s="34">
        <v>2</v>
      </c>
      <c r="I31" s="34">
        <v>2</v>
      </c>
      <c r="J31" s="50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</row>
    <row r="32" spans="1:39" x14ac:dyDescent="0.3">
      <c r="A32" s="98"/>
      <c r="B32" s="103"/>
      <c r="C32" s="21" t="s">
        <v>43</v>
      </c>
      <c r="D32" s="87" t="s">
        <v>63</v>
      </c>
      <c r="E32" s="88"/>
      <c r="F32" s="34">
        <v>2</v>
      </c>
      <c r="G32" s="34">
        <v>2</v>
      </c>
      <c r="H32" s="34">
        <v>2</v>
      </c>
      <c r="I32" s="34">
        <v>2</v>
      </c>
      <c r="J32" s="34">
        <v>2</v>
      </c>
      <c r="K32" s="3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</row>
    <row r="33" spans="1:39" x14ac:dyDescent="0.3">
      <c r="A33" s="98"/>
      <c r="B33" s="103"/>
      <c r="C33" s="21" t="s">
        <v>44</v>
      </c>
      <c r="D33" s="87" t="s">
        <v>63</v>
      </c>
      <c r="E33" s="88"/>
      <c r="F33" s="34">
        <v>2</v>
      </c>
      <c r="G33" s="34">
        <v>2</v>
      </c>
      <c r="H33" s="34">
        <v>2</v>
      </c>
      <c r="I33" s="34">
        <v>2</v>
      </c>
      <c r="J33" s="34">
        <v>2</v>
      </c>
      <c r="K33" s="3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</row>
    <row r="34" spans="1:39" x14ac:dyDescent="0.3">
      <c r="A34" s="98"/>
      <c r="B34" s="103"/>
      <c r="C34" s="21" t="s">
        <v>45</v>
      </c>
      <c r="D34" s="87" t="s">
        <v>62</v>
      </c>
      <c r="E34" s="88"/>
      <c r="F34" s="34">
        <v>2</v>
      </c>
      <c r="G34" s="34">
        <v>2</v>
      </c>
      <c r="H34" s="34">
        <v>2</v>
      </c>
      <c r="I34" s="34">
        <v>2</v>
      </c>
      <c r="J34" s="34">
        <v>2</v>
      </c>
      <c r="K34" s="3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</row>
    <row r="35" spans="1:39" x14ac:dyDescent="0.3">
      <c r="A35" s="98"/>
      <c r="B35" s="103"/>
      <c r="C35" s="21" t="s">
        <v>46</v>
      </c>
      <c r="D35" s="87" t="s">
        <v>62</v>
      </c>
      <c r="E35" s="88"/>
      <c r="F35" s="34">
        <v>2</v>
      </c>
      <c r="G35" s="34">
        <v>2</v>
      </c>
      <c r="H35" s="34">
        <v>2</v>
      </c>
      <c r="I35" s="34">
        <v>2</v>
      </c>
      <c r="J35" s="34">
        <v>2</v>
      </c>
      <c r="K35" s="3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</row>
    <row r="36" spans="1:39" x14ac:dyDescent="0.3">
      <c r="A36" s="98"/>
      <c r="B36" s="103"/>
      <c r="C36" s="21" t="s">
        <v>47</v>
      </c>
      <c r="D36" s="87" t="s">
        <v>65</v>
      </c>
      <c r="E36" s="88"/>
      <c r="F36" s="34">
        <v>2</v>
      </c>
      <c r="G36" s="34">
        <v>2</v>
      </c>
      <c r="H36" s="34">
        <v>2</v>
      </c>
      <c r="I36" s="34">
        <v>2</v>
      </c>
      <c r="J36" s="34">
        <v>2</v>
      </c>
      <c r="K36" s="3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</row>
    <row r="37" spans="1:39" x14ac:dyDescent="0.3">
      <c r="A37" s="98"/>
      <c r="B37" s="104"/>
      <c r="C37" s="21" t="s">
        <v>48</v>
      </c>
      <c r="D37" s="109" t="s">
        <v>66</v>
      </c>
      <c r="E37" s="109"/>
      <c r="F37" s="34">
        <v>2</v>
      </c>
      <c r="G37" s="34">
        <v>2</v>
      </c>
      <c r="H37" s="34">
        <v>2</v>
      </c>
      <c r="I37" s="34">
        <v>2</v>
      </c>
      <c r="J37" s="34">
        <v>2</v>
      </c>
      <c r="K37" s="3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  <c r="AK37" s="16">
        <v>0</v>
      </c>
      <c r="AL37" s="16">
        <v>0</v>
      </c>
      <c r="AM37" s="16">
        <v>0</v>
      </c>
    </row>
    <row r="38" spans="1:39" x14ac:dyDescent="0.3">
      <c r="A38" s="98"/>
      <c r="B38" s="97" t="s">
        <v>49</v>
      </c>
      <c r="C38" s="20" t="s">
        <v>37</v>
      </c>
      <c r="D38" s="109" t="s">
        <v>65</v>
      </c>
      <c r="E38" s="109"/>
      <c r="F38" s="34">
        <v>2</v>
      </c>
      <c r="G38" s="34">
        <v>2</v>
      </c>
      <c r="H38" s="34">
        <v>2</v>
      </c>
      <c r="I38" s="34">
        <v>2</v>
      </c>
      <c r="J38" s="34">
        <v>2</v>
      </c>
      <c r="K38" s="3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</row>
    <row r="39" spans="1:39" x14ac:dyDescent="0.3">
      <c r="A39" s="98"/>
      <c r="B39" s="98"/>
      <c r="C39" s="20" t="s">
        <v>38</v>
      </c>
      <c r="D39" s="109" t="s">
        <v>66</v>
      </c>
      <c r="E39" s="109"/>
      <c r="F39" s="34">
        <v>2</v>
      </c>
      <c r="G39" s="34">
        <v>2</v>
      </c>
      <c r="H39" s="34">
        <v>2</v>
      </c>
      <c r="I39" s="34">
        <v>2</v>
      </c>
      <c r="J39" s="34">
        <v>2</v>
      </c>
      <c r="K39" s="3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L39" s="16">
        <v>0</v>
      </c>
      <c r="AM39" s="16">
        <v>0</v>
      </c>
    </row>
    <row r="40" spans="1:39" x14ac:dyDescent="0.3">
      <c r="A40" s="98"/>
      <c r="B40" s="98"/>
      <c r="C40" s="21" t="s">
        <v>39</v>
      </c>
      <c r="D40" s="109" t="s">
        <v>62</v>
      </c>
      <c r="E40" s="109"/>
      <c r="F40" s="34">
        <v>2</v>
      </c>
      <c r="G40" s="34">
        <v>2</v>
      </c>
      <c r="H40" s="34">
        <v>2</v>
      </c>
      <c r="I40" s="34">
        <v>2</v>
      </c>
      <c r="J40" s="34">
        <v>2</v>
      </c>
      <c r="K40" s="34">
        <v>2</v>
      </c>
      <c r="L40" s="3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6">
        <v>0</v>
      </c>
      <c r="AL40" s="16">
        <v>0</v>
      </c>
      <c r="AM40" s="16">
        <v>0</v>
      </c>
    </row>
    <row r="41" spans="1:39" x14ac:dyDescent="0.3">
      <c r="A41" s="98"/>
      <c r="B41" s="98"/>
      <c r="C41" s="20" t="s">
        <v>40</v>
      </c>
      <c r="D41" s="109" t="s">
        <v>62</v>
      </c>
      <c r="E41" s="109"/>
      <c r="F41" s="34">
        <v>2</v>
      </c>
      <c r="G41" s="34">
        <v>2</v>
      </c>
      <c r="H41" s="34">
        <v>2</v>
      </c>
      <c r="I41" s="34">
        <v>2</v>
      </c>
      <c r="J41" s="34">
        <v>2</v>
      </c>
      <c r="K41" s="34">
        <v>2</v>
      </c>
      <c r="L41" s="3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</row>
    <row r="42" spans="1:39" x14ac:dyDescent="0.3">
      <c r="A42" s="98"/>
      <c r="B42" s="98"/>
      <c r="C42" s="21" t="s">
        <v>50</v>
      </c>
      <c r="D42" s="109" t="s">
        <v>66</v>
      </c>
      <c r="E42" s="109"/>
      <c r="F42" s="34">
        <v>2</v>
      </c>
      <c r="G42" s="34">
        <v>2</v>
      </c>
      <c r="H42" s="34">
        <v>2</v>
      </c>
      <c r="I42" s="34">
        <v>2</v>
      </c>
      <c r="J42" s="34">
        <v>2</v>
      </c>
      <c r="K42" s="34">
        <v>2</v>
      </c>
      <c r="L42" s="3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</row>
    <row r="43" spans="1:39" x14ac:dyDescent="0.3">
      <c r="A43" s="98"/>
      <c r="B43" s="98"/>
      <c r="C43" s="21" t="s">
        <v>43</v>
      </c>
      <c r="D43" s="109" t="s">
        <v>66</v>
      </c>
      <c r="E43" s="109"/>
      <c r="F43" s="34">
        <v>2</v>
      </c>
      <c r="G43" s="34">
        <v>2</v>
      </c>
      <c r="H43" s="34">
        <v>2</v>
      </c>
      <c r="I43" s="34">
        <v>2</v>
      </c>
      <c r="J43" s="34">
        <v>2</v>
      </c>
      <c r="K43" s="34">
        <v>2</v>
      </c>
      <c r="L43" s="3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0</v>
      </c>
    </row>
    <row r="44" spans="1:39" x14ac:dyDescent="0.3">
      <c r="A44" s="98"/>
      <c r="B44" s="98"/>
      <c r="C44" s="21" t="s">
        <v>44</v>
      </c>
      <c r="D44" s="109" t="s">
        <v>63</v>
      </c>
      <c r="E44" s="109"/>
      <c r="F44" s="34">
        <v>2</v>
      </c>
      <c r="G44" s="34">
        <v>2</v>
      </c>
      <c r="H44" s="34">
        <v>2</v>
      </c>
      <c r="I44" s="34">
        <v>2</v>
      </c>
      <c r="J44" s="34">
        <v>2</v>
      </c>
      <c r="K44" s="34">
        <v>2</v>
      </c>
      <c r="L44" s="3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</row>
    <row r="45" spans="1:39" x14ac:dyDescent="0.3">
      <c r="A45" s="98"/>
      <c r="B45" s="98"/>
      <c r="C45" s="21" t="s">
        <v>45</v>
      </c>
      <c r="D45" s="109" t="s">
        <v>63</v>
      </c>
      <c r="E45" s="109"/>
      <c r="F45" s="34">
        <v>2</v>
      </c>
      <c r="G45" s="34">
        <v>2</v>
      </c>
      <c r="H45" s="34">
        <v>2</v>
      </c>
      <c r="I45" s="34">
        <v>2</v>
      </c>
      <c r="J45" s="34">
        <v>2</v>
      </c>
      <c r="K45" s="34">
        <v>2</v>
      </c>
      <c r="L45" s="3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</row>
    <row r="46" spans="1:39" x14ac:dyDescent="0.3">
      <c r="A46" s="98"/>
      <c r="B46" s="98"/>
      <c r="C46" s="21" t="s">
        <v>46</v>
      </c>
      <c r="D46" s="89" t="s">
        <v>62</v>
      </c>
      <c r="E46" s="89"/>
      <c r="F46" s="34">
        <v>2</v>
      </c>
      <c r="G46" s="34">
        <v>2</v>
      </c>
      <c r="H46" s="34">
        <v>2</v>
      </c>
      <c r="I46" s="34">
        <v>2</v>
      </c>
      <c r="J46" s="34">
        <v>2</v>
      </c>
      <c r="K46" s="34">
        <v>2</v>
      </c>
      <c r="L46" s="34">
        <v>2</v>
      </c>
      <c r="M46" s="3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  <c r="AK46" s="16">
        <v>0</v>
      </c>
      <c r="AL46" s="16">
        <v>0</v>
      </c>
      <c r="AM46" s="16">
        <v>0</v>
      </c>
    </row>
    <row r="47" spans="1:39" x14ac:dyDescent="0.3">
      <c r="A47" s="98"/>
      <c r="B47" s="98"/>
      <c r="C47" s="21" t="s">
        <v>47</v>
      </c>
      <c r="D47" s="89" t="s">
        <v>66</v>
      </c>
      <c r="E47" s="89"/>
      <c r="F47" s="34">
        <v>2</v>
      </c>
      <c r="G47" s="34">
        <v>2</v>
      </c>
      <c r="H47" s="34">
        <v>2</v>
      </c>
      <c r="I47" s="34">
        <v>2</v>
      </c>
      <c r="J47" s="34">
        <v>2</v>
      </c>
      <c r="K47" s="34">
        <v>2</v>
      </c>
      <c r="L47" s="34">
        <v>2</v>
      </c>
      <c r="M47" s="3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  <c r="AK47" s="16">
        <v>0</v>
      </c>
      <c r="AL47" s="16">
        <v>0</v>
      </c>
      <c r="AM47" s="16">
        <v>0</v>
      </c>
    </row>
    <row r="48" spans="1:39" x14ac:dyDescent="0.3">
      <c r="A48" s="98"/>
      <c r="B48" s="98"/>
      <c r="C48" s="21" t="s">
        <v>48</v>
      </c>
      <c r="D48" s="89" t="s">
        <v>63</v>
      </c>
      <c r="E48" s="89"/>
      <c r="F48" s="34">
        <v>2</v>
      </c>
      <c r="G48" s="34">
        <v>2</v>
      </c>
      <c r="H48" s="34">
        <v>2</v>
      </c>
      <c r="I48" s="34">
        <v>2</v>
      </c>
      <c r="J48" s="34">
        <v>2</v>
      </c>
      <c r="K48" s="34">
        <v>2</v>
      </c>
      <c r="L48" s="34">
        <v>2</v>
      </c>
      <c r="M48" s="3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6">
        <v>0</v>
      </c>
      <c r="AL48" s="16">
        <v>0</v>
      </c>
      <c r="AM48" s="16">
        <v>0</v>
      </c>
    </row>
    <row r="49" spans="1:39" x14ac:dyDescent="0.3">
      <c r="A49" s="98"/>
      <c r="B49" s="97" t="s">
        <v>13</v>
      </c>
      <c r="C49" s="20" t="s">
        <v>36</v>
      </c>
      <c r="D49" s="90" t="s">
        <v>64</v>
      </c>
      <c r="E49" s="107"/>
      <c r="F49" s="34">
        <v>12</v>
      </c>
      <c r="G49" s="34">
        <v>12</v>
      </c>
      <c r="H49" s="34">
        <v>12</v>
      </c>
      <c r="I49" s="34">
        <v>12</v>
      </c>
      <c r="J49" s="34">
        <v>12</v>
      </c>
      <c r="K49" s="34">
        <v>12</v>
      </c>
      <c r="L49" s="34">
        <v>12</v>
      </c>
      <c r="M49" s="3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  <c r="AK49" s="16">
        <v>0</v>
      </c>
      <c r="AL49" s="16">
        <v>0</v>
      </c>
      <c r="AM49" s="16">
        <v>0</v>
      </c>
    </row>
    <row r="50" spans="1:39" x14ac:dyDescent="0.3">
      <c r="A50" s="98"/>
      <c r="B50" s="98"/>
      <c r="C50" s="20" t="s">
        <v>37</v>
      </c>
      <c r="D50" s="90" t="s">
        <v>64</v>
      </c>
      <c r="E50" s="107"/>
      <c r="F50" s="34">
        <v>6</v>
      </c>
      <c r="G50" s="34">
        <v>6</v>
      </c>
      <c r="H50" s="34">
        <v>6</v>
      </c>
      <c r="I50" s="34">
        <v>6</v>
      </c>
      <c r="J50" s="34">
        <v>6</v>
      </c>
      <c r="K50" s="34">
        <v>6</v>
      </c>
      <c r="L50" s="34">
        <v>6</v>
      </c>
      <c r="M50" s="34">
        <v>6</v>
      </c>
      <c r="N50" s="3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6">
        <v>0</v>
      </c>
      <c r="AL50" s="16">
        <v>0</v>
      </c>
      <c r="AM50" s="16">
        <v>0</v>
      </c>
    </row>
    <row r="51" spans="1:39" x14ac:dyDescent="0.3">
      <c r="A51" s="98"/>
      <c r="B51" s="98"/>
      <c r="C51" s="20" t="s">
        <v>38</v>
      </c>
      <c r="D51" s="90" t="s">
        <v>62</v>
      </c>
      <c r="E51" s="107"/>
      <c r="F51" s="34">
        <v>4</v>
      </c>
      <c r="G51" s="34">
        <v>4</v>
      </c>
      <c r="H51" s="34">
        <v>4</v>
      </c>
      <c r="I51" s="34">
        <v>4</v>
      </c>
      <c r="J51" s="34">
        <v>4</v>
      </c>
      <c r="K51" s="34">
        <v>4</v>
      </c>
      <c r="L51" s="34">
        <v>4</v>
      </c>
      <c r="M51" s="34">
        <v>4</v>
      </c>
      <c r="N51" s="34">
        <v>4</v>
      </c>
      <c r="O51" s="3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  <c r="AK51" s="16">
        <v>0</v>
      </c>
      <c r="AL51" s="16">
        <v>0</v>
      </c>
      <c r="AM51" s="16">
        <v>0</v>
      </c>
    </row>
    <row r="52" spans="1:39" x14ac:dyDescent="0.3">
      <c r="A52" s="98"/>
      <c r="B52" s="98"/>
      <c r="C52" s="21" t="s">
        <v>39</v>
      </c>
      <c r="D52" s="90" t="s">
        <v>62</v>
      </c>
      <c r="E52" s="107"/>
      <c r="F52" s="34">
        <v>4</v>
      </c>
      <c r="G52" s="34">
        <v>4</v>
      </c>
      <c r="H52" s="34">
        <v>4</v>
      </c>
      <c r="I52" s="34">
        <v>4</v>
      </c>
      <c r="J52" s="34">
        <v>4</v>
      </c>
      <c r="K52" s="34">
        <v>4</v>
      </c>
      <c r="L52" s="34">
        <v>4</v>
      </c>
      <c r="M52" s="34">
        <v>4</v>
      </c>
      <c r="N52" s="34">
        <v>4</v>
      </c>
      <c r="O52" s="3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  <c r="AK52" s="16">
        <v>0</v>
      </c>
      <c r="AL52" s="16">
        <v>0</v>
      </c>
      <c r="AM52" s="16">
        <v>0</v>
      </c>
    </row>
    <row r="53" spans="1:39" x14ac:dyDescent="0.3">
      <c r="A53" s="98"/>
      <c r="B53" s="98"/>
      <c r="C53" s="20" t="s">
        <v>67</v>
      </c>
      <c r="D53" s="90" t="s">
        <v>74</v>
      </c>
      <c r="E53" s="107"/>
      <c r="F53" s="34">
        <v>6</v>
      </c>
      <c r="G53" s="34">
        <v>6</v>
      </c>
      <c r="H53" s="34">
        <v>6</v>
      </c>
      <c r="I53" s="34">
        <v>6</v>
      </c>
      <c r="J53" s="34">
        <v>6</v>
      </c>
      <c r="K53" s="34">
        <v>6</v>
      </c>
      <c r="L53" s="34">
        <v>6</v>
      </c>
      <c r="M53" s="34">
        <v>6</v>
      </c>
      <c r="N53" s="34">
        <v>6</v>
      </c>
      <c r="O53" s="34">
        <v>6</v>
      </c>
      <c r="P53" s="3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6">
        <v>0</v>
      </c>
      <c r="AL53" s="16">
        <v>0</v>
      </c>
      <c r="AM53" s="16">
        <v>0</v>
      </c>
    </row>
    <row r="54" spans="1:39" x14ac:dyDescent="0.3">
      <c r="A54" s="98"/>
      <c r="B54" s="98"/>
      <c r="C54" s="20" t="s">
        <v>41</v>
      </c>
      <c r="D54" s="90" t="s">
        <v>63</v>
      </c>
      <c r="E54" s="107"/>
      <c r="F54" s="41">
        <v>4</v>
      </c>
      <c r="G54" s="41">
        <v>4</v>
      </c>
      <c r="H54" s="41">
        <v>4</v>
      </c>
      <c r="I54" s="41">
        <v>4</v>
      </c>
      <c r="J54" s="41">
        <v>4</v>
      </c>
      <c r="K54" s="41">
        <v>4</v>
      </c>
      <c r="L54" s="41">
        <v>4</v>
      </c>
      <c r="M54" s="41">
        <v>4</v>
      </c>
      <c r="N54" s="41">
        <v>4</v>
      </c>
      <c r="O54" s="41">
        <v>4</v>
      </c>
      <c r="P54" s="36">
        <v>0</v>
      </c>
      <c r="Q54" s="35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6">
        <v>0</v>
      </c>
      <c r="AL54" s="16">
        <v>0</v>
      </c>
      <c r="AM54" s="16">
        <v>0</v>
      </c>
    </row>
    <row r="55" spans="1:39" x14ac:dyDescent="0.3">
      <c r="A55" s="98"/>
      <c r="B55" s="98"/>
      <c r="C55" s="21" t="s">
        <v>50</v>
      </c>
      <c r="D55" s="90" t="s">
        <v>64</v>
      </c>
      <c r="E55" s="107"/>
      <c r="F55" s="34">
        <v>4</v>
      </c>
      <c r="G55" s="34">
        <v>4</v>
      </c>
      <c r="H55" s="34">
        <v>4</v>
      </c>
      <c r="I55" s="34">
        <v>4</v>
      </c>
      <c r="J55" s="34">
        <v>4</v>
      </c>
      <c r="K55" s="34">
        <v>4</v>
      </c>
      <c r="L55" s="34">
        <v>4</v>
      </c>
      <c r="M55" s="34">
        <v>4</v>
      </c>
      <c r="N55" s="34">
        <v>4</v>
      </c>
      <c r="O55" s="34">
        <v>4</v>
      </c>
      <c r="P55" s="34">
        <v>4</v>
      </c>
      <c r="Q55" s="3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  <c r="AK55" s="16">
        <v>0</v>
      </c>
      <c r="AL55" s="16">
        <v>0</v>
      </c>
      <c r="AM55" s="16">
        <v>0</v>
      </c>
    </row>
    <row r="56" spans="1:39" x14ac:dyDescent="0.3">
      <c r="A56" s="98"/>
      <c r="B56" s="98"/>
      <c r="C56" s="21" t="s">
        <v>43</v>
      </c>
      <c r="D56" s="90" t="s">
        <v>74</v>
      </c>
      <c r="E56" s="107"/>
      <c r="F56" s="34">
        <v>6</v>
      </c>
      <c r="G56" s="34">
        <v>6</v>
      </c>
      <c r="H56" s="34">
        <v>6</v>
      </c>
      <c r="I56" s="34">
        <v>6</v>
      </c>
      <c r="J56" s="34">
        <v>6</v>
      </c>
      <c r="K56" s="34">
        <v>6</v>
      </c>
      <c r="L56" s="34">
        <v>6</v>
      </c>
      <c r="M56" s="34">
        <v>6</v>
      </c>
      <c r="N56" s="34">
        <v>6</v>
      </c>
      <c r="O56" s="34">
        <v>6</v>
      </c>
      <c r="P56" s="34">
        <v>6</v>
      </c>
      <c r="Q56" s="34">
        <v>6</v>
      </c>
      <c r="R56" s="3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16">
        <v>0</v>
      </c>
      <c r="AM56" s="16">
        <v>0</v>
      </c>
    </row>
    <row r="57" spans="1:39" x14ac:dyDescent="0.3">
      <c r="A57" s="98"/>
      <c r="B57" s="98"/>
      <c r="C57" s="21" t="s">
        <v>44</v>
      </c>
      <c r="D57" s="90" t="s">
        <v>73</v>
      </c>
      <c r="E57" s="107"/>
      <c r="F57" s="34">
        <v>6</v>
      </c>
      <c r="G57" s="34">
        <v>6</v>
      </c>
      <c r="H57" s="34">
        <v>6</v>
      </c>
      <c r="I57" s="34">
        <v>6</v>
      </c>
      <c r="J57" s="34">
        <v>6</v>
      </c>
      <c r="K57" s="34">
        <v>6</v>
      </c>
      <c r="L57" s="34">
        <v>6</v>
      </c>
      <c r="M57" s="34">
        <v>6</v>
      </c>
      <c r="N57" s="34">
        <v>6</v>
      </c>
      <c r="O57" s="34">
        <v>6</v>
      </c>
      <c r="P57" s="34">
        <v>6</v>
      </c>
      <c r="Q57" s="34">
        <v>6</v>
      </c>
      <c r="R57" s="3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6">
        <v>0</v>
      </c>
      <c r="AL57" s="16">
        <v>0</v>
      </c>
      <c r="AM57" s="16">
        <v>0</v>
      </c>
    </row>
    <row r="58" spans="1:39" x14ac:dyDescent="0.3">
      <c r="A58" s="98"/>
      <c r="B58" s="98"/>
      <c r="C58" s="21" t="s">
        <v>45</v>
      </c>
      <c r="D58" s="90" t="s">
        <v>64</v>
      </c>
      <c r="E58" s="107"/>
      <c r="F58" s="34">
        <v>4</v>
      </c>
      <c r="G58" s="34">
        <v>4</v>
      </c>
      <c r="H58" s="34">
        <v>4</v>
      </c>
      <c r="I58" s="34">
        <v>4</v>
      </c>
      <c r="J58" s="34">
        <v>4</v>
      </c>
      <c r="K58" s="34">
        <v>4</v>
      </c>
      <c r="L58" s="34">
        <v>4</v>
      </c>
      <c r="M58" s="34">
        <v>4</v>
      </c>
      <c r="N58" s="34">
        <v>4</v>
      </c>
      <c r="O58" s="34">
        <v>4</v>
      </c>
      <c r="P58" s="34">
        <v>4</v>
      </c>
      <c r="Q58" s="34">
        <v>4</v>
      </c>
      <c r="R58" s="34">
        <v>4</v>
      </c>
      <c r="S58" s="3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  <c r="AK58" s="16">
        <v>0</v>
      </c>
      <c r="AL58" s="16">
        <v>0</v>
      </c>
      <c r="AM58" s="16">
        <v>0</v>
      </c>
    </row>
    <row r="59" spans="1:39" x14ac:dyDescent="0.3">
      <c r="A59" s="98"/>
      <c r="B59" s="98"/>
      <c r="C59" s="21" t="s">
        <v>46</v>
      </c>
      <c r="D59" s="90" t="s">
        <v>64</v>
      </c>
      <c r="E59" s="107"/>
      <c r="F59" s="34">
        <v>5</v>
      </c>
      <c r="G59" s="34">
        <v>5</v>
      </c>
      <c r="H59" s="34">
        <v>5</v>
      </c>
      <c r="I59" s="34">
        <v>5</v>
      </c>
      <c r="J59" s="34">
        <v>5</v>
      </c>
      <c r="K59" s="34">
        <v>5</v>
      </c>
      <c r="L59" s="34">
        <v>5</v>
      </c>
      <c r="M59" s="34">
        <v>5</v>
      </c>
      <c r="N59" s="34">
        <v>5</v>
      </c>
      <c r="O59" s="34">
        <v>5</v>
      </c>
      <c r="P59" s="34">
        <v>5</v>
      </c>
      <c r="Q59" s="34">
        <v>5</v>
      </c>
      <c r="R59" s="34">
        <v>5</v>
      </c>
      <c r="S59" s="3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  <c r="AK59" s="16">
        <v>0</v>
      </c>
      <c r="AL59" s="16">
        <v>0</v>
      </c>
      <c r="AM59" s="16">
        <v>0</v>
      </c>
    </row>
    <row r="60" spans="1:39" x14ac:dyDescent="0.3">
      <c r="A60" s="98"/>
      <c r="B60" s="98"/>
      <c r="C60" s="21" t="s">
        <v>47</v>
      </c>
      <c r="D60" s="90" t="s">
        <v>64</v>
      </c>
      <c r="E60" s="107"/>
      <c r="F60" s="34">
        <v>10</v>
      </c>
      <c r="G60" s="34">
        <v>10</v>
      </c>
      <c r="H60" s="34">
        <v>10</v>
      </c>
      <c r="I60" s="34">
        <v>10</v>
      </c>
      <c r="J60" s="34">
        <v>10</v>
      </c>
      <c r="K60" s="34">
        <v>10</v>
      </c>
      <c r="L60" s="34">
        <v>10</v>
      </c>
      <c r="M60" s="34">
        <v>10</v>
      </c>
      <c r="N60" s="34">
        <v>10</v>
      </c>
      <c r="O60" s="34">
        <v>10</v>
      </c>
      <c r="P60" s="34">
        <v>10</v>
      </c>
      <c r="Q60" s="34">
        <v>10</v>
      </c>
      <c r="R60" s="34">
        <v>10</v>
      </c>
      <c r="S60" s="34">
        <v>10</v>
      </c>
      <c r="T60" s="34">
        <v>10</v>
      </c>
      <c r="U60" s="34">
        <v>10</v>
      </c>
      <c r="V60" s="34">
        <v>10</v>
      </c>
      <c r="W60" s="34">
        <v>10</v>
      </c>
      <c r="X60" s="3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  <c r="AK60" s="16">
        <v>0</v>
      </c>
      <c r="AL60" s="16">
        <v>0</v>
      </c>
      <c r="AM60" s="16">
        <v>0</v>
      </c>
    </row>
    <row r="61" spans="1:39" x14ac:dyDescent="0.3">
      <c r="A61" s="98"/>
      <c r="B61" s="98"/>
      <c r="C61" s="21" t="s">
        <v>48</v>
      </c>
      <c r="D61" s="90" t="s">
        <v>64</v>
      </c>
      <c r="E61" s="107"/>
      <c r="F61" s="34">
        <v>20</v>
      </c>
      <c r="G61" s="34">
        <v>20</v>
      </c>
      <c r="H61" s="34">
        <v>20</v>
      </c>
      <c r="I61" s="34">
        <v>20</v>
      </c>
      <c r="J61" s="34">
        <v>20</v>
      </c>
      <c r="K61" s="34">
        <v>20</v>
      </c>
      <c r="L61" s="34">
        <v>20</v>
      </c>
      <c r="M61" s="34">
        <v>20</v>
      </c>
      <c r="N61" s="34">
        <v>20</v>
      </c>
      <c r="O61" s="34">
        <v>20</v>
      </c>
      <c r="P61" s="34">
        <v>20</v>
      </c>
      <c r="Q61" s="34">
        <v>20</v>
      </c>
      <c r="R61" s="34">
        <v>20</v>
      </c>
      <c r="S61" s="34">
        <v>20</v>
      </c>
      <c r="T61" s="34">
        <v>20</v>
      </c>
      <c r="U61" s="34">
        <v>20</v>
      </c>
      <c r="V61" s="34">
        <v>20</v>
      </c>
      <c r="W61" s="34">
        <v>20</v>
      </c>
      <c r="X61" s="34">
        <v>20</v>
      </c>
      <c r="Y61" s="34">
        <v>20</v>
      </c>
      <c r="Z61" s="34">
        <v>20</v>
      </c>
      <c r="AA61" s="3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  <c r="AK61" s="16">
        <v>0</v>
      </c>
      <c r="AL61" s="16">
        <v>0</v>
      </c>
      <c r="AM61" s="16">
        <v>0</v>
      </c>
    </row>
    <row r="62" spans="1:39" x14ac:dyDescent="0.3">
      <c r="A62" s="98"/>
      <c r="B62" s="97" t="s">
        <v>14</v>
      </c>
      <c r="C62" s="20" t="s">
        <v>37</v>
      </c>
      <c r="D62" s="87" t="s">
        <v>66</v>
      </c>
      <c r="E62" s="108"/>
      <c r="F62" s="34">
        <v>3</v>
      </c>
      <c r="G62" s="34">
        <v>3</v>
      </c>
      <c r="H62" s="34">
        <v>3</v>
      </c>
      <c r="I62" s="34">
        <v>3</v>
      </c>
      <c r="J62" s="34">
        <v>3</v>
      </c>
      <c r="K62" s="34">
        <v>3</v>
      </c>
      <c r="L62" s="34">
        <v>3</v>
      </c>
      <c r="M62" s="34">
        <v>3</v>
      </c>
      <c r="N62" s="34">
        <v>3</v>
      </c>
      <c r="O62" s="34">
        <v>3</v>
      </c>
      <c r="P62" s="34">
        <v>3</v>
      </c>
      <c r="Q62" s="34">
        <v>3</v>
      </c>
      <c r="R62" s="34">
        <v>3</v>
      </c>
      <c r="S62" s="34">
        <v>3</v>
      </c>
      <c r="T62" s="34">
        <v>3</v>
      </c>
      <c r="U62" s="34">
        <v>3</v>
      </c>
      <c r="V62" s="34">
        <v>3</v>
      </c>
      <c r="W62" s="34">
        <v>3</v>
      </c>
      <c r="X62" s="34">
        <v>3</v>
      </c>
      <c r="Y62" s="34">
        <v>3</v>
      </c>
      <c r="Z62" s="34">
        <v>3</v>
      </c>
      <c r="AA62" s="34">
        <v>3</v>
      </c>
      <c r="AB62" s="40">
        <v>0</v>
      </c>
      <c r="AC62" s="34">
        <v>0</v>
      </c>
      <c r="AD62" s="34">
        <v>0</v>
      </c>
      <c r="AE62" s="34">
        <v>0</v>
      </c>
      <c r="AF62" s="34">
        <v>0</v>
      </c>
      <c r="AG62" s="34">
        <v>0</v>
      </c>
      <c r="AH62" s="34">
        <v>0</v>
      </c>
      <c r="AI62" s="34">
        <v>0</v>
      </c>
      <c r="AJ62" s="34">
        <v>0</v>
      </c>
      <c r="AK62" s="34">
        <v>0</v>
      </c>
      <c r="AL62" s="34">
        <v>0</v>
      </c>
      <c r="AM62" s="34">
        <v>0</v>
      </c>
    </row>
    <row r="63" spans="1:39" x14ac:dyDescent="0.3">
      <c r="A63" s="98"/>
      <c r="B63" s="98"/>
      <c r="C63" s="20" t="s">
        <v>38</v>
      </c>
      <c r="D63" s="87" t="s">
        <v>66</v>
      </c>
      <c r="E63" s="108"/>
      <c r="F63" s="34">
        <v>2</v>
      </c>
      <c r="G63" s="34">
        <v>2</v>
      </c>
      <c r="H63" s="34">
        <v>2</v>
      </c>
      <c r="I63" s="34">
        <v>2</v>
      </c>
      <c r="J63" s="34">
        <v>2</v>
      </c>
      <c r="K63" s="34">
        <v>2</v>
      </c>
      <c r="L63" s="34">
        <v>2</v>
      </c>
      <c r="M63" s="34">
        <v>2</v>
      </c>
      <c r="N63" s="34">
        <v>2</v>
      </c>
      <c r="O63" s="34">
        <v>2</v>
      </c>
      <c r="P63" s="34">
        <v>2</v>
      </c>
      <c r="Q63" s="34">
        <v>2</v>
      </c>
      <c r="R63" s="34">
        <v>2</v>
      </c>
      <c r="S63" s="34">
        <v>2</v>
      </c>
      <c r="T63" s="34">
        <v>2</v>
      </c>
      <c r="U63" s="34">
        <v>2</v>
      </c>
      <c r="V63" s="34">
        <v>2</v>
      </c>
      <c r="W63" s="34">
        <v>2</v>
      </c>
      <c r="X63" s="34">
        <v>2</v>
      </c>
      <c r="Y63" s="34">
        <v>2</v>
      </c>
      <c r="Z63" s="34">
        <v>2</v>
      </c>
      <c r="AA63" s="34">
        <v>2</v>
      </c>
      <c r="AB63" s="40">
        <v>0</v>
      </c>
      <c r="AC63" s="34">
        <v>0</v>
      </c>
      <c r="AD63" s="34">
        <v>0</v>
      </c>
      <c r="AE63" s="34">
        <v>0</v>
      </c>
      <c r="AF63" s="34">
        <v>0</v>
      </c>
      <c r="AG63" s="34">
        <v>0</v>
      </c>
      <c r="AH63" s="34">
        <v>0</v>
      </c>
      <c r="AI63" s="34">
        <v>0</v>
      </c>
      <c r="AJ63" s="34">
        <v>0</v>
      </c>
      <c r="AK63" s="34">
        <v>0</v>
      </c>
      <c r="AL63" s="34">
        <v>0</v>
      </c>
      <c r="AM63" s="34">
        <v>0</v>
      </c>
    </row>
    <row r="64" spans="1:39" x14ac:dyDescent="0.3">
      <c r="A64" s="98"/>
      <c r="B64" s="98"/>
      <c r="C64" s="21" t="s">
        <v>39</v>
      </c>
      <c r="D64" s="87" t="s">
        <v>63</v>
      </c>
      <c r="E64" s="108"/>
      <c r="F64" s="34">
        <v>2</v>
      </c>
      <c r="G64" s="34">
        <v>2</v>
      </c>
      <c r="H64" s="34">
        <v>2</v>
      </c>
      <c r="I64" s="34">
        <v>2</v>
      </c>
      <c r="J64" s="34">
        <v>2</v>
      </c>
      <c r="K64" s="34">
        <v>2</v>
      </c>
      <c r="L64" s="34">
        <v>2</v>
      </c>
      <c r="M64" s="34">
        <v>2</v>
      </c>
      <c r="N64" s="34">
        <v>2</v>
      </c>
      <c r="O64" s="34">
        <v>2</v>
      </c>
      <c r="P64" s="34">
        <v>2</v>
      </c>
      <c r="Q64" s="34">
        <v>2</v>
      </c>
      <c r="R64" s="34">
        <v>2</v>
      </c>
      <c r="S64" s="34">
        <v>2</v>
      </c>
      <c r="T64" s="34">
        <v>2</v>
      </c>
      <c r="U64" s="34">
        <v>2</v>
      </c>
      <c r="V64" s="34">
        <v>2</v>
      </c>
      <c r="W64" s="34">
        <v>2</v>
      </c>
      <c r="X64" s="34">
        <v>2</v>
      </c>
      <c r="Y64" s="34">
        <v>2</v>
      </c>
      <c r="Z64" s="34">
        <v>2</v>
      </c>
      <c r="AA64" s="34">
        <v>2</v>
      </c>
      <c r="AB64" s="40">
        <v>0</v>
      </c>
      <c r="AC64" s="34">
        <v>0</v>
      </c>
      <c r="AD64" s="34">
        <v>0</v>
      </c>
      <c r="AE64" s="34">
        <v>0</v>
      </c>
      <c r="AF64" s="34">
        <v>0</v>
      </c>
      <c r="AG64" s="34">
        <v>0</v>
      </c>
      <c r="AH64" s="34">
        <v>0</v>
      </c>
      <c r="AI64" s="34">
        <v>0</v>
      </c>
      <c r="AJ64" s="34">
        <v>0</v>
      </c>
      <c r="AK64" s="34">
        <v>0</v>
      </c>
      <c r="AL64" s="34">
        <v>0</v>
      </c>
      <c r="AM64" s="34">
        <v>0</v>
      </c>
    </row>
    <row r="65" spans="1:39" x14ac:dyDescent="0.3">
      <c r="A65" s="98"/>
      <c r="B65" s="98"/>
      <c r="C65" s="20" t="s">
        <v>67</v>
      </c>
      <c r="D65" s="87" t="s">
        <v>63</v>
      </c>
      <c r="E65" s="108"/>
      <c r="F65" s="34">
        <v>3</v>
      </c>
      <c r="G65" s="34">
        <v>3</v>
      </c>
      <c r="H65" s="34">
        <v>3</v>
      </c>
      <c r="I65" s="34">
        <v>3</v>
      </c>
      <c r="J65" s="34">
        <v>3</v>
      </c>
      <c r="K65" s="34">
        <v>3</v>
      </c>
      <c r="L65" s="34">
        <v>3</v>
      </c>
      <c r="M65" s="34">
        <v>3</v>
      </c>
      <c r="N65" s="34">
        <v>3</v>
      </c>
      <c r="O65" s="34">
        <v>3</v>
      </c>
      <c r="P65" s="34">
        <v>3</v>
      </c>
      <c r="Q65" s="34">
        <v>3</v>
      </c>
      <c r="R65" s="34">
        <v>3</v>
      </c>
      <c r="S65" s="34">
        <v>3</v>
      </c>
      <c r="T65" s="34">
        <v>3</v>
      </c>
      <c r="U65" s="34">
        <v>3</v>
      </c>
      <c r="V65" s="34">
        <v>3</v>
      </c>
      <c r="W65" s="34">
        <v>3</v>
      </c>
      <c r="X65" s="34">
        <v>3</v>
      </c>
      <c r="Y65" s="34">
        <v>3</v>
      </c>
      <c r="Z65" s="34">
        <v>3</v>
      </c>
      <c r="AA65" s="34">
        <v>3</v>
      </c>
      <c r="AB65" s="40">
        <v>0</v>
      </c>
      <c r="AC65" s="34">
        <v>0</v>
      </c>
      <c r="AD65" s="34">
        <v>0</v>
      </c>
      <c r="AE65" s="34">
        <v>0</v>
      </c>
      <c r="AF65" s="34">
        <v>0</v>
      </c>
      <c r="AG65" s="34">
        <v>0</v>
      </c>
      <c r="AH65" s="34">
        <v>0</v>
      </c>
      <c r="AI65" s="34">
        <v>0</v>
      </c>
      <c r="AJ65" s="34">
        <v>0</v>
      </c>
      <c r="AK65" s="34">
        <v>0</v>
      </c>
      <c r="AL65" s="34">
        <v>0</v>
      </c>
      <c r="AM65" s="34">
        <v>0</v>
      </c>
    </row>
    <row r="66" spans="1:39" x14ac:dyDescent="0.3">
      <c r="A66" s="98"/>
      <c r="B66" s="98"/>
      <c r="C66" s="21" t="s">
        <v>50</v>
      </c>
      <c r="D66" s="87" t="s">
        <v>62</v>
      </c>
      <c r="E66" s="108"/>
      <c r="F66" s="34">
        <v>3</v>
      </c>
      <c r="G66" s="34">
        <v>3</v>
      </c>
      <c r="H66" s="34">
        <v>3</v>
      </c>
      <c r="I66" s="34">
        <v>3</v>
      </c>
      <c r="J66" s="34">
        <v>3</v>
      </c>
      <c r="K66" s="34">
        <v>3</v>
      </c>
      <c r="L66" s="34">
        <v>3</v>
      </c>
      <c r="M66" s="34">
        <v>3</v>
      </c>
      <c r="N66" s="34">
        <v>3</v>
      </c>
      <c r="O66" s="34">
        <v>3</v>
      </c>
      <c r="P66" s="34">
        <v>3</v>
      </c>
      <c r="Q66" s="34">
        <v>3</v>
      </c>
      <c r="R66" s="34">
        <v>3</v>
      </c>
      <c r="S66" s="34">
        <v>3</v>
      </c>
      <c r="T66" s="34">
        <v>3</v>
      </c>
      <c r="U66" s="34">
        <v>3</v>
      </c>
      <c r="V66" s="34">
        <v>3</v>
      </c>
      <c r="W66" s="34">
        <v>3</v>
      </c>
      <c r="X66" s="34">
        <v>3</v>
      </c>
      <c r="Y66" s="34">
        <v>3</v>
      </c>
      <c r="Z66" s="34">
        <v>3</v>
      </c>
      <c r="AA66" s="34">
        <v>3</v>
      </c>
      <c r="AB66" s="40">
        <v>0</v>
      </c>
      <c r="AC66" s="34">
        <v>0</v>
      </c>
      <c r="AD66" s="34">
        <v>0</v>
      </c>
      <c r="AE66" s="34">
        <v>0</v>
      </c>
      <c r="AF66" s="34">
        <v>0</v>
      </c>
      <c r="AG66" s="34">
        <v>0</v>
      </c>
      <c r="AH66" s="34">
        <v>0</v>
      </c>
      <c r="AI66" s="34">
        <v>0</v>
      </c>
      <c r="AJ66" s="34">
        <v>0</v>
      </c>
      <c r="AK66" s="34">
        <v>0</v>
      </c>
      <c r="AL66" s="34">
        <v>0</v>
      </c>
      <c r="AM66" s="34">
        <v>0</v>
      </c>
    </row>
    <row r="67" spans="1:39" x14ac:dyDescent="0.3">
      <c r="A67" s="98"/>
      <c r="B67" s="98"/>
      <c r="C67" s="21" t="s">
        <v>43</v>
      </c>
      <c r="D67" s="87" t="s">
        <v>62</v>
      </c>
      <c r="E67" s="108"/>
      <c r="F67" s="34">
        <v>3</v>
      </c>
      <c r="G67" s="34">
        <v>3</v>
      </c>
      <c r="H67" s="34">
        <v>3</v>
      </c>
      <c r="I67" s="34">
        <v>3</v>
      </c>
      <c r="J67" s="34">
        <v>3</v>
      </c>
      <c r="K67" s="34">
        <v>3</v>
      </c>
      <c r="L67" s="34">
        <v>3</v>
      </c>
      <c r="M67" s="34">
        <v>3</v>
      </c>
      <c r="N67" s="34">
        <v>3</v>
      </c>
      <c r="O67" s="34">
        <v>3</v>
      </c>
      <c r="P67" s="34">
        <v>3</v>
      </c>
      <c r="Q67" s="34">
        <v>3</v>
      </c>
      <c r="R67" s="34">
        <v>3</v>
      </c>
      <c r="S67" s="34">
        <v>3</v>
      </c>
      <c r="T67" s="34">
        <v>3</v>
      </c>
      <c r="U67" s="34">
        <v>3</v>
      </c>
      <c r="V67" s="34">
        <v>3</v>
      </c>
      <c r="W67" s="34">
        <v>3</v>
      </c>
      <c r="X67" s="34">
        <v>3</v>
      </c>
      <c r="Y67" s="34">
        <v>3</v>
      </c>
      <c r="Z67" s="34">
        <v>3</v>
      </c>
      <c r="AA67" s="34">
        <v>3</v>
      </c>
      <c r="AB67" s="40">
        <v>0</v>
      </c>
      <c r="AC67" s="41">
        <v>0</v>
      </c>
      <c r="AD67" s="34">
        <v>0</v>
      </c>
      <c r="AE67" s="34">
        <v>0</v>
      </c>
      <c r="AF67" s="34">
        <v>0</v>
      </c>
      <c r="AG67" s="34">
        <v>0</v>
      </c>
      <c r="AH67" s="34">
        <v>0</v>
      </c>
      <c r="AI67" s="34">
        <v>0</v>
      </c>
      <c r="AJ67" s="34">
        <v>0</v>
      </c>
      <c r="AK67" s="34">
        <v>0</v>
      </c>
      <c r="AL67" s="34">
        <v>0</v>
      </c>
      <c r="AM67" s="34">
        <v>0</v>
      </c>
    </row>
    <row r="68" spans="1:39" x14ac:dyDescent="0.3">
      <c r="A68" s="98"/>
      <c r="B68" s="98"/>
      <c r="C68" s="21" t="s">
        <v>44</v>
      </c>
      <c r="D68" s="87" t="s">
        <v>63</v>
      </c>
      <c r="E68" s="108"/>
      <c r="F68" s="34">
        <v>3</v>
      </c>
      <c r="G68" s="34">
        <v>3</v>
      </c>
      <c r="H68" s="34">
        <v>3</v>
      </c>
      <c r="I68" s="34">
        <v>3</v>
      </c>
      <c r="J68" s="34">
        <v>3</v>
      </c>
      <c r="K68" s="34">
        <v>3</v>
      </c>
      <c r="L68" s="34">
        <v>3</v>
      </c>
      <c r="M68" s="34">
        <v>3</v>
      </c>
      <c r="N68" s="34">
        <v>3</v>
      </c>
      <c r="O68" s="34">
        <v>3</v>
      </c>
      <c r="P68" s="34">
        <v>3</v>
      </c>
      <c r="Q68" s="34">
        <v>3</v>
      </c>
      <c r="R68" s="34">
        <v>3</v>
      </c>
      <c r="S68" s="34">
        <v>3</v>
      </c>
      <c r="T68" s="34">
        <v>3</v>
      </c>
      <c r="U68" s="34">
        <v>3</v>
      </c>
      <c r="V68" s="34">
        <v>3</v>
      </c>
      <c r="W68" s="34">
        <v>3</v>
      </c>
      <c r="X68" s="34">
        <v>3</v>
      </c>
      <c r="Y68" s="34">
        <v>3</v>
      </c>
      <c r="Z68" s="34">
        <v>3</v>
      </c>
      <c r="AA68" s="34">
        <v>3</v>
      </c>
      <c r="AB68" s="40">
        <v>0</v>
      </c>
      <c r="AC68" s="34">
        <v>0</v>
      </c>
      <c r="AD68" s="34">
        <v>0</v>
      </c>
      <c r="AE68" s="34">
        <v>0</v>
      </c>
      <c r="AF68" s="34">
        <v>0</v>
      </c>
      <c r="AG68" s="34">
        <v>0</v>
      </c>
      <c r="AH68" s="34">
        <v>0</v>
      </c>
      <c r="AI68" s="34">
        <v>0</v>
      </c>
      <c r="AJ68" s="34">
        <v>0</v>
      </c>
      <c r="AK68" s="34">
        <v>0</v>
      </c>
      <c r="AL68" s="34">
        <v>0</v>
      </c>
      <c r="AM68" s="34">
        <v>0</v>
      </c>
    </row>
    <row r="69" spans="1:39" x14ac:dyDescent="0.3">
      <c r="A69" s="98"/>
      <c r="B69" s="98"/>
      <c r="C69" s="21" t="s">
        <v>45</v>
      </c>
      <c r="D69" s="87" t="s">
        <v>63</v>
      </c>
      <c r="E69" s="108"/>
      <c r="F69" s="34">
        <v>2</v>
      </c>
      <c r="G69" s="34">
        <v>2</v>
      </c>
      <c r="H69" s="34">
        <v>2</v>
      </c>
      <c r="I69" s="34">
        <v>2</v>
      </c>
      <c r="J69" s="34">
        <v>2</v>
      </c>
      <c r="K69" s="34">
        <v>2</v>
      </c>
      <c r="L69" s="34">
        <v>2</v>
      </c>
      <c r="M69" s="34">
        <v>2</v>
      </c>
      <c r="N69" s="34">
        <v>2</v>
      </c>
      <c r="O69" s="34">
        <v>2</v>
      </c>
      <c r="P69" s="34">
        <v>2</v>
      </c>
      <c r="Q69" s="34">
        <v>2</v>
      </c>
      <c r="R69" s="34">
        <v>2</v>
      </c>
      <c r="S69" s="34">
        <v>2</v>
      </c>
      <c r="T69" s="34">
        <v>2</v>
      </c>
      <c r="U69" s="34">
        <v>2</v>
      </c>
      <c r="V69" s="34">
        <v>2</v>
      </c>
      <c r="W69" s="34">
        <v>2</v>
      </c>
      <c r="X69" s="34">
        <v>2</v>
      </c>
      <c r="Y69" s="34">
        <v>2</v>
      </c>
      <c r="Z69" s="34">
        <v>2</v>
      </c>
      <c r="AA69" s="34">
        <v>2</v>
      </c>
      <c r="AB69" s="34">
        <v>2</v>
      </c>
      <c r="AC69" s="40">
        <v>0</v>
      </c>
      <c r="AD69" s="34">
        <v>0</v>
      </c>
      <c r="AE69" s="34">
        <v>0</v>
      </c>
      <c r="AF69" s="34">
        <v>0</v>
      </c>
      <c r="AG69" s="34">
        <v>0</v>
      </c>
      <c r="AH69" s="34">
        <v>0</v>
      </c>
      <c r="AI69" s="34">
        <v>0</v>
      </c>
      <c r="AJ69" s="34">
        <v>0</v>
      </c>
      <c r="AK69" s="34">
        <v>0</v>
      </c>
      <c r="AL69" s="34">
        <v>0</v>
      </c>
      <c r="AM69" s="34">
        <v>0</v>
      </c>
    </row>
    <row r="70" spans="1:39" x14ac:dyDescent="0.3">
      <c r="A70" s="98"/>
      <c r="B70" s="98"/>
      <c r="C70" s="21" t="s">
        <v>46</v>
      </c>
      <c r="D70" s="87" t="s">
        <v>62</v>
      </c>
      <c r="E70" s="108"/>
      <c r="F70" s="34">
        <v>2</v>
      </c>
      <c r="G70" s="34">
        <v>2</v>
      </c>
      <c r="H70" s="34">
        <v>2</v>
      </c>
      <c r="I70" s="34">
        <v>2</v>
      </c>
      <c r="J70" s="34">
        <v>2</v>
      </c>
      <c r="K70" s="34">
        <v>2</v>
      </c>
      <c r="L70" s="34">
        <v>2</v>
      </c>
      <c r="M70" s="34">
        <v>2</v>
      </c>
      <c r="N70" s="34">
        <v>2</v>
      </c>
      <c r="O70" s="34">
        <v>2</v>
      </c>
      <c r="P70" s="34">
        <v>2</v>
      </c>
      <c r="Q70" s="34">
        <v>2</v>
      </c>
      <c r="R70" s="34">
        <v>2</v>
      </c>
      <c r="S70" s="34">
        <v>2</v>
      </c>
      <c r="T70" s="34">
        <v>2</v>
      </c>
      <c r="U70" s="34">
        <v>2</v>
      </c>
      <c r="V70" s="34">
        <v>2</v>
      </c>
      <c r="W70" s="34">
        <v>2</v>
      </c>
      <c r="X70" s="34">
        <v>2</v>
      </c>
      <c r="Y70" s="34">
        <v>2</v>
      </c>
      <c r="Z70" s="34">
        <v>2</v>
      </c>
      <c r="AA70" s="34">
        <v>2</v>
      </c>
      <c r="AB70" s="34">
        <v>2</v>
      </c>
      <c r="AC70" s="40">
        <v>0</v>
      </c>
      <c r="AD70" s="34">
        <v>0</v>
      </c>
      <c r="AE70" s="34">
        <v>0</v>
      </c>
      <c r="AF70" s="34">
        <v>0</v>
      </c>
      <c r="AG70" s="34">
        <v>0</v>
      </c>
      <c r="AH70" s="34">
        <v>0</v>
      </c>
      <c r="AI70" s="34">
        <v>0</v>
      </c>
      <c r="AJ70" s="34">
        <v>0</v>
      </c>
      <c r="AK70" s="34">
        <v>0</v>
      </c>
      <c r="AL70" s="34">
        <v>0</v>
      </c>
      <c r="AM70" s="34">
        <v>0</v>
      </c>
    </row>
    <row r="71" spans="1:39" x14ac:dyDescent="0.3">
      <c r="A71" s="98"/>
      <c r="B71" s="98"/>
      <c r="C71" s="21" t="s">
        <v>47</v>
      </c>
      <c r="D71" s="87" t="s">
        <v>62</v>
      </c>
      <c r="E71" s="108"/>
      <c r="F71" s="34">
        <v>3</v>
      </c>
      <c r="G71" s="34">
        <v>3</v>
      </c>
      <c r="H71" s="34">
        <v>3</v>
      </c>
      <c r="I71" s="34">
        <v>3</v>
      </c>
      <c r="J71" s="34">
        <v>3</v>
      </c>
      <c r="K71" s="34">
        <v>3</v>
      </c>
      <c r="L71" s="34">
        <v>3</v>
      </c>
      <c r="M71" s="34">
        <v>3</v>
      </c>
      <c r="N71" s="34">
        <v>3</v>
      </c>
      <c r="O71" s="34">
        <v>3</v>
      </c>
      <c r="P71" s="34">
        <v>3</v>
      </c>
      <c r="Q71" s="34">
        <v>3</v>
      </c>
      <c r="R71" s="34">
        <v>3</v>
      </c>
      <c r="S71" s="34">
        <v>3</v>
      </c>
      <c r="T71" s="34">
        <v>3</v>
      </c>
      <c r="U71" s="34">
        <v>3</v>
      </c>
      <c r="V71" s="34">
        <v>3</v>
      </c>
      <c r="W71" s="34">
        <v>3</v>
      </c>
      <c r="X71" s="34">
        <v>3</v>
      </c>
      <c r="Y71" s="34">
        <v>3</v>
      </c>
      <c r="Z71" s="34">
        <v>3</v>
      </c>
      <c r="AA71" s="34">
        <v>3</v>
      </c>
      <c r="AB71" s="34">
        <v>3</v>
      </c>
      <c r="AC71" s="40">
        <v>0</v>
      </c>
      <c r="AD71" s="34">
        <v>0</v>
      </c>
      <c r="AE71" s="34">
        <v>0</v>
      </c>
      <c r="AF71" s="34">
        <v>0</v>
      </c>
      <c r="AG71" s="34">
        <v>0</v>
      </c>
      <c r="AH71" s="34">
        <v>0</v>
      </c>
      <c r="AI71" s="34">
        <v>0</v>
      </c>
      <c r="AJ71" s="34">
        <v>0</v>
      </c>
      <c r="AK71" s="34">
        <v>0</v>
      </c>
      <c r="AL71" s="34">
        <v>0</v>
      </c>
      <c r="AM71" s="34">
        <v>0</v>
      </c>
    </row>
    <row r="72" spans="1:39" x14ac:dyDescent="0.3">
      <c r="A72" s="98"/>
      <c r="B72" s="99"/>
      <c r="C72" s="21" t="s">
        <v>48</v>
      </c>
      <c r="D72" s="87" t="s">
        <v>66</v>
      </c>
      <c r="E72" s="108"/>
      <c r="F72" s="39">
        <v>3</v>
      </c>
      <c r="G72" s="39">
        <v>3</v>
      </c>
      <c r="H72" s="39">
        <v>3</v>
      </c>
      <c r="I72" s="39">
        <v>3</v>
      </c>
      <c r="J72" s="39">
        <v>3</v>
      </c>
      <c r="K72" s="39">
        <v>3</v>
      </c>
      <c r="L72" s="39">
        <v>3</v>
      </c>
      <c r="M72" s="39">
        <v>3</v>
      </c>
      <c r="N72" s="39">
        <v>3</v>
      </c>
      <c r="O72" s="39">
        <v>3</v>
      </c>
      <c r="P72" s="39">
        <v>3</v>
      </c>
      <c r="Q72" s="39">
        <v>3</v>
      </c>
      <c r="R72" s="39">
        <v>3</v>
      </c>
      <c r="S72" s="39">
        <v>3</v>
      </c>
      <c r="T72" s="39">
        <v>3</v>
      </c>
      <c r="U72" s="39">
        <v>3</v>
      </c>
      <c r="V72" s="39">
        <v>3</v>
      </c>
      <c r="W72" s="39">
        <v>3</v>
      </c>
      <c r="X72" s="39">
        <v>3</v>
      </c>
      <c r="Y72" s="39">
        <v>3</v>
      </c>
      <c r="Z72" s="39">
        <v>3</v>
      </c>
      <c r="AA72" s="39">
        <v>3</v>
      </c>
      <c r="AB72" s="39">
        <v>3</v>
      </c>
      <c r="AC72" s="40">
        <v>0</v>
      </c>
      <c r="AD72" s="34">
        <v>0</v>
      </c>
      <c r="AE72" s="34">
        <v>0</v>
      </c>
      <c r="AF72" s="34">
        <v>0</v>
      </c>
      <c r="AG72" s="34">
        <v>0</v>
      </c>
      <c r="AH72" s="34">
        <v>0</v>
      </c>
      <c r="AI72" s="34">
        <v>0</v>
      </c>
      <c r="AJ72" s="34">
        <v>0</v>
      </c>
      <c r="AK72" s="34">
        <v>0</v>
      </c>
      <c r="AL72" s="34">
        <v>0</v>
      </c>
      <c r="AM72" s="34">
        <v>0</v>
      </c>
    </row>
    <row r="73" spans="1:39" x14ac:dyDescent="0.3">
      <c r="A73" s="98"/>
      <c r="B73" s="97" t="s">
        <v>51</v>
      </c>
      <c r="C73" s="20" t="s">
        <v>37</v>
      </c>
      <c r="D73" s="90" t="s">
        <v>64</v>
      </c>
      <c r="E73" s="91"/>
      <c r="F73" s="34">
        <v>3</v>
      </c>
      <c r="G73" s="34">
        <v>3</v>
      </c>
      <c r="H73" s="34">
        <v>3</v>
      </c>
      <c r="I73" s="34">
        <v>3</v>
      </c>
      <c r="J73" s="34">
        <v>3</v>
      </c>
      <c r="K73" s="34">
        <v>3</v>
      </c>
      <c r="L73" s="34">
        <v>3</v>
      </c>
      <c r="M73" s="34">
        <v>3</v>
      </c>
      <c r="N73" s="34">
        <v>3</v>
      </c>
      <c r="O73" s="34">
        <v>3</v>
      </c>
      <c r="P73" s="34">
        <v>3</v>
      </c>
      <c r="Q73" s="34">
        <v>3</v>
      </c>
      <c r="R73" s="34">
        <v>3</v>
      </c>
      <c r="S73" s="34">
        <v>3</v>
      </c>
      <c r="T73" s="34">
        <v>3</v>
      </c>
      <c r="U73" s="34">
        <v>3</v>
      </c>
      <c r="V73" s="34">
        <v>3</v>
      </c>
      <c r="W73" s="34">
        <v>3</v>
      </c>
      <c r="X73" s="34">
        <v>3</v>
      </c>
      <c r="Y73" s="34">
        <v>3</v>
      </c>
      <c r="Z73" s="34">
        <v>3</v>
      </c>
      <c r="AA73" s="34">
        <v>3</v>
      </c>
      <c r="AB73" s="34">
        <v>3</v>
      </c>
      <c r="AC73" s="34">
        <v>3</v>
      </c>
      <c r="AD73" s="51">
        <v>0</v>
      </c>
      <c r="AE73" s="34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  <c r="AK73" s="16">
        <v>0</v>
      </c>
      <c r="AL73" s="16">
        <v>0</v>
      </c>
      <c r="AM73" s="16">
        <v>0</v>
      </c>
    </row>
    <row r="74" spans="1:39" x14ac:dyDescent="0.3">
      <c r="A74" s="98"/>
      <c r="B74" s="98"/>
      <c r="C74" s="20" t="s">
        <v>38</v>
      </c>
      <c r="D74" s="90" t="s">
        <v>66</v>
      </c>
      <c r="E74" s="91"/>
      <c r="F74" s="34">
        <v>3</v>
      </c>
      <c r="G74" s="34">
        <v>3</v>
      </c>
      <c r="H74" s="34">
        <v>3</v>
      </c>
      <c r="I74" s="34">
        <v>3</v>
      </c>
      <c r="J74" s="34">
        <v>3</v>
      </c>
      <c r="K74" s="34">
        <v>3</v>
      </c>
      <c r="L74" s="34">
        <v>3</v>
      </c>
      <c r="M74" s="34">
        <v>3</v>
      </c>
      <c r="N74" s="34">
        <v>3</v>
      </c>
      <c r="O74" s="34">
        <v>3</v>
      </c>
      <c r="P74" s="34">
        <v>3</v>
      </c>
      <c r="Q74" s="34">
        <v>3</v>
      </c>
      <c r="R74" s="34">
        <v>3</v>
      </c>
      <c r="S74" s="34">
        <v>3</v>
      </c>
      <c r="T74" s="34">
        <v>3</v>
      </c>
      <c r="U74" s="34">
        <v>3</v>
      </c>
      <c r="V74" s="34">
        <v>3</v>
      </c>
      <c r="W74" s="34">
        <v>3</v>
      </c>
      <c r="X74" s="34">
        <v>3</v>
      </c>
      <c r="Y74" s="34">
        <v>3</v>
      </c>
      <c r="Z74" s="34">
        <v>3</v>
      </c>
      <c r="AA74" s="34">
        <v>3</v>
      </c>
      <c r="AB74" s="34">
        <v>3</v>
      </c>
      <c r="AC74" s="34">
        <v>3</v>
      </c>
      <c r="AD74" s="51">
        <v>0</v>
      </c>
      <c r="AE74" s="34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</row>
    <row r="75" spans="1:39" x14ac:dyDescent="0.3">
      <c r="A75" s="98"/>
      <c r="B75" s="98"/>
      <c r="C75" s="21" t="s">
        <v>39</v>
      </c>
      <c r="D75" s="90" t="s">
        <v>65</v>
      </c>
      <c r="E75" s="91"/>
      <c r="F75" s="34">
        <v>2</v>
      </c>
      <c r="G75" s="34">
        <v>2</v>
      </c>
      <c r="H75" s="34">
        <v>2</v>
      </c>
      <c r="I75" s="34">
        <v>2</v>
      </c>
      <c r="J75" s="34">
        <v>2</v>
      </c>
      <c r="K75" s="34">
        <v>2</v>
      </c>
      <c r="L75" s="34">
        <v>2</v>
      </c>
      <c r="M75" s="34">
        <v>2</v>
      </c>
      <c r="N75" s="34">
        <v>2</v>
      </c>
      <c r="O75" s="34">
        <v>2</v>
      </c>
      <c r="P75" s="34">
        <v>2</v>
      </c>
      <c r="Q75" s="34">
        <v>2</v>
      </c>
      <c r="R75" s="34">
        <v>2</v>
      </c>
      <c r="S75" s="34">
        <v>2</v>
      </c>
      <c r="T75" s="34">
        <v>2</v>
      </c>
      <c r="U75" s="34">
        <v>2</v>
      </c>
      <c r="V75" s="34">
        <v>2</v>
      </c>
      <c r="W75" s="34">
        <v>2</v>
      </c>
      <c r="X75" s="34">
        <v>2</v>
      </c>
      <c r="Y75" s="34">
        <v>2</v>
      </c>
      <c r="Z75" s="34">
        <v>2</v>
      </c>
      <c r="AA75" s="34">
        <v>2</v>
      </c>
      <c r="AB75" s="34">
        <v>2</v>
      </c>
      <c r="AC75" s="34">
        <v>2</v>
      </c>
      <c r="AD75" s="51">
        <v>0</v>
      </c>
      <c r="AE75" s="34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  <c r="AK75" s="16">
        <v>0</v>
      </c>
      <c r="AL75" s="16">
        <v>0</v>
      </c>
      <c r="AM75" s="16">
        <v>0</v>
      </c>
    </row>
    <row r="76" spans="1:39" x14ac:dyDescent="0.3">
      <c r="A76" s="98"/>
      <c r="B76" s="98"/>
      <c r="C76" s="20" t="s">
        <v>67</v>
      </c>
      <c r="D76" s="90" t="s">
        <v>64</v>
      </c>
      <c r="E76" s="91"/>
      <c r="F76" s="34">
        <v>3</v>
      </c>
      <c r="G76" s="34">
        <v>3</v>
      </c>
      <c r="H76" s="34">
        <v>3</v>
      </c>
      <c r="I76" s="34">
        <v>3</v>
      </c>
      <c r="J76" s="34">
        <v>3</v>
      </c>
      <c r="K76" s="34">
        <v>3</v>
      </c>
      <c r="L76" s="34">
        <v>3</v>
      </c>
      <c r="M76" s="34">
        <v>3</v>
      </c>
      <c r="N76" s="34">
        <v>3</v>
      </c>
      <c r="O76" s="34">
        <v>3</v>
      </c>
      <c r="P76" s="34">
        <v>3</v>
      </c>
      <c r="Q76" s="34">
        <v>3</v>
      </c>
      <c r="R76" s="34">
        <v>3</v>
      </c>
      <c r="S76" s="34">
        <v>3</v>
      </c>
      <c r="T76" s="34">
        <v>3</v>
      </c>
      <c r="U76" s="34">
        <v>3</v>
      </c>
      <c r="V76" s="34">
        <v>3</v>
      </c>
      <c r="W76" s="34">
        <v>3</v>
      </c>
      <c r="X76" s="34">
        <v>3</v>
      </c>
      <c r="Y76" s="34">
        <v>3</v>
      </c>
      <c r="Z76" s="34">
        <v>3</v>
      </c>
      <c r="AA76" s="34">
        <v>3</v>
      </c>
      <c r="AB76" s="34">
        <v>3</v>
      </c>
      <c r="AC76" s="34">
        <v>2</v>
      </c>
      <c r="AD76" s="34">
        <v>2</v>
      </c>
      <c r="AE76" s="3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  <c r="AK76" s="16">
        <v>0</v>
      </c>
      <c r="AL76" s="16">
        <v>0</v>
      </c>
      <c r="AM76" s="16">
        <v>0</v>
      </c>
    </row>
    <row r="77" spans="1:39" x14ac:dyDescent="0.3">
      <c r="A77" s="98"/>
      <c r="B77" s="98"/>
      <c r="C77" s="21" t="s">
        <v>50</v>
      </c>
      <c r="D77" s="87" t="s">
        <v>65</v>
      </c>
      <c r="E77" s="88"/>
      <c r="F77" s="34">
        <v>2</v>
      </c>
      <c r="G77" s="34">
        <v>2</v>
      </c>
      <c r="H77" s="34">
        <v>2</v>
      </c>
      <c r="I77" s="34">
        <v>2</v>
      </c>
      <c r="J77" s="34">
        <v>2</v>
      </c>
      <c r="K77" s="34">
        <v>2</v>
      </c>
      <c r="L77" s="34">
        <v>2</v>
      </c>
      <c r="M77" s="34">
        <v>2</v>
      </c>
      <c r="N77" s="34">
        <v>2</v>
      </c>
      <c r="O77" s="34">
        <v>2</v>
      </c>
      <c r="P77" s="34">
        <v>2</v>
      </c>
      <c r="Q77" s="34">
        <v>2</v>
      </c>
      <c r="R77" s="34">
        <v>2</v>
      </c>
      <c r="S77" s="34">
        <v>2</v>
      </c>
      <c r="T77" s="34">
        <v>2</v>
      </c>
      <c r="U77" s="34">
        <v>2</v>
      </c>
      <c r="V77" s="34">
        <v>2</v>
      </c>
      <c r="W77" s="34">
        <v>2</v>
      </c>
      <c r="X77" s="34">
        <v>2</v>
      </c>
      <c r="Y77" s="34">
        <v>2</v>
      </c>
      <c r="Z77" s="34">
        <v>2</v>
      </c>
      <c r="AA77" s="34">
        <v>2</v>
      </c>
      <c r="AB77" s="34">
        <v>2</v>
      </c>
      <c r="AC77" s="34">
        <v>2</v>
      </c>
      <c r="AD77" s="34">
        <v>2</v>
      </c>
      <c r="AE77" s="3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  <c r="AK77" s="16">
        <v>0</v>
      </c>
      <c r="AL77" s="16">
        <v>0</v>
      </c>
      <c r="AM77" s="16">
        <v>0</v>
      </c>
    </row>
    <row r="78" spans="1:39" x14ac:dyDescent="0.3">
      <c r="A78" s="98"/>
      <c r="B78" s="98"/>
      <c r="C78" s="21" t="s">
        <v>43</v>
      </c>
      <c r="D78" s="87" t="s">
        <v>64</v>
      </c>
      <c r="E78" s="88"/>
      <c r="F78" s="34">
        <v>3</v>
      </c>
      <c r="G78" s="34">
        <v>3</v>
      </c>
      <c r="H78" s="34">
        <v>3</v>
      </c>
      <c r="I78" s="34">
        <v>3</v>
      </c>
      <c r="J78" s="34">
        <v>3</v>
      </c>
      <c r="K78" s="34">
        <v>3</v>
      </c>
      <c r="L78" s="34">
        <v>3</v>
      </c>
      <c r="M78" s="34">
        <v>3</v>
      </c>
      <c r="N78" s="34">
        <v>3</v>
      </c>
      <c r="O78" s="34">
        <v>3</v>
      </c>
      <c r="P78" s="34">
        <v>3</v>
      </c>
      <c r="Q78" s="34">
        <v>3</v>
      </c>
      <c r="R78" s="34">
        <v>3</v>
      </c>
      <c r="S78" s="34">
        <v>3</v>
      </c>
      <c r="T78" s="34">
        <v>3</v>
      </c>
      <c r="U78" s="34">
        <v>3</v>
      </c>
      <c r="V78" s="34">
        <v>3</v>
      </c>
      <c r="W78" s="34">
        <v>3</v>
      </c>
      <c r="X78" s="34">
        <v>3</v>
      </c>
      <c r="Y78" s="34">
        <v>3</v>
      </c>
      <c r="Z78" s="34">
        <v>3</v>
      </c>
      <c r="AA78" s="34">
        <v>3</v>
      </c>
      <c r="AB78" s="34">
        <v>3</v>
      </c>
      <c r="AC78" s="34">
        <v>3</v>
      </c>
      <c r="AD78" s="34">
        <v>3</v>
      </c>
      <c r="AE78" s="34">
        <v>3</v>
      </c>
      <c r="AF78" s="36">
        <v>0</v>
      </c>
      <c r="AG78" s="16">
        <v>0</v>
      </c>
      <c r="AH78" s="16">
        <v>0</v>
      </c>
      <c r="AI78" s="16">
        <v>0</v>
      </c>
      <c r="AJ78" s="16">
        <v>0</v>
      </c>
      <c r="AK78" s="16">
        <v>0</v>
      </c>
      <c r="AL78" s="16">
        <v>0</v>
      </c>
      <c r="AM78" s="16">
        <v>0</v>
      </c>
    </row>
    <row r="79" spans="1:39" x14ac:dyDescent="0.3">
      <c r="A79" s="98"/>
      <c r="B79" s="98"/>
      <c r="C79" s="21" t="s">
        <v>44</v>
      </c>
      <c r="D79" s="87" t="s">
        <v>65</v>
      </c>
      <c r="E79" s="88"/>
      <c r="F79" s="34">
        <v>2</v>
      </c>
      <c r="G79" s="34">
        <v>2</v>
      </c>
      <c r="H79" s="34">
        <v>2</v>
      </c>
      <c r="I79" s="34">
        <v>2</v>
      </c>
      <c r="J79" s="34">
        <v>2</v>
      </c>
      <c r="K79" s="34">
        <v>2</v>
      </c>
      <c r="L79" s="34">
        <v>2</v>
      </c>
      <c r="M79" s="34">
        <v>2</v>
      </c>
      <c r="N79" s="34">
        <v>2</v>
      </c>
      <c r="O79" s="34">
        <v>2</v>
      </c>
      <c r="P79" s="34">
        <v>2</v>
      </c>
      <c r="Q79" s="34">
        <v>2</v>
      </c>
      <c r="R79" s="34">
        <v>2</v>
      </c>
      <c r="S79" s="34">
        <v>2</v>
      </c>
      <c r="T79" s="34">
        <v>2</v>
      </c>
      <c r="U79" s="34">
        <v>2</v>
      </c>
      <c r="V79" s="34">
        <v>2</v>
      </c>
      <c r="W79" s="34">
        <v>2</v>
      </c>
      <c r="X79" s="34">
        <v>2</v>
      </c>
      <c r="Y79" s="34">
        <v>2</v>
      </c>
      <c r="Z79" s="34">
        <v>2</v>
      </c>
      <c r="AA79" s="34">
        <v>2</v>
      </c>
      <c r="AB79" s="34">
        <v>2</v>
      </c>
      <c r="AC79" s="34">
        <v>2</v>
      </c>
      <c r="AD79" s="34">
        <v>2</v>
      </c>
      <c r="AE79" s="34">
        <v>2</v>
      </c>
      <c r="AF79" s="34">
        <v>2</v>
      </c>
      <c r="AG79" s="36">
        <v>0</v>
      </c>
      <c r="AH79" s="16">
        <v>0</v>
      </c>
      <c r="AI79" s="16">
        <v>0</v>
      </c>
      <c r="AJ79" s="16">
        <v>0</v>
      </c>
      <c r="AK79" s="16">
        <v>0</v>
      </c>
      <c r="AL79" s="16">
        <v>0</v>
      </c>
      <c r="AM79" s="16">
        <v>0</v>
      </c>
    </row>
    <row r="80" spans="1:39" x14ac:dyDescent="0.3">
      <c r="A80" s="98"/>
      <c r="B80" s="98"/>
      <c r="C80" s="21" t="s">
        <v>45</v>
      </c>
      <c r="D80" s="87" t="s">
        <v>66</v>
      </c>
      <c r="E80" s="88"/>
      <c r="F80" s="34">
        <v>3</v>
      </c>
      <c r="G80" s="34">
        <v>3</v>
      </c>
      <c r="H80" s="34">
        <v>3</v>
      </c>
      <c r="I80" s="34">
        <v>3</v>
      </c>
      <c r="J80" s="34">
        <v>3</v>
      </c>
      <c r="K80" s="34">
        <v>3</v>
      </c>
      <c r="L80" s="34">
        <v>3</v>
      </c>
      <c r="M80" s="34">
        <v>3</v>
      </c>
      <c r="N80" s="34">
        <v>3</v>
      </c>
      <c r="O80" s="34">
        <v>3</v>
      </c>
      <c r="P80" s="34">
        <v>3</v>
      </c>
      <c r="Q80" s="34">
        <v>3</v>
      </c>
      <c r="R80" s="34">
        <v>3</v>
      </c>
      <c r="S80" s="34">
        <v>3</v>
      </c>
      <c r="T80" s="34">
        <v>3</v>
      </c>
      <c r="U80" s="34">
        <v>3</v>
      </c>
      <c r="V80" s="34">
        <v>3</v>
      </c>
      <c r="W80" s="34">
        <v>3</v>
      </c>
      <c r="X80" s="34">
        <v>3</v>
      </c>
      <c r="Y80" s="34">
        <v>3</v>
      </c>
      <c r="Z80" s="34">
        <v>3</v>
      </c>
      <c r="AA80" s="34">
        <v>3</v>
      </c>
      <c r="AB80" s="34">
        <v>3</v>
      </c>
      <c r="AC80" s="34">
        <v>3</v>
      </c>
      <c r="AD80" s="34">
        <v>3</v>
      </c>
      <c r="AE80" s="34">
        <v>3</v>
      </c>
      <c r="AF80" s="34">
        <v>3</v>
      </c>
      <c r="AG80" s="36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0</v>
      </c>
      <c r="AM80" s="16">
        <v>0</v>
      </c>
    </row>
    <row r="81" spans="1:41" x14ac:dyDescent="0.3">
      <c r="A81" s="98"/>
      <c r="B81" s="98"/>
      <c r="C81" s="21" t="s">
        <v>46</v>
      </c>
      <c r="D81" s="87" t="s">
        <v>64</v>
      </c>
      <c r="E81" s="88"/>
      <c r="F81" s="34">
        <v>3</v>
      </c>
      <c r="G81" s="34">
        <v>3</v>
      </c>
      <c r="H81" s="34">
        <v>3</v>
      </c>
      <c r="I81" s="34">
        <v>3</v>
      </c>
      <c r="J81" s="34">
        <v>3</v>
      </c>
      <c r="K81" s="34">
        <v>3</v>
      </c>
      <c r="L81" s="34">
        <v>3</v>
      </c>
      <c r="M81" s="34">
        <v>3</v>
      </c>
      <c r="N81" s="34">
        <v>3</v>
      </c>
      <c r="O81" s="34">
        <v>3</v>
      </c>
      <c r="P81" s="34">
        <v>3</v>
      </c>
      <c r="Q81" s="34">
        <v>3</v>
      </c>
      <c r="R81" s="34">
        <v>3</v>
      </c>
      <c r="S81" s="34">
        <v>3</v>
      </c>
      <c r="T81" s="34">
        <v>3</v>
      </c>
      <c r="U81" s="34">
        <v>3</v>
      </c>
      <c r="V81" s="34">
        <v>3</v>
      </c>
      <c r="W81" s="34">
        <v>3</v>
      </c>
      <c r="X81" s="34">
        <v>3</v>
      </c>
      <c r="Y81" s="34">
        <v>3</v>
      </c>
      <c r="Z81" s="34">
        <v>3</v>
      </c>
      <c r="AA81" s="34">
        <v>3</v>
      </c>
      <c r="AB81" s="34">
        <v>3</v>
      </c>
      <c r="AC81" s="34">
        <v>3</v>
      </c>
      <c r="AD81" s="34">
        <v>3</v>
      </c>
      <c r="AE81" s="34">
        <v>3</v>
      </c>
      <c r="AF81" s="34">
        <v>3</v>
      </c>
      <c r="AG81" s="34">
        <v>3</v>
      </c>
      <c r="AH81" s="36">
        <v>0</v>
      </c>
      <c r="AI81" s="16">
        <v>0</v>
      </c>
      <c r="AJ81" s="16">
        <v>0</v>
      </c>
      <c r="AK81" s="16">
        <v>0</v>
      </c>
      <c r="AL81" s="16">
        <v>0</v>
      </c>
      <c r="AM81" s="16">
        <v>0</v>
      </c>
    </row>
    <row r="82" spans="1:41" x14ac:dyDescent="0.3">
      <c r="A82" s="98"/>
      <c r="B82" s="98"/>
      <c r="C82" s="21" t="s">
        <v>47</v>
      </c>
      <c r="D82" s="87" t="s">
        <v>65</v>
      </c>
      <c r="E82" s="88"/>
      <c r="F82" s="34">
        <v>4</v>
      </c>
      <c r="G82" s="34">
        <v>4</v>
      </c>
      <c r="H82" s="34">
        <v>4</v>
      </c>
      <c r="I82" s="34">
        <v>4</v>
      </c>
      <c r="J82" s="34">
        <v>4</v>
      </c>
      <c r="K82" s="34">
        <v>4</v>
      </c>
      <c r="L82" s="34">
        <v>4</v>
      </c>
      <c r="M82" s="34">
        <v>4</v>
      </c>
      <c r="N82" s="34">
        <v>4</v>
      </c>
      <c r="O82" s="34">
        <v>4</v>
      </c>
      <c r="P82" s="34">
        <v>4</v>
      </c>
      <c r="Q82" s="34">
        <v>4</v>
      </c>
      <c r="R82" s="34">
        <v>4</v>
      </c>
      <c r="S82" s="34">
        <v>4</v>
      </c>
      <c r="T82" s="34">
        <v>4</v>
      </c>
      <c r="U82" s="34">
        <v>4</v>
      </c>
      <c r="V82" s="34">
        <v>4</v>
      </c>
      <c r="W82" s="34">
        <v>4</v>
      </c>
      <c r="X82" s="34">
        <v>4</v>
      </c>
      <c r="Y82" s="34">
        <v>4</v>
      </c>
      <c r="Z82" s="34">
        <v>4</v>
      </c>
      <c r="AA82" s="34">
        <v>4</v>
      </c>
      <c r="AB82" s="34">
        <v>4</v>
      </c>
      <c r="AC82" s="34">
        <v>4</v>
      </c>
      <c r="AD82" s="34">
        <v>4</v>
      </c>
      <c r="AE82" s="34">
        <v>4</v>
      </c>
      <c r="AF82" s="34">
        <v>4</v>
      </c>
      <c r="AG82" s="34">
        <v>4</v>
      </c>
      <c r="AH82" s="34">
        <v>4</v>
      </c>
      <c r="AI82" s="36">
        <v>0</v>
      </c>
      <c r="AJ82" s="16">
        <v>0</v>
      </c>
      <c r="AK82" s="16">
        <v>0</v>
      </c>
      <c r="AL82" s="16">
        <v>0</v>
      </c>
      <c r="AM82" s="16">
        <v>0</v>
      </c>
    </row>
    <row r="83" spans="1:41" x14ac:dyDescent="0.3">
      <c r="A83" s="98"/>
      <c r="B83" s="99"/>
      <c r="C83" s="21" t="s">
        <v>48</v>
      </c>
      <c r="D83" s="87" t="s">
        <v>65</v>
      </c>
      <c r="E83" s="88"/>
      <c r="F83" s="34">
        <v>4</v>
      </c>
      <c r="G83" s="34">
        <v>4</v>
      </c>
      <c r="H83" s="34">
        <v>4</v>
      </c>
      <c r="I83" s="34">
        <v>4</v>
      </c>
      <c r="J83" s="34">
        <v>4</v>
      </c>
      <c r="K83" s="34">
        <v>4</v>
      </c>
      <c r="L83" s="34">
        <v>4</v>
      </c>
      <c r="M83" s="34">
        <v>4</v>
      </c>
      <c r="N83" s="34">
        <v>4</v>
      </c>
      <c r="O83" s="34">
        <v>4</v>
      </c>
      <c r="P83" s="34">
        <v>4</v>
      </c>
      <c r="Q83" s="34">
        <v>4</v>
      </c>
      <c r="R83" s="34">
        <v>4</v>
      </c>
      <c r="S83" s="34">
        <v>4</v>
      </c>
      <c r="T83" s="34">
        <v>4</v>
      </c>
      <c r="U83" s="34">
        <v>4</v>
      </c>
      <c r="V83" s="34">
        <v>4</v>
      </c>
      <c r="W83" s="34">
        <v>4</v>
      </c>
      <c r="X83" s="34">
        <v>4</v>
      </c>
      <c r="Y83" s="34">
        <v>4</v>
      </c>
      <c r="Z83" s="34">
        <v>4</v>
      </c>
      <c r="AA83" s="34">
        <v>4</v>
      </c>
      <c r="AB83" s="34">
        <v>4</v>
      </c>
      <c r="AC83" s="34">
        <v>4</v>
      </c>
      <c r="AD83" s="34">
        <v>4</v>
      </c>
      <c r="AE83" s="34">
        <v>4</v>
      </c>
      <c r="AF83" s="34">
        <v>4</v>
      </c>
      <c r="AG83" s="34">
        <v>4</v>
      </c>
      <c r="AH83" s="34">
        <v>4</v>
      </c>
      <c r="AI83" s="34">
        <v>4</v>
      </c>
      <c r="AJ83" s="36">
        <v>0</v>
      </c>
      <c r="AK83" s="16">
        <v>0</v>
      </c>
      <c r="AL83" s="16">
        <v>0</v>
      </c>
      <c r="AM83" s="16">
        <v>0</v>
      </c>
    </row>
    <row r="84" spans="1:41" x14ac:dyDescent="0.3">
      <c r="A84" s="98"/>
      <c r="B84" s="102" t="s">
        <v>19</v>
      </c>
      <c r="C84" s="20" t="s">
        <v>37</v>
      </c>
      <c r="D84" s="87" t="s">
        <v>66</v>
      </c>
      <c r="E84" s="108"/>
      <c r="F84" s="34">
        <v>3</v>
      </c>
      <c r="G84" s="34">
        <v>3</v>
      </c>
      <c r="H84" s="34">
        <v>3</v>
      </c>
      <c r="I84" s="34">
        <v>3</v>
      </c>
      <c r="J84" s="34">
        <v>3</v>
      </c>
      <c r="K84" s="34">
        <v>3</v>
      </c>
      <c r="L84" s="34">
        <v>3</v>
      </c>
      <c r="M84" s="34">
        <v>3</v>
      </c>
      <c r="N84" s="34">
        <v>3</v>
      </c>
      <c r="O84" s="34">
        <v>3</v>
      </c>
      <c r="P84" s="34">
        <v>3</v>
      </c>
      <c r="Q84" s="34">
        <v>3</v>
      </c>
      <c r="R84" s="34">
        <v>3</v>
      </c>
      <c r="S84" s="34">
        <v>3</v>
      </c>
      <c r="T84" s="34">
        <v>3</v>
      </c>
      <c r="U84" s="34">
        <v>3</v>
      </c>
      <c r="V84" s="34">
        <v>3</v>
      </c>
      <c r="W84" s="34">
        <v>3</v>
      </c>
      <c r="X84" s="34">
        <v>3</v>
      </c>
      <c r="Y84" s="34">
        <v>3</v>
      </c>
      <c r="Z84" s="34">
        <v>3</v>
      </c>
      <c r="AA84" s="34">
        <v>3</v>
      </c>
      <c r="AB84" s="34">
        <v>3</v>
      </c>
      <c r="AC84" s="34">
        <v>3</v>
      </c>
      <c r="AD84" s="34">
        <v>3</v>
      </c>
      <c r="AE84" s="34">
        <v>3</v>
      </c>
      <c r="AF84" s="34">
        <v>3</v>
      </c>
      <c r="AG84" s="34">
        <v>3</v>
      </c>
      <c r="AH84" s="34">
        <v>3</v>
      </c>
      <c r="AI84" s="34">
        <v>3</v>
      </c>
      <c r="AJ84" s="36">
        <v>0</v>
      </c>
      <c r="AK84" s="16">
        <v>0</v>
      </c>
      <c r="AL84" s="16">
        <v>0</v>
      </c>
      <c r="AM84" s="16">
        <v>0</v>
      </c>
    </row>
    <row r="85" spans="1:41" x14ac:dyDescent="0.3">
      <c r="A85" s="98"/>
      <c r="B85" s="103"/>
      <c r="C85" s="20" t="s">
        <v>38</v>
      </c>
      <c r="D85" s="87" t="s">
        <v>65</v>
      </c>
      <c r="E85" s="108"/>
      <c r="F85" s="34">
        <v>2</v>
      </c>
      <c r="G85" s="34">
        <v>2</v>
      </c>
      <c r="H85" s="34">
        <v>2</v>
      </c>
      <c r="I85" s="34">
        <v>2</v>
      </c>
      <c r="J85" s="34">
        <v>2</v>
      </c>
      <c r="K85" s="34">
        <v>2</v>
      </c>
      <c r="L85" s="34">
        <v>2</v>
      </c>
      <c r="M85" s="34">
        <v>2</v>
      </c>
      <c r="N85" s="34">
        <v>2</v>
      </c>
      <c r="O85" s="34">
        <v>2</v>
      </c>
      <c r="P85" s="34">
        <v>2</v>
      </c>
      <c r="Q85" s="34">
        <v>2</v>
      </c>
      <c r="R85" s="34">
        <v>2</v>
      </c>
      <c r="S85" s="34">
        <v>2</v>
      </c>
      <c r="T85" s="34">
        <v>2</v>
      </c>
      <c r="U85" s="34">
        <v>2</v>
      </c>
      <c r="V85" s="34">
        <v>2</v>
      </c>
      <c r="W85" s="34">
        <v>2</v>
      </c>
      <c r="X85" s="34">
        <v>2</v>
      </c>
      <c r="Y85" s="34">
        <v>2</v>
      </c>
      <c r="Z85" s="34">
        <v>2</v>
      </c>
      <c r="AA85" s="34">
        <v>2</v>
      </c>
      <c r="AB85" s="34">
        <v>2</v>
      </c>
      <c r="AC85" s="34">
        <v>2</v>
      </c>
      <c r="AD85" s="34">
        <v>2</v>
      </c>
      <c r="AE85" s="34">
        <v>2</v>
      </c>
      <c r="AF85" s="34">
        <v>2</v>
      </c>
      <c r="AG85" s="34">
        <v>2</v>
      </c>
      <c r="AH85" s="34">
        <v>2</v>
      </c>
      <c r="AI85" s="34">
        <v>2</v>
      </c>
      <c r="AJ85" s="36">
        <v>0</v>
      </c>
      <c r="AK85" s="16">
        <v>0</v>
      </c>
      <c r="AL85" s="16">
        <v>0</v>
      </c>
      <c r="AM85" s="16">
        <v>0</v>
      </c>
    </row>
    <row r="86" spans="1:41" x14ac:dyDescent="0.3">
      <c r="A86" s="98"/>
      <c r="B86" s="103"/>
      <c r="C86" s="21" t="s">
        <v>39</v>
      </c>
      <c r="D86" s="87" t="s">
        <v>62</v>
      </c>
      <c r="E86" s="108"/>
      <c r="F86" s="34">
        <v>2</v>
      </c>
      <c r="G86" s="34">
        <v>2</v>
      </c>
      <c r="H86" s="34">
        <v>2</v>
      </c>
      <c r="I86" s="34">
        <v>2</v>
      </c>
      <c r="J86" s="34">
        <v>2</v>
      </c>
      <c r="K86" s="34">
        <v>2</v>
      </c>
      <c r="L86" s="34">
        <v>2</v>
      </c>
      <c r="M86" s="34">
        <v>2</v>
      </c>
      <c r="N86" s="34">
        <v>2</v>
      </c>
      <c r="O86" s="34">
        <v>2</v>
      </c>
      <c r="P86" s="34">
        <v>2</v>
      </c>
      <c r="Q86" s="34">
        <v>2</v>
      </c>
      <c r="R86" s="34">
        <v>2</v>
      </c>
      <c r="S86" s="34">
        <v>2</v>
      </c>
      <c r="T86" s="34">
        <v>2</v>
      </c>
      <c r="U86" s="34">
        <v>2</v>
      </c>
      <c r="V86" s="34">
        <v>2</v>
      </c>
      <c r="W86" s="34">
        <v>2</v>
      </c>
      <c r="X86" s="34">
        <v>2</v>
      </c>
      <c r="Y86" s="34">
        <v>2</v>
      </c>
      <c r="Z86" s="34">
        <v>2</v>
      </c>
      <c r="AA86" s="34">
        <v>2</v>
      </c>
      <c r="AB86" s="34">
        <v>2</v>
      </c>
      <c r="AC86" s="34">
        <v>2</v>
      </c>
      <c r="AD86" s="34">
        <v>2</v>
      </c>
      <c r="AE86" s="34">
        <v>2</v>
      </c>
      <c r="AF86" s="34">
        <v>2</v>
      </c>
      <c r="AG86" s="34">
        <v>2</v>
      </c>
      <c r="AH86" s="34">
        <v>2</v>
      </c>
      <c r="AI86" s="34">
        <v>2</v>
      </c>
      <c r="AJ86" s="36">
        <v>0</v>
      </c>
      <c r="AK86" s="16">
        <v>0</v>
      </c>
      <c r="AL86" s="16">
        <v>0</v>
      </c>
      <c r="AM86" s="16">
        <v>0</v>
      </c>
    </row>
    <row r="87" spans="1:41" x14ac:dyDescent="0.3">
      <c r="A87" s="98"/>
      <c r="B87" s="103"/>
      <c r="C87" s="20" t="s">
        <v>67</v>
      </c>
      <c r="D87" s="87" t="s">
        <v>62</v>
      </c>
      <c r="E87" s="108"/>
      <c r="F87" s="34">
        <v>3</v>
      </c>
      <c r="G87" s="34">
        <v>3</v>
      </c>
      <c r="H87" s="34">
        <v>3</v>
      </c>
      <c r="I87" s="34">
        <v>3</v>
      </c>
      <c r="J87" s="34">
        <v>3</v>
      </c>
      <c r="K87" s="34">
        <v>3</v>
      </c>
      <c r="L87" s="34">
        <v>3</v>
      </c>
      <c r="M87" s="34">
        <v>3</v>
      </c>
      <c r="N87" s="34">
        <v>3</v>
      </c>
      <c r="O87" s="34">
        <v>3</v>
      </c>
      <c r="P87" s="34">
        <v>3</v>
      </c>
      <c r="Q87" s="34">
        <v>3</v>
      </c>
      <c r="R87" s="34">
        <v>3</v>
      </c>
      <c r="S87" s="34">
        <v>3</v>
      </c>
      <c r="T87" s="34">
        <v>3</v>
      </c>
      <c r="U87" s="34">
        <v>3</v>
      </c>
      <c r="V87" s="34">
        <v>3</v>
      </c>
      <c r="W87" s="34">
        <v>3</v>
      </c>
      <c r="X87" s="34">
        <v>3</v>
      </c>
      <c r="Y87" s="34">
        <v>3</v>
      </c>
      <c r="Z87" s="34">
        <v>3</v>
      </c>
      <c r="AA87" s="34">
        <v>3</v>
      </c>
      <c r="AB87" s="34">
        <v>3</v>
      </c>
      <c r="AC87" s="34">
        <v>3</v>
      </c>
      <c r="AD87" s="34">
        <v>3</v>
      </c>
      <c r="AE87" s="34">
        <v>3</v>
      </c>
      <c r="AF87" s="34">
        <v>3</v>
      </c>
      <c r="AG87" s="34">
        <v>3</v>
      </c>
      <c r="AH87" s="34">
        <v>3</v>
      </c>
      <c r="AI87" s="34">
        <v>3</v>
      </c>
      <c r="AJ87" s="36">
        <v>0</v>
      </c>
      <c r="AK87" s="16">
        <v>0</v>
      </c>
      <c r="AL87" s="16">
        <v>0</v>
      </c>
      <c r="AM87" s="16">
        <v>0</v>
      </c>
    </row>
    <row r="88" spans="1:41" x14ac:dyDescent="0.3">
      <c r="A88" s="98"/>
      <c r="B88" s="103"/>
      <c r="C88" s="21" t="s">
        <v>50</v>
      </c>
      <c r="D88" s="87" t="s">
        <v>63</v>
      </c>
      <c r="E88" s="108"/>
      <c r="F88" s="34">
        <v>3</v>
      </c>
      <c r="G88" s="34">
        <v>3</v>
      </c>
      <c r="H88" s="34">
        <v>3</v>
      </c>
      <c r="I88" s="34">
        <v>3</v>
      </c>
      <c r="J88" s="34">
        <v>3</v>
      </c>
      <c r="K88" s="34">
        <v>3</v>
      </c>
      <c r="L88" s="34">
        <v>3</v>
      </c>
      <c r="M88" s="34">
        <v>3</v>
      </c>
      <c r="N88" s="34">
        <v>3</v>
      </c>
      <c r="O88" s="34">
        <v>3</v>
      </c>
      <c r="P88" s="34">
        <v>3</v>
      </c>
      <c r="Q88" s="34">
        <v>3</v>
      </c>
      <c r="R88" s="34">
        <v>3</v>
      </c>
      <c r="S88" s="34">
        <v>3</v>
      </c>
      <c r="T88" s="34">
        <v>3</v>
      </c>
      <c r="U88" s="34">
        <v>3</v>
      </c>
      <c r="V88" s="34">
        <v>3</v>
      </c>
      <c r="W88" s="34">
        <v>3</v>
      </c>
      <c r="X88" s="34">
        <v>3</v>
      </c>
      <c r="Y88" s="34">
        <v>3</v>
      </c>
      <c r="Z88" s="34">
        <v>3</v>
      </c>
      <c r="AA88" s="34">
        <v>3</v>
      </c>
      <c r="AB88" s="34">
        <v>3</v>
      </c>
      <c r="AC88" s="34">
        <v>3</v>
      </c>
      <c r="AD88" s="34">
        <v>3</v>
      </c>
      <c r="AE88" s="34">
        <v>3</v>
      </c>
      <c r="AF88" s="34">
        <v>3</v>
      </c>
      <c r="AG88" s="34">
        <v>3</v>
      </c>
      <c r="AH88" s="34">
        <v>3</v>
      </c>
      <c r="AI88" s="34">
        <v>3</v>
      </c>
      <c r="AJ88" s="36">
        <v>0</v>
      </c>
      <c r="AK88" s="16">
        <v>0</v>
      </c>
      <c r="AL88" s="16">
        <v>0</v>
      </c>
      <c r="AM88" s="16">
        <v>0</v>
      </c>
    </row>
    <row r="89" spans="1:41" x14ac:dyDescent="0.3">
      <c r="A89" s="98"/>
      <c r="B89" s="103"/>
      <c r="C89" s="21" t="s">
        <v>43</v>
      </c>
      <c r="D89" s="87" t="s">
        <v>63</v>
      </c>
      <c r="E89" s="108"/>
      <c r="F89" s="34">
        <v>3</v>
      </c>
      <c r="G89" s="34">
        <v>3</v>
      </c>
      <c r="H89" s="34">
        <v>3</v>
      </c>
      <c r="I89" s="34">
        <v>3</v>
      </c>
      <c r="J89" s="34">
        <v>3</v>
      </c>
      <c r="K89" s="34">
        <v>3</v>
      </c>
      <c r="L89" s="34">
        <v>3</v>
      </c>
      <c r="M89" s="34">
        <v>3</v>
      </c>
      <c r="N89" s="34">
        <v>3</v>
      </c>
      <c r="O89" s="34">
        <v>3</v>
      </c>
      <c r="P89" s="34">
        <v>3</v>
      </c>
      <c r="Q89" s="34">
        <v>3</v>
      </c>
      <c r="R89" s="34">
        <v>3</v>
      </c>
      <c r="S89" s="34">
        <v>3</v>
      </c>
      <c r="T89" s="34">
        <v>3</v>
      </c>
      <c r="U89" s="34">
        <v>3</v>
      </c>
      <c r="V89" s="34">
        <v>3</v>
      </c>
      <c r="W89" s="34">
        <v>3</v>
      </c>
      <c r="X89" s="34">
        <v>3</v>
      </c>
      <c r="Y89" s="34">
        <v>3</v>
      </c>
      <c r="Z89" s="34">
        <v>3</v>
      </c>
      <c r="AA89" s="34">
        <v>3</v>
      </c>
      <c r="AB89" s="34">
        <v>3</v>
      </c>
      <c r="AC89" s="34">
        <v>3</v>
      </c>
      <c r="AD89" s="34">
        <v>3</v>
      </c>
      <c r="AE89" s="34">
        <v>3</v>
      </c>
      <c r="AF89" s="34">
        <v>3</v>
      </c>
      <c r="AG89" s="34">
        <v>3</v>
      </c>
      <c r="AH89" s="34">
        <v>3</v>
      </c>
      <c r="AI89" s="34">
        <v>3</v>
      </c>
      <c r="AJ89" s="36">
        <v>0</v>
      </c>
      <c r="AK89" s="16">
        <v>0</v>
      </c>
      <c r="AL89" s="16">
        <v>0</v>
      </c>
      <c r="AM89" s="16">
        <v>0</v>
      </c>
    </row>
    <row r="90" spans="1:41" x14ac:dyDescent="0.3">
      <c r="A90" s="98"/>
      <c r="B90" s="103"/>
      <c r="C90" s="21" t="s">
        <v>44</v>
      </c>
      <c r="D90" s="87" t="s">
        <v>66</v>
      </c>
      <c r="E90" s="108"/>
      <c r="F90" s="34">
        <v>3</v>
      </c>
      <c r="G90" s="34">
        <v>3</v>
      </c>
      <c r="H90" s="34">
        <v>3</v>
      </c>
      <c r="I90" s="34">
        <v>3</v>
      </c>
      <c r="J90" s="34">
        <v>3</v>
      </c>
      <c r="K90" s="34">
        <v>3</v>
      </c>
      <c r="L90" s="34">
        <v>3</v>
      </c>
      <c r="M90" s="34">
        <v>3</v>
      </c>
      <c r="N90" s="34">
        <v>3</v>
      </c>
      <c r="O90" s="34">
        <v>3</v>
      </c>
      <c r="P90" s="34">
        <v>3</v>
      </c>
      <c r="Q90" s="34">
        <v>3</v>
      </c>
      <c r="R90" s="34">
        <v>3</v>
      </c>
      <c r="S90" s="34">
        <v>3</v>
      </c>
      <c r="T90" s="34">
        <v>3</v>
      </c>
      <c r="U90" s="34">
        <v>3</v>
      </c>
      <c r="V90" s="34">
        <v>3</v>
      </c>
      <c r="W90" s="34">
        <v>3</v>
      </c>
      <c r="X90" s="34">
        <v>3</v>
      </c>
      <c r="Y90" s="34">
        <v>3</v>
      </c>
      <c r="Z90" s="34">
        <v>3</v>
      </c>
      <c r="AA90" s="34">
        <v>3</v>
      </c>
      <c r="AB90" s="34">
        <v>3</v>
      </c>
      <c r="AC90" s="34">
        <v>3</v>
      </c>
      <c r="AD90" s="34">
        <v>3</v>
      </c>
      <c r="AE90" s="34">
        <v>3</v>
      </c>
      <c r="AF90" s="34">
        <v>3</v>
      </c>
      <c r="AG90" s="34">
        <v>3</v>
      </c>
      <c r="AH90" s="34">
        <v>3</v>
      </c>
      <c r="AI90" s="34">
        <v>3</v>
      </c>
      <c r="AJ90" s="34">
        <v>3</v>
      </c>
      <c r="AK90" s="36">
        <v>0</v>
      </c>
      <c r="AL90" s="16">
        <v>0</v>
      </c>
      <c r="AM90" s="16">
        <v>0</v>
      </c>
    </row>
    <row r="91" spans="1:41" x14ac:dyDescent="0.3">
      <c r="A91" s="98"/>
      <c r="B91" s="103"/>
      <c r="C91" s="21" t="s">
        <v>45</v>
      </c>
      <c r="D91" s="87" t="s">
        <v>66</v>
      </c>
      <c r="E91" s="108"/>
      <c r="F91" s="34">
        <v>2</v>
      </c>
      <c r="G91" s="34">
        <v>2</v>
      </c>
      <c r="H91" s="34">
        <v>2</v>
      </c>
      <c r="I91" s="34">
        <v>2</v>
      </c>
      <c r="J91" s="34">
        <v>2</v>
      </c>
      <c r="K91" s="34">
        <v>2</v>
      </c>
      <c r="L91" s="34">
        <v>2</v>
      </c>
      <c r="M91" s="34">
        <v>2</v>
      </c>
      <c r="N91" s="34">
        <v>2</v>
      </c>
      <c r="O91" s="34">
        <v>2</v>
      </c>
      <c r="P91" s="34">
        <v>2</v>
      </c>
      <c r="Q91" s="34">
        <v>2</v>
      </c>
      <c r="R91" s="34">
        <v>2</v>
      </c>
      <c r="S91" s="34">
        <v>2</v>
      </c>
      <c r="T91" s="34">
        <v>2</v>
      </c>
      <c r="U91" s="34">
        <v>2</v>
      </c>
      <c r="V91" s="34">
        <v>2</v>
      </c>
      <c r="W91" s="34">
        <v>2</v>
      </c>
      <c r="X91" s="34">
        <v>2</v>
      </c>
      <c r="Y91" s="34">
        <v>2</v>
      </c>
      <c r="Z91" s="34">
        <v>2</v>
      </c>
      <c r="AA91" s="34">
        <v>2</v>
      </c>
      <c r="AB91" s="34">
        <v>2</v>
      </c>
      <c r="AC91" s="34">
        <v>2</v>
      </c>
      <c r="AD91" s="34">
        <v>2</v>
      </c>
      <c r="AE91" s="34">
        <v>2</v>
      </c>
      <c r="AF91" s="34">
        <v>2</v>
      </c>
      <c r="AG91" s="34">
        <v>2</v>
      </c>
      <c r="AH91" s="34">
        <v>2</v>
      </c>
      <c r="AI91" s="34">
        <v>2</v>
      </c>
      <c r="AJ91" s="34">
        <v>2</v>
      </c>
      <c r="AK91" s="36">
        <v>0</v>
      </c>
      <c r="AL91" s="16">
        <v>0</v>
      </c>
      <c r="AM91" s="16">
        <v>0</v>
      </c>
    </row>
    <row r="92" spans="1:41" x14ac:dyDescent="0.3">
      <c r="A92" s="98"/>
      <c r="B92" s="103"/>
      <c r="C92" s="21" t="s">
        <v>46</v>
      </c>
      <c r="D92" s="87" t="s">
        <v>63</v>
      </c>
      <c r="E92" s="108"/>
      <c r="F92" s="34">
        <v>2</v>
      </c>
      <c r="G92" s="34">
        <v>2</v>
      </c>
      <c r="H92" s="34">
        <v>2</v>
      </c>
      <c r="I92" s="34">
        <v>2</v>
      </c>
      <c r="J92" s="34">
        <v>2</v>
      </c>
      <c r="K92" s="34">
        <v>2</v>
      </c>
      <c r="L92" s="34">
        <v>2</v>
      </c>
      <c r="M92" s="34">
        <v>2</v>
      </c>
      <c r="N92" s="34">
        <v>2</v>
      </c>
      <c r="O92" s="34">
        <v>2</v>
      </c>
      <c r="P92" s="34">
        <v>2</v>
      </c>
      <c r="Q92" s="34">
        <v>2</v>
      </c>
      <c r="R92" s="34">
        <v>2</v>
      </c>
      <c r="S92" s="34">
        <v>2</v>
      </c>
      <c r="T92" s="34">
        <v>2</v>
      </c>
      <c r="U92" s="34">
        <v>2</v>
      </c>
      <c r="V92" s="34">
        <v>2</v>
      </c>
      <c r="W92" s="34">
        <v>2</v>
      </c>
      <c r="X92" s="34">
        <v>2</v>
      </c>
      <c r="Y92" s="34">
        <v>2</v>
      </c>
      <c r="Z92" s="34">
        <v>2</v>
      </c>
      <c r="AA92" s="34">
        <v>2</v>
      </c>
      <c r="AB92" s="34">
        <v>2</v>
      </c>
      <c r="AC92" s="34">
        <v>2</v>
      </c>
      <c r="AD92" s="34">
        <v>2</v>
      </c>
      <c r="AE92" s="34">
        <v>2</v>
      </c>
      <c r="AF92" s="34">
        <v>2</v>
      </c>
      <c r="AG92" s="34">
        <v>2</v>
      </c>
      <c r="AH92" s="34">
        <v>2</v>
      </c>
      <c r="AI92" s="34">
        <v>2</v>
      </c>
      <c r="AJ92" s="34">
        <v>2</v>
      </c>
      <c r="AK92" s="36">
        <v>0</v>
      </c>
      <c r="AL92" s="16">
        <v>0</v>
      </c>
      <c r="AM92" s="16">
        <v>0</v>
      </c>
    </row>
    <row r="93" spans="1:41" x14ac:dyDescent="0.3">
      <c r="A93" s="98"/>
      <c r="B93" s="103"/>
      <c r="C93" s="21" t="s">
        <v>47</v>
      </c>
      <c r="D93" s="87" t="s">
        <v>65</v>
      </c>
      <c r="E93" s="108"/>
      <c r="F93" s="34">
        <v>3</v>
      </c>
      <c r="G93" s="34">
        <v>3</v>
      </c>
      <c r="H93" s="34">
        <v>3</v>
      </c>
      <c r="I93" s="34">
        <v>3</v>
      </c>
      <c r="J93" s="34">
        <v>3</v>
      </c>
      <c r="K93" s="34">
        <v>3</v>
      </c>
      <c r="L93" s="34">
        <v>3</v>
      </c>
      <c r="M93" s="34">
        <v>3</v>
      </c>
      <c r="N93" s="34">
        <v>3</v>
      </c>
      <c r="O93" s="34">
        <v>3</v>
      </c>
      <c r="P93" s="34">
        <v>3</v>
      </c>
      <c r="Q93" s="34">
        <v>3</v>
      </c>
      <c r="R93" s="34">
        <v>3</v>
      </c>
      <c r="S93" s="34">
        <v>3</v>
      </c>
      <c r="T93" s="34">
        <v>3</v>
      </c>
      <c r="U93" s="34">
        <v>3</v>
      </c>
      <c r="V93" s="34">
        <v>3</v>
      </c>
      <c r="W93" s="34">
        <v>3</v>
      </c>
      <c r="X93" s="34">
        <v>3</v>
      </c>
      <c r="Y93" s="34">
        <v>3</v>
      </c>
      <c r="Z93" s="34">
        <v>3</v>
      </c>
      <c r="AA93" s="34">
        <v>3</v>
      </c>
      <c r="AB93" s="34">
        <v>3</v>
      </c>
      <c r="AC93" s="34">
        <v>3</v>
      </c>
      <c r="AD93" s="34">
        <v>3</v>
      </c>
      <c r="AE93" s="34">
        <v>3</v>
      </c>
      <c r="AF93" s="34">
        <v>3</v>
      </c>
      <c r="AG93" s="34">
        <v>3</v>
      </c>
      <c r="AH93" s="34">
        <v>3</v>
      </c>
      <c r="AI93" s="34">
        <v>3</v>
      </c>
      <c r="AJ93" s="34">
        <v>3</v>
      </c>
      <c r="AK93" s="36">
        <v>0</v>
      </c>
      <c r="AL93" s="16">
        <v>0</v>
      </c>
      <c r="AM93" s="16">
        <v>0</v>
      </c>
    </row>
    <row r="94" spans="1:41" x14ac:dyDescent="0.3">
      <c r="A94" s="98"/>
      <c r="B94" s="104"/>
      <c r="C94" s="21" t="s">
        <v>48</v>
      </c>
      <c r="D94" s="87" t="s">
        <v>62</v>
      </c>
      <c r="E94" s="108"/>
      <c r="F94" s="34">
        <v>3</v>
      </c>
      <c r="G94" s="39">
        <v>3</v>
      </c>
      <c r="H94" s="39">
        <v>3</v>
      </c>
      <c r="I94" s="39">
        <v>3</v>
      </c>
      <c r="J94" s="39">
        <v>3</v>
      </c>
      <c r="K94" s="39">
        <v>3</v>
      </c>
      <c r="L94" s="39">
        <v>3</v>
      </c>
      <c r="M94" s="39">
        <v>3</v>
      </c>
      <c r="N94" s="39">
        <v>3</v>
      </c>
      <c r="O94" s="39">
        <v>3</v>
      </c>
      <c r="P94" s="39">
        <v>3</v>
      </c>
      <c r="Q94" s="39">
        <v>3</v>
      </c>
      <c r="R94" s="39">
        <v>3</v>
      </c>
      <c r="S94" s="39">
        <v>3</v>
      </c>
      <c r="T94" s="39">
        <v>3</v>
      </c>
      <c r="U94" s="39">
        <v>3</v>
      </c>
      <c r="V94" s="39">
        <v>3</v>
      </c>
      <c r="W94" s="39">
        <v>3</v>
      </c>
      <c r="X94" s="39">
        <v>3</v>
      </c>
      <c r="Y94" s="39">
        <v>3</v>
      </c>
      <c r="Z94" s="39">
        <v>3</v>
      </c>
      <c r="AA94" s="39">
        <v>3</v>
      </c>
      <c r="AB94" s="39">
        <v>3</v>
      </c>
      <c r="AC94" s="39">
        <v>3</v>
      </c>
      <c r="AD94" s="39">
        <v>3</v>
      </c>
      <c r="AE94" s="39">
        <v>3</v>
      </c>
      <c r="AF94" s="39">
        <v>3</v>
      </c>
      <c r="AG94" s="39">
        <v>3</v>
      </c>
      <c r="AH94" s="39">
        <v>3</v>
      </c>
      <c r="AI94" s="39">
        <v>3</v>
      </c>
      <c r="AJ94" s="39">
        <v>3</v>
      </c>
      <c r="AK94" s="36">
        <v>0</v>
      </c>
      <c r="AL94" s="16">
        <v>0</v>
      </c>
      <c r="AM94" s="16">
        <v>0</v>
      </c>
    </row>
    <row r="95" spans="1:41" x14ac:dyDescent="0.3">
      <c r="A95" s="98"/>
      <c r="B95" s="97" t="s">
        <v>16</v>
      </c>
      <c r="C95" s="16" t="s">
        <v>56</v>
      </c>
      <c r="D95" s="89" t="s">
        <v>70</v>
      </c>
      <c r="E95" s="89"/>
      <c r="F95" s="16">
        <v>6</v>
      </c>
      <c r="G95" s="16">
        <v>6</v>
      </c>
      <c r="H95" s="16">
        <v>6</v>
      </c>
      <c r="I95" s="16">
        <v>6</v>
      </c>
      <c r="J95" s="16">
        <v>6</v>
      </c>
      <c r="K95" s="16">
        <v>6</v>
      </c>
      <c r="L95" s="16">
        <v>6</v>
      </c>
      <c r="M95" s="16">
        <v>6</v>
      </c>
      <c r="N95" s="16">
        <v>6</v>
      </c>
      <c r="O95" s="16">
        <v>6</v>
      </c>
      <c r="P95" s="16">
        <v>6</v>
      </c>
      <c r="Q95" s="16">
        <v>6</v>
      </c>
      <c r="R95" s="16">
        <v>6</v>
      </c>
      <c r="S95" s="16">
        <v>6</v>
      </c>
      <c r="T95" s="16">
        <v>6</v>
      </c>
      <c r="U95" s="16">
        <v>6</v>
      </c>
      <c r="V95" s="16">
        <v>6</v>
      </c>
      <c r="W95" s="16">
        <v>6</v>
      </c>
      <c r="X95" s="16">
        <v>6</v>
      </c>
      <c r="Y95" s="16">
        <v>6</v>
      </c>
      <c r="Z95" s="16">
        <v>6</v>
      </c>
      <c r="AA95" s="16">
        <v>6</v>
      </c>
      <c r="AB95" s="16">
        <v>6</v>
      </c>
      <c r="AC95" s="16">
        <v>6</v>
      </c>
      <c r="AD95" s="16">
        <v>6</v>
      </c>
      <c r="AE95" s="16">
        <v>6</v>
      </c>
      <c r="AF95" s="16">
        <v>6</v>
      </c>
      <c r="AG95" s="16">
        <v>6</v>
      </c>
      <c r="AH95" s="16">
        <v>6</v>
      </c>
      <c r="AI95" s="16">
        <v>6</v>
      </c>
      <c r="AJ95" s="16">
        <v>6</v>
      </c>
      <c r="AK95" s="16">
        <v>6</v>
      </c>
      <c r="AL95" s="36">
        <v>0</v>
      </c>
      <c r="AM95" s="16">
        <v>0</v>
      </c>
    </row>
    <row r="96" spans="1:41" x14ac:dyDescent="0.3">
      <c r="A96" s="98"/>
      <c r="B96" s="99"/>
      <c r="C96" s="16" t="s">
        <v>15</v>
      </c>
      <c r="D96" s="89" t="s">
        <v>70</v>
      </c>
      <c r="E96" s="89"/>
      <c r="F96" s="16">
        <v>8</v>
      </c>
      <c r="G96" s="16">
        <v>8</v>
      </c>
      <c r="H96" s="16">
        <v>8</v>
      </c>
      <c r="I96" s="16">
        <v>8</v>
      </c>
      <c r="J96" s="16">
        <v>8</v>
      </c>
      <c r="K96" s="16">
        <v>8</v>
      </c>
      <c r="L96" s="16">
        <v>8</v>
      </c>
      <c r="M96" s="16">
        <v>8</v>
      </c>
      <c r="N96" s="16">
        <v>8</v>
      </c>
      <c r="O96" s="16">
        <v>8</v>
      </c>
      <c r="P96" s="16">
        <v>8</v>
      </c>
      <c r="Q96" s="16">
        <v>8</v>
      </c>
      <c r="R96" s="16">
        <v>8</v>
      </c>
      <c r="S96" s="16">
        <v>8</v>
      </c>
      <c r="T96" s="16">
        <v>8</v>
      </c>
      <c r="U96" s="16">
        <v>8</v>
      </c>
      <c r="V96" s="16">
        <v>8</v>
      </c>
      <c r="W96" s="16">
        <v>8</v>
      </c>
      <c r="X96" s="16">
        <v>8</v>
      </c>
      <c r="Y96" s="16">
        <v>8</v>
      </c>
      <c r="Z96" s="16">
        <v>8</v>
      </c>
      <c r="AA96" s="16">
        <v>8</v>
      </c>
      <c r="AB96" s="16">
        <v>8</v>
      </c>
      <c r="AC96" s="16">
        <v>8</v>
      </c>
      <c r="AD96" s="16">
        <v>8</v>
      </c>
      <c r="AE96" s="16">
        <v>8</v>
      </c>
      <c r="AF96" s="16">
        <v>8</v>
      </c>
      <c r="AG96" s="16">
        <v>8</v>
      </c>
      <c r="AH96" s="16">
        <v>8</v>
      </c>
      <c r="AI96" s="16">
        <v>8</v>
      </c>
      <c r="AJ96" s="16">
        <v>8</v>
      </c>
      <c r="AK96" s="16">
        <v>8</v>
      </c>
      <c r="AL96" s="16">
        <v>8</v>
      </c>
      <c r="AM96" s="36">
        <v>0</v>
      </c>
      <c r="AN96" s="45"/>
      <c r="AO96" s="45"/>
    </row>
    <row r="97" spans="1:41" x14ac:dyDescent="0.3">
      <c r="A97" s="99"/>
      <c r="B97" s="100"/>
      <c r="C97" s="101"/>
      <c r="D97" s="124" t="s">
        <v>22</v>
      </c>
      <c r="E97" s="124"/>
      <c r="F97" s="37">
        <f>SUM(F21:F96)</f>
        <v>269</v>
      </c>
      <c r="G97" s="37">
        <f>SUM(G21:G96)</f>
        <v>269</v>
      </c>
      <c r="H97" s="37">
        <f t="shared" ref="H97:AM97" si="0">SUM(H21:H96)</f>
        <v>257</v>
      </c>
      <c r="I97" s="37">
        <f t="shared" si="0"/>
        <v>243</v>
      </c>
      <c r="J97" s="37">
        <f t="shared" si="0"/>
        <v>229</v>
      </c>
      <c r="K97" s="37">
        <f t="shared" si="0"/>
        <v>213</v>
      </c>
      <c r="L97" s="37">
        <f t="shared" si="0"/>
        <v>201</v>
      </c>
      <c r="M97" s="37">
        <f t="shared" si="0"/>
        <v>183</v>
      </c>
      <c r="N97" s="37">
        <f t="shared" si="0"/>
        <v>177</v>
      </c>
      <c r="O97" s="37">
        <f t="shared" si="0"/>
        <v>169</v>
      </c>
      <c r="P97" s="37">
        <f t="shared" si="0"/>
        <v>159</v>
      </c>
      <c r="Q97" s="37">
        <f t="shared" si="0"/>
        <v>155</v>
      </c>
      <c r="R97" s="37">
        <f t="shared" si="0"/>
        <v>143</v>
      </c>
      <c r="S97" s="37">
        <f t="shared" si="0"/>
        <v>134</v>
      </c>
      <c r="T97" s="37">
        <f t="shared" si="0"/>
        <v>134</v>
      </c>
      <c r="U97" s="37">
        <f t="shared" si="0"/>
        <v>134</v>
      </c>
      <c r="V97" s="37">
        <f t="shared" si="0"/>
        <v>134</v>
      </c>
      <c r="W97" s="37">
        <f t="shared" si="0"/>
        <v>134</v>
      </c>
      <c r="X97" s="37">
        <f t="shared" si="0"/>
        <v>124</v>
      </c>
      <c r="Y97" s="37">
        <f t="shared" si="0"/>
        <v>124</v>
      </c>
      <c r="Z97" s="37">
        <f t="shared" si="0"/>
        <v>124</v>
      </c>
      <c r="AA97" s="37">
        <f t="shared" si="0"/>
        <v>104</v>
      </c>
      <c r="AB97" s="37">
        <f t="shared" si="0"/>
        <v>85</v>
      </c>
      <c r="AC97" s="37">
        <f t="shared" si="0"/>
        <v>74</v>
      </c>
      <c r="AD97" s="37">
        <f t="shared" si="0"/>
        <v>66</v>
      </c>
      <c r="AE97" s="37">
        <f t="shared" si="0"/>
        <v>62</v>
      </c>
      <c r="AF97" s="37">
        <f t="shared" si="0"/>
        <v>59</v>
      </c>
      <c r="AG97" s="37">
        <f t="shared" si="0"/>
        <v>54</v>
      </c>
      <c r="AH97" s="37">
        <f t="shared" si="0"/>
        <v>51</v>
      </c>
      <c r="AI97" s="37">
        <f t="shared" si="0"/>
        <v>47</v>
      </c>
      <c r="AJ97" s="37">
        <f t="shared" si="0"/>
        <v>27</v>
      </c>
      <c r="AK97" s="37">
        <f t="shared" si="0"/>
        <v>14</v>
      </c>
      <c r="AL97" s="37">
        <f t="shared" si="0"/>
        <v>8</v>
      </c>
      <c r="AM97" s="37">
        <f t="shared" si="0"/>
        <v>0</v>
      </c>
      <c r="AN97" s="68"/>
      <c r="AO97" s="68"/>
    </row>
    <row r="98" spans="1:41" x14ac:dyDescent="0.3">
      <c r="A98" s="45"/>
      <c r="B98" s="46"/>
      <c r="C98" s="46"/>
      <c r="D98" s="47"/>
      <c r="E98" s="47"/>
      <c r="F98" s="47"/>
      <c r="G98" s="47"/>
      <c r="AN98" s="45"/>
      <c r="AO98" s="45"/>
    </row>
    <row r="99" spans="1:41" x14ac:dyDescent="0.3">
      <c r="A99" s="45"/>
      <c r="B99" s="46"/>
      <c r="C99" s="46"/>
      <c r="D99" s="47"/>
      <c r="E99" s="47"/>
      <c r="F99" s="47"/>
      <c r="G99" s="47"/>
    </row>
    <row r="100" spans="1:41" x14ac:dyDescent="0.3">
      <c r="A100" s="45"/>
      <c r="B100" s="46"/>
      <c r="C100" s="46"/>
      <c r="D100" s="47"/>
      <c r="E100" s="47"/>
      <c r="F100" s="47"/>
      <c r="G100" s="47"/>
    </row>
    <row r="101" spans="1:41" x14ac:dyDescent="0.3">
      <c r="A101" s="17"/>
      <c r="B101" s="17"/>
      <c r="C101" s="17"/>
      <c r="D101" s="17"/>
      <c r="E101" s="17"/>
      <c r="F101" s="17"/>
    </row>
    <row r="102" spans="1:41" ht="97.2" customHeight="1" x14ac:dyDescent="0.3">
      <c r="A102" s="66" t="s">
        <v>7</v>
      </c>
      <c r="B102" s="66" t="s">
        <v>8</v>
      </c>
      <c r="C102" s="66" t="s">
        <v>9</v>
      </c>
      <c r="D102" s="115" t="s">
        <v>10</v>
      </c>
      <c r="E102" s="116"/>
      <c r="F102" s="33" t="s">
        <v>11</v>
      </c>
      <c r="G102" s="33" t="s">
        <v>22</v>
      </c>
      <c r="H102" s="30">
        <v>45605</v>
      </c>
      <c r="I102" s="30">
        <v>45606</v>
      </c>
      <c r="J102" s="30">
        <v>45607</v>
      </c>
      <c r="K102" s="30">
        <v>45608</v>
      </c>
      <c r="L102" s="31">
        <v>45609</v>
      </c>
      <c r="M102" s="31">
        <v>45610</v>
      </c>
      <c r="N102" s="31">
        <v>45611</v>
      </c>
      <c r="O102" s="31">
        <v>45612</v>
      </c>
      <c r="P102" s="31">
        <v>45613</v>
      </c>
      <c r="Q102" s="31">
        <v>45614</v>
      </c>
      <c r="R102" s="31">
        <v>45615</v>
      </c>
      <c r="S102" s="31">
        <v>45616</v>
      </c>
      <c r="T102" s="31">
        <v>45617</v>
      </c>
      <c r="U102" s="31">
        <v>45618</v>
      </c>
      <c r="V102" s="31">
        <v>45619</v>
      </c>
      <c r="W102" s="31">
        <v>45620</v>
      </c>
      <c r="X102" s="31">
        <v>45621</v>
      </c>
      <c r="Y102" s="31">
        <v>45622</v>
      </c>
      <c r="Z102" s="31">
        <v>45623</v>
      </c>
      <c r="AA102" s="31">
        <v>45624</v>
      </c>
      <c r="AB102" s="31">
        <v>45625</v>
      </c>
      <c r="AC102" s="32">
        <v>45626</v>
      </c>
      <c r="AD102" s="32">
        <v>45627</v>
      </c>
      <c r="AE102" s="32">
        <v>45628</v>
      </c>
      <c r="AF102" s="32">
        <v>45629</v>
      </c>
      <c r="AG102" s="32">
        <v>45630</v>
      </c>
      <c r="AH102" s="32">
        <v>45631</v>
      </c>
      <c r="AI102" s="32">
        <v>45632</v>
      </c>
      <c r="AJ102" s="32">
        <v>45633</v>
      </c>
      <c r="AK102" s="32">
        <v>45634</v>
      </c>
      <c r="AL102" s="32">
        <v>45635</v>
      </c>
      <c r="AM102" s="32">
        <v>45636</v>
      </c>
      <c r="AN102" s="32">
        <v>45637</v>
      </c>
    </row>
    <row r="103" spans="1:41" x14ac:dyDescent="0.3">
      <c r="A103" s="97" t="s">
        <v>4</v>
      </c>
      <c r="B103" s="120" t="s">
        <v>31</v>
      </c>
      <c r="C103" s="121"/>
      <c r="D103" s="90" t="s">
        <v>70</v>
      </c>
      <c r="E103" s="107"/>
      <c r="F103" s="16">
        <v>6</v>
      </c>
      <c r="G103" s="16">
        <v>6</v>
      </c>
      <c r="H103" s="16">
        <v>6</v>
      </c>
      <c r="I103" s="3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  <c r="AK103" s="16">
        <v>0</v>
      </c>
      <c r="AL103" s="16">
        <v>0</v>
      </c>
      <c r="AM103" s="16">
        <v>0</v>
      </c>
      <c r="AN103" s="16">
        <v>0</v>
      </c>
    </row>
    <row r="104" spans="1:41" x14ac:dyDescent="0.3">
      <c r="A104" s="98"/>
      <c r="B104" s="120" t="s">
        <v>32</v>
      </c>
      <c r="C104" s="121"/>
      <c r="D104" s="90" t="s">
        <v>70</v>
      </c>
      <c r="E104" s="107"/>
      <c r="F104" s="16">
        <v>6</v>
      </c>
      <c r="G104" s="16">
        <v>6</v>
      </c>
      <c r="H104" s="35">
        <v>6</v>
      </c>
      <c r="I104" s="16">
        <v>4</v>
      </c>
      <c r="J104" s="3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</row>
    <row r="105" spans="1:41" x14ac:dyDescent="0.3">
      <c r="A105" s="98"/>
      <c r="B105" s="120" t="s">
        <v>33</v>
      </c>
      <c r="C105" s="121"/>
      <c r="D105" s="90" t="s">
        <v>70</v>
      </c>
      <c r="E105" s="107"/>
      <c r="F105" s="16">
        <v>4</v>
      </c>
      <c r="G105" s="16">
        <v>4</v>
      </c>
      <c r="H105" s="16">
        <v>4</v>
      </c>
      <c r="I105" s="3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  <c r="AK105" s="16">
        <v>0</v>
      </c>
      <c r="AL105" s="16">
        <v>0</v>
      </c>
      <c r="AM105" s="16">
        <v>0</v>
      </c>
      <c r="AN105" s="16">
        <v>0</v>
      </c>
    </row>
    <row r="106" spans="1:41" x14ac:dyDescent="0.3">
      <c r="A106" s="98"/>
      <c r="B106" s="120" t="s">
        <v>34</v>
      </c>
      <c r="C106" s="121"/>
      <c r="D106" s="90" t="s">
        <v>71</v>
      </c>
      <c r="E106" s="107"/>
      <c r="F106" s="49">
        <v>6</v>
      </c>
      <c r="G106" s="49">
        <v>6</v>
      </c>
      <c r="H106" s="49">
        <v>6</v>
      </c>
      <c r="I106" s="49">
        <v>4</v>
      </c>
      <c r="J106" s="50">
        <v>0</v>
      </c>
      <c r="K106" s="49">
        <v>0</v>
      </c>
      <c r="L106" s="49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  <c r="AK106" s="16">
        <v>0</v>
      </c>
      <c r="AL106" s="16">
        <v>0</v>
      </c>
      <c r="AM106" s="16">
        <v>0</v>
      </c>
      <c r="AN106" s="16">
        <v>0</v>
      </c>
    </row>
    <row r="107" spans="1:41" ht="16.8" customHeight="1" x14ac:dyDescent="0.3">
      <c r="A107" s="98"/>
      <c r="B107" s="102" t="s">
        <v>35</v>
      </c>
      <c r="C107" s="20" t="s">
        <v>36</v>
      </c>
      <c r="D107" s="87" t="s">
        <v>69</v>
      </c>
      <c r="E107" s="88"/>
      <c r="F107" s="34">
        <v>6</v>
      </c>
      <c r="G107" s="34">
        <v>6</v>
      </c>
      <c r="H107" s="34">
        <v>6</v>
      </c>
      <c r="I107" s="34">
        <v>4</v>
      </c>
      <c r="J107" s="49">
        <v>2</v>
      </c>
      <c r="K107" s="50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  <c r="AK107" s="16">
        <v>0</v>
      </c>
      <c r="AL107" s="16">
        <v>0</v>
      </c>
      <c r="AM107" s="16">
        <v>0</v>
      </c>
      <c r="AN107" s="16">
        <v>0</v>
      </c>
    </row>
    <row r="108" spans="1:41" ht="16.8" customHeight="1" x14ac:dyDescent="0.3">
      <c r="A108" s="98"/>
      <c r="B108" s="103"/>
      <c r="C108" s="20"/>
      <c r="D108" s="71"/>
      <c r="E108" s="74"/>
      <c r="F108" s="34"/>
      <c r="G108" s="34"/>
      <c r="H108" s="34"/>
      <c r="I108" s="34"/>
      <c r="J108" s="49"/>
      <c r="K108" s="80">
        <v>-0.5</v>
      </c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</row>
    <row r="109" spans="1:41" x14ac:dyDescent="0.3">
      <c r="A109" s="98"/>
      <c r="B109" s="103"/>
      <c r="C109" s="20" t="s">
        <v>37</v>
      </c>
      <c r="D109" s="87" t="s">
        <v>66</v>
      </c>
      <c r="E109" s="88"/>
      <c r="F109" s="34">
        <v>2</v>
      </c>
      <c r="G109" s="34">
        <v>2</v>
      </c>
      <c r="H109" s="34">
        <v>2</v>
      </c>
      <c r="I109" s="34">
        <v>2</v>
      </c>
      <c r="J109" s="36">
        <v>0</v>
      </c>
      <c r="K109" s="49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  <c r="AK109" s="16">
        <v>0</v>
      </c>
      <c r="AL109" s="16">
        <v>0</v>
      </c>
      <c r="AM109" s="16">
        <v>0</v>
      </c>
      <c r="AN109" s="16">
        <v>0</v>
      </c>
    </row>
    <row r="110" spans="1:41" x14ac:dyDescent="0.3">
      <c r="A110" s="98"/>
      <c r="B110" s="103"/>
      <c r="C110" s="21" t="s">
        <v>38</v>
      </c>
      <c r="D110" s="87" t="s">
        <v>66</v>
      </c>
      <c r="E110" s="88"/>
      <c r="F110" s="34">
        <v>2</v>
      </c>
      <c r="G110" s="34">
        <v>2</v>
      </c>
      <c r="H110" s="34">
        <v>2</v>
      </c>
      <c r="I110" s="34">
        <v>2</v>
      </c>
      <c r="J110" s="34">
        <v>2</v>
      </c>
      <c r="K110" s="3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  <c r="AK110" s="16">
        <v>0</v>
      </c>
      <c r="AL110" s="16">
        <v>0</v>
      </c>
      <c r="AM110" s="16">
        <v>0</v>
      </c>
      <c r="AN110" s="16">
        <v>0</v>
      </c>
    </row>
    <row r="111" spans="1:41" x14ac:dyDescent="0.3">
      <c r="A111" s="98"/>
      <c r="B111" s="103"/>
      <c r="C111" s="20" t="s">
        <v>39</v>
      </c>
      <c r="D111" s="87" t="s">
        <v>63</v>
      </c>
      <c r="E111" s="88"/>
      <c r="F111" s="34">
        <v>2</v>
      </c>
      <c r="G111" s="34">
        <v>2</v>
      </c>
      <c r="H111" s="34">
        <v>2</v>
      </c>
      <c r="I111" s="34">
        <v>2</v>
      </c>
      <c r="J111" s="3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  <c r="AK111" s="16">
        <v>0</v>
      </c>
      <c r="AL111" s="16">
        <v>0</v>
      </c>
      <c r="AM111" s="16">
        <v>0</v>
      </c>
      <c r="AN111" s="16">
        <v>0</v>
      </c>
    </row>
    <row r="112" spans="1:41" x14ac:dyDescent="0.3">
      <c r="A112" s="98"/>
      <c r="B112" s="103"/>
      <c r="C112" s="21" t="s">
        <v>40</v>
      </c>
      <c r="D112" s="87" t="s">
        <v>62</v>
      </c>
      <c r="E112" s="88"/>
      <c r="F112" s="34">
        <v>2</v>
      </c>
      <c r="G112" s="34">
        <v>2</v>
      </c>
      <c r="H112" s="34">
        <v>2</v>
      </c>
      <c r="I112" s="34">
        <v>2</v>
      </c>
      <c r="J112" s="34">
        <v>2</v>
      </c>
      <c r="K112" s="3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  <c r="AK112" s="16">
        <v>0</v>
      </c>
      <c r="AL112" s="16">
        <v>0</v>
      </c>
      <c r="AM112" s="16">
        <v>0</v>
      </c>
      <c r="AN112" s="16">
        <v>0</v>
      </c>
    </row>
    <row r="113" spans="1:40" x14ac:dyDescent="0.3">
      <c r="A113" s="98"/>
      <c r="B113" s="103"/>
      <c r="C113" s="21" t="s">
        <v>41</v>
      </c>
      <c r="D113" s="87" t="s">
        <v>65</v>
      </c>
      <c r="E113" s="88"/>
      <c r="F113" s="34">
        <v>2</v>
      </c>
      <c r="G113" s="34">
        <v>2</v>
      </c>
      <c r="H113" s="34">
        <v>2</v>
      </c>
      <c r="I113" s="34">
        <v>2</v>
      </c>
      <c r="J113" s="34">
        <v>2</v>
      </c>
      <c r="K113" s="3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  <c r="AK113" s="16">
        <v>0</v>
      </c>
      <c r="AL113" s="16">
        <v>0</v>
      </c>
      <c r="AM113" s="16">
        <v>0</v>
      </c>
      <c r="AN113" s="16">
        <v>0</v>
      </c>
    </row>
    <row r="114" spans="1:40" x14ac:dyDescent="0.3">
      <c r="A114" s="98"/>
      <c r="B114" s="103"/>
      <c r="C114" s="21" t="s">
        <v>42</v>
      </c>
      <c r="D114" s="87" t="s">
        <v>63</v>
      </c>
      <c r="E114" s="88"/>
      <c r="F114" s="34">
        <v>2</v>
      </c>
      <c r="G114" s="34">
        <v>2</v>
      </c>
      <c r="H114" s="34">
        <v>2</v>
      </c>
      <c r="I114" s="34">
        <v>2</v>
      </c>
      <c r="J114" s="34">
        <v>2</v>
      </c>
      <c r="K114" s="34">
        <v>1</v>
      </c>
      <c r="L114" s="3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  <c r="AK114" s="16">
        <v>0</v>
      </c>
      <c r="AL114" s="16">
        <v>0</v>
      </c>
      <c r="AM114" s="16">
        <v>0</v>
      </c>
      <c r="AN114" s="16">
        <v>0</v>
      </c>
    </row>
    <row r="115" spans="1:40" x14ac:dyDescent="0.3">
      <c r="A115" s="98"/>
      <c r="B115" s="103"/>
      <c r="C115" s="21" t="s">
        <v>43</v>
      </c>
      <c r="D115" s="87" t="s">
        <v>63</v>
      </c>
      <c r="E115" s="88"/>
      <c r="F115" s="34">
        <v>2</v>
      </c>
      <c r="G115" s="34">
        <v>2</v>
      </c>
      <c r="H115" s="34">
        <v>2</v>
      </c>
      <c r="I115" s="34">
        <v>2</v>
      </c>
      <c r="J115" s="34">
        <v>1</v>
      </c>
      <c r="K115" s="3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  <c r="AK115" s="16">
        <v>0</v>
      </c>
      <c r="AL115" s="16">
        <v>0</v>
      </c>
      <c r="AM115" s="16">
        <v>0</v>
      </c>
      <c r="AN115" s="16">
        <v>0</v>
      </c>
    </row>
    <row r="116" spans="1:40" x14ac:dyDescent="0.3">
      <c r="A116" s="98"/>
      <c r="B116" s="103"/>
      <c r="C116" s="21" t="s">
        <v>44</v>
      </c>
      <c r="D116" s="87" t="s">
        <v>63</v>
      </c>
      <c r="E116" s="88"/>
      <c r="F116" s="34">
        <v>2</v>
      </c>
      <c r="G116" s="34">
        <v>2</v>
      </c>
      <c r="H116" s="34">
        <v>2</v>
      </c>
      <c r="I116" s="34">
        <v>2</v>
      </c>
      <c r="J116" s="34">
        <v>2</v>
      </c>
      <c r="K116" s="34">
        <v>1</v>
      </c>
      <c r="L116" s="3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  <c r="AK116" s="16">
        <v>0</v>
      </c>
      <c r="AL116" s="16">
        <v>0</v>
      </c>
      <c r="AM116" s="16">
        <v>0</v>
      </c>
      <c r="AN116" s="16">
        <v>0</v>
      </c>
    </row>
    <row r="117" spans="1:40" x14ac:dyDescent="0.3">
      <c r="A117" s="98"/>
      <c r="B117" s="103"/>
      <c r="C117" s="21" t="s">
        <v>45</v>
      </c>
      <c r="D117" s="87" t="s">
        <v>62</v>
      </c>
      <c r="E117" s="88"/>
      <c r="F117" s="34">
        <v>2</v>
      </c>
      <c r="G117" s="34">
        <v>2</v>
      </c>
      <c r="H117" s="34">
        <v>2</v>
      </c>
      <c r="I117" s="34">
        <v>2</v>
      </c>
      <c r="J117" s="34">
        <v>1</v>
      </c>
      <c r="K117" s="3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  <c r="AK117" s="16">
        <v>0</v>
      </c>
      <c r="AL117" s="16">
        <v>0</v>
      </c>
      <c r="AM117" s="16">
        <v>0</v>
      </c>
      <c r="AN117" s="16">
        <v>0</v>
      </c>
    </row>
    <row r="118" spans="1:40" x14ac:dyDescent="0.3">
      <c r="A118" s="98"/>
      <c r="B118" s="103"/>
      <c r="C118" s="21" t="s">
        <v>46</v>
      </c>
      <c r="D118" s="87" t="s">
        <v>62</v>
      </c>
      <c r="E118" s="88"/>
      <c r="F118" s="34">
        <v>2</v>
      </c>
      <c r="G118" s="34">
        <v>2</v>
      </c>
      <c r="H118" s="34">
        <v>2</v>
      </c>
      <c r="I118" s="34">
        <v>2</v>
      </c>
      <c r="J118" s="34">
        <v>2</v>
      </c>
      <c r="K118" s="34">
        <v>2</v>
      </c>
      <c r="L118" s="3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  <c r="AK118" s="16">
        <v>0</v>
      </c>
      <c r="AL118" s="16">
        <v>0</v>
      </c>
      <c r="AM118" s="16">
        <v>0</v>
      </c>
      <c r="AN118" s="16">
        <v>0</v>
      </c>
    </row>
    <row r="119" spans="1:40" x14ac:dyDescent="0.3">
      <c r="A119" s="98"/>
      <c r="B119" s="103"/>
      <c r="C119" s="21" t="s">
        <v>47</v>
      </c>
      <c r="D119" s="87" t="s">
        <v>65</v>
      </c>
      <c r="E119" s="88"/>
      <c r="F119" s="34">
        <v>2</v>
      </c>
      <c r="G119" s="34">
        <v>2</v>
      </c>
      <c r="H119" s="34">
        <v>2</v>
      </c>
      <c r="I119" s="34">
        <v>2</v>
      </c>
      <c r="J119" s="34">
        <v>1</v>
      </c>
      <c r="K119" s="3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  <c r="AK119" s="16">
        <v>0</v>
      </c>
      <c r="AL119" s="16">
        <v>0</v>
      </c>
      <c r="AM119" s="16">
        <v>0</v>
      </c>
      <c r="AN119" s="16">
        <v>0</v>
      </c>
    </row>
    <row r="120" spans="1:40" x14ac:dyDescent="0.3">
      <c r="A120" s="98"/>
      <c r="B120" s="104"/>
      <c r="C120" s="21" t="s">
        <v>48</v>
      </c>
      <c r="D120" s="109" t="s">
        <v>66</v>
      </c>
      <c r="E120" s="109"/>
      <c r="F120" s="34">
        <v>2</v>
      </c>
      <c r="G120" s="34">
        <v>2</v>
      </c>
      <c r="H120" s="34">
        <v>2</v>
      </c>
      <c r="I120" s="34">
        <v>2</v>
      </c>
      <c r="J120" s="34">
        <v>1</v>
      </c>
      <c r="K120" s="3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  <c r="AK120" s="16">
        <v>0</v>
      </c>
      <c r="AL120" s="16">
        <v>0</v>
      </c>
      <c r="AM120" s="16">
        <v>0</v>
      </c>
      <c r="AN120" s="16">
        <v>0</v>
      </c>
    </row>
    <row r="121" spans="1:40" x14ac:dyDescent="0.3">
      <c r="A121" s="98"/>
      <c r="B121" s="97" t="s">
        <v>49</v>
      </c>
      <c r="C121" s="20" t="s">
        <v>37</v>
      </c>
      <c r="D121" s="109" t="s">
        <v>65</v>
      </c>
      <c r="E121" s="109"/>
      <c r="F121" s="34">
        <v>2</v>
      </c>
      <c r="G121" s="34">
        <v>2</v>
      </c>
      <c r="H121" s="34">
        <v>2</v>
      </c>
      <c r="I121" s="34">
        <v>2</v>
      </c>
      <c r="J121" s="34">
        <v>2</v>
      </c>
      <c r="K121" s="34">
        <v>1</v>
      </c>
      <c r="L121" s="3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  <c r="AK121" s="16">
        <v>0</v>
      </c>
      <c r="AL121" s="16">
        <v>0</v>
      </c>
      <c r="AM121" s="16">
        <v>0</v>
      </c>
      <c r="AN121" s="16">
        <v>0</v>
      </c>
    </row>
    <row r="122" spans="1:40" x14ac:dyDescent="0.3">
      <c r="A122" s="98"/>
      <c r="B122" s="98"/>
      <c r="C122" s="20" t="s">
        <v>38</v>
      </c>
      <c r="D122" s="109" t="s">
        <v>66</v>
      </c>
      <c r="E122" s="109"/>
      <c r="F122" s="34">
        <v>2</v>
      </c>
      <c r="G122" s="34">
        <v>2</v>
      </c>
      <c r="H122" s="34">
        <v>2</v>
      </c>
      <c r="I122" s="34">
        <v>2</v>
      </c>
      <c r="J122" s="34">
        <v>2</v>
      </c>
      <c r="K122" s="34">
        <v>1</v>
      </c>
      <c r="L122" s="3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  <c r="AK122" s="16">
        <v>0</v>
      </c>
      <c r="AL122" s="16">
        <v>0</v>
      </c>
      <c r="AM122" s="16">
        <v>0</v>
      </c>
      <c r="AN122" s="16">
        <v>0</v>
      </c>
    </row>
    <row r="123" spans="1:40" x14ac:dyDescent="0.3">
      <c r="A123" s="98"/>
      <c r="B123" s="98"/>
      <c r="C123" s="21" t="s">
        <v>39</v>
      </c>
      <c r="D123" s="109" t="s">
        <v>62</v>
      </c>
      <c r="E123" s="109"/>
      <c r="F123" s="34">
        <v>2</v>
      </c>
      <c r="G123" s="34">
        <v>2</v>
      </c>
      <c r="H123" s="34">
        <v>2</v>
      </c>
      <c r="I123" s="34">
        <v>2</v>
      </c>
      <c r="J123" s="34">
        <v>2</v>
      </c>
      <c r="K123" s="34">
        <v>2</v>
      </c>
      <c r="L123" s="3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  <c r="AK123" s="16">
        <v>0</v>
      </c>
      <c r="AL123" s="16">
        <v>0</v>
      </c>
      <c r="AM123" s="16">
        <v>0</v>
      </c>
      <c r="AN123" s="16">
        <v>0</v>
      </c>
    </row>
    <row r="124" spans="1:40" x14ac:dyDescent="0.3">
      <c r="A124" s="98"/>
      <c r="B124" s="98"/>
      <c r="C124" s="20" t="s">
        <v>40</v>
      </c>
      <c r="D124" s="109" t="s">
        <v>62</v>
      </c>
      <c r="E124" s="109"/>
      <c r="F124" s="34">
        <v>2</v>
      </c>
      <c r="G124" s="34">
        <v>2</v>
      </c>
      <c r="H124" s="34">
        <v>2</v>
      </c>
      <c r="I124" s="34">
        <v>2</v>
      </c>
      <c r="J124" s="34">
        <v>2</v>
      </c>
      <c r="K124" s="34">
        <v>2</v>
      </c>
      <c r="L124" s="34">
        <v>1</v>
      </c>
      <c r="M124" s="3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  <c r="AK124" s="16">
        <v>0</v>
      </c>
      <c r="AL124" s="16">
        <v>0</v>
      </c>
      <c r="AM124" s="16">
        <v>0</v>
      </c>
      <c r="AN124" s="16">
        <v>0</v>
      </c>
    </row>
    <row r="125" spans="1:40" x14ac:dyDescent="0.3">
      <c r="A125" s="98"/>
      <c r="B125" s="98"/>
      <c r="C125" s="21" t="s">
        <v>50</v>
      </c>
      <c r="D125" s="109" t="s">
        <v>66</v>
      </c>
      <c r="E125" s="109"/>
      <c r="F125" s="34">
        <v>2</v>
      </c>
      <c r="G125" s="34">
        <v>2</v>
      </c>
      <c r="H125" s="34">
        <v>2</v>
      </c>
      <c r="I125" s="34">
        <v>2</v>
      </c>
      <c r="J125" s="34">
        <v>2</v>
      </c>
      <c r="K125" s="34">
        <v>1</v>
      </c>
      <c r="L125" s="3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  <c r="AK125" s="16">
        <v>0</v>
      </c>
      <c r="AL125" s="16">
        <v>0</v>
      </c>
      <c r="AM125" s="16">
        <v>0</v>
      </c>
      <c r="AN125" s="16">
        <v>0</v>
      </c>
    </row>
    <row r="126" spans="1:40" x14ac:dyDescent="0.3">
      <c r="A126" s="98"/>
      <c r="B126" s="98"/>
      <c r="C126" s="21" t="s">
        <v>43</v>
      </c>
      <c r="D126" s="109" t="s">
        <v>66</v>
      </c>
      <c r="E126" s="109"/>
      <c r="F126" s="34">
        <v>2</v>
      </c>
      <c r="G126" s="34">
        <v>2</v>
      </c>
      <c r="H126" s="34">
        <v>2</v>
      </c>
      <c r="I126" s="34">
        <v>2</v>
      </c>
      <c r="J126" s="34">
        <v>2</v>
      </c>
      <c r="K126" s="34">
        <v>2</v>
      </c>
      <c r="L126" s="34">
        <v>1</v>
      </c>
      <c r="M126" s="3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  <c r="AK126" s="16">
        <v>0</v>
      </c>
      <c r="AL126" s="16">
        <v>0</v>
      </c>
      <c r="AM126" s="16">
        <v>0</v>
      </c>
      <c r="AN126" s="16">
        <v>0</v>
      </c>
    </row>
    <row r="127" spans="1:40" x14ac:dyDescent="0.3">
      <c r="A127" s="98"/>
      <c r="B127" s="98"/>
      <c r="C127" s="21"/>
      <c r="D127" s="87"/>
      <c r="E127" s="108"/>
      <c r="F127" s="34"/>
      <c r="G127" s="34"/>
      <c r="H127" s="34"/>
      <c r="I127" s="34"/>
      <c r="J127" s="34"/>
      <c r="K127" s="34"/>
      <c r="L127" s="34"/>
      <c r="M127" s="77">
        <v>0.5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</row>
    <row r="128" spans="1:40" x14ac:dyDescent="0.3">
      <c r="A128" s="98"/>
      <c r="B128" s="98"/>
      <c r="C128" s="21" t="s">
        <v>44</v>
      </c>
      <c r="D128" s="109" t="s">
        <v>63</v>
      </c>
      <c r="E128" s="109"/>
      <c r="F128" s="34">
        <v>2</v>
      </c>
      <c r="G128" s="34">
        <v>2</v>
      </c>
      <c r="H128" s="34">
        <v>2</v>
      </c>
      <c r="I128" s="34">
        <v>2</v>
      </c>
      <c r="J128" s="34">
        <v>2</v>
      </c>
      <c r="K128" s="34">
        <v>1</v>
      </c>
      <c r="L128" s="3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  <c r="AK128" s="16">
        <v>0</v>
      </c>
      <c r="AL128" s="16">
        <v>0</v>
      </c>
      <c r="AM128" s="16">
        <v>0</v>
      </c>
      <c r="AN128" s="16">
        <v>0</v>
      </c>
    </row>
    <row r="129" spans="1:40" x14ac:dyDescent="0.3">
      <c r="A129" s="98"/>
      <c r="B129" s="98"/>
      <c r="C129" s="21" t="s">
        <v>45</v>
      </c>
      <c r="D129" s="109" t="s">
        <v>63</v>
      </c>
      <c r="E129" s="109"/>
      <c r="F129" s="34">
        <v>2</v>
      </c>
      <c r="G129" s="34">
        <v>2</v>
      </c>
      <c r="H129" s="34">
        <v>2</v>
      </c>
      <c r="I129" s="34">
        <v>2</v>
      </c>
      <c r="J129" s="34">
        <v>2</v>
      </c>
      <c r="K129" s="34">
        <v>2</v>
      </c>
      <c r="L129" s="34">
        <v>1</v>
      </c>
      <c r="M129" s="3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  <c r="AK129" s="16">
        <v>0</v>
      </c>
      <c r="AL129" s="16">
        <v>0</v>
      </c>
      <c r="AM129" s="16">
        <v>0</v>
      </c>
      <c r="AN129" s="16">
        <v>0</v>
      </c>
    </row>
    <row r="130" spans="1:40" x14ac:dyDescent="0.3">
      <c r="A130" s="98"/>
      <c r="B130" s="98"/>
      <c r="C130" s="21"/>
      <c r="D130" s="87"/>
      <c r="E130" s="108"/>
      <c r="F130" s="34"/>
      <c r="G130" s="34"/>
      <c r="H130" s="34"/>
      <c r="I130" s="34"/>
      <c r="J130" s="34"/>
      <c r="K130" s="34"/>
      <c r="L130" s="34"/>
      <c r="M130" s="77">
        <v>0.5</v>
      </c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</row>
    <row r="131" spans="1:40" x14ac:dyDescent="0.3">
      <c r="A131" s="98"/>
      <c r="B131" s="98"/>
      <c r="C131" s="21" t="s">
        <v>46</v>
      </c>
      <c r="D131" s="89" t="s">
        <v>62</v>
      </c>
      <c r="E131" s="89"/>
      <c r="F131" s="34">
        <v>2</v>
      </c>
      <c r="G131" s="34">
        <v>2</v>
      </c>
      <c r="H131" s="34">
        <v>2</v>
      </c>
      <c r="I131" s="34">
        <v>2</v>
      </c>
      <c r="J131" s="34">
        <v>2</v>
      </c>
      <c r="K131" s="34">
        <v>2</v>
      </c>
      <c r="L131" s="34">
        <v>1</v>
      </c>
      <c r="M131" s="3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  <c r="AK131" s="16">
        <v>0</v>
      </c>
      <c r="AL131" s="16">
        <v>0</v>
      </c>
      <c r="AM131" s="16">
        <v>0</v>
      </c>
      <c r="AN131" s="16">
        <v>0</v>
      </c>
    </row>
    <row r="132" spans="1:40" x14ac:dyDescent="0.3">
      <c r="A132" s="98"/>
      <c r="B132" s="98"/>
      <c r="C132" s="21"/>
      <c r="D132" s="90"/>
      <c r="E132" s="107"/>
      <c r="F132" s="34"/>
      <c r="G132" s="34"/>
      <c r="H132" s="34"/>
      <c r="I132" s="34"/>
      <c r="J132" s="34"/>
      <c r="K132" s="34"/>
      <c r="L132" s="34"/>
      <c r="M132" s="48">
        <v>-0.5</v>
      </c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</row>
    <row r="133" spans="1:40" x14ac:dyDescent="0.3">
      <c r="A133" s="98"/>
      <c r="B133" s="98"/>
      <c r="C133" s="21" t="s">
        <v>47</v>
      </c>
      <c r="D133" s="89" t="s">
        <v>66</v>
      </c>
      <c r="E133" s="89"/>
      <c r="F133" s="34">
        <v>2</v>
      </c>
      <c r="G133" s="34">
        <v>2</v>
      </c>
      <c r="H133" s="34">
        <v>2</v>
      </c>
      <c r="I133" s="34">
        <v>2</v>
      </c>
      <c r="J133" s="34">
        <v>2</v>
      </c>
      <c r="K133" s="34">
        <v>2</v>
      </c>
      <c r="L133" s="34">
        <v>1</v>
      </c>
      <c r="M133" s="3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  <c r="AK133" s="16">
        <v>0</v>
      </c>
      <c r="AL133" s="16">
        <v>0</v>
      </c>
      <c r="AM133" s="16">
        <v>0</v>
      </c>
      <c r="AN133" s="16">
        <v>0</v>
      </c>
    </row>
    <row r="134" spans="1:40" x14ac:dyDescent="0.3">
      <c r="A134" s="98"/>
      <c r="B134" s="98"/>
      <c r="C134" s="21" t="s">
        <v>48</v>
      </c>
      <c r="D134" s="89" t="s">
        <v>63</v>
      </c>
      <c r="E134" s="89"/>
      <c r="F134" s="34">
        <v>2</v>
      </c>
      <c r="G134" s="34">
        <v>2</v>
      </c>
      <c r="H134" s="34">
        <v>2</v>
      </c>
      <c r="I134" s="34">
        <v>2</v>
      </c>
      <c r="J134" s="34">
        <v>2</v>
      </c>
      <c r="K134" s="34">
        <v>2</v>
      </c>
      <c r="L134" s="34">
        <v>1</v>
      </c>
      <c r="M134" s="3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  <c r="AK134" s="16">
        <v>0</v>
      </c>
      <c r="AL134" s="16">
        <v>0</v>
      </c>
      <c r="AM134" s="16">
        <v>0</v>
      </c>
      <c r="AN134" s="16">
        <v>0</v>
      </c>
    </row>
    <row r="135" spans="1:40" x14ac:dyDescent="0.3">
      <c r="A135" s="98"/>
      <c r="B135" s="97" t="s">
        <v>13</v>
      </c>
      <c r="C135" s="20" t="s">
        <v>36</v>
      </c>
      <c r="D135" s="90" t="s">
        <v>64</v>
      </c>
      <c r="E135" s="107"/>
      <c r="F135" s="34">
        <v>10</v>
      </c>
      <c r="G135" s="34">
        <v>12</v>
      </c>
      <c r="H135" s="34">
        <v>12</v>
      </c>
      <c r="I135" s="34">
        <v>12</v>
      </c>
      <c r="J135" s="34">
        <v>12</v>
      </c>
      <c r="K135" s="34">
        <v>12</v>
      </c>
      <c r="L135" s="34">
        <v>6</v>
      </c>
      <c r="M135" s="3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  <c r="AK135" s="16">
        <v>0</v>
      </c>
      <c r="AL135" s="16">
        <v>0</v>
      </c>
      <c r="AM135" s="16">
        <v>0</v>
      </c>
      <c r="AN135" s="16">
        <v>0</v>
      </c>
    </row>
    <row r="136" spans="1:40" x14ac:dyDescent="0.3">
      <c r="A136" s="98"/>
      <c r="B136" s="98"/>
      <c r="C136" s="20"/>
      <c r="D136" s="90"/>
      <c r="E136" s="107"/>
      <c r="F136" s="34"/>
      <c r="G136" s="34"/>
      <c r="H136" s="34"/>
      <c r="I136" s="34"/>
      <c r="J136" s="34"/>
      <c r="K136" s="34"/>
      <c r="L136" s="34"/>
      <c r="M136" s="48">
        <v>-2</v>
      </c>
      <c r="N136" s="35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</row>
    <row r="137" spans="1:40" x14ac:dyDescent="0.3">
      <c r="A137" s="98"/>
      <c r="B137" s="98"/>
      <c r="C137" s="20" t="s">
        <v>37</v>
      </c>
      <c r="D137" s="90" t="s">
        <v>64</v>
      </c>
      <c r="E137" s="107"/>
      <c r="F137" s="34">
        <v>6</v>
      </c>
      <c r="G137" s="34">
        <v>6</v>
      </c>
      <c r="H137" s="34">
        <v>6</v>
      </c>
      <c r="I137" s="34">
        <v>6</v>
      </c>
      <c r="J137" s="34">
        <v>6</v>
      </c>
      <c r="K137" s="34">
        <v>6</v>
      </c>
      <c r="L137" s="34">
        <v>4</v>
      </c>
      <c r="M137" s="34">
        <v>2</v>
      </c>
      <c r="N137" s="3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  <c r="AK137" s="16">
        <v>0</v>
      </c>
      <c r="AL137" s="16">
        <v>0</v>
      </c>
      <c r="AM137" s="16">
        <v>0</v>
      </c>
      <c r="AN137" s="16">
        <v>0</v>
      </c>
    </row>
    <row r="138" spans="1:40" x14ac:dyDescent="0.3">
      <c r="A138" s="98"/>
      <c r="B138" s="98"/>
      <c r="C138" s="20" t="s">
        <v>38</v>
      </c>
      <c r="D138" s="90" t="s">
        <v>62</v>
      </c>
      <c r="E138" s="107"/>
      <c r="F138" s="34">
        <v>4</v>
      </c>
      <c r="G138" s="34">
        <v>4</v>
      </c>
      <c r="H138" s="34">
        <v>4</v>
      </c>
      <c r="I138" s="34">
        <v>4</v>
      </c>
      <c r="J138" s="34">
        <v>4</v>
      </c>
      <c r="K138" s="34">
        <v>4</v>
      </c>
      <c r="L138" s="34">
        <v>4</v>
      </c>
      <c r="M138" s="34">
        <v>4</v>
      </c>
      <c r="N138" s="34">
        <v>1</v>
      </c>
      <c r="O138" s="3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  <c r="AK138" s="16">
        <v>0</v>
      </c>
      <c r="AL138" s="16">
        <v>0</v>
      </c>
      <c r="AM138" s="16">
        <v>0</v>
      </c>
      <c r="AN138" s="16">
        <v>0</v>
      </c>
    </row>
    <row r="139" spans="1:40" x14ac:dyDescent="0.3">
      <c r="A139" s="98"/>
      <c r="B139" s="98"/>
      <c r="C139" s="21" t="s">
        <v>39</v>
      </c>
      <c r="D139" s="90" t="s">
        <v>62</v>
      </c>
      <c r="E139" s="107"/>
      <c r="F139" s="34">
        <v>4</v>
      </c>
      <c r="G139" s="34">
        <v>4</v>
      </c>
      <c r="H139" s="34">
        <v>4</v>
      </c>
      <c r="I139" s="34">
        <v>4</v>
      </c>
      <c r="J139" s="34">
        <v>4</v>
      </c>
      <c r="K139" s="34">
        <v>4</v>
      </c>
      <c r="L139" s="34">
        <v>4</v>
      </c>
      <c r="M139" s="34">
        <v>4</v>
      </c>
      <c r="N139" s="34">
        <v>2</v>
      </c>
      <c r="O139" s="3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  <c r="AK139" s="16">
        <v>0</v>
      </c>
      <c r="AL139" s="16">
        <v>0</v>
      </c>
      <c r="AM139" s="16">
        <v>0</v>
      </c>
      <c r="AN139" s="16">
        <v>0</v>
      </c>
    </row>
    <row r="140" spans="1:40" x14ac:dyDescent="0.3">
      <c r="A140" s="98"/>
      <c r="B140" s="98"/>
      <c r="C140" s="21"/>
      <c r="D140" s="73"/>
      <c r="E140" s="75"/>
      <c r="F140" s="34"/>
      <c r="G140" s="34"/>
      <c r="H140" s="34"/>
      <c r="I140" s="34"/>
      <c r="J140" s="34"/>
      <c r="K140" s="34"/>
      <c r="L140" s="34"/>
      <c r="M140" s="34"/>
      <c r="N140" s="34"/>
      <c r="O140" s="77">
        <v>1</v>
      </c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</row>
    <row r="141" spans="1:40" x14ac:dyDescent="0.3">
      <c r="A141" s="98"/>
      <c r="B141" s="98"/>
      <c r="C141" s="20" t="s">
        <v>67</v>
      </c>
      <c r="D141" s="90" t="s">
        <v>74</v>
      </c>
      <c r="E141" s="107"/>
      <c r="F141" s="34">
        <v>7</v>
      </c>
      <c r="G141" s="34">
        <v>6</v>
      </c>
      <c r="H141" s="34">
        <v>6</v>
      </c>
      <c r="I141" s="34">
        <v>6</v>
      </c>
      <c r="J141" s="34">
        <v>6</v>
      </c>
      <c r="K141" s="34">
        <v>6</v>
      </c>
      <c r="L141" s="34">
        <v>6</v>
      </c>
      <c r="M141" s="34">
        <v>6</v>
      </c>
      <c r="N141" s="34">
        <v>4</v>
      </c>
      <c r="O141" s="34">
        <v>2</v>
      </c>
      <c r="P141" s="3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  <c r="AK141" s="16">
        <v>0</v>
      </c>
      <c r="AL141" s="16">
        <v>0</v>
      </c>
      <c r="AM141" s="16">
        <v>0</v>
      </c>
      <c r="AN141" s="16">
        <v>0</v>
      </c>
    </row>
    <row r="142" spans="1:40" x14ac:dyDescent="0.3">
      <c r="A142" s="98"/>
      <c r="B142" s="98"/>
      <c r="C142" s="20"/>
      <c r="D142" s="73"/>
      <c r="E142" s="75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77">
        <v>1</v>
      </c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</row>
    <row r="143" spans="1:40" x14ac:dyDescent="0.3">
      <c r="A143" s="98"/>
      <c r="B143" s="98"/>
      <c r="C143" s="20" t="s">
        <v>41</v>
      </c>
      <c r="D143" s="90" t="s">
        <v>63</v>
      </c>
      <c r="E143" s="107"/>
      <c r="F143" s="41">
        <v>4</v>
      </c>
      <c r="G143" s="41">
        <v>4</v>
      </c>
      <c r="H143" s="41">
        <v>4</v>
      </c>
      <c r="I143" s="41">
        <v>4</v>
      </c>
      <c r="J143" s="41">
        <v>4</v>
      </c>
      <c r="K143" s="41">
        <v>4</v>
      </c>
      <c r="L143" s="41">
        <v>4</v>
      </c>
      <c r="M143" s="41">
        <v>4</v>
      </c>
      <c r="N143" s="41">
        <v>4</v>
      </c>
      <c r="O143" s="41">
        <v>4</v>
      </c>
      <c r="P143" s="41">
        <v>2</v>
      </c>
      <c r="Q143" s="36">
        <v>0</v>
      </c>
      <c r="R143" s="35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  <c r="AK143" s="16">
        <v>0</v>
      </c>
      <c r="AL143" s="16">
        <v>0</v>
      </c>
      <c r="AM143" s="16">
        <v>0</v>
      </c>
      <c r="AN143" s="16">
        <v>0</v>
      </c>
    </row>
    <row r="144" spans="1:40" x14ac:dyDescent="0.3">
      <c r="A144" s="98"/>
      <c r="B144" s="98"/>
      <c r="C144" s="21" t="s">
        <v>50</v>
      </c>
      <c r="D144" s="90" t="s">
        <v>64</v>
      </c>
      <c r="E144" s="107"/>
      <c r="F144" s="34">
        <v>4</v>
      </c>
      <c r="G144" s="34">
        <v>4</v>
      </c>
      <c r="H144" s="34">
        <v>4</v>
      </c>
      <c r="I144" s="34">
        <v>4</v>
      </c>
      <c r="J144" s="34">
        <v>4</v>
      </c>
      <c r="K144" s="34">
        <v>4</v>
      </c>
      <c r="L144" s="34">
        <v>4</v>
      </c>
      <c r="M144" s="34">
        <v>4</v>
      </c>
      <c r="N144" s="34">
        <v>4</v>
      </c>
      <c r="O144" s="34">
        <v>4</v>
      </c>
      <c r="P144" s="34">
        <v>2</v>
      </c>
      <c r="Q144" s="40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  <c r="AK144" s="16">
        <v>0</v>
      </c>
      <c r="AL144" s="16">
        <v>0</v>
      </c>
      <c r="AM144" s="16">
        <v>0</v>
      </c>
      <c r="AN144" s="16">
        <v>0</v>
      </c>
    </row>
    <row r="145" spans="1:40" x14ac:dyDescent="0.3">
      <c r="A145" s="98"/>
      <c r="B145" s="98"/>
      <c r="C145" s="21" t="s">
        <v>43</v>
      </c>
      <c r="D145" s="90" t="s">
        <v>74</v>
      </c>
      <c r="E145" s="107"/>
      <c r="F145" s="34">
        <v>6</v>
      </c>
      <c r="G145" s="34">
        <v>6</v>
      </c>
      <c r="H145" s="34">
        <v>6</v>
      </c>
      <c r="I145" s="34">
        <v>6</v>
      </c>
      <c r="J145" s="34">
        <v>6</v>
      </c>
      <c r="K145" s="34">
        <v>6</v>
      </c>
      <c r="L145" s="34">
        <v>6</v>
      </c>
      <c r="M145" s="34">
        <v>4</v>
      </c>
      <c r="N145" s="34">
        <v>4</v>
      </c>
      <c r="O145" s="34">
        <v>4</v>
      </c>
      <c r="P145" s="34">
        <v>4</v>
      </c>
      <c r="Q145" s="34">
        <v>2</v>
      </c>
      <c r="R145" s="3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  <c r="AK145" s="16">
        <v>0</v>
      </c>
      <c r="AL145" s="16">
        <v>0</v>
      </c>
      <c r="AM145" s="16">
        <v>0</v>
      </c>
      <c r="AN145" s="16">
        <v>0</v>
      </c>
    </row>
    <row r="146" spans="1:40" x14ac:dyDescent="0.3">
      <c r="A146" s="98"/>
      <c r="B146" s="98"/>
      <c r="C146" s="21" t="s">
        <v>44</v>
      </c>
      <c r="D146" s="90" t="s">
        <v>75</v>
      </c>
      <c r="E146" s="107"/>
      <c r="F146" s="34">
        <v>6</v>
      </c>
      <c r="G146" s="34">
        <v>6</v>
      </c>
      <c r="H146" s="34">
        <v>6</v>
      </c>
      <c r="I146" s="34">
        <v>6</v>
      </c>
      <c r="J146" s="34">
        <v>6</v>
      </c>
      <c r="K146" s="34">
        <v>6</v>
      </c>
      <c r="L146" s="34">
        <v>6</v>
      </c>
      <c r="M146" s="34">
        <v>4</v>
      </c>
      <c r="N146" s="34">
        <v>4</v>
      </c>
      <c r="O146" s="34">
        <v>4</v>
      </c>
      <c r="P146" s="34">
        <v>4</v>
      </c>
      <c r="Q146" s="34">
        <v>2</v>
      </c>
      <c r="R146" s="3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  <c r="AK146" s="16">
        <v>0</v>
      </c>
      <c r="AL146" s="16">
        <v>0</v>
      </c>
      <c r="AM146" s="16">
        <v>0</v>
      </c>
      <c r="AN146" s="16">
        <v>0</v>
      </c>
    </row>
    <row r="147" spans="1:40" x14ac:dyDescent="0.3">
      <c r="A147" s="98"/>
      <c r="B147" s="98"/>
      <c r="C147" s="21" t="s">
        <v>45</v>
      </c>
      <c r="D147" s="90" t="s">
        <v>64</v>
      </c>
      <c r="E147" s="107"/>
      <c r="F147" s="34">
        <v>4</v>
      </c>
      <c r="G147" s="34">
        <v>4</v>
      </c>
      <c r="H147" s="34">
        <v>4</v>
      </c>
      <c r="I147" s="34">
        <v>4</v>
      </c>
      <c r="J147" s="34">
        <v>4</v>
      </c>
      <c r="K147" s="34">
        <v>4</v>
      </c>
      <c r="L147" s="34">
        <v>4</v>
      </c>
      <c r="M147" s="34">
        <v>4</v>
      </c>
      <c r="N147" s="34">
        <v>4</v>
      </c>
      <c r="O147" s="34">
        <v>4</v>
      </c>
      <c r="P147" s="34">
        <v>4</v>
      </c>
      <c r="Q147" s="34">
        <v>4</v>
      </c>
      <c r="R147" s="34">
        <v>2</v>
      </c>
      <c r="S147" s="3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  <c r="AK147" s="16">
        <v>0</v>
      </c>
      <c r="AL147" s="16">
        <v>0</v>
      </c>
      <c r="AM147" s="16">
        <v>0</v>
      </c>
      <c r="AN147" s="16">
        <v>0</v>
      </c>
    </row>
    <row r="148" spans="1:40" x14ac:dyDescent="0.3">
      <c r="A148" s="98"/>
      <c r="B148" s="98"/>
      <c r="C148" s="21" t="s">
        <v>46</v>
      </c>
      <c r="D148" s="90" t="s">
        <v>64</v>
      </c>
      <c r="E148" s="107"/>
      <c r="F148" s="34">
        <v>5</v>
      </c>
      <c r="G148" s="34">
        <v>5</v>
      </c>
      <c r="H148" s="34">
        <v>5</v>
      </c>
      <c r="I148" s="34">
        <v>5</v>
      </c>
      <c r="J148" s="34">
        <v>5</v>
      </c>
      <c r="K148" s="34">
        <v>5</v>
      </c>
      <c r="L148" s="34">
        <v>5</v>
      </c>
      <c r="M148" s="34">
        <v>5</v>
      </c>
      <c r="N148" s="34">
        <v>5</v>
      </c>
      <c r="O148" s="34">
        <v>5</v>
      </c>
      <c r="P148" s="34">
        <v>5</v>
      </c>
      <c r="Q148" s="34">
        <v>5</v>
      </c>
      <c r="R148" s="34">
        <v>4</v>
      </c>
      <c r="S148" s="34">
        <v>2</v>
      </c>
      <c r="T148" s="3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  <c r="AK148" s="16">
        <v>0</v>
      </c>
      <c r="AL148" s="16">
        <v>0</v>
      </c>
      <c r="AM148" s="16">
        <v>0</v>
      </c>
      <c r="AN148" s="16">
        <v>0</v>
      </c>
    </row>
    <row r="149" spans="1:40" x14ac:dyDescent="0.3">
      <c r="A149" s="98"/>
      <c r="B149" s="98"/>
      <c r="C149" s="21"/>
      <c r="D149" s="73"/>
      <c r="E149" s="75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77">
        <v>0.5</v>
      </c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</row>
    <row r="150" spans="1:40" x14ac:dyDescent="0.3">
      <c r="A150" s="98"/>
      <c r="B150" s="98"/>
      <c r="C150" s="21" t="s">
        <v>47</v>
      </c>
      <c r="D150" s="90" t="s">
        <v>64</v>
      </c>
      <c r="E150" s="107"/>
      <c r="F150" s="34">
        <v>8</v>
      </c>
      <c r="G150" s="34">
        <v>10</v>
      </c>
      <c r="H150" s="34">
        <v>10</v>
      </c>
      <c r="I150" s="34">
        <v>10</v>
      </c>
      <c r="J150" s="34">
        <v>10</v>
      </c>
      <c r="K150" s="34">
        <v>10</v>
      </c>
      <c r="L150" s="34">
        <v>10</v>
      </c>
      <c r="M150" s="34">
        <v>10</v>
      </c>
      <c r="N150" s="34">
        <v>10</v>
      </c>
      <c r="O150" s="34">
        <v>10</v>
      </c>
      <c r="P150" s="34">
        <v>10</v>
      </c>
      <c r="Q150" s="34">
        <v>10</v>
      </c>
      <c r="R150" s="34">
        <v>10</v>
      </c>
      <c r="S150" s="34">
        <v>10</v>
      </c>
      <c r="T150" s="34">
        <v>6</v>
      </c>
      <c r="U150" s="34">
        <v>4</v>
      </c>
      <c r="V150" s="3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  <c r="AK150" s="16">
        <v>0</v>
      </c>
      <c r="AL150" s="16">
        <v>0</v>
      </c>
      <c r="AM150" s="16">
        <v>0</v>
      </c>
      <c r="AN150" s="16">
        <v>0</v>
      </c>
    </row>
    <row r="151" spans="1:40" x14ac:dyDescent="0.3">
      <c r="A151" s="98"/>
      <c r="B151" s="98"/>
      <c r="C151" s="21"/>
      <c r="D151" s="90"/>
      <c r="E151" s="107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48">
        <v>-1</v>
      </c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</row>
    <row r="152" spans="1:40" x14ac:dyDescent="0.3">
      <c r="A152" s="98"/>
      <c r="B152" s="98"/>
      <c r="C152" s="21" t="s">
        <v>48</v>
      </c>
      <c r="D152" s="90" t="s">
        <v>64</v>
      </c>
      <c r="E152" s="107"/>
      <c r="F152" s="34">
        <v>19</v>
      </c>
      <c r="G152" s="34">
        <v>20</v>
      </c>
      <c r="H152" s="34">
        <v>20</v>
      </c>
      <c r="I152" s="34">
        <v>20</v>
      </c>
      <c r="J152" s="34">
        <v>20</v>
      </c>
      <c r="K152" s="34">
        <v>20</v>
      </c>
      <c r="L152" s="34">
        <v>20</v>
      </c>
      <c r="M152" s="34">
        <v>20</v>
      </c>
      <c r="N152" s="34">
        <v>20</v>
      </c>
      <c r="O152" s="34">
        <v>20</v>
      </c>
      <c r="P152" s="34">
        <v>20</v>
      </c>
      <c r="Q152" s="34">
        <v>20</v>
      </c>
      <c r="R152" s="34">
        <v>20</v>
      </c>
      <c r="S152" s="34">
        <v>20</v>
      </c>
      <c r="T152" s="34">
        <v>20</v>
      </c>
      <c r="U152" s="34">
        <v>20</v>
      </c>
      <c r="V152" s="34">
        <v>20</v>
      </c>
      <c r="W152" s="16">
        <v>16</v>
      </c>
      <c r="X152" s="16">
        <v>12</v>
      </c>
      <c r="Y152" s="16">
        <v>8</v>
      </c>
      <c r="Z152" s="16">
        <v>4</v>
      </c>
      <c r="AA152" s="3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  <c r="AK152" s="16">
        <v>0</v>
      </c>
      <c r="AL152" s="16">
        <v>0</v>
      </c>
      <c r="AM152" s="16">
        <v>0</v>
      </c>
      <c r="AN152" s="16">
        <v>0</v>
      </c>
    </row>
    <row r="153" spans="1:40" x14ac:dyDescent="0.3">
      <c r="A153" s="98"/>
      <c r="B153" s="99"/>
      <c r="C153" s="21"/>
      <c r="D153" s="90"/>
      <c r="E153" s="107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16"/>
      <c r="X153" s="16"/>
      <c r="Y153" s="16"/>
      <c r="Z153" s="16"/>
      <c r="AA153" s="48">
        <v>-1</v>
      </c>
      <c r="AB153" s="63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</row>
    <row r="154" spans="1:40" x14ac:dyDescent="0.3">
      <c r="A154" s="98"/>
      <c r="B154" s="97" t="s">
        <v>14</v>
      </c>
      <c r="C154" s="20" t="s">
        <v>37</v>
      </c>
      <c r="D154" s="87" t="s">
        <v>65</v>
      </c>
      <c r="E154" s="108"/>
      <c r="F154" s="34">
        <v>3</v>
      </c>
      <c r="G154" s="34">
        <v>3</v>
      </c>
      <c r="H154" s="34">
        <v>3</v>
      </c>
      <c r="I154" s="34">
        <v>3</v>
      </c>
      <c r="J154" s="34">
        <v>3</v>
      </c>
      <c r="K154" s="34">
        <v>3</v>
      </c>
      <c r="L154" s="34">
        <v>3</v>
      </c>
      <c r="M154" s="34">
        <v>3</v>
      </c>
      <c r="N154" s="34">
        <v>3</v>
      </c>
      <c r="O154" s="34">
        <v>3</v>
      </c>
      <c r="P154" s="34">
        <v>3</v>
      </c>
      <c r="Q154" s="34">
        <v>3</v>
      </c>
      <c r="R154" s="34">
        <v>3</v>
      </c>
      <c r="S154" s="34">
        <v>3</v>
      </c>
      <c r="T154" s="34">
        <v>3</v>
      </c>
      <c r="U154" s="34">
        <v>3</v>
      </c>
      <c r="V154" s="34">
        <v>3</v>
      </c>
      <c r="W154" s="34">
        <v>3</v>
      </c>
      <c r="X154" s="34">
        <v>3</v>
      </c>
      <c r="Y154" s="34">
        <v>3</v>
      </c>
      <c r="Z154" s="34">
        <v>3</v>
      </c>
      <c r="AA154" s="34">
        <v>3</v>
      </c>
      <c r="AB154" s="40">
        <v>0</v>
      </c>
      <c r="AC154" s="34">
        <v>0</v>
      </c>
      <c r="AD154" s="34">
        <v>0</v>
      </c>
      <c r="AE154" s="34">
        <v>0</v>
      </c>
      <c r="AF154" s="34">
        <v>0</v>
      </c>
      <c r="AG154" s="34">
        <v>0</v>
      </c>
      <c r="AH154" s="34">
        <v>0</v>
      </c>
      <c r="AI154" s="34">
        <v>0</v>
      </c>
      <c r="AJ154" s="34">
        <v>0</v>
      </c>
      <c r="AK154" s="34">
        <v>0</v>
      </c>
      <c r="AL154" s="34">
        <v>0</v>
      </c>
      <c r="AM154" s="34">
        <v>0</v>
      </c>
      <c r="AN154" s="34">
        <v>0</v>
      </c>
    </row>
    <row r="155" spans="1:40" x14ac:dyDescent="0.3">
      <c r="A155" s="98"/>
      <c r="B155" s="98"/>
      <c r="C155" s="20" t="s">
        <v>38</v>
      </c>
      <c r="D155" s="87" t="s">
        <v>66</v>
      </c>
      <c r="E155" s="108"/>
      <c r="F155" s="34">
        <v>2</v>
      </c>
      <c r="G155" s="34">
        <v>2</v>
      </c>
      <c r="H155" s="34">
        <v>2</v>
      </c>
      <c r="I155" s="34">
        <v>2</v>
      </c>
      <c r="J155" s="34">
        <v>2</v>
      </c>
      <c r="K155" s="34">
        <v>2</v>
      </c>
      <c r="L155" s="34">
        <v>2</v>
      </c>
      <c r="M155" s="34">
        <v>2</v>
      </c>
      <c r="N155" s="34">
        <v>2</v>
      </c>
      <c r="O155" s="34">
        <v>2</v>
      </c>
      <c r="P155" s="34">
        <v>2</v>
      </c>
      <c r="Q155" s="34">
        <v>2</v>
      </c>
      <c r="R155" s="34">
        <v>2</v>
      </c>
      <c r="S155" s="34">
        <v>2</v>
      </c>
      <c r="T155" s="34">
        <v>2</v>
      </c>
      <c r="U155" s="34">
        <v>2</v>
      </c>
      <c r="V155" s="34">
        <v>2</v>
      </c>
      <c r="W155" s="34">
        <v>2</v>
      </c>
      <c r="X155" s="34">
        <v>2</v>
      </c>
      <c r="Y155" s="34">
        <v>2</v>
      </c>
      <c r="Z155" s="34">
        <v>2</v>
      </c>
      <c r="AA155" s="34">
        <v>2</v>
      </c>
      <c r="AB155" s="40">
        <v>0</v>
      </c>
      <c r="AC155" s="34">
        <v>0</v>
      </c>
      <c r="AD155" s="34">
        <v>0</v>
      </c>
      <c r="AE155" s="34">
        <v>0</v>
      </c>
      <c r="AF155" s="34">
        <v>0</v>
      </c>
      <c r="AG155" s="34">
        <v>0</v>
      </c>
      <c r="AH155" s="34">
        <v>0</v>
      </c>
      <c r="AI155" s="34">
        <v>0</v>
      </c>
      <c r="AJ155" s="34">
        <v>0</v>
      </c>
      <c r="AK155" s="34">
        <v>0</v>
      </c>
      <c r="AL155" s="34">
        <v>0</v>
      </c>
      <c r="AM155" s="34">
        <v>0</v>
      </c>
      <c r="AN155" s="34">
        <v>0</v>
      </c>
    </row>
    <row r="156" spans="1:40" x14ac:dyDescent="0.3">
      <c r="A156" s="98"/>
      <c r="B156" s="98"/>
      <c r="C156" s="21" t="s">
        <v>39</v>
      </c>
      <c r="D156" s="87" t="s">
        <v>63</v>
      </c>
      <c r="E156" s="108"/>
      <c r="F156" s="34">
        <v>2</v>
      </c>
      <c r="G156" s="34">
        <v>2</v>
      </c>
      <c r="H156" s="34">
        <v>2</v>
      </c>
      <c r="I156" s="34">
        <v>2</v>
      </c>
      <c r="J156" s="34">
        <v>2</v>
      </c>
      <c r="K156" s="34">
        <v>2</v>
      </c>
      <c r="L156" s="34">
        <v>2</v>
      </c>
      <c r="M156" s="34">
        <v>2</v>
      </c>
      <c r="N156" s="34">
        <v>2</v>
      </c>
      <c r="O156" s="34">
        <v>2</v>
      </c>
      <c r="P156" s="34">
        <v>2</v>
      </c>
      <c r="Q156" s="34">
        <v>2</v>
      </c>
      <c r="R156" s="34">
        <v>2</v>
      </c>
      <c r="S156" s="34">
        <v>2</v>
      </c>
      <c r="T156" s="34">
        <v>2</v>
      </c>
      <c r="U156" s="34">
        <v>2</v>
      </c>
      <c r="V156" s="34">
        <v>2</v>
      </c>
      <c r="W156" s="34">
        <v>2</v>
      </c>
      <c r="X156" s="34">
        <v>2</v>
      </c>
      <c r="Y156" s="34">
        <v>2</v>
      </c>
      <c r="Z156" s="34">
        <v>2</v>
      </c>
      <c r="AA156" s="34">
        <v>2</v>
      </c>
      <c r="AB156" s="40">
        <v>0</v>
      </c>
      <c r="AC156" s="34">
        <v>0</v>
      </c>
      <c r="AD156" s="34">
        <v>0</v>
      </c>
      <c r="AE156" s="34">
        <v>0</v>
      </c>
      <c r="AF156" s="34">
        <v>0</v>
      </c>
      <c r="AG156" s="34">
        <v>0</v>
      </c>
      <c r="AH156" s="34">
        <v>0</v>
      </c>
      <c r="AI156" s="34">
        <v>0</v>
      </c>
      <c r="AJ156" s="34">
        <v>0</v>
      </c>
      <c r="AK156" s="34">
        <v>0</v>
      </c>
      <c r="AL156" s="34">
        <v>0</v>
      </c>
      <c r="AM156" s="34">
        <v>0</v>
      </c>
      <c r="AN156" s="34">
        <v>0</v>
      </c>
    </row>
    <row r="157" spans="1:40" x14ac:dyDescent="0.3">
      <c r="A157" s="98"/>
      <c r="B157" s="98"/>
      <c r="C157" s="20" t="s">
        <v>67</v>
      </c>
      <c r="D157" s="87" t="s">
        <v>63</v>
      </c>
      <c r="E157" s="108"/>
      <c r="F157" s="34">
        <v>3</v>
      </c>
      <c r="G157" s="34">
        <v>3</v>
      </c>
      <c r="H157" s="34">
        <v>3</v>
      </c>
      <c r="I157" s="34">
        <v>3</v>
      </c>
      <c r="J157" s="34">
        <v>3</v>
      </c>
      <c r="K157" s="34">
        <v>3</v>
      </c>
      <c r="L157" s="34">
        <v>3</v>
      </c>
      <c r="M157" s="34">
        <v>3</v>
      </c>
      <c r="N157" s="34">
        <v>3</v>
      </c>
      <c r="O157" s="34">
        <v>3</v>
      </c>
      <c r="P157" s="34">
        <v>3</v>
      </c>
      <c r="Q157" s="34">
        <v>3</v>
      </c>
      <c r="R157" s="34">
        <v>3</v>
      </c>
      <c r="S157" s="34">
        <v>3</v>
      </c>
      <c r="T157" s="34">
        <v>3</v>
      </c>
      <c r="U157" s="34">
        <v>3</v>
      </c>
      <c r="V157" s="34">
        <v>3</v>
      </c>
      <c r="W157" s="34">
        <v>3</v>
      </c>
      <c r="X157" s="34">
        <v>3</v>
      </c>
      <c r="Y157" s="34">
        <v>3</v>
      </c>
      <c r="Z157" s="34">
        <v>3</v>
      </c>
      <c r="AA157" s="34">
        <v>3</v>
      </c>
      <c r="AB157" s="40">
        <v>0</v>
      </c>
      <c r="AC157" s="34">
        <v>0</v>
      </c>
      <c r="AD157" s="34">
        <v>0</v>
      </c>
      <c r="AE157" s="34">
        <v>0</v>
      </c>
      <c r="AF157" s="34">
        <v>0</v>
      </c>
      <c r="AG157" s="34">
        <v>0</v>
      </c>
      <c r="AH157" s="34">
        <v>0</v>
      </c>
      <c r="AI157" s="34">
        <v>0</v>
      </c>
      <c r="AJ157" s="34">
        <v>0</v>
      </c>
      <c r="AK157" s="34">
        <v>0</v>
      </c>
      <c r="AL157" s="34">
        <v>0</v>
      </c>
      <c r="AM157" s="34">
        <v>0</v>
      </c>
      <c r="AN157" s="34">
        <v>0</v>
      </c>
    </row>
    <row r="158" spans="1:40" x14ac:dyDescent="0.3">
      <c r="A158" s="98"/>
      <c r="B158" s="98"/>
      <c r="C158" s="20"/>
      <c r="D158" s="71"/>
      <c r="E158" s="72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79">
        <v>0.5</v>
      </c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</row>
    <row r="159" spans="1:40" x14ac:dyDescent="0.3">
      <c r="A159" s="98"/>
      <c r="B159" s="98"/>
      <c r="C159" s="21" t="s">
        <v>50</v>
      </c>
      <c r="D159" s="87" t="s">
        <v>62</v>
      </c>
      <c r="E159" s="108"/>
      <c r="F159" s="34">
        <v>3</v>
      </c>
      <c r="G159" s="34">
        <v>3</v>
      </c>
      <c r="H159" s="34">
        <v>3</v>
      </c>
      <c r="I159" s="34">
        <v>3</v>
      </c>
      <c r="J159" s="34">
        <v>3</v>
      </c>
      <c r="K159" s="34">
        <v>3</v>
      </c>
      <c r="L159" s="34">
        <v>3</v>
      </c>
      <c r="M159" s="34">
        <v>3</v>
      </c>
      <c r="N159" s="34">
        <v>3</v>
      </c>
      <c r="O159" s="34">
        <v>3</v>
      </c>
      <c r="P159" s="34">
        <v>3</v>
      </c>
      <c r="Q159" s="34">
        <v>3</v>
      </c>
      <c r="R159" s="34">
        <v>3</v>
      </c>
      <c r="S159" s="34">
        <v>3</v>
      </c>
      <c r="T159" s="34">
        <v>3</v>
      </c>
      <c r="U159" s="34">
        <v>3</v>
      </c>
      <c r="V159" s="34">
        <v>3</v>
      </c>
      <c r="W159" s="34">
        <v>3</v>
      </c>
      <c r="X159" s="34">
        <v>3</v>
      </c>
      <c r="Y159" s="34">
        <v>3</v>
      </c>
      <c r="Z159" s="34">
        <v>3</v>
      </c>
      <c r="AA159" s="34">
        <v>3</v>
      </c>
      <c r="AB159" s="40">
        <v>0</v>
      </c>
      <c r="AC159" s="34">
        <v>0</v>
      </c>
      <c r="AD159" s="34">
        <v>0</v>
      </c>
      <c r="AE159" s="34">
        <v>0</v>
      </c>
      <c r="AF159" s="34">
        <v>0</v>
      </c>
      <c r="AG159" s="34">
        <v>0</v>
      </c>
      <c r="AH159" s="34">
        <v>0</v>
      </c>
      <c r="AI159" s="34">
        <v>0</v>
      </c>
      <c r="AJ159" s="34">
        <v>0</v>
      </c>
      <c r="AK159" s="34">
        <v>0</v>
      </c>
      <c r="AL159" s="34">
        <v>0</v>
      </c>
      <c r="AM159" s="34">
        <v>0</v>
      </c>
      <c r="AN159" s="34">
        <v>0</v>
      </c>
    </row>
    <row r="160" spans="1:40" x14ac:dyDescent="0.3">
      <c r="A160" s="98"/>
      <c r="B160" s="98"/>
      <c r="C160" s="21" t="s">
        <v>43</v>
      </c>
      <c r="D160" s="87" t="s">
        <v>62</v>
      </c>
      <c r="E160" s="108"/>
      <c r="F160" s="34">
        <v>3</v>
      </c>
      <c r="G160" s="34">
        <v>3</v>
      </c>
      <c r="H160" s="34">
        <v>3</v>
      </c>
      <c r="I160" s="34">
        <v>3</v>
      </c>
      <c r="J160" s="34">
        <v>3</v>
      </c>
      <c r="K160" s="34">
        <v>3</v>
      </c>
      <c r="L160" s="34">
        <v>3</v>
      </c>
      <c r="M160" s="34">
        <v>3</v>
      </c>
      <c r="N160" s="34">
        <v>3</v>
      </c>
      <c r="O160" s="34">
        <v>3</v>
      </c>
      <c r="P160" s="34">
        <v>3</v>
      </c>
      <c r="Q160" s="34">
        <v>3</v>
      </c>
      <c r="R160" s="34">
        <v>3</v>
      </c>
      <c r="S160" s="34">
        <v>3</v>
      </c>
      <c r="T160" s="34">
        <v>3</v>
      </c>
      <c r="U160" s="34">
        <v>3</v>
      </c>
      <c r="V160" s="34">
        <v>3</v>
      </c>
      <c r="W160" s="34">
        <v>3</v>
      </c>
      <c r="X160" s="34">
        <v>3</v>
      </c>
      <c r="Y160" s="34">
        <v>3</v>
      </c>
      <c r="Z160" s="34">
        <v>3</v>
      </c>
      <c r="AA160" s="34">
        <v>3</v>
      </c>
      <c r="AB160" s="34">
        <v>1</v>
      </c>
      <c r="AC160" s="40">
        <v>0</v>
      </c>
      <c r="AD160" s="41">
        <v>0</v>
      </c>
      <c r="AE160" s="34">
        <v>0</v>
      </c>
      <c r="AF160" s="34">
        <v>0</v>
      </c>
      <c r="AG160" s="34">
        <v>0</v>
      </c>
      <c r="AH160" s="34">
        <v>0</v>
      </c>
      <c r="AI160" s="34">
        <v>0</v>
      </c>
      <c r="AJ160" s="34">
        <v>0</v>
      </c>
      <c r="AK160" s="34">
        <v>0</v>
      </c>
      <c r="AL160" s="34">
        <v>0</v>
      </c>
      <c r="AM160" s="34">
        <v>0</v>
      </c>
      <c r="AN160" s="34">
        <v>0</v>
      </c>
    </row>
    <row r="161" spans="1:40" x14ac:dyDescent="0.3">
      <c r="A161" s="98"/>
      <c r="B161" s="98"/>
      <c r="C161" s="21" t="s">
        <v>44</v>
      </c>
      <c r="D161" s="87" t="s">
        <v>63</v>
      </c>
      <c r="E161" s="108"/>
      <c r="F161" s="34">
        <v>3</v>
      </c>
      <c r="G161" s="34">
        <v>3</v>
      </c>
      <c r="H161" s="34">
        <v>3</v>
      </c>
      <c r="I161" s="34">
        <v>3</v>
      </c>
      <c r="J161" s="34">
        <v>3</v>
      </c>
      <c r="K161" s="34">
        <v>3</v>
      </c>
      <c r="L161" s="34">
        <v>3</v>
      </c>
      <c r="M161" s="34">
        <v>3</v>
      </c>
      <c r="N161" s="34">
        <v>3</v>
      </c>
      <c r="O161" s="34">
        <v>3</v>
      </c>
      <c r="P161" s="34">
        <v>3</v>
      </c>
      <c r="Q161" s="34">
        <v>3</v>
      </c>
      <c r="R161" s="34">
        <v>3</v>
      </c>
      <c r="S161" s="34">
        <v>3</v>
      </c>
      <c r="T161" s="34">
        <v>3</v>
      </c>
      <c r="U161" s="34">
        <v>3</v>
      </c>
      <c r="V161" s="34">
        <v>3</v>
      </c>
      <c r="W161" s="34">
        <v>3</v>
      </c>
      <c r="X161" s="34">
        <v>3</v>
      </c>
      <c r="Y161" s="34">
        <v>3</v>
      </c>
      <c r="Z161" s="34">
        <v>3</v>
      </c>
      <c r="AA161" s="34">
        <v>3</v>
      </c>
      <c r="AB161" s="34">
        <v>3</v>
      </c>
      <c r="AC161" s="40">
        <v>0</v>
      </c>
      <c r="AD161" s="34">
        <v>0</v>
      </c>
      <c r="AE161" s="34">
        <v>0</v>
      </c>
      <c r="AF161" s="34">
        <v>0</v>
      </c>
      <c r="AG161" s="34">
        <v>0</v>
      </c>
      <c r="AH161" s="34">
        <v>0</v>
      </c>
      <c r="AI161" s="34">
        <v>0</v>
      </c>
      <c r="AJ161" s="34">
        <v>0</v>
      </c>
      <c r="AK161" s="34">
        <v>0</v>
      </c>
      <c r="AL161" s="34">
        <v>0</v>
      </c>
      <c r="AM161" s="34">
        <v>0</v>
      </c>
      <c r="AN161" s="34">
        <v>0</v>
      </c>
    </row>
    <row r="162" spans="1:40" x14ac:dyDescent="0.3">
      <c r="A162" s="98"/>
      <c r="B162" s="98"/>
      <c r="C162" s="21" t="s">
        <v>45</v>
      </c>
      <c r="D162" s="87" t="s">
        <v>63</v>
      </c>
      <c r="E162" s="108"/>
      <c r="F162" s="34">
        <v>2</v>
      </c>
      <c r="G162" s="34">
        <v>2</v>
      </c>
      <c r="H162" s="34">
        <v>2</v>
      </c>
      <c r="I162" s="34">
        <v>2</v>
      </c>
      <c r="J162" s="34">
        <v>2</v>
      </c>
      <c r="K162" s="34">
        <v>2</v>
      </c>
      <c r="L162" s="34">
        <v>2</v>
      </c>
      <c r="M162" s="34">
        <v>2</v>
      </c>
      <c r="N162" s="34">
        <v>2</v>
      </c>
      <c r="O162" s="34">
        <v>2</v>
      </c>
      <c r="P162" s="34">
        <v>2</v>
      </c>
      <c r="Q162" s="34">
        <v>2</v>
      </c>
      <c r="R162" s="34">
        <v>2</v>
      </c>
      <c r="S162" s="34">
        <v>2</v>
      </c>
      <c r="T162" s="34">
        <v>2</v>
      </c>
      <c r="U162" s="34">
        <v>2</v>
      </c>
      <c r="V162" s="34">
        <v>2</v>
      </c>
      <c r="W162" s="34">
        <v>2</v>
      </c>
      <c r="X162" s="34">
        <v>2</v>
      </c>
      <c r="Y162" s="34">
        <v>2</v>
      </c>
      <c r="Z162" s="34">
        <v>2</v>
      </c>
      <c r="AA162" s="34">
        <v>2</v>
      </c>
      <c r="AB162" s="34">
        <v>2</v>
      </c>
      <c r="AC162" s="41">
        <v>1</v>
      </c>
      <c r="AD162" s="40">
        <v>0</v>
      </c>
      <c r="AE162" s="34">
        <v>0</v>
      </c>
      <c r="AF162" s="34">
        <v>0</v>
      </c>
      <c r="AG162" s="34">
        <v>0</v>
      </c>
      <c r="AH162" s="34">
        <v>0</v>
      </c>
      <c r="AI162" s="34">
        <v>0</v>
      </c>
      <c r="AJ162" s="34">
        <v>0</v>
      </c>
      <c r="AK162" s="34">
        <v>0</v>
      </c>
      <c r="AL162" s="34">
        <v>0</v>
      </c>
      <c r="AM162" s="34">
        <v>0</v>
      </c>
      <c r="AN162" s="34">
        <v>0</v>
      </c>
    </row>
    <row r="163" spans="1:40" x14ac:dyDescent="0.3">
      <c r="A163" s="98"/>
      <c r="B163" s="98"/>
      <c r="C163" s="21" t="s">
        <v>46</v>
      </c>
      <c r="D163" s="87" t="s">
        <v>62</v>
      </c>
      <c r="E163" s="108"/>
      <c r="F163" s="34">
        <v>2</v>
      </c>
      <c r="G163" s="34">
        <v>2</v>
      </c>
      <c r="H163" s="34">
        <v>2</v>
      </c>
      <c r="I163" s="34">
        <v>2</v>
      </c>
      <c r="J163" s="34">
        <v>2</v>
      </c>
      <c r="K163" s="34">
        <v>2</v>
      </c>
      <c r="L163" s="34">
        <v>2</v>
      </c>
      <c r="M163" s="34">
        <v>2</v>
      </c>
      <c r="N163" s="34">
        <v>2</v>
      </c>
      <c r="O163" s="34">
        <v>2</v>
      </c>
      <c r="P163" s="34">
        <v>2</v>
      </c>
      <c r="Q163" s="34">
        <v>2</v>
      </c>
      <c r="R163" s="34">
        <v>2</v>
      </c>
      <c r="S163" s="34">
        <v>2</v>
      </c>
      <c r="T163" s="34">
        <v>2</v>
      </c>
      <c r="U163" s="34">
        <v>2</v>
      </c>
      <c r="V163" s="34">
        <v>2</v>
      </c>
      <c r="W163" s="34">
        <v>2</v>
      </c>
      <c r="X163" s="34">
        <v>2</v>
      </c>
      <c r="Y163" s="34">
        <v>2</v>
      </c>
      <c r="Z163" s="34">
        <v>2</v>
      </c>
      <c r="AA163" s="34">
        <v>2</v>
      </c>
      <c r="AB163" s="34">
        <v>2</v>
      </c>
      <c r="AC163" s="40">
        <v>0</v>
      </c>
      <c r="AD163" s="34">
        <v>0</v>
      </c>
      <c r="AE163" s="34">
        <v>0</v>
      </c>
      <c r="AF163" s="34">
        <v>0</v>
      </c>
      <c r="AG163" s="34">
        <v>0</v>
      </c>
      <c r="AH163" s="34">
        <v>0</v>
      </c>
      <c r="AI163" s="34">
        <v>0</v>
      </c>
      <c r="AJ163" s="34">
        <v>0</v>
      </c>
      <c r="AK163" s="34">
        <v>0</v>
      </c>
      <c r="AL163" s="34">
        <v>0</v>
      </c>
      <c r="AM163" s="34">
        <v>0</v>
      </c>
      <c r="AN163" s="34">
        <v>0</v>
      </c>
    </row>
    <row r="164" spans="1:40" x14ac:dyDescent="0.3">
      <c r="A164" s="98"/>
      <c r="B164" s="98"/>
      <c r="C164" s="21" t="s">
        <v>47</v>
      </c>
      <c r="D164" s="87" t="s">
        <v>62</v>
      </c>
      <c r="E164" s="108"/>
      <c r="F164" s="34">
        <v>3</v>
      </c>
      <c r="G164" s="34">
        <v>3</v>
      </c>
      <c r="H164" s="34">
        <v>3</v>
      </c>
      <c r="I164" s="34">
        <v>3</v>
      </c>
      <c r="J164" s="34">
        <v>3</v>
      </c>
      <c r="K164" s="34">
        <v>3</v>
      </c>
      <c r="L164" s="34">
        <v>3</v>
      </c>
      <c r="M164" s="34">
        <v>3</v>
      </c>
      <c r="N164" s="34">
        <v>3</v>
      </c>
      <c r="O164" s="34">
        <v>3</v>
      </c>
      <c r="P164" s="34">
        <v>3</v>
      </c>
      <c r="Q164" s="34">
        <v>3</v>
      </c>
      <c r="R164" s="34">
        <v>3</v>
      </c>
      <c r="S164" s="34">
        <v>3</v>
      </c>
      <c r="T164" s="34">
        <v>3</v>
      </c>
      <c r="U164" s="34">
        <v>3</v>
      </c>
      <c r="V164" s="34">
        <v>3</v>
      </c>
      <c r="W164" s="34">
        <v>3</v>
      </c>
      <c r="X164" s="34">
        <v>3</v>
      </c>
      <c r="Y164" s="34">
        <v>3</v>
      </c>
      <c r="Z164" s="34">
        <v>3</v>
      </c>
      <c r="AA164" s="34">
        <v>3</v>
      </c>
      <c r="AB164" s="34">
        <v>3</v>
      </c>
      <c r="AC164" s="34">
        <v>1</v>
      </c>
      <c r="AD164" s="40">
        <v>0</v>
      </c>
      <c r="AE164" s="34">
        <v>0</v>
      </c>
      <c r="AF164" s="34">
        <v>0</v>
      </c>
      <c r="AG164" s="34">
        <v>0</v>
      </c>
      <c r="AH164" s="34">
        <v>0</v>
      </c>
      <c r="AI164" s="34">
        <v>0</v>
      </c>
      <c r="AJ164" s="34">
        <v>0</v>
      </c>
      <c r="AK164" s="34">
        <v>0</v>
      </c>
      <c r="AL164" s="34">
        <v>0</v>
      </c>
      <c r="AM164" s="34">
        <v>0</v>
      </c>
      <c r="AN164" s="34">
        <v>0</v>
      </c>
    </row>
    <row r="165" spans="1:40" x14ac:dyDescent="0.3">
      <c r="A165" s="98"/>
      <c r="B165" s="99"/>
      <c r="C165" s="21" t="s">
        <v>48</v>
      </c>
      <c r="D165" s="87" t="s">
        <v>66</v>
      </c>
      <c r="E165" s="108"/>
      <c r="F165" s="39">
        <v>3</v>
      </c>
      <c r="G165" s="39">
        <v>3</v>
      </c>
      <c r="H165" s="39">
        <v>3</v>
      </c>
      <c r="I165" s="39">
        <v>3</v>
      </c>
      <c r="J165" s="39">
        <v>3</v>
      </c>
      <c r="K165" s="39">
        <v>3</v>
      </c>
      <c r="L165" s="39">
        <v>3</v>
      </c>
      <c r="M165" s="39">
        <v>3</v>
      </c>
      <c r="N165" s="39">
        <v>3</v>
      </c>
      <c r="O165" s="39">
        <v>3</v>
      </c>
      <c r="P165" s="39">
        <v>3</v>
      </c>
      <c r="Q165" s="39">
        <v>3</v>
      </c>
      <c r="R165" s="39">
        <v>3</v>
      </c>
      <c r="S165" s="39">
        <v>3</v>
      </c>
      <c r="T165" s="39">
        <v>3</v>
      </c>
      <c r="U165" s="39">
        <v>3</v>
      </c>
      <c r="V165" s="39">
        <v>3</v>
      </c>
      <c r="W165" s="39">
        <v>3</v>
      </c>
      <c r="X165" s="39">
        <v>3</v>
      </c>
      <c r="Y165" s="39">
        <v>3</v>
      </c>
      <c r="Z165" s="39">
        <v>3</v>
      </c>
      <c r="AA165" s="39">
        <v>3</v>
      </c>
      <c r="AB165" s="39">
        <v>3</v>
      </c>
      <c r="AC165" s="39">
        <v>1</v>
      </c>
      <c r="AD165" s="52">
        <v>0</v>
      </c>
      <c r="AE165" s="34">
        <v>0</v>
      </c>
      <c r="AF165" s="34">
        <v>0</v>
      </c>
      <c r="AG165" s="34">
        <v>0</v>
      </c>
      <c r="AH165" s="34">
        <v>0</v>
      </c>
      <c r="AI165" s="34">
        <v>0</v>
      </c>
      <c r="AJ165" s="34">
        <v>0</v>
      </c>
      <c r="AK165" s="34">
        <v>0</v>
      </c>
      <c r="AL165" s="34">
        <v>0</v>
      </c>
      <c r="AM165" s="34">
        <v>0</v>
      </c>
      <c r="AN165" s="34">
        <v>0</v>
      </c>
    </row>
    <row r="166" spans="1:40" x14ac:dyDescent="0.3">
      <c r="A166" s="98"/>
      <c r="B166" s="97" t="s">
        <v>51</v>
      </c>
      <c r="C166" s="20" t="s">
        <v>37</v>
      </c>
      <c r="D166" s="90" t="s">
        <v>64</v>
      </c>
      <c r="E166" s="91"/>
      <c r="F166" s="34">
        <v>4</v>
      </c>
      <c r="G166" s="34">
        <v>3</v>
      </c>
      <c r="H166" s="34">
        <v>3</v>
      </c>
      <c r="I166" s="34">
        <v>3</v>
      </c>
      <c r="J166" s="34">
        <v>3</v>
      </c>
      <c r="K166" s="34">
        <v>3</v>
      </c>
      <c r="L166" s="34">
        <v>3</v>
      </c>
      <c r="M166" s="34">
        <v>3</v>
      </c>
      <c r="N166" s="34">
        <v>3</v>
      </c>
      <c r="O166" s="34">
        <v>3</v>
      </c>
      <c r="P166" s="34">
        <v>3</v>
      </c>
      <c r="Q166" s="34">
        <v>3</v>
      </c>
      <c r="R166" s="34">
        <v>3</v>
      </c>
      <c r="S166" s="34">
        <v>3</v>
      </c>
      <c r="T166" s="34">
        <v>3</v>
      </c>
      <c r="U166" s="34">
        <v>3</v>
      </c>
      <c r="V166" s="34">
        <v>3</v>
      </c>
      <c r="W166" s="34">
        <v>3</v>
      </c>
      <c r="X166" s="34">
        <v>3</v>
      </c>
      <c r="Y166" s="34">
        <v>3</v>
      </c>
      <c r="Z166" s="34">
        <v>3</v>
      </c>
      <c r="AA166" s="34">
        <v>3</v>
      </c>
      <c r="AB166" s="34">
        <v>3</v>
      </c>
      <c r="AC166" s="34">
        <v>3</v>
      </c>
      <c r="AD166" s="34">
        <v>3</v>
      </c>
      <c r="AE166" s="51">
        <v>0</v>
      </c>
      <c r="AF166" s="34">
        <v>0</v>
      </c>
      <c r="AG166" s="16">
        <v>0</v>
      </c>
      <c r="AH166" s="16">
        <v>0</v>
      </c>
      <c r="AI166" s="16">
        <v>0</v>
      </c>
      <c r="AJ166" s="16">
        <v>0</v>
      </c>
      <c r="AK166" s="16">
        <v>0</v>
      </c>
      <c r="AL166" s="16">
        <v>0</v>
      </c>
      <c r="AM166" s="16">
        <v>0</v>
      </c>
      <c r="AN166" s="16">
        <v>0</v>
      </c>
    </row>
    <row r="167" spans="1:40" x14ac:dyDescent="0.3">
      <c r="A167" s="98"/>
      <c r="B167" s="98"/>
      <c r="C167" s="20"/>
      <c r="D167" s="90"/>
      <c r="E167" s="107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62">
        <v>1</v>
      </c>
      <c r="AF167" s="34"/>
      <c r="AG167" s="16"/>
      <c r="AH167" s="16"/>
      <c r="AI167" s="16"/>
      <c r="AJ167" s="16"/>
      <c r="AK167" s="16"/>
      <c r="AL167" s="16"/>
      <c r="AM167" s="16"/>
      <c r="AN167" s="16"/>
    </row>
    <row r="168" spans="1:40" x14ac:dyDescent="0.3">
      <c r="A168" s="98"/>
      <c r="B168" s="98"/>
      <c r="C168" s="20" t="s">
        <v>38</v>
      </c>
      <c r="D168" s="90" t="s">
        <v>66</v>
      </c>
      <c r="E168" s="91"/>
      <c r="F168" s="34">
        <v>3</v>
      </c>
      <c r="G168" s="34">
        <v>3</v>
      </c>
      <c r="H168" s="34">
        <v>3</v>
      </c>
      <c r="I168" s="34">
        <v>3</v>
      </c>
      <c r="J168" s="34">
        <v>3</v>
      </c>
      <c r="K168" s="34">
        <v>3</v>
      </c>
      <c r="L168" s="34">
        <v>3</v>
      </c>
      <c r="M168" s="34">
        <v>3</v>
      </c>
      <c r="N168" s="34">
        <v>3</v>
      </c>
      <c r="O168" s="34">
        <v>3</v>
      </c>
      <c r="P168" s="34">
        <v>3</v>
      </c>
      <c r="Q168" s="34">
        <v>3</v>
      </c>
      <c r="R168" s="34">
        <v>3</v>
      </c>
      <c r="S168" s="34">
        <v>3</v>
      </c>
      <c r="T168" s="34">
        <v>3</v>
      </c>
      <c r="U168" s="34">
        <v>3</v>
      </c>
      <c r="V168" s="34">
        <v>3</v>
      </c>
      <c r="W168" s="34">
        <v>3</v>
      </c>
      <c r="X168" s="34">
        <v>3</v>
      </c>
      <c r="Y168" s="34">
        <v>3</v>
      </c>
      <c r="Z168" s="34">
        <v>3</v>
      </c>
      <c r="AA168" s="34">
        <v>3</v>
      </c>
      <c r="AB168" s="34">
        <v>3</v>
      </c>
      <c r="AC168" s="34">
        <v>3</v>
      </c>
      <c r="AD168" s="34">
        <v>1</v>
      </c>
      <c r="AE168" s="51">
        <v>0</v>
      </c>
      <c r="AF168" s="34">
        <v>0</v>
      </c>
      <c r="AG168" s="16">
        <v>0</v>
      </c>
      <c r="AH168" s="16">
        <v>0</v>
      </c>
      <c r="AI168" s="16">
        <v>0</v>
      </c>
      <c r="AJ168" s="16">
        <v>0</v>
      </c>
      <c r="AK168" s="16">
        <v>0</v>
      </c>
      <c r="AL168" s="16">
        <v>0</v>
      </c>
      <c r="AM168" s="16">
        <v>0</v>
      </c>
      <c r="AN168" s="16">
        <v>0</v>
      </c>
    </row>
    <row r="169" spans="1:40" x14ac:dyDescent="0.3">
      <c r="A169" s="98"/>
      <c r="B169" s="98"/>
      <c r="C169" s="21" t="s">
        <v>39</v>
      </c>
      <c r="D169" s="90" t="s">
        <v>65</v>
      </c>
      <c r="E169" s="91"/>
      <c r="F169" s="34">
        <v>2</v>
      </c>
      <c r="G169" s="34">
        <v>2</v>
      </c>
      <c r="H169" s="34">
        <v>2</v>
      </c>
      <c r="I169" s="34">
        <v>2</v>
      </c>
      <c r="J169" s="34">
        <v>2</v>
      </c>
      <c r="K169" s="34">
        <v>2</v>
      </c>
      <c r="L169" s="34">
        <v>2</v>
      </c>
      <c r="M169" s="34">
        <v>2</v>
      </c>
      <c r="N169" s="34">
        <v>2</v>
      </c>
      <c r="O169" s="34">
        <v>2</v>
      </c>
      <c r="P169" s="34">
        <v>2</v>
      </c>
      <c r="Q169" s="34">
        <v>2</v>
      </c>
      <c r="R169" s="34">
        <v>2</v>
      </c>
      <c r="S169" s="34">
        <v>2</v>
      </c>
      <c r="T169" s="34">
        <v>2</v>
      </c>
      <c r="U169" s="34">
        <v>2</v>
      </c>
      <c r="V169" s="34">
        <v>2</v>
      </c>
      <c r="W169" s="34">
        <v>2</v>
      </c>
      <c r="X169" s="34">
        <v>2</v>
      </c>
      <c r="Y169" s="34">
        <v>2</v>
      </c>
      <c r="Z169" s="34">
        <v>2</v>
      </c>
      <c r="AA169" s="34">
        <v>2</v>
      </c>
      <c r="AB169" s="34">
        <v>2</v>
      </c>
      <c r="AC169" s="34">
        <v>2</v>
      </c>
      <c r="AD169" s="51">
        <v>0</v>
      </c>
      <c r="AE169" s="34">
        <v>0</v>
      </c>
      <c r="AF169" s="34">
        <v>0</v>
      </c>
      <c r="AG169" s="16">
        <v>0</v>
      </c>
      <c r="AH169" s="16">
        <v>0</v>
      </c>
      <c r="AI169" s="16">
        <v>0</v>
      </c>
      <c r="AJ169" s="16">
        <v>0</v>
      </c>
      <c r="AK169" s="16">
        <v>0</v>
      </c>
      <c r="AL169" s="16">
        <v>0</v>
      </c>
      <c r="AM169" s="16">
        <v>0</v>
      </c>
      <c r="AN169" s="16">
        <v>0</v>
      </c>
    </row>
    <row r="170" spans="1:40" x14ac:dyDescent="0.3">
      <c r="A170" s="98"/>
      <c r="B170" s="98"/>
      <c r="C170" s="20" t="s">
        <v>67</v>
      </c>
      <c r="D170" s="90" t="s">
        <v>64</v>
      </c>
      <c r="E170" s="91"/>
      <c r="F170" s="34">
        <v>3</v>
      </c>
      <c r="G170" s="34">
        <v>3</v>
      </c>
      <c r="H170" s="34">
        <v>3</v>
      </c>
      <c r="I170" s="34">
        <v>3</v>
      </c>
      <c r="J170" s="34">
        <v>3</v>
      </c>
      <c r="K170" s="34">
        <v>3</v>
      </c>
      <c r="L170" s="34">
        <v>3</v>
      </c>
      <c r="M170" s="34">
        <v>3</v>
      </c>
      <c r="N170" s="34">
        <v>3</v>
      </c>
      <c r="O170" s="34">
        <v>3</v>
      </c>
      <c r="P170" s="34">
        <v>3</v>
      </c>
      <c r="Q170" s="34">
        <v>3</v>
      </c>
      <c r="R170" s="34">
        <v>3</v>
      </c>
      <c r="S170" s="34">
        <v>3</v>
      </c>
      <c r="T170" s="34">
        <v>3</v>
      </c>
      <c r="U170" s="34">
        <v>3</v>
      </c>
      <c r="V170" s="34">
        <v>3</v>
      </c>
      <c r="W170" s="34">
        <v>3</v>
      </c>
      <c r="X170" s="34">
        <v>3</v>
      </c>
      <c r="Y170" s="34">
        <v>3</v>
      </c>
      <c r="Z170" s="34">
        <v>3</v>
      </c>
      <c r="AA170" s="34">
        <v>3</v>
      </c>
      <c r="AB170" s="34">
        <v>3</v>
      </c>
      <c r="AC170" s="34">
        <v>3</v>
      </c>
      <c r="AD170" s="34">
        <v>2</v>
      </c>
      <c r="AE170" s="3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  <c r="AK170" s="16">
        <v>0</v>
      </c>
      <c r="AL170" s="16">
        <v>0</v>
      </c>
      <c r="AM170" s="16">
        <v>0</v>
      </c>
      <c r="AN170" s="16">
        <v>0</v>
      </c>
    </row>
    <row r="171" spans="1:40" x14ac:dyDescent="0.3">
      <c r="A171" s="98"/>
      <c r="B171" s="98"/>
      <c r="C171" s="21" t="s">
        <v>50</v>
      </c>
      <c r="D171" s="87" t="s">
        <v>65</v>
      </c>
      <c r="E171" s="88"/>
      <c r="F171" s="34">
        <v>2</v>
      </c>
      <c r="G171" s="34">
        <v>2</v>
      </c>
      <c r="H171" s="34">
        <v>2</v>
      </c>
      <c r="I171" s="34">
        <v>2</v>
      </c>
      <c r="J171" s="34">
        <v>2</v>
      </c>
      <c r="K171" s="34">
        <v>2</v>
      </c>
      <c r="L171" s="34">
        <v>2</v>
      </c>
      <c r="M171" s="34">
        <v>2</v>
      </c>
      <c r="N171" s="34">
        <v>2</v>
      </c>
      <c r="O171" s="34">
        <v>2</v>
      </c>
      <c r="P171" s="34">
        <v>2</v>
      </c>
      <c r="Q171" s="34">
        <v>2</v>
      </c>
      <c r="R171" s="34">
        <v>2</v>
      </c>
      <c r="S171" s="34">
        <v>2</v>
      </c>
      <c r="T171" s="34">
        <v>2</v>
      </c>
      <c r="U171" s="34">
        <v>2</v>
      </c>
      <c r="V171" s="34">
        <v>2</v>
      </c>
      <c r="W171" s="34">
        <v>2</v>
      </c>
      <c r="X171" s="34">
        <v>2</v>
      </c>
      <c r="Y171" s="34">
        <v>2</v>
      </c>
      <c r="Z171" s="34">
        <v>2</v>
      </c>
      <c r="AA171" s="34">
        <v>2</v>
      </c>
      <c r="AB171" s="34">
        <v>2</v>
      </c>
      <c r="AC171" s="34">
        <v>2</v>
      </c>
      <c r="AD171" s="34">
        <v>2</v>
      </c>
      <c r="AE171" s="34">
        <v>1</v>
      </c>
      <c r="AF171" s="36">
        <v>0</v>
      </c>
      <c r="AG171" s="16">
        <v>0</v>
      </c>
      <c r="AH171" s="16">
        <v>0</v>
      </c>
      <c r="AI171" s="16">
        <v>0</v>
      </c>
      <c r="AJ171" s="16">
        <v>0</v>
      </c>
      <c r="AK171" s="16">
        <v>0</v>
      </c>
      <c r="AL171" s="16">
        <v>0</v>
      </c>
      <c r="AM171" s="16">
        <v>0</v>
      </c>
      <c r="AN171" s="16">
        <v>0</v>
      </c>
    </row>
    <row r="172" spans="1:40" x14ac:dyDescent="0.3">
      <c r="A172" s="98"/>
      <c r="B172" s="98"/>
      <c r="C172" s="21" t="s">
        <v>43</v>
      </c>
      <c r="D172" s="87" t="s">
        <v>64</v>
      </c>
      <c r="E172" s="88"/>
      <c r="F172" s="34">
        <v>3</v>
      </c>
      <c r="G172" s="34">
        <v>3</v>
      </c>
      <c r="H172" s="34">
        <v>3</v>
      </c>
      <c r="I172" s="34">
        <v>3</v>
      </c>
      <c r="J172" s="34">
        <v>3</v>
      </c>
      <c r="K172" s="34">
        <v>3</v>
      </c>
      <c r="L172" s="34">
        <v>3</v>
      </c>
      <c r="M172" s="34">
        <v>3</v>
      </c>
      <c r="N172" s="34">
        <v>3</v>
      </c>
      <c r="O172" s="34">
        <v>3</v>
      </c>
      <c r="P172" s="34">
        <v>3</v>
      </c>
      <c r="Q172" s="34">
        <v>3</v>
      </c>
      <c r="R172" s="34">
        <v>3</v>
      </c>
      <c r="S172" s="34">
        <v>3</v>
      </c>
      <c r="T172" s="34">
        <v>3</v>
      </c>
      <c r="U172" s="34">
        <v>3</v>
      </c>
      <c r="V172" s="34">
        <v>3</v>
      </c>
      <c r="W172" s="34">
        <v>3</v>
      </c>
      <c r="X172" s="34">
        <v>3</v>
      </c>
      <c r="Y172" s="34">
        <v>3</v>
      </c>
      <c r="Z172" s="34">
        <v>3</v>
      </c>
      <c r="AA172" s="34">
        <v>3</v>
      </c>
      <c r="AB172" s="34">
        <v>3</v>
      </c>
      <c r="AC172" s="34">
        <v>3</v>
      </c>
      <c r="AD172" s="34">
        <v>3</v>
      </c>
      <c r="AE172" s="34">
        <v>2</v>
      </c>
      <c r="AF172" s="36">
        <v>0</v>
      </c>
      <c r="AG172" s="16">
        <v>0</v>
      </c>
      <c r="AH172" s="16">
        <v>0</v>
      </c>
      <c r="AI172" s="16">
        <v>0</v>
      </c>
      <c r="AJ172" s="16">
        <v>0</v>
      </c>
      <c r="AK172" s="16">
        <v>0</v>
      </c>
      <c r="AL172" s="16">
        <v>0</v>
      </c>
      <c r="AM172" s="16">
        <v>0</v>
      </c>
      <c r="AN172" s="16">
        <v>0</v>
      </c>
    </row>
    <row r="173" spans="1:40" x14ac:dyDescent="0.3">
      <c r="A173" s="98"/>
      <c r="B173" s="98"/>
      <c r="C173" s="21" t="s">
        <v>44</v>
      </c>
      <c r="D173" s="87" t="s">
        <v>65</v>
      </c>
      <c r="E173" s="88"/>
      <c r="F173" s="34">
        <v>2</v>
      </c>
      <c r="G173" s="34">
        <v>2</v>
      </c>
      <c r="H173" s="34">
        <v>2</v>
      </c>
      <c r="I173" s="34">
        <v>2</v>
      </c>
      <c r="J173" s="34">
        <v>2</v>
      </c>
      <c r="K173" s="34">
        <v>2</v>
      </c>
      <c r="L173" s="34">
        <v>2</v>
      </c>
      <c r="M173" s="34">
        <v>2</v>
      </c>
      <c r="N173" s="34">
        <v>2</v>
      </c>
      <c r="O173" s="34">
        <v>2</v>
      </c>
      <c r="P173" s="34">
        <v>2</v>
      </c>
      <c r="Q173" s="34">
        <v>2</v>
      </c>
      <c r="R173" s="34">
        <v>2</v>
      </c>
      <c r="S173" s="34">
        <v>2</v>
      </c>
      <c r="T173" s="34">
        <v>2</v>
      </c>
      <c r="U173" s="34">
        <v>2</v>
      </c>
      <c r="V173" s="34">
        <v>2</v>
      </c>
      <c r="W173" s="34">
        <v>2</v>
      </c>
      <c r="X173" s="34">
        <v>2</v>
      </c>
      <c r="Y173" s="34">
        <v>2</v>
      </c>
      <c r="Z173" s="34">
        <v>2</v>
      </c>
      <c r="AA173" s="34">
        <v>2</v>
      </c>
      <c r="AB173" s="34">
        <v>2</v>
      </c>
      <c r="AC173" s="34">
        <v>2</v>
      </c>
      <c r="AD173" s="34">
        <v>2</v>
      </c>
      <c r="AE173" s="34">
        <v>2</v>
      </c>
      <c r="AF173" s="34">
        <v>1</v>
      </c>
      <c r="AG173" s="36">
        <v>0</v>
      </c>
      <c r="AH173" s="16">
        <v>0</v>
      </c>
      <c r="AI173" s="16">
        <v>0</v>
      </c>
      <c r="AJ173" s="16">
        <v>0</v>
      </c>
      <c r="AK173" s="16">
        <v>0</v>
      </c>
      <c r="AL173" s="16">
        <v>0</v>
      </c>
      <c r="AM173" s="16">
        <v>0</v>
      </c>
      <c r="AN173" s="16">
        <v>0</v>
      </c>
    </row>
    <row r="174" spans="1:40" x14ac:dyDescent="0.3">
      <c r="A174" s="98"/>
      <c r="B174" s="98"/>
      <c r="C174" s="21" t="s">
        <v>45</v>
      </c>
      <c r="D174" s="87" t="s">
        <v>66</v>
      </c>
      <c r="E174" s="88"/>
      <c r="F174" s="34">
        <v>3</v>
      </c>
      <c r="G174" s="34">
        <v>3</v>
      </c>
      <c r="H174" s="34">
        <v>3</v>
      </c>
      <c r="I174" s="34">
        <v>3</v>
      </c>
      <c r="J174" s="34">
        <v>3</v>
      </c>
      <c r="K174" s="34">
        <v>3</v>
      </c>
      <c r="L174" s="34">
        <v>3</v>
      </c>
      <c r="M174" s="34">
        <v>3</v>
      </c>
      <c r="N174" s="34">
        <v>3</v>
      </c>
      <c r="O174" s="34">
        <v>3</v>
      </c>
      <c r="P174" s="34">
        <v>3</v>
      </c>
      <c r="Q174" s="34">
        <v>3</v>
      </c>
      <c r="R174" s="34">
        <v>3</v>
      </c>
      <c r="S174" s="34">
        <v>3</v>
      </c>
      <c r="T174" s="34">
        <v>3</v>
      </c>
      <c r="U174" s="34">
        <v>3</v>
      </c>
      <c r="V174" s="34">
        <v>3</v>
      </c>
      <c r="W174" s="34">
        <v>3</v>
      </c>
      <c r="X174" s="34">
        <v>3</v>
      </c>
      <c r="Y174" s="34">
        <v>3</v>
      </c>
      <c r="Z174" s="34">
        <v>3</v>
      </c>
      <c r="AA174" s="34">
        <v>3</v>
      </c>
      <c r="AB174" s="34">
        <v>3</v>
      </c>
      <c r="AC174" s="34">
        <v>3</v>
      </c>
      <c r="AD174" s="34">
        <v>3</v>
      </c>
      <c r="AE174" s="34">
        <v>3</v>
      </c>
      <c r="AF174" s="34">
        <v>3</v>
      </c>
      <c r="AG174" s="36">
        <v>0</v>
      </c>
      <c r="AH174" s="16">
        <v>0</v>
      </c>
      <c r="AI174" s="16">
        <v>0</v>
      </c>
      <c r="AJ174" s="16">
        <v>0</v>
      </c>
      <c r="AK174" s="16">
        <v>0</v>
      </c>
      <c r="AL174" s="16">
        <v>0</v>
      </c>
      <c r="AM174" s="16">
        <v>0</v>
      </c>
      <c r="AN174" s="16">
        <v>0</v>
      </c>
    </row>
    <row r="175" spans="1:40" x14ac:dyDescent="0.3">
      <c r="A175" s="98"/>
      <c r="B175" s="98"/>
      <c r="C175" s="21" t="s">
        <v>46</v>
      </c>
      <c r="D175" s="87" t="s">
        <v>64</v>
      </c>
      <c r="E175" s="88"/>
      <c r="F175" s="34">
        <v>3</v>
      </c>
      <c r="G175" s="34">
        <v>3</v>
      </c>
      <c r="H175" s="34">
        <v>3</v>
      </c>
      <c r="I175" s="34">
        <v>3</v>
      </c>
      <c r="J175" s="34">
        <v>3</v>
      </c>
      <c r="K175" s="34">
        <v>3</v>
      </c>
      <c r="L175" s="34">
        <v>3</v>
      </c>
      <c r="M175" s="34">
        <v>3</v>
      </c>
      <c r="N175" s="34">
        <v>3</v>
      </c>
      <c r="O175" s="34">
        <v>3</v>
      </c>
      <c r="P175" s="34">
        <v>3</v>
      </c>
      <c r="Q175" s="34">
        <v>3</v>
      </c>
      <c r="R175" s="34">
        <v>3</v>
      </c>
      <c r="S175" s="34">
        <v>3</v>
      </c>
      <c r="T175" s="34">
        <v>3</v>
      </c>
      <c r="U175" s="34">
        <v>3</v>
      </c>
      <c r="V175" s="34">
        <v>3</v>
      </c>
      <c r="W175" s="34">
        <v>3</v>
      </c>
      <c r="X175" s="34">
        <v>3</v>
      </c>
      <c r="Y175" s="34">
        <v>3</v>
      </c>
      <c r="Z175" s="34">
        <v>3</v>
      </c>
      <c r="AA175" s="34">
        <v>3</v>
      </c>
      <c r="AB175" s="34">
        <v>3</v>
      </c>
      <c r="AC175" s="34">
        <v>3</v>
      </c>
      <c r="AD175" s="34">
        <v>3</v>
      </c>
      <c r="AE175" s="34">
        <v>3</v>
      </c>
      <c r="AF175" s="34">
        <v>3</v>
      </c>
      <c r="AG175" s="34">
        <v>2</v>
      </c>
      <c r="AH175" s="36">
        <v>0</v>
      </c>
      <c r="AI175" s="16">
        <v>0</v>
      </c>
      <c r="AJ175" s="16">
        <v>0</v>
      </c>
      <c r="AK175" s="16">
        <v>0</v>
      </c>
      <c r="AL175" s="16">
        <v>0</v>
      </c>
      <c r="AM175" s="16">
        <v>0</v>
      </c>
      <c r="AN175" s="16">
        <v>0</v>
      </c>
    </row>
    <row r="176" spans="1:40" x14ac:dyDescent="0.3">
      <c r="A176" s="98"/>
      <c r="B176" s="98"/>
      <c r="C176" s="21"/>
      <c r="D176" s="71"/>
      <c r="E176" s="7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48">
        <v>-1</v>
      </c>
      <c r="AI176" s="16"/>
      <c r="AJ176" s="16"/>
      <c r="AK176" s="16"/>
      <c r="AL176" s="16"/>
      <c r="AM176" s="16"/>
      <c r="AN176" s="16"/>
    </row>
    <row r="177" spans="1:40" x14ac:dyDescent="0.3">
      <c r="A177" s="98"/>
      <c r="B177" s="98"/>
      <c r="C177" s="21" t="s">
        <v>47</v>
      </c>
      <c r="D177" s="87" t="s">
        <v>65</v>
      </c>
      <c r="E177" s="88"/>
      <c r="F177" s="34">
        <v>4</v>
      </c>
      <c r="G177" s="34">
        <v>4</v>
      </c>
      <c r="H177" s="34">
        <v>4</v>
      </c>
      <c r="I177" s="34">
        <v>4</v>
      </c>
      <c r="J177" s="34">
        <v>4</v>
      </c>
      <c r="K177" s="34">
        <v>4</v>
      </c>
      <c r="L177" s="34">
        <v>4</v>
      </c>
      <c r="M177" s="34">
        <v>4</v>
      </c>
      <c r="N177" s="34">
        <v>4</v>
      </c>
      <c r="O177" s="34">
        <v>4</v>
      </c>
      <c r="P177" s="34">
        <v>4</v>
      </c>
      <c r="Q177" s="34">
        <v>4</v>
      </c>
      <c r="R177" s="34">
        <v>4</v>
      </c>
      <c r="S177" s="34">
        <v>4</v>
      </c>
      <c r="T177" s="34">
        <v>4</v>
      </c>
      <c r="U177" s="34">
        <v>4</v>
      </c>
      <c r="V177" s="34">
        <v>4</v>
      </c>
      <c r="W177" s="34">
        <v>4</v>
      </c>
      <c r="X177" s="34">
        <v>4</v>
      </c>
      <c r="Y177" s="34">
        <v>4</v>
      </c>
      <c r="Z177" s="34">
        <v>4</v>
      </c>
      <c r="AA177" s="34">
        <v>4</v>
      </c>
      <c r="AB177" s="34">
        <v>4</v>
      </c>
      <c r="AC177" s="34">
        <v>4</v>
      </c>
      <c r="AD177" s="34">
        <v>4</v>
      </c>
      <c r="AE177" s="34">
        <v>4</v>
      </c>
      <c r="AF177" s="34">
        <v>4</v>
      </c>
      <c r="AG177" s="34">
        <v>4</v>
      </c>
      <c r="AH177" s="34">
        <v>2</v>
      </c>
      <c r="AI177" s="36">
        <v>0</v>
      </c>
      <c r="AJ177" s="16">
        <v>0</v>
      </c>
      <c r="AK177" s="16">
        <v>0</v>
      </c>
      <c r="AL177" s="16">
        <v>0</v>
      </c>
      <c r="AM177" s="16">
        <v>0</v>
      </c>
      <c r="AN177" s="16">
        <v>0</v>
      </c>
    </row>
    <row r="178" spans="1:40" x14ac:dyDescent="0.3">
      <c r="A178" s="98"/>
      <c r="B178" s="99"/>
      <c r="C178" s="21" t="s">
        <v>48</v>
      </c>
      <c r="D178" s="87" t="s">
        <v>65</v>
      </c>
      <c r="E178" s="88"/>
      <c r="F178" s="34">
        <v>4</v>
      </c>
      <c r="G178" s="34">
        <v>4</v>
      </c>
      <c r="H178" s="34">
        <v>4</v>
      </c>
      <c r="I178" s="34">
        <v>4</v>
      </c>
      <c r="J178" s="34">
        <v>4</v>
      </c>
      <c r="K178" s="34">
        <v>4</v>
      </c>
      <c r="L178" s="34">
        <v>4</v>
      </c>
      <c r="M178" s="34">
        <v>4</v>
      </c>
      <c r="N178" s="34">
        <v>4</v>
      </c>
      <c r="O178" s="34">
        <v>4</v>
      </c>
      <c r="P178" s="34">
        <v>4</v>
      </c>
      <c r="Q178" s="34">
        <v>4</v>
      </c>
      <c r="R178" s="34">
        <v>4</v>
      </c>
      <c r="S178" s="34">
        <v>4</v>
      </c>
      <c r="T178" s="34">
        <v>4</v>
      </c>
      <c r="U178" s="34">
        <v>4</v>
      </c>
      <c r="V178" s="34">
        <v>4</v>
      </c>
      <c r="W178" s="34">
        <v>4</v>
      </c>
      <c r="X178" s="34">
        <v>4</v>
      </c>
      <c r="Y178" s="34">
        <v>4</v>
      </c>
      <c r="Z178" s="34">
        <v>4</v>
      </c>
      <c r="AA178" s="34">
        <v>4</v>
      </c>
      <c r="AB178" s="34">
        <v>4</v>
      </c>
      <c r="AC178" s="34">
        <v>4</v>
      </c>
      <c r="AD178" s="34">
        <v>4</v>
      </c>
      <c r="AE178" s="34">
        <v>4</v>
      </c>
      <c r="AF178" s="34">
        <v>4</v>
      </c>
      <c r="AG178" s="34">
        <v>4</v>
      </c>
      <c r="AH178" s="34">
        <v>4</v>
      </c>
      <c r="AI178" s="34">
        <v>2</v>
      </c>
      <c r="AJ178" s="36">
        <v>0</v>
      </c>
      <c r="AK178" s="16">
        <v>0</v>
      </c>
      <c r="AL178" s="16">
        <v>0</v>
      </c>
      <c r="AM178" s="16">
        <v>0</v>
      </c>
      <c r="AN178" s="16">
        <v>0</v>
      </c>
    </row>
    <row r="179" spans="1:40" x14ac:dyDescent="0.3">
      <c r="A179" s="98"/>
      <c r="B179" s="102" t="s">
        <v>19</v>
      </c>
      <c r="C179" s="20" t="s">
        <v>37</v>
      </c>
      <c r="D179" s="87" t="s">
        <v>66</v>
      </c>
      <c r="E179" s="108"/>
      <c r="F179" s="34">
        <v>3</v>
      </c>
      <c r="G179" s="34">
        <v>3</v>
      </c>
      <c r="H179" s="34">
        <v>3</v>
      </c>
      <c r="I179" s="34">
        <v>3</v>
      </c>
      <c r="J179" s="34">
        <v>3</v>
      </c>
      <c r="K179" s="34">
        <v>3</v>
      </c>
      <c r="L179" s="34">
        <v>3</v>
      </c>
      <c r="M179" s="34">
        <v>3</v>
      </c>
      <c r="N179" s="34">
        <v>3</v>
      </c>
      <c r="O179" s="34">
        <v>3</v>
      </c>
      <c r="P179" s="34">
        <v>3</v>
      </c>
      <c r="Q179" s="34">
        <v>3</v>
      </c>
      <c r="R179" s="34">
        <v>3</v>
      </c>
      <c r="S179" s="34">
        <v>3</v>
      </c>
      <c r="T179" s="34">
        <v>3</v>
      </c>
      <c r="U179" s="34">
        <v>3</v>
      </c>
      <c r="V179" s="34">
        <v>3</v>
      </c>
      <c r="W179" s="34">
        <v>3</v>
      </c>
      <c r="X179" s="34">
        <v>3</v>
      </c>
      <c r="Y179" s="34">
        <v>3</v>
      </c>
      <c r="Z179" s="34">
        <v>3</v>
      </c>
      <c r="AA179" s="34">
        <v>3</v>
      </c>
      <c r="AB179" s="34">
        <v>3</v>
      </c>
      <c r="AC179" s="34">
        <v>3</v>
      </c>
      <c r="AD179" s="34">
        <v>3</v>
      </c>
      <c r="AE179" s="34">
        <v>3</v>
      </c>
      <c r="AF179" s="34">
        <v>3</v>
      </c>
      <c r="AG179" s="34">
        <v>3</v>
      </c>
      <c r="AH179" s="34">
        <v>3</v>
      </c>
      <c r="AI179" s="34">
        <v>1</v>
      </c>
      <c r="AJ179" s="36">
        <v>0</v>
      </c>
      <c r="AK179" s="16">
        <v>0</v>
      </c>
      <c r="AL179" s="16">
        <v>0</v>
      </c>
      <c r="AM179" s="16">
        <v>0</v>
      </c>
      <c r="AN179" s="16">
        <v>0</v>
      </c>
    </row>
    <row r="180" spans="1:40" x14ac:dyDescent="0.3">
      <c r="A180" s="98"/>
      <c r="B180" s="103"/>
      <c r="C180" s="20" t="s">
        <v>38</v>
      </c>
      <c r="D180" s="87" t="s">
        <v>65</v>
      </c>
      <c r="E180" s="108"/>
      <c r="F180" s="34">
        <v>2</v>
      </c>
      <c r="G180" s="34">
        <v>2</v>
      </c>
      <c r="H180" s="34">
        <v>2</v>
      </c>
      <c r="I180" s="34">
        <v>2</v>
      </c>
      <c r="J180" s="34">
        <v>2</v>
      </c>
      <c r="K180" s="34">
        <v>2</v>
      </c>
      <c r="L180" s="34">
        <v>2</v>
      </c>
      <c r="M180" s="34">
        <v>2</v>
      </c>
      <c r="N180" s="34">
        <v>2</v>
      </c>
      <c r="O180" s="34">
        <v>2</v>
      </c>
      <c r="P180" s="34">
        <v>2</v>
      </c>
      <c r="Q180" s="34">
        <v>2</v>
      </c>
      <c r="R180" s="34">
        <v>2</v>
      </c>
      <c r="S180" s="34">
        <v>2</v>
      </c>
      <c r="T180" s="34">
        <v>2</v>
      </c>
      <c r="U180" s="34">
        <v>2</v>
      </c>
      <c r="V180" s="34">
        <v>2</v>
      </c>
      <c r="W180" s="34">
        <v>2</v>
      </c>
      <c r="X180" s="34">
        <v>2</v>
      </c>
      <c r="Y180" s="34">
        <v>2</v>
      </c>
      <c r="Z180" s="34">
        <v>2</v>
      </c>
      <c r="AA180" s="34">
        <v>2</v>
      </c>
      <c r="AB180" s="34">
        <v>2</v>
      </c>
      <c r="AC180" s="34">
        <v>2</v>
      </c>
      <c r="AD180" s="34">
        <v>2</v>
      </c>
      <c r="AE180" s="34">
        <v>2</v>
      </c>
      <c r="AF180" s="34">
        <v>2</v>
      </c>
      <c r="AG180" s="34">
        <v>2</v>
      </c>
      <c r="AH180" s="34">
        <v>2</v>
      </c>
      <c r="AI180" s="34">
        <v>2</v>
      </c>
      <c r="AJ180" s="34">
        <v>1</v>
      </c>
      <c r="AK180" s="36">
        <v>0</v>
      </c>
      <c r="AL180" s="16">
        <v>0</v>
      </c>
      <c r="AM180" s="16">
        <v>0</v>
      </c>
      <c r="AN180" s="16">
        <v>0</v>
      </c>
    </row>
    <row r="181" spans="1:40" x14ac:dyDescent="0.3">
      <c r="A181" s="98"/>
      <c r="B181" s="103"/>
      <c r="C181" s="21" t="s">
        <v>39</v>
      </c>
      <c r="D181" s="87" t="s">
        <v>62</v>
      </c>
      <c r="E181" s="108"/>
      <c r="F181" s="34">
        <v>2</v>
      </c>
      <c r="G181" s="34">
        <v>2</v>
      </c>
      <c r="H181" s="34">
        <v>2</v>
      </c>
      <c r="I181" s="34">
        <v>2</v>
      </c>
      <c r="J181" s="34">
        <v>2</v>
      </c>
      <c r="K181" s="34">
        <v>2</v>
      </c>
      <c r="L181" s="34">
        <v>2</v>
      </c>
      <c r="M181" s="34">
        <v>2</v>
      </c>
      <c r="N181" s="34">
        <v>2</v>
      </c>
      <c r="O181" s="34">
        <v>2</v>
      </c>
      <c r="P181" s="34">
        <v>2</v>
      </c>
      <c r="Q181" s="34">
        <v>2</v>
      </c>
      <c r="R181" s="34">
        <v>2</v>
      </c>
      <c r="S181" s="34">
        <v>2</v>
      </c>
      <c r="T181" s="34">
        <v>2</v>
      </c>
      <c r="U181" s="34">
        <v>2</v>
      </c>
      <c r="V181" s="34">
        <v>2</v>
      </c>
      <c r="W181" s="34">
        <v>2</v>
      </c>
      <c r="X181" s="34">
        <v>2</v>
      </c>
      <c r="Y181" s="34">
        <v>2</v>
      </c>
      <c r="Z181" s="34">
        <v>2</v>
      </c>
      <c r="AA181" s="34">
        <v>2</v>
      </c>
      <c r="AB181" s="34">
        <v>2</v>
      </c>
      <c r="AC181" s="34">
        <v>2</v>
      </c>
      <c r="AD181" s="34">
        <v>2</v>
      </c>
      <c r="AE181" s="34">
        <v>2</v>
      </c>
      <c r="AF181" s="34">
        <v>2</v>
      </c>
      <c r="AG181" s="34">
        <v>2</v>
      </c>
      <c r="AH181" s="34">
        <v>2</v>
      </c>
      <c r="AI181" s="34">
        <v>1</v>
      </c>
      <c r="AJ181" s="36">
        <v>0</v>
      </c>
      <c r="AK181" s="16">
        <v>0</v>
      </c>
      <c r="AL181" s="16">
        <v>0</v>
      </c>
      <c r="AM181" s="16">
        <v>0</v>
      </c>
      <c r="AN181" s="16">
        <v>0</v>
      </c>
    </row>
    <row r="182" spans="1:40" x14ac:dyDescent="0.3">
      <c r="A182" s="98"/>
      <c r="B182" s="103"/>
      <c r="C182" s="21"/>
      <c r="D182" s="71"/>
      <c r="E182" s="72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48">
        <v>-0.5</v>
      </c>
      <c r="AK182" s="16"/>
      <c r="AL182" s="16"/>
      <c r="AM182" s="16"/>
      <c r="AN182" s="16"/>
    </row>
    <row r="183" spans="1:40" x14ac:dyDescent="0.3">
      <c r="A183" s="98"/>
      <c r="B183" s="103"/>
      <c r="C183" s="20" t="s">
        <v>67</v>
      </c>
      <c r="D183" s="87" t="s">
        <v>62</v>
      </c>
      <c r="E183" s="108"/>
      <c r="F183" s="34">
        <v>3</v>
      </c>
      <c r="G183" s="34">
        <v>3</v>
      </c>
      <c r="H183" s="34">
        <v>3</v>
      </c>
      <c r="I183" s="34">
        <v>3</v>
      </c>
      <c r="J183" s="34">
        <v>3</v>
      </c>
      <c r="K183" s="34">
        <v>3</v>
      </c>
      <c r="L183" s="34">
        <v>3</v>
      </c>
      <c r="M183" s="34">
        <v>3</v>
      </c>
      <c r="N183" s="34">
        <v>3</v>
      </c>
      <c r="O183" s="34">
        <v>3</v>
      </c>
      <c r="P183" s="34">
        <v>3</v>
      </c>
      <c r="Q183" s="34">
        <v>3</v>
      </c>
      <c r="R183" s="34">
        <v>3</v>
      </c>
      <c r="S183" s="34">
        <v>3</v>
      </c>
      <c r="T183" s="34">
        <v>3</v>
      </c>
      <c r="U183" s="34">
        <v>3</v>
      </c>
      <c r="V183" s="34">
        <v>3</v>
      </c>
      <c r="W183" s="34">
        <v>3</v>
      </c>
      <c r="X183" s="34">
        <v>3</v>
      </c>
      <c r="Y183" s="34">
        <v>3</v>
      </c>
      <c r="Z183" s="34">
        <v>3</v>
      </c>
      <c r="AA183" s="34">
        <v>3</v>
      </c>
      <c r="AB183" s="34">
        <v>3</v>
      </c>
      <c r="AC183" s="34">
        <v>3</v>
      </c>
      <c r="AD183" s="34">
        <v>3</v>
      </c>
      <c r="AE183" s="34">
        <v>3</v>
      </c>
      <c r="AF183" s="34">
        <v>3</v>
      </c>
      <c r="AG183" s="34">
        <v>3</v>
      </c>
      <c r="AH183" s="34">
        <v>3</v>
      </c>
      <c r="AI183" s="34">
        <v>3</v>
      </c>
      <c r="AJ183" s="34">
        <v>2</v>
      </c>
      <c r="AK183" s="36">
        <v>0</v>
      </c>
      <c r="AL183" s="16">
        <v>0</v>
      </c>
      <c r="AM183" s="16">
        <v>0</v>
      </c>
      <c r="AN183" s="16">
        <v>0</v>
      </c>
    </row>
    <row r="184" spans="1:40" x14ac:dyDescent="0.3">
      <c r="A184" s="98"/>
      <c r="B184" s="103"/>
      <c r="C184" s="21" t="s">
        <v>50</v>
      </c>
      <c r="D184" s="87" t="s">
        <v>63</v>
      </c>
      <c r="E184" s="108"/>
      <c r="F184" s="34">
        <v>3</v>
      </c>
      <c r="G184" s="34">
        <v>3</v>
      </c>
      <c r="H184" s="34">
        <v>3</v>
      </c>
      <c r="I184" s="34">
        <v>3</v>
      </c>
      <c r="J184" s="34">
        <v>3</v>
      </c>
      <c r="K184" s="34">
        <v>3</v>
      </c>
      <c r="L184" s="34">
        <v>3</v>
      </c>
      <c r="M184" s="34">
        <v>3</v>
      </c>
      <c r="N184" s="34">
        <v>3</v>
      </c>
      <c r="O184" s="34">
        <v>3</v>
      </c>
      <c r="P184" s="34">
        <v>3</v>
      </c>
      <c r="Q184" s="34">
        <v>3</v>
      </c>
      <c r="R184" s="34">
        <v>3</v>
      </c>
      <c r="S184" s="34">
        <v>3</v>
      </c>
      <c r="T184" s="34">
        <v>3</v>
      </c>
      <c r="U184" s="34">
        <v>3</v>
      </c>
      <c r="V184" s="34">
        <v>3</v>
      </c>
      <c r="W184" s="34">
        <v>3</v>
      </c>
      <c r="X184" s="34">
        <v>3</v>
      </c>
      <c r="Y184" s="34">
        <v>3</v>
      </c>
      <c r="Z184" s="34">
        <v>3</v>
      </c>
      <c r="AA184" s="34">
        <v>3</v>
      </c>
      <c r="AB184" s="34">
        <v>3</v>
      </c>
      <c r="AC184" s="34">
        <v>3</v>
      </c>
      <c r="AD184" s="34">
        <v>3</v>
      </c>
      <c r="AE184" s="34">
        <v>3</v>
      </c>
      <c r="AF184" s="34">
        <v>3</v>
      </c>
      <c r="AG184" s="34">
        <v>3</v>
      </c>
      <c r="AH184" s="34">
        <v>3</v>
      </c>
      <c r="AI184" s="34">
        <v>2</v>
      </c>
      <c r="AJ184" s="36">
        <v>0</v>
      </c>
      <c r="AK184" s="16">
        <v>0</v>
      </c>
      <c r="AL184" s="16">
        <v>0</v>
      </c>
      <c r="AM184" s="16">
        <v>0</v>
      </c>
      <c r="AN184" s="16">
        <v>0</v>
      </c>
    </row>
    <row r="185" spans="1:40" x14ac:dyDescent="0.3">
      <c r="A185" s="98"/>
      <c r="B185" s="103"/>
      <c r="C185" s="21" t="s">
        <v>43</v>
      </c>
      <c r="D185" s="87" t="s">
        <v>63</v>
      </c>
      <c r="E185" s="108"/>
      <c r="F185" s="34">
        <v>3</v>
      </c>
      <c r="G185" s="34">
        <v>3</v>
      </c>
      <c r="H185" s="34">
        <v>3</v>
      </c>
      <c r="I185" s="34">
        <v>3</v>
      </c>
      <c r="J185" s="34">
        <v>3</v>
      </c>
      <c r="K185" s="34">
        <v>3</v>
      </c>
      <c r="L185" s="34">
        <v>3</v>
      </c>
      <c r="M185" s="34">
        <v>3</v>
      </c>
      <c r="N185" s="34">
        <v>3</v>
      </c>
      <c r="O185" s="34">
        <v>3</v>
      </c>
      <c r="P185" s="34">
        <v>3</v>
      </c>
      <c r="Q185" s="34">
        <v>3</v>
      </c>
      <c r="R185" s="34">
        <v>3</v>
      </c>
      <c r="S185" s="34">
        <v>3</v>
      </c>
      <c r="T185" s="34">
        <v>3</v>
      </c>
      <c r="U185" s="34">
        <v>3</v>
      </c>
      <c r="V185" s="34">
        <v>3</v>
      </c>
      <c r="W185" s="34">
        <v>3</v>
      </c>
      <c r="X185" s="34">
        <v>3</v>
      </c>
      <c r="Y185" s="34">
        <v>3</v>
      </c>
      <c r="Z185" s="34">
        <v>3</v>
      </c>
      <c r="AA185" s="34">
        <v>3</v>
      </c>
      <c r="AB185" s="34">
        <v>3</v>
      </c>
      <c r="AC185" s="34">
        <v>3</v>
      </c>
      <c r="AD185" s="34">
        <v>3</v>
      </c>
      <c r="AE185" s="34">
        <v>3</v>
      </c>
      <c r="AF185" s="34">
        <v>3</v>
      </c>
      <c r="AG185" s="34">
        <v>3</v>
      </c>
      <c r="AH185" s="34">
        <v>3</v>
      </c>
      <c r="AI185" s="34">
        <v>3</v>
      </c>
      <c r="AJ185" s="34">
        <v>1</v>
      </c>
      <c r="AK185" s="36">
        <v>0</v>
      </c>
      <c r="AL185" s="16">
        <v>0</v>
      </c>
      <c r="AM185" s="16">
        <v>0</v>
      </c>
      <c r="AN185" s="16">
        <v>0</v>
      </c>
    </row>
    <row r="186" spans="1:40" x14ac:dyDescent="0.3">
      <c r="A186" s="98"/>
      <c r="B186" s="103"/>
      <c r="C186" s="21" t="s">
        <v>44</v>
      </c>
      <c r="D186" s="87" t="s">
        <v>66</v>
      </c>
      <c r="E186" s="108"/>
      <c r="F186" s="34">
        <v>3</v>
      </c>
      <c r="G186" s="34">
        <v>3</v>
      </c>
      <c r="H186" s="34">
        <v>3</v>
      </c>
      <c r="I186" s="34">
        <v>3</v>
      </c>
      <c r="J186" s="34">
        <v>3</v>
      </c>
      <c r="K186" s="34">
        <v>3</v>
      </c>
      <c r="L186" s="34">
        <v>3</v>
      </c>
      <c r="M186" s="34">
        <v>3</v>
      </c>
      <c r="N186" s="34">
        <v>3</v>
      </c>
      <c r="O186" s="34">
        <v>3</v>
      </c>
      <c r="P186" s="34">
        <v>3</v>
      </c>
      <c r="Q186" s="34">
        <v>3</v>
      </c>
      <c r="R186" s="34">
        <v>3</v>
      </c>
      <c r="S186" s="34">
        <v>3</v>
      </c>
      <c r="T186" s="34">
        <v>3</v>
      </c>
      <c r="U186" s="34">
        <v>3</v>
      </c>
      <c r="V186" s="34">
        <v>3</v>
      </c>
      <c r="W186" s="34">
        <v>3</v>
      </c>
      <c r="X186" s="34">
        <v>3</v>
      </c>
      <c r="Y186" s="34">
        <v>3</v>
      </c>
      <c r="Z186" s="34">
        <v>3</v>
      </c>
      <c r="AA186" s="34">
        <v>3</v>
      </c>
      <c r="AB186" s="34">
        <v>3</v>
      </c>
      <c r="AC186" s="34">
        <v>3</v>
      </c>
      <c r="AD186" s="34">
        <v>3</v>
      </c>
      <c r="AE186" s="34">
        <v>3</v>
      </c>
      <c r="AF186" s="34">
        <v>3</v>
      </c>
      <c r="AG186" s="34">
        <v>3</v>
      </c>
      <c r="AH186" s="34">
        <v>3</v>
      </c>
      <c r="AI186" s="34">
        <v>3</v>
      </c>
      <c r="AJ186" s="34">
        <v>2</v>
      </c>
      <c r="AK186" s="36">
        <v>0</v>
      </c>
      <c r="AL186" s="16">
        <v>0</v>
      </c>
      <c r="AM186" s="16">
        <v>0</v>
      </c>
      <c r="AN186" s="16">
        <v>0</v>
      </c>
    </row>
    <row r="187" spans="1:40" x14ac:dyDescent="0.3">
      <c r="A187" s="98"/>
      <c r="B187" s="103"/>
      <c r="C187" s="21" t="s">
        <v>45</v>
      </c>
      <c r="D187" s="87" t="s">
        <v>66</v>
      </c>
      <c r="E187" s="108"/>
      <c r="F187" s="34">
        <v>2</v>
      </c>
      <c r="G187" s="34">
        <v>2</v>
      </c>
      <c r="H187" s="34">
        <v>2</v>
      </c>
      <c r="I187" s="34">
        <v>2</v>
      </c>
      <c r="J187" s="34">
        <v>2</v>
      </c>
      <c r="K187" s="34">
        <v>2</v>
      </c>
      <c r="L187" s="34">
        <v>2</v>
      </c>
      <c r="M187" s="34">
        <v>2</v>
      </c>
      <c r="N187" s="34">
        <v>2</v>
      </c>
      <c r="O187" s="34">
        <v>2</v>
      </c>
      <c r="P187" s="34">
        <v>2</v>
      </c>
      <c r="Q187" s="34">
        <v>2</v>
      </c>
      <c r="R187" s="34">
        <v>2</v>
      </c>
      <c r="S187" s="34">
        <v>2</v>
      </c>
      <c r="T187" s="34">
        <v>2</v>
      </c>
      <c r="U187" s="34">
        <v>2</v>
      </c>
      <c r="V187" s="34">
        <v>2</v>
      </c>
      <c r="W187" s="34">
        <v>2</v>
      </c>
      <c r="X187" s="34">
        <v>2</v>
      </c>
      <c r="Y187" s="34">
        <v>2</v>
      </c>
      <c r="Z187" s="34">
        <v>2</v>
      </c>
      <c r="AA187" s="34">
        <v>2</v>
      </c>
      <c r="AB187" s="34">
        <v>2</v>
      </c>
      <c r="AC187" s="34">
        <v>2</v>
      </c>
      <c r="AD187" s="34">
        <v>2</v>
      </c>
      <c r="AE187" s="34">
        <v>2</v>
      </c>
      <c r="AF187" s="34">
        <v>2</v>
      </c>
      <c r="AG187" s="34">
        <v>2</v>
      </c>
      <c r="AH187" s="34">
        <v>2</v>
      </c>
      <c r="AI187" s="34">
        <v>2</v>
      </c>
      <c r="AJ187" s="34">
        <v>2</v>
      </c>
      <c r="AK187" s="34">
        <v>1</v>
      </c>
      <c r="AL187" s="36">
        <v>0</v>
      </c>
      <c r="AM187" s="16">
        <v>0</v>
      </c>
      <c r="AN187" s="16">
        <v>0</v>
      </c>
    </row>
    <row r="188" spans="1:40" x14ac:dyDescent="0.3">
      <c r="A188" s="98"/>
      <c r="B188" s="103"/>
      <c r="C188" s="21" t="s">
        <v>46</v>
      </c>
      <c r="D188" s="87" t="s">
        <v>63</v>
      </c>
      <c r="E188" s="108"/>
      <c r="F188" s="34">
        <v>2</v>
      </c>
      <c r="G188" s="34">
        <v>2</v>
      </c>
      <c r="H188" s="34">
        <v>2</v>
      </c>
      <c r="I188" s="34">
        <v>2</v>
      </c>
      <c r="J188" s="34">
        <v>2</v>
      </c>
      <c r="K188" s="34">
        <v>2</v>
      </c>
      <c r="L188" s="34">
        <v>2</v>
      </c>
      <c r="M188" s="34">
        <v>2</v>
      </c>
      <c r="N188" s="34">
        <v>2</v>
      </c>
      <c r="O188" s="34">
        <v>2</v>
      </c>
      <c r="P188" s="34">
        <v>2</v>
      </c>
      <c r="Q188" s="34">
        <v>2</v>
      </c>
      <c r="R188" s="34">
        <v>2</v>
      </c>
      <c r="S188" s="34">
        <v>2</v>
      </c>
      <c r="T188" s="34">
        <v>2</v>
      </c>
      <c r="U188" s="34">
        <v>2</v>
      </c>
      <c r="V188" s="34">
        <v>2</v>
      </c>
      <c r="W188" s="34">
        <v>2</v>
      </c>
      <c r="X188" s="34">
        <v>2</v>
      </c>
      <c r="Y188" s="34">
        <v>2</v>
      </c>
      <c r="Z188" s="34">
        <v>2</v>
      </c>
      <c r="AA188" s="34">
        <v>2</v>
      </c>
      <c r="AB188" s="34">
        <v>2</v>
      </c>
      <c r="AC188" s="34">
        <v>2</v>
      </c>
      <c r="AD188" s="34">
        <v>2</v>
      </c>
      <c r="AE188" s="34">
        <v>2</v>
      </c>
      <c r="AF188" s="34">
        <v>2</v>
      </c>
      <c r="AG188" s="34">
        <v>2</v>
      </c>
      <c r="AH188" s="34">
        <v>2</v>
      </c>
      <c r="AI188" s="34">
        <v>2</v>
      </c>
      <c r="AJ188" s="34">
        <v>1</v>
      </c>
      <c r="AK188" s="36">
        <v>0</v>
      </c>
      <c r="AL188" s="16">
        <v>0</v>
      </c>
      <c r="AM188" s="16">
        <v>0</v>
      </c>
      <c r="AN188" s="16">
        <v>0</v>
      </c>
    </row>
    <row r="189" spans="1:40" x14ac:dyDescent="0.3">
      <c r="A189" s="98"/>
      <c r="B189" s="103"/>
      <c r="C189" s="21" t="s">
        <v>47</v>
      </c>
      <c r="D189" s="87" t="s">
        <v>65</v>
      </c>
      <c r="E189" s="108"/>
      <c r="F189" s="34">
        <v>3</v>
      </c>
      <c r="G189" s="34">
        <v>3</v>
      </c>
      <c r="H189" s="34">
        <v>3</v>
      </c>
      <c r="I189" s="34">
        <v>3</v>
      </c>
      <c r="J189" s="34">
        <v>3</v>
      </c>
      <c r="K189" s="34">
        <v>3</v>
      </c>
      <c r="L189" s="34">
        <v>3</v>
      </c>
      <c r="M189" s="34">
        <v>3</v>
      </c>
      <c r="N189" s="34">
        <v>3</v>
      </c>
      <c r="O189" s="34">
        <v>3</v>
      </c>
      <c r="P189" s="34">
        <v>3</v>
      </c>
      <c r="Q189" s="34">
        <v>3</v>
      </c>
      <c r="R189" s="34">
        <v>3</v>
      </c>
      <c r="S189" s="34">
        <v>3</v>
      </c>
      <c r="T189" s="34">
        <v>3</v>
      </c>
      <c r="U189" s="34">
        <v>3</v>
      </c>
      <c r="V189" s="34">
        <v>3</v>
      </c>
      <c r="W189" s="34">
        <v>3</v>
      </c>
      <c r="X189" s="34">
        <v>3</v>
      </c>
      <c r="Y189" s="34">
        <v>3</v>
      </c>
      <c r="Z189" s="34">
        <v>3</v>
      </c>
      <c r="AA189" s="34">
        <v>3</v>
      </c>
      <c r="AB189" s="34">
        <v>3</v>
      </c>
      <c r="AC189" s="34">
        <v>3</v>
      </c>
      <c r="AD189" s="34">
        <v>3</v>
      </c>
      <c r="AE189" s="34">
        <v>3</v>
      </c>
      <c r="AF189" s="34">
        <v>3</v>
      </c>
      <c r="AG189" s="34">
        <v>3</v>
      </c>
      <c r="AH189" s="34">
        <v>3</v>
      </c>
      <c r="AI189" s="34">
        <v>3</v>
      </c>
      <c r="AJ189" s="34">
        <v>1</v>
      </c>
      <c r="AK189" s="36">
        <v>0</v>
      </c>
      <c r="AL189" s="16">
        <v>0</v>
      </c>
      <c r="AM189" s="16">
        <v>0</v>
      </c>
      <c r="AN189" s="16">
        <v>0</v>
      </c>
    </row>
    <row r="190" spans="1:40" x14ac:dyDescent="0.3">
      <c r="A190" s="98"/>
      <c r="B190" s="104"/>
      <c r="C190" s="21" t="s">
        <v>48</v>
      </c>
      <c r="D190" s="87" t="s">
        <v>62</v>
      </c>
      <c r="E190" s="108"/>
      <c r="F190" s="34">
        <v>3</v>
      </c>
      <c r="G190" s="34">
        <v>3</v>
      </c>
      <c r="H190" s="39">
        <v>3</v>
      </c>
      <c r="I190" s="39">
        <v>3</v>
      </c>
      <c r="J190" s="39">
        <v>3</v>
      </c>
      <c r="K190" s="39">
        <v>3</v>
      </c>
      <c r="L190" s="39">
        <v>3</v>
      </c>
      <c r="M190" s="39">
        <v>3</v>
      </c>
      <c r="N190" s="39">
        <v>3</v>
      </c>
      <c r="O190" s="39">
        <v>3</v>
      </c>
      <c r="P190" s="39">
        <v>3</v>
      </c>
      <c r="Q190" s="39">
        <v>3</v>
      </c>
      <c r="R190" s="39">
        <v>3</v>
      </c>
      <c r="S190" s="39">
        <v>3</v>
      </c>
      <c r="T190" s="39">
        <v>3</v>
      </c>
      <c r="U190" s="39">
        <v>3</v>
      </c>
      <c r="V190" s="39">
        <v>3</v>
      </c>
      <c r="W190" s="39">
        <v>3</v>
      </c>
      <c r="X190" s="39">
        <v>3</v>
      </c>
      <c r="Y190" s="39">
        <v>3</v>
      </c>
      <c r="Z190" s="39">
        <v>3</v>
      </c>
      <c r="AA190" s="39">
        <v>3</v>
      </c>
      <c r="AB190" s="39">
        <v>3</v>
      </c>
      <c r="AC190" s="39">
        <v>3</v>
      </c>
      <c r="AD190" s="39">
        <v>3</v>
      </c>
      <c r="AE190" s="39">
        <v>3</v>
      </c>
      <c r="AF190" s="39">
        <v>3</v>
      </c>
      <c r="AG190" s="39">
        <v>3</v>
      </c>
      <c r="AH190" s="39">
        <v>3</v>
      </c>
      <c r="AI190" s="39">
        <v>3</v>
      </c>
      <c r="AJ190" s="39">
        <v>1</v>
      </c>
      <c r="AK190" s="36">
        <v>0</v>
      </c>
      <c r="AL190" s="16">
        <v>0</v>
      </c>
      <c r="AM190" s="16">
        <v>0</v>
      </c>
      <c r="AN190" s="16">
        <v>0</v>
      </c>
    </row>
    <row r="191" spans="1:40" x14ac:dyDescent="0.3">
      <c r="A191" s="98"/>
      <c r="B191" s="141" t="s">
        <v>16</v>
      </c>
      <c r="C191" s="16" t="s">
        <v>56</v>
      </c>
      <c r="D191" s="90" t="s">
        <v>70</v>
      </c>
      <c r="E191" s="107"/>
      <c r="F191" s="38">
        <v>6</v>
      </c>
      <c r="G191" s="38">
        <v>6</v>
      </c>
      <c r="H191" s="16">
        <v>6</v>
      </c>
      <c r="I191" s="16">
        <v>6</v>
      </c>
      <c r="J191" s="16">
        <v>6</v>
      </c>
      <c r="K191" s="16">
        <v>6</v>
      </c>
      <c r="L191" s="16">
        <v>6</v>
      </c>
      <c r="M191" s="16">
        <v>6</v>
      </c>
      <c r="N191" s="16">
        <v>6</v>
      </c>
      <c r="O191" s="16">
        <v>6</v>
      </c>
      <c r="P191" s="16">
        <v>6</v>
      </c>
      <c r="Q191" s="16">
        <v>6</v>
      </c>
      <c r="R191" s="16">
        <v>6</v>
      </c>
      <c r="S191" s="16">
        <v>6</v>
      </c>
      <c r="T191" s="16">
        <v>6</v>
      </c>
      <c r="U191" s="16">
        <v>6</v>
      </c>
      <c r="V191" s="16">
        <v>6</v>
      </c>
      <c r="W191" s="16">
        <v>6</v>
      </c>
      <c r="X191" s="16">
        <v>6</v>
      </c>
      <c r="Y191" s="16">
        <v>6</v>
      </c>
      <c r="Z191" s="16">
        <v>6</v>
      </c>
      <c r="AA191" s="16">
        <v>6</v>
      </c>
      <c r="AB191" s="16">
        <v>6</v>
      </c>
      <c r="AC191" s="16">
        <v>6</v>
      </c>
      <c r="AD191" s="16">
        <v>6</v>
      </c>
      <c r="AE191" s="16">
        <v>6</v>
      </c>
      <c r="AF191" s="16">
        <v>6</v>
      </c>
      <c r="AG191" s="16">
        <v>6</v>
      </c>
      <c r="AH191" s="16">
        <v>6</v>
      </c>
      <c r="AI191" s="16">
        <v>6</v>
      </c>
      <c r="AJ191" s="16">
        <v>6</v>
      </c>
      <c r="AK191" s="16">
        <v>6</v>
      </c>
      <c r="AL191" s="16">
        <v>4</v>
      </c>
      <c r="AM191" s="36">
        <v>0</v>
      </c>
      <c r="AN191" s="16">
        <v>0</v>
      </c>
    </row>
    <row r="192" spans="1:40" x14ac:dyDescent="0.3">
      <c r="A192" s="98"/>
      <c r="B192" s="141"/>
      <c r="C192" s="16" t="s">
        <v>15</v>
      </c>
      <c r="D192" s="90" t="s">
        <v>70</v>
      </c>
      <c r="E192" s="107"/>
      <c r="F192" s="16">
        <v>8</v>
      </c>
      <c r="G192" s="16">
        <v>8</v>
      </c>
      <c r="H192" s="16">
        <v>8</v>
      </c>
      <c r="I192" s="16">
        <v>8</v>
      </c>
      <c r="J192" s="16">
        <v>8</v>
      </c>
      <c r="K192" s="16">
        <v>8</v>
      </c>
      <c r="L192" s="16">
        <v>8</v>
      </c>
      <c r="M192" s="16">
        <v>8</v>
      </c>
      <c r="N192" s="16">
        <v>8</v>
      </c>
      <c r="O192" s="16">
        <v>8</v>
      </c>
      <c r="P192" s="16">
        <v>8</v>
      </c>
      <c r="Q192" s="16">
        <v>8</v>
      </c>
      <c r="R192" s="16">
        <v>8</v>
      </c>
      <c r="S192" s="16">
        <v>8</v>
      </c>
      <c r="T192" s="16">
        <v>8</v>
      </c>
      <c r="U192" s="16">
        <v>8</v>
      </c>
      <c r="V192" s="16">
        <v>8</v>
      </c>
      <c r="W192" s="16">
        <v>8</v>
      </c>
      <c r="X192" s="16">
        <v>8</v>
      </c>
      <c r="Y192" s="16">
        <v>8</v>
      </c>
      <c r="Z192" s="16">
        <v>8</v>
      </c>
      <c r="AA192" s="16">
        <v>8</v>
      </c>
      <c r="AB192" s="16">
        <v>8</v>
      </c>
      <c r="AC192" s="16">
        <v>8</v>
      </c>
      <c r="AD192" s="16">
        <v>8</v>
      </c>
      <c r="AE192" s="16">
        <v>8</v>
      </c>
      <c r="AF192" s="16">
        <v>8</v>
      </c>
      <c r="AG192" s="16">
        <v>8</v>
      </c>
      <c r="AH192" s="16">
        <v>8</v>
      </c>
      <c r="AI192" s="16">
        <v>8</v>
      </c>
      <c r="AJ192" s="16">
        <v>8</v>
      </c>
      <c r="AK192" s="16">
        <v>8</v>
      </c>
      <c r="AL192" s="16">
        <v>8</v>
      </c>
      <c r="AM192" s="16">
        <v>4</v>
      </c>
      <c r="AN192" s="36">
        <v>0</v>
      </c>
    </row>
    <row r="193" spans="1:40" x14ac:dyDescent="0.3">
      <c r="A193" s="98"/>
      <c r="B193" s="142" t="s">
        <v>12</v>
      </c>
      <c r="C193" s="142"/>
      <c r="D193" s="105" t="s">
        <v>11</v>
      </c>
      <c r="E193" s="106"/>
      <c r="F193" s="105">
        <f>SUM(F103:F192)</f>
        <v>266</v>
      </c>
      <c r="G193" s="106"/>
      <c r="H193" s="37">
        <f>SUM(H103:H192)</f>
        <v>269</v>
      </c>
      <c r="I193" s="37">
        <f>SUM(I103:I192)</f>
        <v>253</v>
      </c>
      <c r="J193" s="37">
        <f>SUM(J103:J192)</f>
        <v>235</v>
      </c>
      <c r="K193" s="37">
        <f>SUM(K103:K192)+K108</f>
        <v>216</v>
      </c>
      <c r="L193" s="37">
        <f>SUM(L103:L192)</f>
        <v>193</v>
      </c>
      <c r="M193" s="78">
        <f>SUM(M103:M192)+M132+M136+M127+M130</f>
        <v>172</v>
      </c>
      <c r="N193" s="37">
        <f>SUM(N103:N192)</f>
        <v>166</v>
      </c>
      <c r="O193" s="37">
        <f>SUM(O103:O192)-O140</f>
        <v>161</v>
      </c>
      <c r="P193" s="37">
        <f>SUM(P103:P192)-P142</f>
        <v>155</v>
      </c>
      <c r="Q193" s="37">
        <f>SUM(Q103:Q192)</f>
        <v>147</v>
      </c>
      <c r="R193" s="37">
        <f>SUM(R103:R192)</f>
        <v>140</v>
      </c>
      <c r="S193" s="37">
        <f>SUM(S103:S192)</f>
        <v>136</v>
      </c>
      <c r="T193" s="37">
        <f>SUM(T103:T192)-T149</f>
        <v>130</v>
      </c>
      <c r="U193" s="37">
        <f>SUM(U103:U192)</f>
        <v>128</v>
      </c>
      <c r="V193" s="37">
        <f>SUM(V103:V192)+V151</f>
        <v>122</v>
      </c>
      <c r="W193" s="37">
        <f>SUM(W103:W192)</f>
        <v>120</v>
      </c>
      <c r="X193" s="37">
        <f>SUM(X103:X192)</f>
        <v>116</v>
      </c>
      <c r="Y193" s="37">
        <f>SUM(Y103:Y192)</f>
        <v>112</v>
      </c>
      <c r="Z193" s="37">
        <f>SUM(Z103:Z192)</f>
        <v>108</v>
      </c>
      <c r="AA193" s="37">
        <f>SUM(AA103:AA192)-AA153</f>
        <v>104</v>
      </c>
      <c r="AB193" s="37">
        <f>SUM(AB103:AB192)+AB158</f>
        <v>90</v>
      </c>
      <c r="AC193" s="37">
        <f>SUM(AC103:AC192)</f>
        <v>78</v>
      </c>
      <c r="AD193" s="37">
        <f>SUM(AD103:AD192)</f>
        <v>70</v>
      </c>
      <c r="AE193" s="37">
        <f>SUM(AE103:AE192)+AE167</f>
        <v>64</v>
      </c>
      <c r="AF193" s="37">
        <f>SUM(AF103:AF192)</f>
        <v>58</v>
      </c>
      <c r="AG193" s="37">
        <f>SUM(AG103:AG192)</f>
        <v>53</v>
      </c>
      <c r="AH193" s="37">
        <f>SUM(AH103:AH192)+AH176</f>
        <v>47</v>
      </c>
      <c r="AI193" s="37">
        <f>SUM(AI103:AI192)</f>
        <v>41</v>
      </c>
      <c r="AJ193" s="37">
        <f>SUM(AJ103:AJ192)+AJ182</f>
        <v>24</v>
      </c>
      <c r="AK193" s="37">
        <f>SUM(AK103:AK192)</f>
        <v>15</v>
      </c>
      <c r="AL193" s="37">
        <f>SUM(AL103:AL192)</f>
        <v>12</v>
      </c>
      <c r="AM193" s="37">
        <f>SUM(AM103:AM192)</f>
        <v>4</v>
      </c>
      <c r="AN193" s="37">
        <f>SUM(AN103:AN192)</f>
        <v>0</v>
      </c>
    </row>
    <row r="194" spans="1:40" x14ac:dyDescent="0.3">
      <c r="B194" s="22"/>
      <c r="C194" s="22"/>
      <c r="D194" s="17"/>
      <c r="E194" s="17"/>
      <c r="F194" s="17"/>
      <c r="G194" s="17"/>
    </row>
    <row r="195" spans="1:40" x14ac:dyDescent="0.3">
      <c r="B195" s="23"/>
      <c r="C195" s="23"/>
      <c r="D195" s="17"/>
      <c r="E195" s="17"/>
      <c r="F195" s="17"/>
      <c r="G195" s="17"/>
    </row>
    <row r="196" spans="1:40" x14ac:dyDescent="0.3">
      <c r="B196" s="22"/>
      <c r="C196" s="22"/>
      <c r="D196" s="105" t="s">
        <v>68</v>
      </c>
      <c r="E196" s="106"/>
      <c r="F196" s="122">
        <f>F97</f>
        <v>269</v>
      </c>
      <c r="G196" s="123"/>
      <c r="H196" s="78">
        <f>G97</f>
        <v>269</v>
      </c>
      <c r="I196" s="78">
        <f t="shared" ref="I196:AN196" si="1">H97</f>
        <v>257</v>
      </c>
      <c r="J196" s="78">
        <f t="shared" si="1"/>
        <v>243</v>
      </c>
      <c r="K196" s="78">
        <f t="shared" si="1"/>
        <v>229</v>
      </c>
      <c r="L196" s="78">
        <f t="shared" si="1"/>
        <v>213</v>
      </c>
      <c r="M196" s="78">
        <f t="shared" si="1"/>
        <v>201</v>
      </c>
      <c r="N196" s="78">
        <f t="shared" si="1"/>
        <v>183</v>
      </c>
      <c r="O196" s="78">
        <f t="shared" si="1"/>
        <v>177</v>
      </c>
      <c r="P196" s="78">
        <f t="shared" si="1"/>
        <v>169</v>
      </c>
      <c r="Q196" s="78">
        <f t="shared" si="1"/>
        <v>159</v>
      </c>
      <c r="R196" s="78">
        <f t="shared" si="1"/>
        <v>155</v>
      </c>
      <c r="S196" s="78">
        <f t="shared" si="1"/>
        <v>143</v>
      </c>
      <c r="T196" s="78">
        <f t="shared" si="1"/>
        <v>134</v>
      </c>
      <c r="U196" s="78">
        <f t="shared" si="1"/>
        <v>134</v>
      </c>
      <c r="V196" s="78">
        <f t="shared" si="1"/>
        <v>134</v>
      </c>
      <c r="W196" s="78">
        <f t="shared" si="1"/>
        <v>134</v>
      </c>
      <c r="X196" s="78">
        <f t="shared" si="1"/>
        <v>134</v>
      </c>
      <c r="Y196" s="78">
        <f t="shared" si="1"/>
        <v>124</v>
      </c>
      <c r="Z196" s="78">
        <f t="shared" si="1"/>
        <v>124</v>
      </c>
      <c r="AA196" s="78">
        <f t="shared" si="1"/>
        <v>124</v>
      </c>
      <c r="AB196" s="78">
        <f t="shared" si="1"/>
        <v>104</v>
      </c>
      <c r="AC196" s="78">
        <f t="shared" si="1"/>
        <v>85</v>
      </c>
      <c r="AD196" s="78">
        <f t="shared" si="1"/>
        <v>74</v>
      </c>
      <c r="AE196" s="78">
        <f t="shared" si="1"/>
        <v>66</v>
      </c>
      <c r="AF196" s="78">
        <f t="shared" si="1"/>
        <v>62</v>
      </c>
      <c r="AG196" s="78">
        <f t="shared" si="1"/>
        <v>59</v>
      </c>
      <c r="AH196" s="78">
        <f t="shared" si="1"/>
        <v>54</v>
      </c>
      <c r="AI196" s="78">
        <f t="shared" si="1"/>
        <v>51</v>
      </c>
      <c r="AJ196" s="78">
        <f t="shared" si="1"/>
        <v>47</v>
      </c>
      <c r="AK196" s="78">
        <f t="shared" si="1"/>
        <v>27</v>
      </c>
      <c r="AL196" s="78">
        <f t="shared" si="1"/>
        <v>14</v>
      </c>
      <c r="AM196" s="78">
        <f t="shared" si="1"/>
        <v>8</v>
      </c>
      <c r="AN196" s="78">
        <f t="shared" si="1"/>
        <v>0</v>
      </c>
    </row>
    <row r="197" spans="1:40" x14ac:dyDescent="0.3">
      <c r="B197" s="24"/>
      <c r="C197" s="24"/>
      <c r="D197" s="105" t="s">
        <v>76</v>
      </c>
      <c r="E197" s="106"/>
      <c r="F197" s="122">
        <f>F193</f>
        <v>266</v>
      </c>
      <c r="G197" s="123"/>
      <c r="H197" s="78">
        <f>H193</f>
        <v>269</v>
      </c>
      <c r="I197" s="78">
        <f t="shared" ref="I197:AN197" si="2">I193</f>
        <v>253</v>
      </c>
      <c r="J197" s="78">
        <f t="shared" si="2"/>
        <v>235</v>
      </c>
      <c r="K197" s="78">
        <f t="shared" si="2"/>
        <v>216</v>
      </c>
      <c r="L197" s="78">
        <f t="shared" si="2"/>
        <v>193</v>
      </c>
      <c r="M197" s="78">
        <f t="shared" si="2"/>
        <v>172</v>
      </c>
      <c r="N197" s="78">
        <f t="shared" si="2"/>
        <v>166</v>
      </c>
      <c r="O197" s="78">
        <f t="shared" si="2"/>
        <v>161</v>
      </c>
      <c r="P197" s="78">
        <f t="shared" si="2"/>
        <v>155</v>
      </c>
      <c r="Q197" s="78">
        <f t="shared" si="2"/>
        <v>147</v>
      </c>
      <c r="R197" s="78">
        <f t="shared" si="2"/>
        <v>140</v>
      </c>
      <c r="S197" s="78">
        <f t="shared" si="2"/>
        <v>136</v>
      </c>
      <c r="T197" s="78">
        <f t="shared" si="2"/>
        <v>130</v>
      </c>
      <c r="U197" s="78">
        <f t="shared" si="2"/>
        <v>128</v>
      </c>
      <c r="V197" s="78">
        <f t="shared" si="2"/>
        <v>122</v>
      </c>
      <c r="W197" s="78">
        <f t="shared" si="2"/>
        <v>120</v>
      </c>
      <c r="X197" s="78">
        <f t="shared" si="2"/>
        <v>116</v>
      </c>
      <c r="Y197" s="78">
        <f t="shared" si="2"/>
        <v>112</v>
      </c>
      <c r="Z197" s="78">
        <f t="shared" si="2"/>
        <v>108</v>
      </c>
      <c r="AA197" s="78">
        <f t="shared" si="2"/>
        <v>104</v>
      </c>
      <c r="AB197" s="78">
        <f t="shared" si="2"/>
        <v>90</v>
      </c>
      <c r="AC197" s="78">
        <f t="shared" si="2"/>
        <v>78</v>
      </c>
      <c r="AD197" s="78">
        <f t="shared" si="2"/>
        <v>70</v>
      </c>
      <c r="AE197" s="78">
        <f t="shared" si="2"/>
        <v>64</v>
      </c>
      <c r="AF197" s="78">
        <f t="shared" si="2"/>
        <v>58</v>
      </c>
      <c r="AG197" s="78">
        <f t="shared" si="2"/>
        <v>53</v>
      </c>
      <c r="AH197" s="78">
        <f t="shared" si="2"/>
        <v>47</v>
      </c>
      <c r="AI197" s="78">
        <f t="shared" si="2"/>
        <v>41</v>
      </c>
      <c r="AJ197" s="78">
        <f t="shared" si="2"/>
        <v>24</v>
      </c>
      <c r="AK197" s="78">
        <f t="shared" si="2"/>
        <v>15</v>
      </c>
      <c r="AL197" s="78">
        <f t="shared" si="2"/>
        <v>12</v>
      </c>
      <c r="AM197" s="78">
        <f t="shared" si="2"/>
        <v>4</v>
      </c>
      <c r="AN197" s="78">
        <f t="shared" si="2"/>
        <v>0</v>
      </c>
    </row>
    <row r="198" spans="1:40" x14ac:dyDescent="0.3">
      <c r="B198" s="27"/>
      <c r="C198" s="24"/>
      <c r="D198" s="17"/>
      <c r="E198" s="17"/>
      <c r="F198" s="17"/>
      <c r="G198" s="17"/>
    </row>
    <row r="199" spans="1:40" x14ac:dyDescent="0.3">
      <c r="B199" s="27"/>
      <c r="C199" s="25"/>
      <c r="D199" s="17"/>
      <c r="E199" s="17"/>
      <c r="F199" s="17"/>
      <c r="G199" s="17"/>
    </row>
    <row r="200" spans="1:40" x14ac:dyDescent="0.3">
      <c r="B200" s="27"/>
      <c r="C200" s="24"/>
      <c r="D200" s="17"/>
      <c r="E200" s="17"/>
      <c r="F200" s="17"/>
      <c r="G200" s="17"/>
    </row>
    <row r="201" spans="1:40" x14ac:dyDescent="0.3">
      <c r="B201" s="27"/>
      <c r="C201" s="25"/>
      <c r="D201" s="17"/>
      <c r="E201" s="17"/>
      <c r="F201" s="17"/>
      <c r="G201" s="17"/>
    </row>
    <row r="202" spans="1:40" x14ac:dyDescent="0.3">
      <c r="B202" s="27"/>
      <c r="C202" s="25"/>
      <c r="D202" s="17"/>
      <c r="E202" s="17"/>
      <c r="F202" s="17"/>
      <c r="G202" s="17"/>
    </row>
    <row r="203" spans="1:40" x14ac:dyDescent="0.3">
      <c r="B203" s="27"/>
      <c r="C203" s="25"/>
      <c r="D203" s="17"/>
      <c r="E203" s="17"/>
      <c r="F203" s="17"/>
      <c r="G203" s="17"/>
    </row>
    <row r="204" spans="1:40" x14ac:dyDescent="0.3">
      <c r="B204" s="27"/>
      <c r="C204" s="25"/>
      <c r="D204" s="17"/>
      <c r="E204" s="17"/>
      <c r="F204" s="17"/>
      <c r="G204" s="17"/>
    </row>
    <row r="205" spans="1:40" x14ac:dyDescent="0.3">
      <c r="B205" s="27"/>
      <c r="C205" s="25"/>
      <c r="D205" s="17"/>
      <c r="E205" s="17"/>
      <c r="F205" s="17"/>
      <c r="G205" s="17"/>
    </row>
    <row r="206" spans="1:40" x14ac:dyDescent="0.3">
      <c r="B206" s="27"/>
      <c r="C206" s="25"/>
      <c r="D206" s="17"/>
      <c r="E206" s="17"/>
      <c r="F206" s="17"/>
      <c r="G206" s="17"/>
    </row>
    <row r="207" spans="1:40" x14ac:dyDescent="0.3">
      <c r="B207" s="27"/>
      <c r="C207" s="25"/>
      <c r="D207" s="17"/>
      <c r="E207" s="17"/>
      <c r="F207" s="17"/>
      <c r="G207" s="17"/>
    </row>
    <row r="208" spans="1:40" x14ac:dyDescent="0.3">
      <c r="B208" s="27"/>
      <c r="C208" s="25"/>
      <c r="D208" s="17"/>
      <c r="E208" s="17"/>
      <c r="F208" s="17"/>
      <c r="G208" s="17"/>
    </row>
    <row r="209" spans="2:7" x14ac:dyDescent="0.3">
      <c r="B209" s="27"/>
      <c r="C209" s="25"/>
      <c r="D209" s="17"/>
      <c r="E209" s="17"/>
      <c r="F209" s="17"/>
      <c r="G209" s="17"/>
    </row>
    <row r="210" spans="2:7" x14ac:dyDescent="0.3">
      <c r="B210" s="23"/>
      <c r="C210" s="24"/>
      <c r="D210" s="17"/>
      <c r="E210" s="17"/>
      <c r="F210" s="17"/>
      <c r="G210" s="17"/>
    </row>
    <row r="211" spans="2:7" x14ac:dyDescent="0.3">
      <c r="B211" s="27"/>
      <c r="C211" s="24"/>
      <c r="D211" s="17"/>
      <c r="E211" s="17"/>
      <c r="F211" s="17"/>
      <c r="G211" s="17"/>
    </row>
    <row r="212" spans="2:7" x14ac:dyDescent="0.3">
      <c r="B212" s="27"/>
      <c r="C212" s="25"/>
      <c r="D212" s="17"/>
      <c r="E212" s="17"/>
      <c r="F212" s="17"/>
      <c r="G212" s="17"/>
    </row>
    <row r="213" spans="2:7" x14ac:dyDescent="0.3">
      <c r="B213" s="27"/>
      <c r="C213" s="24"/>
      <c r="D213" s="17"/>
      <c r="E213" s="17"/>
      <c r="F213" s="17"/>
      <c r="G213" s="17"/>
    </row>
    <row r="214" spans="2:7" x14ac:dyDescent="0.3">
      <c r="B214" s="27"/>
      <c r="C214" s="25"/>
      <c r="D214" s="17"/>
      <c r="E214" s="17"/>
      <c r="F214" s="17"/>
      <c r="G214" s="17"/>
    </row>
    <row r="215" spans="2:7" x14ac:dyDescent="0.3">
      <c r="B215" s="27"/>
      <c r="C215" s="25"/>
      <c r="D215" s="17"/>
      <c r="E215" s="17"/>
      <c r="F215" s="17"/>
      <c r="G215" s="17"/>
    </row>
    <row r="216" spans="2:7" x14ac:dyDescent="0.3">
      <c r="B216" s="27"/>
      <c r="C216" s="25"/>
      <c r="D216" s="17"/>
      <c r="E216" s="17"/>
      <c r="F216" s="17"/>
      <c r="G216" s="17"/>
    </row>
    <row r="217" spans="2:7" x14ac:dyDescent="0.3">
      <c r="B217" s="27"/>
      <c r="C217" s="25"/>
      <c r="D217" s="17"/>
      <c r="E217" s="17"/>
      <c r="F217" s="17"/>
      <c r="G217" s="17"/>
    </row>
    <row r="218" spans="2:7" x14ac:dyDescent="0.3">
      <c r="B218" s="27"/>
      <c r="C218" s="25"/>
      <c r="D218" s="17"/>
      <c r="E218" s="17"/>
      <c r="F218" s="17"/>
      <c r="G218" s="17"/>
    </row>
    <row r="219" spans="2:7" x14ac:dyDescent="0.3">
      <c r="B219" s="27"/>
      <c r="C219" s="25"/>
      <c r="D219" s="17"/>
      <c r="E219" s="17"/>
      <c r="F219" s="17"/>
      <c r="G219" s="17"/>
    </row>
    <row r="220" spans="2:7" x14ac:dyDescent="0.3">
      <c r="B220" s="27"/>
      <c r="C220" s="25"/>
      <c r="D220" s="17"/>
      <c r="E220" s="17"/>
      <c r="F220" s="17"/>
      <c r="G220" s="17"/>
    </row>
    <row r="221" spans="2:7" x14ac:dyDescent="0.3">
      <c r="B221" s="23"/>
      <c r="C221" s="24"/>
      <c r="D221" s="17"/>
      <c r="E221" s="17"/>
      <c r="F221" s="17"/>
      <c r="G221" s="17"/>
    </row>
    <row r="222" spans="2:7" x14ac:dyDescent="0.3">
      <c r="B222" s="27"/>
      <c r="C222" s="24"/>
      <c r="D222" s="17"/>
      <c r="E222" s="17"/>
      <c r="F222" s="17"/>
      <c r="G222" s="17"/>
    </row>
    <row r="223" spans="2:7" x14ac:dyDescent="0.3">
      <c r="B223" s="27"/>
      <c r="C223" s="25"/>
      <c r="D223" s="17"/>
      <c r="E223" s="17"/>
      <c r="F223" s="17"/>
      <c r="G223" s="17"/>
    </row>
    <row r="224" spans="2:7" x14ac:dyDescent="0.3">
      <c r="B224" s="27"/>
      <c r="C224" s="24"/>
      <c r="D224" s="17"/>
      <c r="E224" s="17"/>
      <c r="F224" s="17"/>
      <c r="G224" s="17"/>
    </row>
    <row r="225" spans="2:7" x14ac:dyDescent="0.3">
      <c r="B225" s="27"/>
      <c r="C225" s="25"/>
      <c r="D225" s="17"/>
      <c r="E225" s="17"/>
      <c r="F225" s="17"/>
      <c r="G225" s="17"/>
    </row>
    <row r="226" spans="2:7" x14ac:dyDescent="0.3">
      <c r="B226" s="27"/>
      <c r="C226" s="25"/>
      <c r="D226" s="17"/>
      <c r="E226" s="17"/>
      <c r="F226" s="17"/>
      <c r="G226" s="17"/>
    </row>
    <row r="227" spans="2:7" x14ac:dyDescent="0.3">
      <c r="B227" s="27"/>
      <c r="C227" s="25"/>
      <c r="D227" s="17"/>
      <c r="E227" s="17"/>
      <c r="F227" s="17"/>
      <c r="G227" s="17"/>
    </row>
    <row r="228" spans="2:7" x14ac:dyDescent="0.3">
      <c r="B228" s="27"/>
      <c r="C228" s="25"/>
      <c r="D228" s="17"/>
      <c r="E228" s="17"/>
      <c r="F228" s="17"/>
      <c r="G228" s="17"/>
    </row>
    <row r="229" spans="2:7" x14ac:dyDescent="0.3">
      <c r="B229" s="27"/>
      <c r="C229" s="25"/>
      <c r="D229" s="17"/>
      <c r="E229" s="17"/>
      <c r="F229" s="17"/>
      <c r="G229" s="17"/>
    </row>
    <row r="230" spans="2:7" x14ac:dyDescent="0.3">
      <c r="B230" s="27"/>
      <c r="C230" s="25"/>
      <c r="D230" s="17"/>
      <c r="E230" s="17"/>
      <c r="F230" s="17"/>
      <c r="G230" s="17"/>
    </row>
    <row r="231" spans="2:7" x14ac:dyDescent="0.3">
      <c r="B231" s="27"/>
      <c r="C231" s="25"/>
      <c r="D231" s="17"/>
      <c r="E231" s="17"/>
      <c r="F231" s="17"/>
      <c r="G231" s="17"/>
    </row>
    <row r="232" spans="2:7" x14ac:dyDescent="0.3">
      <c r="B232" s="27"/>
      <c r="C232" s="24"/>
      <c r="D232" s="17"/>
      <c r="E232" s="17"/>
      <c r="F232" s="17"/>
      <c r="G232" s="17"/>
    </row>
    <row r="233" spans="2:7" x14ac:dyDescent="0.3">
      <c r="B233" s="23"/>
      <c r="C233" s="24"/>
      <c r="D233" s="17"/>
      <c r="E233" s="17"/>
      <c r="F233" s="17"/>
      <c r="G233" s="17"/>
    </row>
    <row r="234" spans="2:7" x14ac:dyDescent="0.3">
      <c r="B234" s="23"/>
      <c r="C234" s="24"/>
      <c r="D234" s="17"/>
      <c r="E234" s="17"/>
      <c r="F234" s="17"/>
      <c r="G234" s="17"/>
    </row>
    <row r="235" spans="2:7" x14ac:dyDescent="0.3">
      <c r="B235" s="23"/>
      <c r="C235" s="25"/>
      <c r="D235" s="17"/>
      <c r="E235" s="17"/>
      <c r="F235" s="17"/>
      <c r="G235" s="17"/>
    </row>
    <row r="236" spans="2:7" x14ac:dyDescent="0.3">
      <c r="B236" s="23"/>
      <c r="C236" s="24"/>
      <c r="D236" s="17"/>
      <c r="E236" s="17"/>
      <c r="F236" s="17"/>
      <c r="G236" s="17"/>
    </row>
    <row r="237" spans="2:7" x14ac:dyDescent="0.3">
      <c r="B237" s="23"/>
      <c r="C237" s="25"/>
      <c r="D237" s="17"/>
      <c r="E237" s="17"/>
      <c r="F237" s="17"/>
      <c r="G237" s="17"/>
    </row>
    <row r="238" spans="2:7" x14ac:dyDescent="0.3">
      <c r="B238" s="23"/>
      <c r="C238" s="25"/>
      <c r="D238" s="17"/>
      <c r="E238" s="17"/>
      <c r="F238" s="17"/>
      <c r="G238" s="17"/>
    </row>
    <row r="239" spans="2:7" x14ac:dyDescent="0.3">
      <c r="B239" s="23"/>
      <c r="C239" s="25"/>
      <c r="D239" s="17"/>
      <c r="E239" s="17"/>
      <c r="F239" s="17"/>
      <c r="G239" s="17"/>
    </row>
    <row r="240" spans="2:7" x14ac:dyDescent="0.3">
      <c r="B240" s="23"/>
      <c r="C240" s="25"/>
      <c r="D240" s="17"/>
      <c r="E240" s="17"/>
      <c r="F240" s="17"/>
      <c r="G240" s="17"/>
    </row>
    <row r="241" spans="2:7" x14ac:dyDescent="0.3">
      <c r="B241" s="23"/>
      <c r="C241" s="25"/>
      <c r="D241" s="17"/>
      <c r="E241" s="17"/>
      <c r="F241" s="17"/>
      <c r="G241" s="17"/>
    </row>
    <row r="242" spans="2:7" x14ac:dyDescent="0.3">
      <c r="B242" s="23"/>
      <c r="C242" s="25"/>
      <c r="D242" s="17"/>
      <c r="E242" s="17"/>
      <c r="F242" s="17"/>
      <c r="G242" s="17"/>
    </row>
    <row r="243" spans="2:7" x14ac:dyDescent="0.3">
      <c r="B243" s="23"/>
      <c r="C243" s="25"/>
      <c r="D243" s="17"/>
      <c r="E243" s="17"/>
      <c r="F243" s="17"/>
      <c r="G243" s="17"/>
    </row>
    <row r="244" spans="2:7" x14ac:dyDescent="0.3">
      <c r="B244" s="23"/>
      <c r="C244" s="24"/>
      <c r="D244" s="17"/>
      <c r="E244" s="17"/>
      <c r="F244" s="17"/>
      <c r="G244" s="17"/>
    </row>
    <row r="245" spans="2:7" x14ac:dyDescent="0.3">
      <c r="B245" s="23"/>
      <c r="C245" s="24"/>
      <c r="D245" s="17"/>
      <c r="E245" s="17"/>
      <c r="F245" s="17"/>
      <c r="G245" s="17"/>
    </row>
    <row r="246" spans="2:7" x14ac:dyDescent="0.3">
      <c r="B246" s="23"/>
      <c r="C246" s="25"/>
      <c r="D246" s="17"/>
      <c r="E246" s="17"/>
      <c r="F246" s="17"/>
      <c r="G246" s="17"/>
    </row>
    <row r="247" spans="2:7" x14ac:dyDescent="0.3">
      <c r="B247" s="23"/>
      <c r="C247" s="24"/>
      <c r="D247" s="17"/>
      <c r="E247" s="17"/>
      <c r="F247" s="17"/>
      <c r="G247" s="17"/>
    </row>
    <row r="248" spans="2:7" x14ac:dyDescent="0.3">
      <c r="B248" s="23"/>
      <c r="C248" s="25"/>
      <c r="D248" s="17"/>
      <c r="E248" s="17"/>
      <c r="F248" s="17"/>
      <c r="G248" s="17"/>
    </row>
    <row r="249" spans="2:7" x14ac:dyDescent="0.3">
      <c r="B249" s="23"/>
      <c r="C249" s="25"/>
      <c r="D249" s="17"/>
      <c r="E249" s="17"/>
      <c r="F249" s="17"/>
      <c r="G249" s="17"/>
    </row>
    <row r="250" spans="2:7" x14ac:dyDescent="0.3">
      <c r="B250" s="23"/>
      <c r="C250" s="25"/>
      <c r="D250" s="17"/>
      <c r="E250" s="17"/>
      <c r="F250" s="17"/>
      <c r="G250" s="17"/>
    </row>
    <row r="251" spans="2:7" x14ac:dyDescent="0.3">
      <c r="B251" s="23"/>
      <c r="C251" s="25"/>
      <c r="D251" s="17"/>
      <c r="E251" s="17"/>
      <c r="F251" s="17"/>
      <c r="G251" s="17"/>
    </row>
    <row r="252" spans="2:7" x14ac:dyDescent="0.3">
      <c r="B252" s="23"/>
      <c r="C252" s="25"/>
      <c r="D252" s="17"/>
      <c r="E252" s="17"/>
      <c r="F252" s="17"/>
      <c r="G252" s="17"/>
    </row>
    <row r="253" spans="2:7" x14ac:dyDescent="0.3">
      <c r="B253" s="23"/>
      <c r="C253" s="25"/>
      <c r="D253" s="17"/>
      <c r="E253" s="17"/>
      <c r="F253" s="17"/>
      <c r="G253" s="17"/>
    </row>
    <row r="254" spans="2:7" x14ac:dyDescent="0.3">
      <c r="B254" s="23"/>
      <c r="C254" s="25"/>
      <c r="D254" s="17"/>
      <c r="E254" s="17"/>
      <c r="F254" s="17"/>
      <c r="G254" s="17"/>
    </row>
    <row r="255" spans="2:7" x14ac:dyDescent="0.3">
      <c r="B255" s="24"/>
      <c r="C255" s="24"/>
      <c r="D255" s="17"/>
      <c r="E255" s="17"/>
      <c r="F255" s="17"/>
      <c r="G255" s="17"/>
    </row>
    <row r="256" spans="2:7" x14ac:dyDescent="0.3">
      <c r="B256" s="24"/>
      <c r="C256" s="24"/>
      <c r="D256" s="17"/>
      <c r="E256" s="17"/>
      <c r="F256" s="17"/>
      <c r="G256" s="17"/>
    </row>
    <row r="257" spans="2:7" x14ac:dyDescent="0.3">
      <c r="B257" s="24"/>
      <c r="C257" s="25"/>
      <c r="D257" s="17"/>
      <c r="E257" s="17"/>
      <c r="F257" s="17"/>
      <c r="G257" s="17"/>
    </row>
    <row r="258" spans="2:7" x14ac:dyDescent="0.3">
      <c r="B258" s="24"/>
      <c r="C258" s="24"/>
      <c r="D258" s="17"/>
      <c r="E258" s="17"/>
      <c r="F258" s="17"/>
      <c r="G258" s="17"/>
    </row>
    <row r="259" spans="2:7" x14ac:dyDescent="0.3">
      <c r="B259" s="24"/>
      <c r="C259" s="25"/>
      <c r="D259" s="17"/>
      <c r="E259" s="17"/>
      <c r="F259" s="17"/>
      <c r="G259" s="17"/>
    </row>
    <row r="260" spans="2:7" x14ac:dyDescent="0.3">
      <c r="B260" s="24"/>
      <c r="C260" s="25"/>
      <c r="D260" s="17"/>
      <c r="E260" s="17"/>
      <c r="F260" s="17"/>
      <c r="G260" s="17"/>
    </row>
    <row r="261" spans="2:7" x14ac:dyDescent="0.3">
      <c r="B261" s="24"/>
      <c r="C261" s="25"/>
      <c r="D261" s="17"/>
      <c r="E261" s="17"/>
      <c r="F261" s="17"/>
      <c r="G261" s="17"/>
    </row>
    <row r="262" spans="2:7" x14ac:dyDescent="0.3">
      <c r="B262" s="24"/>
      <c r="C262" s="25"/>
      <c r="D262" s="17"/>
      <c r="E262" s="17"/>
      <c r="F262" s="17"/>
      <c r="G262" s="17"/>
    </row>
    <row r="263" spans="2:7" x14ac:dyDescent="0.3">
      <c r="B263" s="24"/>
      <c r="C263" s="25"/>
      <c r="D263" s="17"/>
      <c r="E263" s="17"/>
      <c r="F263" s="17"/>
      <c r="G263" s="17"/>
    </row>
    <row r="264" spans="2:7" x14ac:dyDescent="0.3">
      <c r="B264" s="24"/>
      <c r="C264" s="25"/>
      <c r="D264" s="17"/>
      <c r="E264" s="17"/>
      <c r="F264" s="17"/>
      <c r="G264" s="17"/>
    </row>
    <row r="265" spans="2:7" x14ac:dyDescent="0.3">
      <c r="B265" s="24"/>
      <c r="C265" s="25"/>
      <c r="D265" s="17"/>
      <c r="E265" s="17"/>
      <c r="F265" s="17"/>
      <c r="G265" s="17"/>
    </row>
    <row r="266" spans="2:7" x14ac:dyDescent="0.3">
      <c r="B266" s="23"/>
      <c r="C266" s="18"/>
      <c r="D266" s="17"/>
      <c r="E266" s="17"/>
      <c r="F266" s="17"/>
      <c r="G266" s="17"/>
    </row>
    <row r="267" spans="2:7" x14ac:dyDescent="0.3">
      <c r="B267" s="27"/>
      <c r="C267" s="18"/>
      <c r="D267" s="17"/>
      <c r="E267" s="17"/>
      <c r="F267" s="17"/>
      <c r="G267" s="17"/>
    </row>
    <row r="268" spans="2:7" x14ac:dyDescent="0.3">
      <c r="B268" s="26"/>
      <c r="C268" s="27"/>
      <c r="D268" s="17"/>
      <c r="E268" s="17"/>
      <c r="F268" s="17"/>
      <c r="G268" s="17"/>
    </row>
    <row r="269" spans="2:7" x14ac:dyDescent="0.3">
      <c r="B269" s="22"/>
      <c r="C269" s="22"/>
      <c r="D269" s="17"/>
      <c r="E269" s="17"/>
      <c r="F269" s="17"/>
      <c r="G269" s="17"/>
    </row>
    <row r="270" spans="2:7" x14ac:dyDescent="0.3">
      <c r="B270" s="22"/>
      <c r="C270" s="22"/>
      <c r="D270" s="17"/>
      <c r="E270" s="17"/>
      <c r="F270" s="17"/>
      <c r="G270" s="17"/>
    </row>
    <row r="271" spans="2:7" x14ac:dyDescent="0.3">
      <c r="B271" s="23"/>
      <c r="C271" s="23"/>
      <c r="D271" s="17"/>
      <c r="E271" s="17"/>
      <c r="F271" s="17"/>
      <c r="G271" s="17"/>
    </row>
    <row r="272" spans="2:7" x14ac:dyDescent="0.3">
      <c r="B272" s="22"/>
      <c r="C272" s="22"/>
      <c r="D272" s="17"/>
      <c r="E272" s="17"/>
      <c r="F272" s="17"/>
      <c r="G272" s="17"/>
    </row>
    <row r="273" spans="2:7" x14ac:dyDescent="0.3">
      <c r="B273" s="24"/>
      <c r="C273" s="24"/>
      <c r="D273" s="17"/>
      <c r="E273" s="17"/>
      <c r="F273" s="17"/>
      <c r="G273" s="17"/>
    </row>
    <row r="274" spans="2:7" x14ac:dyDescent="0.3">
      <c r="B274" s="27"/>
      <c r="C274" s="24"/>
      <c r="D274" s="17"/>
      <c r="E274" s="17"/>
      <c r="F274" s="17"/>
      <c r="G274" s="17"/>
    </row>
    <row r="275" spans="2:7" x14ac:dyDescent="0.3">
      <c r="B275" s="27"/>
      <c r="C275" s="25"/>
      <c r="D275" s="17"/>
      <c r="E275" s="17"/>
      <c r="F275" s="17"/>
      <c r="G275" s="17"/>
    </row>
    <row r="276" spans="2:7" x14ac:dyDescent="0.3">
      <c r="B276" s="27"/>
      <c r="C276" s="24"/>
      <c r="D276" s="17"/>
      <c r="E276" s="17"/>
      <c r="F276" s="17"/>
      <c r="G276" s="17"/>
    </row>
    <row r="277" spans="2:7" x14ac:dyDescent="0.3">
      <c r="B277" s="27"/>
      <c r="C277" s="25"/>
      <c r="D277" s="17"/>
      <c r="E277" s="17"/>
      <c r="F277" s="17"/>
      <c r="G277" s="17"/>
    </row>
    <row r="278" spans="2:7" x14ac:dyDescent="0.3">
      <c r="B278" s="27"/>
      <c r="C278" s="25"/>
      <c r="D278" s="17"/>
      <c r="E278" s="17"/>
      <c r="F278" s="17"/>
      <c r="G278" s="17"/>
    </row>
    <row r="279" spans="2:7" x14ac:dyDescent="0.3">
      <c r="B279" s="27"/>
      <c r="C279" s="25"/>
      <c r="D279" s="17"/>
      <c r="E279" s="17"/>
      <c r="F279" s="17"/>
      <c r="G279" s="17"/>
    </row>
    <row r="280" spans="2:7" x14ac:dyDescent="0.3">
      <c r="B280" s="27"/>
      <c r="C280" s="25"/>
      <c r="D280" s="17"/>
      <c r="E280" s="17"/>
      <c r="F280" s="17"/>
      <c r="G280" s="17"/>
    </row>
    <row r="281" spans="2:7" x14ac:dyDescent="0.3">
      <c r="B281" s="27"/>
      <c r="C281" s="25"/>
      <c r="D281" s="17"/>
      <c r="E281" s="17"/>
      <c r="F281" s="17"/>
      <c r="G281" s="17"/>
    </row>
    <row r="282" spans="2:7" x14ac:dyDescent="0.3">
      <c r="B282" s="27"/>
      <c r="C282" s="25"/>
      <c r="D282" s="17"/>
      <c r="E282" s="17"/>
      <c r="F282" s="17"/>
      <c r="G282" s="17"/>
    </row>
    <row r="283" spans="2:7" x14ac:dyDescent="0.3">
      <c r="B283" s="27"/>
      <c r="C283" s="25"/>
      <c r="D283" s="17"/>
      <c r="E283" s="17"/>
      <c r="F283" s="17"/>
      <c r="G283" s="17"/>
    </row>
    <row r="284" spans="2:7" x14ac:dyDescent="0.3">
      <c r="B284" s="27"/>
      <c r="C284" s="25"/>
      <c r="D284" s="17"/>
      <c r="E284" s="17"/>
      <c r="F284" s="17"/>
      <c r="G284" s="17"/>
    </row>
    <row r="285" spans="2:7" x14ac:dyDescent="0.3">
      <c r="B285" s="27"/>
      <c r="C285" s="25"/>
      <c r="D285" s="17"/>
      <c r="E285" s="17"/>
      <c r="F285" s="17"/>
      <c r="G285" s="17"/>
    </row>
    <row r="286" spans="2:7" x14ac:dyDescent="0.3">
      <c r="B286" s="23"/>
      <c r="C286" s="24"/>
      <c r="D286" s="17"/>
      <c r="E286" s="17"/>
      <c r="F286" s="17"/>
      <c r="G286" s="17"/>
    </row>
    <row r="287" spans="2:7" x14ac:dyDescent="0.3">
      <c r="B287" s="27"/>
      <c r="C287" s="24"/>
      <c r="D287" s="17"/>
      <c r="E287" s="17"/>
      <c r="F287" s="17"/>
      <c r="G287" s="17"/>
    </row>
    <row r="288" spans="2:7" x14ac:dyDescent="0.3">
      <c r="B288" s="27"/>
      <c r="C288" s="25"/>
      <c r="D288" s="17"/>
      <c r="E288" s="17"/>
      <c r="F288" s="17"/>
      <c r="G288" s="17"/>
    </row>
    <row r="289" spans="2:7" x14ac:dyDescent="0.3">
      <c r="B289" s="27"/>
      <c r="C289" s="24"/>
      <c r="D289" s="17"/>
      <c r="E289" s="17"/>
      <c r="F289" s="17"/>
      <c r="G289" s="17"/>
    </row>
    <row r="290" spans="2:7" x14ac:dyDescent="0.3">
      <c r="B290" s="27"/>
      <c r="C290" s="25"/>
      <c r="D290" s="17"/>
      <c r="E290" s="17"/>
      <c r="F290" s="17"/>
      <c r="G290" s="17"/>
    </row>
    <row r="291" spans="2:7" x14ac:dyDescent="0.3">
      <c r="B291" s="27"/>
      <c r="C291" s="25"/>
      <c r="D291" s="17"/>
      <c r="E291" s="17"/>
      <c r="F291" s="17"/>
      <c r="G291" s="17"/>
    </row>
    <row r="292" spans="2:7" x14ac:dyDescent="0.3">
      <c r="B292" s="27"/>
      <c r="C292" s="25"/>
      <c r="D292" s="17"/>
      <c r="E292" s="17"/>
      <c r="F292" s="17"/>
      <c r="G292" s="17"/>
    </row>
    <row r="293" spans="2:7" x14ac:dyDescent="0.3">
      <c r="B293" s="27"/>
      <c r="C293" s="25"/>
      <c r="D293" s="17"/>
      <c r="E293" s="17"/>
      <c r="F293" s="17"/>
      <c r="G293" s="17"/>
    </row>
    <row r="294" spans="2:7" x14ac:dyDescent="0.3">
      <c r="B294" s="27"/>
      <c r="C294" s="25"/>
      <c r="D294" s="17"/>
      <c r="E294" s="17"/>
      <c r="F294" s="17"/>
      <c r="G294" s="17"/>
    </row>
    <row r="295" spans="2:7" x14ac:dyDescent="0.3">
      <c r="B295" s="27"/>
      <c r="C295" s="25"/>
      <c r="D295" s="17"/>
      <c r="E295" s="17"/>
      <c r="F295" s="17"/>
      <c r="G295" s="17"/>
    </row>
    <row r="296" spans="2:7" x14ac:dyDescent="0.3">
      <c r="B296" s="27"/>
      <c r="C296" s="25"/>
      <c r="D296" s="17"/>
      <c r="E296" s="17"/>
      <c r="F296" s="17"/>
      <c r="G296" s="17"/>
    </row>
    <row r="297" spans="2:7" x14ac:dyDescent="0.3">
      <c r="B297" s="23"/>
      <c r="C297" s="24"/>
      <c r="D297" s="17"/>
      <c r="E297" s="17"/>
      <c r="F297" s="17"/>
      <c r="G297" s="17"/>
    </row>
    <row r="298" spans="2:7" x14ac:dyDescent="0.3">
      <c r="B298" s="27"/>
      <c r="C298" s="24"/>
      <c r="D298" s="17"/>
      <c r="E298" s="17"/>
      <c r="F298" s="17"/>
      <c r="G298" s="17"/>
    </row>
    <row r="299" spans="2:7" x14ac:dyDescent="0.3">
      <c r="B299" s="27"/>
      <c r="C299" s="25"/>
      <c r="D299" s="17"/>
      <c r="E299" s="17"/>
      <c r="F299" s="17"/>
      <c r="G299" s="17"/>
    </row>
    <row r="300" spans="2:7" x14ac:dyDescent="0.3">
      <c r="B300" s="27"/>
      <c r="C300" s="24"/>
      <c r="D300" s="17"/>
      <c r="E300" s="17"/>
      <c r="F300" s="17"/>
      <c r="G300" s="17"/>
    </row>
    <row r="301" spans="2:7" x14ac:dyDescent="0.3">
      <c r="B301" s="27"/>
      <c r="C301" s="25"/>
      <c r="D301" s="17"/>
      <c r="E301" s="17"/>
      <c r="F301" s="17"/>
      <c r="G301" s="17"/>
    </row>
    <row r="302" spans="2:7" x14ac:dyDescent="0.3">
      <c r="B302" s="27"/>
      <c r="C302" s="25"/>
      <c r="D302" s="17"/>
      <c r="E302" s="17"/>
      <c r="F302" s="17"/>
      <c r="G302" s="17"/>
    </row>
    <row r="303" spans="2:7" x14ac:dyDescent="0.3">
      <c r="B303" s="27"/>
      <c r="C303" s="25"/>
      <c r="D303" s="17"/>
      <c r="E303" s="17"/>
      <c r="F303" s="17"/>
      <c r="G303" s="17"/>
    </row>
    <row r="304" spans="2:7" x14ac:dyDescent="0.3">
      <c r="B304" s="27"/>
      <c r="C304" s="25"/>
      <c r="D304" s="17"/>
      <c r="E304" s="17"/>
      <c r="F304" s="17"/>
      <c r="G304" s="17"/>
    </row>
    <row r="305" spans="2:7" x14ac:dyDescent="0.3">
      <c r="B305" s="27"/>
      <c r="C305" s="25"/>
      <c r="D305" s="17"/>
      <c r="E305" s="17"/>
      <c r="F305" s="17"/>
      <c r="G305" s="17"/>
    </row>
    <row r="306" spans="2:7" x14ac:dyDescent="0.3">
      <c r="B306" s="27"/>
      <c r="C306" s="25"/>
      <c r="D306" s="17"/>
      <c r="E306" s="17"/>
      <c r="F306" s="17"/>
      <c r="G306" s="17"/>
    </row>
    <row r="307" spans="2:7" x14ac:dyDescent="0.3">
      <c r="B307" s="27"/>
      <c r="C307" s="25"/>
      <c r="D307" s="17"/>
      <c r="E307" s="17"/>
      <c r="F307" s="17"/>
      <c r="G307" s="17"/>
    </row>
    <row r="308" spans="2:7" x14ac:dyDescent="0.3">
      <c r="B308" s="27"/>
      <c r="C308" s="24"/>
      <c r="D308" s="17"/>
      <c r="E308" s="17"/>
      <c r="F308" s="17"/>
      <c r="G308" s="17"/>
    </row>
    <row r="309" spans="2:7" x14ac:dyDescent="0.3">
      <c r="B309" s="23"/>
      <c r="C309" s="24"/>
      <c r="D309" s="17"/>
      <c r="E309" s="17"/>
      <c r="F309" s="17"/>
      <c r="G309" s="17"/>
    </row>
    <row r="310" spans="2:7" x14ac:dyDescent="0.3">
      <c r="B310" s="23"/>
      <c r="C310" s="24"/>
      <c r="D310" s="17"/>
      <c r="E310" s="17"/>
      <c r="F310" s="17"/>
      <c r="G310" s="17"/>
    </row>
    <row r="311" spans="2:7" x14ac:dyDescent="0.3">
      <c r="B311" s="23"/>
      <c r="C311" s="25"/>
      <c r="D311" s="17"/>
      <c r="E311" s="17"/>
      <c r="F311" s="17"/>
      <c r="G311" s="17"/>
    </row>
    <row r="312" spans="2:7" x14ac:dyDescent="0.3">
      <c r="B312" s="23"/>
      <c r="C312" s="24"/>
      <c r="D312" s="17"/>
      <c r="E312" s="17"/>
      <c r="F312" s="17"/>
      <c r="G312" s="17"/>
    </row>
    <row r="313" spans="2:7" x14ac:dyDescent="0.3">
      <c r="B313" s="23"/>
      <c r="C313" s="25"/>
      <c r="D313" s="17"/>
      <c r="E313" s="17"/>
      <c r="F313" s="17"/>
      <c r="G313" s="17"/>
    </row>
    <row r="314" spans="2:7" x14ac:dyDescent="0.3">
      <c r="B314" s="23"/>
      <c r="C314" s="25"/>
      <c r="D314" s="17"/>
      <c r="E314" s="17"/>
      <c r="F314" s="17"/>
      <c r="G314" s="17"/>
    </row>
    <row r="315" spans="2:7" x14ac:dyDescent="0.3">
      <c r="B315" s="23"/>
      <c r="C315" s="25"/>
      <c r="D315" s="17"/>
      <c r="E315" s="17"/>
      <c r="F315" s="17"/>
      <c r="G315" s="17"/>
    </row>
    <row r="316" spans="2:7" x14ac:dyDescent="0.3">
      <c r="B316" s="23"/>
      <c r="C316" s="25"/>
      <c r="D316" s="17"/>
      <c r="E316" s="17"/>
      <c r="F316" s="17"/>
      <c r="G316" s="17"/>
    </row>
    <row r="317" spans="2:7" x14ac:dyDescent="0.3">
      <c r="B317" s="23"/>
      <c r="C317" s="25"/>
      <c r="D317" s="17"/>
      <c r="E317" s="17"/>
      <c r="F317" s="17"/>
      <c r="G317" s="17"/>
    </row>
    <row r="318" spans="2:7" x14ac:dyDescent="0.3">
      <c r="B318" s="23"/>
      <c r="C318" s="25"/>
      <c r="D318" s="17"/>
      <c r="E318" s="17"/>
      <c r="F318" s="17"/>
      <c r="G318" s="17"/>
    </row>
    <row r="319" spans="2:7" x14ac:dyDescent="0.3">
      <c r="B319" s="23"/>
      <c r="C319" s="25"/>
      <c r="D319" s="17"/>
      <c r="E319" s="17"/>
      <c r="F319" s="17"/>
      <c r="G319" s="17"/>
    </row>
    <row r="320" spans="2:7" x14ac:dyDescent="0.3">
      <c r="B320" s="23"/>
      <c r="C320" s="24"/>
      <c r="D320" s="17"/>
      <c r="E320" s="17"/>
      <c r="F320" s="17"/>
      <c r="G320" s="17"/>
    </row>
    <row r="321" spans="2:7" x14ac:dyDescent="0.3">
      <c r="B321" s="23"/>
      <c r="C321" s="24"/>
      <c r="D321" s="17"/>
      <c r="E321" s="17"/>
      <c r="F321" s="17"/>
      <c r="G321" s="17"/>
    </row>
    <row r="322" spans="2:7" x14ac:dyDescent="0.3">
      <c r="B322" s="23"/>
      <c r="C322" s="25"/>
      <c r="D322" s="17"/>
      <c r="E322" s="17"/>
      <c r="F322" s="17"/>
      <c r="G322" s="17"/>
    </row>
    <row r="323" spans="2:7" x14ac:dyDescent="0.3">
      <c r="B323" s="23"/>
      <c r="C323" s="24"/>
      <c r="D323" s="17"/>
      <c r="E323" s="17"/>
      <c r="F323" s="17"/>
      <c r="G323" s="17"/>
    </row>
    <row r="324" spans="2:7" x14ac:dyDescent="0.3">
      <c r="B324" s="23"/>
      <c r="C324" s="25"/>
      <c r="D324" s="17"/>
      <c r="E324" s="17"/>
      <c r="F324" s="17"/>
      <c r="G324" s="17"/>
    </row>
    <row r="325" spans="2:7" x14ac:dyDescent="0.3">
      <c r="B325" s="23"/>
      <c r="C325" s="25"/>
      <c r="D325" s="17"/>
      <c r="E325" s="17"/>
      <c r="F325" s="17"/>
      <c r="G325" s="17"/>
    </row>
    <row r="326" spans="2:7" x14ac:dyDescent="0.3">
      <c r="B326" s="23"/>
      <c r="C326" s="25"/>
      <c r="D326" s="17"/>
      <c r="E326" s="17"/>
      <c r="F326" s="17"/>
      <c r="G326" s="17"/>
    </row>
    <row r="327" spans="2:7" x14ac:dyDescent="0.3">
      <c r="B327" s="23"/>
      <c r="C327" s="25"/>
      <c r="D327" s="17"/>
      <c r="E327" s="17"/>
      <c r="F327" s="17"/>
      <c r="G327" s="17"/>
    </row>
    <row r="328" spans="2:7" x14ac:dyDescent="0.3">
      <c r="B328" s="23"/>
      <c r="C328" s="25"/>
      <c r="D328" s="17"/>
      <c r="E328" s="17"/>
      <c r="F328" s="17"/>
      <c r="G328" s="17"/>
    </row>
    <row r="329" spans="2:7" x14ac:dyDescent="0.3">
      <c r="B329" s="23"/>
      <c r="C329" s="25"/>
      <c r="D329" s="17"/>
      <c r="E329" s="17"/>
      <c r="F329" s="17"/>
      <c r="G329" s="17"/>
    </row>
    <row r="330" spans="2:7" x14ac:dyDescent="0.3">
      <c r="B330" s="23"/>
      <c r="C330" s="25"/>
      <c r="D330" s="17"/>
      <c r="E330" s="17"/>
      <c r="F330" s="17"/>
      <c r="G330" s="17"/>
    </row>
    <row r="331" spans="2:7" x14ac:dyDescent="0.3">
      <c r="B331" s="24"/>
      <c r="C331" s="24"/>
      <c r="D331" s="17"/>
      <c r="E331" s="17"/>
      <c r="F331" s="17"/>
      <c r="G331" s="17"/>
    </row>
    <row r="332" spans="2:7" x14ac:dyDescent="0.3">
      <c r="B332" s="24"/>
      <c r="C332" s="24"/>
      <c r="D332" s="17"/>
      <c r="E332" s="17"/>
      <c r="F332" s="17"/>
      <c r="G332" s="17"/>
    </row>
    <row r="333" spans="2:7" x14ac:dyDescent="0.3">
      <c r="B333" s="24"/>
      <c r="C333" s="25"/>
      <c r="D333" s="17"/>
      <c r="E333" s="17"/>
      <c r="F333" s="17"/>
      <c r="G333" s="17"/>
    </row>
    <row r="334" spans="2:7" x14ac:dyDescent="0.3">
      <c r="B334" s="24"/>
      <c r="C334" s="24"/>
      <c r="D334" s="17"/>
      <c r="E334" s="17"/>
      <c r="F334" s="17"/>
      <c r="G334" s="17"/>
    </row>
    <row r="335" spans="2:7" x14ac:dyDescent="0.3">
      <c r="B335" s="24"/>
      <c r="C335" s="25"/>
      <c r="D335" s="17"/>
      <c r="E335" s="17"/>
      <c r="F335" s="17"/>
      <c r="G335" s="17"/>
    </row>
    <row r="336" spans="2:7" x14ac:dyDescent="0.3">
      <c r="B336" s="24"/>
      <c r="C336" s="25"/>
      <c r="D336" s="17"/>
      <c r="E336" s="17"/>
      <c r="F336" s="17"/>
      <c r="G336" s="17"/>
    </row>
    <row r="337" spans="2:8" x14ac:dyDescent="0.3">
      <c r="B337" s="24"/>
      <c r="C337" s="25"/>
      <c r="D337" s="24"/>
      <c r="E337" s="17"/>
      <c r="F337" s="17"/>
      <c r="G337" s="17"/>
      <c r="H337" s="17"/>
    </row>
    <row r="338" spans="2:8" x14ac:dyDescent="0.3">
      <c r="B338" s="24"/>
      <c r="C338" s="25"/>
      <c r="D338" s="24"/>
      <c r="E338" s="17"/>
      <c r="F338" s="17"/>
      <c r="G338" s="17"/>
      <c r="H338" s="17"/>
    </row>
    <row r="339" spans="2:8" x14ac:dyDescent="0.3">
      <c r="B339" s="24"/>
      <c r="C339" s="25"/>
      <c r="D339" s="24"/>
      <c r="E339" s="17"/>
      <c r="F339" s="17"/>
      <c r="G339" s="17"/>
      <c r="H339" s="17"/>
    </row>
    <row r="340" spans="2:8" x14ac:dyDescent="0.3">
      <c r="B340" s="24"/>
      <c r="C340" s="25"/>
      <c r="D340" s="24"/>
      <c r="E340" s="17"/>
      <c r="F340" s="17"/>
      <c r="G340" s="17"/>
      <c r="H340" s="17"/>
    </row>
    <row r="341" spans="2:8" x14ac:dyDescent="0.3">
      <c r="B341" s="24"/>
      <c r="C341" s="25"/>
      <c r="D341" s="24"/>
      <c r="E341" s="17"/>
      <c r="F341" s="17"/>
      <c r="G341" s="17"/>
      <c r="H341" s="17"/>
    </row>
    <row r="342" spans="2:8" x14ac:dyDescent="0.3">
      <c r="B342" s="23"/>
      <c r="C342" s="18"/>
      <c r="D342" s="23"/>
      <c r="E342" s="17"/>
      <c r="F342" s="17"/>
      <c r="G342" s="17"/>
      <c r="H342" s="17"/>
    </row>
    <row r="343" spans="2:8" x14ac:dyDescent="0.3">
      <c r="B343" s="27"/>
      <c r="C343" s="18"/>
      <c r="D343" s="27"/>
      <c r="E343" s="17"/>
      <c r="F343" s="17"/>
      <c r="G343" s="17"/>
      <c r="H343" s="17"/>
    </row>
    <row r="344" spans="2:8" x14ac:dyDescent="0.3">
      <c r="B344" s="26"/>
      <c r="C344" s="27"/>
      <c r="D344" s="26"/>
      <c r="E344" s="17"/>
      <c r="F344" s="17"/>
      <c r="G344" s="17"/>
      <c r="H344" s="17"/>
    </row>
    <row r="345" spans="2:8" x14ac:dyDescent="0.3">
      <c r="B345" s="22"/>
      <c r="C345" s="22"/>
      <c r="D345" s="22"/>
      <c r="E345" s="17"/>
      <c r="F345" s="17"/>
      <c r="G345" s="17"/>
      <c r="H345" s="17"/>
    </row>
    <row r="346" spans="2:8" x14ac:dyDescent="0.3">
      <c r="B346" s="22"/>
      <c r="C346" s="22"/>
      <c r="D346" s="22"/>
      <c r="E346" s="17"/>
      <c r="F346" s="17"/>
      <c r="G346" s="17"/>
      <c r="H346" s="17"/>
    </row>
    <row r="347" spans="2:8" x14ac:dyDescent="0.3">
      <c r="B347" s="23"/>
      <c r="C347" s="23"/>
      <c r="D347" s="23"/>
      <c r="E347" s="17"/>
      <c r="F347" s="17"/>
      <c r="G347" s="17"/>
      <c r="H347" s="17"/>
    </row>
    <row r="348" spans="2:8" x14ac:dyDescent="0.3">
      <c r="B348" s="22"/>
      <c r="C348" s="22"/>
      <c r="D348" s="22"/>
      <c r="E348" s="17"/>
      <c r="F348" s="17"/>
      <c r="G348" s="17"/>
      <c r="H348" s="17"/>
    </row>
    <row r="349" spans="2:8" x14ac:dyDescent="0.3">
      <c r="B349" s="24"/>
      <c r="C349" s="24"/>
      <c r="D349" s="24"/>
      <c r="E349" s="17"/>
      <c r="F349" s="17"/>
      <c r="G349" s="17"/>
      <c r="H349" s="17"/>
    </row>
    <row r="350" spans="2:8" x14ac:dyDescent="0.3">
      <c r="B350" s="27"/>
      <c r="C350" s="24"/>
      <c r="D350" s="27"/>
      <c r="E350" s="17"/>
      <c r="F350" s="17"/>
      <c r="G350" s="17"/>
      <c r="H350" s="17"/>
    </row>
    <row r="351" spans="2:8" x14ac:dyDescent="0.3">
      <c r="B351" s="27"/>
      <c r="C351" s="25"/>
      <c r="D351" s="27"/>
      <c r="E351" s="17"/>
      <c r="F351" s="17"/>
      <c r="G351" s="17"/>
      <c r="H351" s="17"/>
    </row>
    <row r="352" spans="2:8" x14ac:dyDescent="0.3">
      <c r="B352" s="27"/>
      <c r="C352" s="24"/>
      <c r="D352" s="27"/>
      <c r="E352" s="17"/>
      <c r="F352" s="17"/>
      <c r="G352" s="17"/>
      <c r="H352" s="17"/>
    </row>
    <row r="353" spans="2:8" x14ac:dyDescent="0.3">
      <c r="B353" s="27"/>
      <c r="C353" s="25"/>
      <c r="D353" s="27"/>
      <c r="E353" s="17"/>
      <c r="F353" s="17"/>
      <c r="G353" s="17"/>
      <c r="H353" s="17"/>
    </row>
    <row r="354" spans="2:8" x14ac:dyDescent="0.3">
      <c r="B354" s="27"/>
      <c r="C354" s="25"/>
      <c r="D354" s="27"/>
      <c r="E354" s="17"/>
      <c r="F354" s="17"/>
      <c r="G354" s="17"/>
      <c r="H354" s="17"/>
    </row>
    <row r="355" spans="2:8" x14ac:dyDescent="0.3">
      <c r="B355" s="27"/>
      <c r="C355" s="25"/>
      <c r="D355" s="27"/>
      <c r="E355" s="17"/>
      <c r="F355" s="17"/>
      <c r="G355" s="17"/>
      <c r="H355" s="17"/>
    </row>
    <row r="356" spans="2:8" x14ac:dyDescent="0.3">
      <c r="B356" s="27"/>
      <c r="C356" s="25"/>
      <c r="D356" s="27"/>
      <c r="E356" s="17"/>
      <c r="F356" s="17"/>
      <c r="G356" s="17"/>
      <c r="H356" s="17"/>
    </row>
    <row r="357" spans="2:8" x14ac:dyDescent="0.3">
      <c r="B357" s="27"/>
      <c r="C357" s="25"/>
      <c r="D357" s="27"/>
      <c r="E357" s="17"/>
      <c r="F357" s="17"/>
      <c r="G357" s="17"/>
      <c r="H357" s="17"/>
    </row>
    <row r="358" spans="2:8" x14ac:dyDescent="0.3">
      <c r="B358" s="27"/>
      <c r="C358" s="25"/>
      <c r="D358" s="27"/>
      <c r="E358" s="17"/>
      <c r="F358" s="17"/>
      <c r="G358" s="17"/>
      <c r="H358" s="17"/>
    </row>
    <row r="359" spans="2:8" x14ac:dyDescent="0.3">
      <c r="B359" s="27"/>
      <c r="C359" s="25"/>
      <c r="D359" s="27"/>
      <c r="E359" s="17"/>
      <c r="F359" s="17"/>
      <c r="G359" s="17"/>
      <c r="H359" s="17"/>
    </row>
    <row r="360" spans="2:8" x14ac:dyDescent="0.3">
      <c r="B360" s="27"/>
      <c r="C360" s="25"/>
      <c r="D360" s="27"/>
      <c r="E360" s="17"/>
      <c r="F360" s="17"/>
      <c r="G360" s="17"/>
      <c r="H360" s="17"/>
    </row>
    <row r="361" spans="2:8" x14ac:dyDescent="0.3">
      <c r="B361" s="27"/>
      <c r="C361" s="25"/>
      <c r="D361" s="27"/>
      <c r="E361" s="17"/>
      <c r="F361" s="17"/>
      <c r="G361" s="17"/>
      <c r="H361" s="17"/>
    </row>
    <row r="362" spans="2:8" x14ac:dyDescent="0.3">
      <c r="B362" s="17"/>
      <c r="C362" s="17"/>
      <c r="D362" s="17"/>
      <c r="E362" s="17"/>
      <c r="F362" s="17"/>
      <c r="G362" s="17"/>
      <c r="H362" s="17"/>
    </row>
  </sheetData>
  <mergeCells count="214">
    <mergeCell ref="D197:E197"/>
    <mergeCell ref="D196:E196"/>
    <mergeCell ref="F196:G196"/>
    <mergeCell ref="F197:G197"/>
    <mergeCell ref="B95:B96"/>
    <mergeCell ref="D95:E95"/>
    <mergeCell ref="D96:E96"/>
    <mergeCell ref="B97:C97"/>
    <mergeCell ref="D97:E97"/>
    <mergeCell ref="B103:C103"/>
    <mergeCell ref="B104:C104"/>
    <mergeCell ref="B105:C105"/>
    <mergeCell ref="B106:C106"/>
    <mergeCell ref="D163:E163"/>
    <mergeCell ref="D164:E164"/>
    <mergeCell ref="D193:E193"/>
    <mergeCell ref="D192:E192"/>
    <mergeCell ref="D148:E148"/>
    <mergeCell ref="D133:E133"/>
    <mergeCell ref="D104:E104"/>
    <mergeCell ref="D106:E106"/>
    <mergeCell ref="B84:B94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B73:B83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59:E59"/>
    <mergeCell ref="D60:E60"/>
    <mergeCell ref="D61:E61"/>
    <mergeCell ref="B62:B72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A21:A97"/>
    <mergeCell ref="B21:C21"/>
    <mergeCell ref="D21:E21"/>
    <mergeCell ref="B22:C22"/>
    <mergeCell ref="D22:E22"/>
    <mergeCell ref="B23:C23"/>
    <mergeCell ref="D23:E23"/>
    <mergeCell ref="B24:C24"/>
    <mergeCell ref="D24:E24"/>
    <mergeCell ref="B25:B37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B38:B48"/>
    <mergeCell ref="J10:K10"/>
    <mergeCell ref="J11:K11"/>
    <mergeCell ref="D111:E111"/>
    <mergeCell ref="D112:E112"/>
    <mergeCell ref="D119:E119"/>
    <mergeCell ref="B107:B120"/>
    <mergeCell ref="D120:E120"/>
    <mergeCell ref="D20:E20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B49:B61"/>
    <mergeCell ref="D105:E105"/>
    <mergeCell ref="D116:E116"/>
    <mergeCell ref="D117:E117"/>
    <mergeCell ref="D103:E103"/>
    <mergeCell ref="L7:N7"/>
    <mergeCell ref="L8:N8"/>
    <mergeCell ref="L9:N9"/>
    <mergeCell ref="L10:N10"/>
    <mergeCell ref="L11:N11"/>
    <mergeCell ref="J7:K7"/>
    <mergeCell ref="J8:K8"/>
    <mergeCell ref="J9:K9"/>
    <mergeCell ref="D162:E162"/>
    <mergeCell ref="D121:E121"/>
    <mergeCell ref="D124:E124"/>
    <mergeCell ref="D123:E123"/>
    <mergeCell ref="D126:E126"/>
    <mergeCell ref="D128:E128"/>
    <mergeCell ref="D129:E129"/>
    <mergeCell ref="D131:E131"/>
    <mergeCell ref="D151:E151"/>
    <mergeCell ref="D153:E153"/>
    <mergeCell ref="D125:E125"/>
    <mergeCell ref="D137:E137"/>
    <mergeCell ref="D161:E161"/>
    <mergeCell ref="D49:E49"/>
    <mergeCell ref="D102:E102"/>
    <mergeCell ref="D118:E118"/>
    <mergeCell ref="D107:E107"/>
    <mergeCell ref="D109:E109"/>
    <mergeCell ref="D110:E110"/>
    <mergeCell ref="D166:E166"/>
    <mergeCell ref="D154:E154"/>
    <mergeCell ref="D155:E155"/>
    <mergeCell ref="D156:E156"/>
    <mergeCell ref="D157:E157"/>
    <mergeCell ref="D159:E159"/>
    <mergeCell ref="D160:E160"/>
    <mergeCell ref="D122:E122"/>
    <mergeCell ref="D127:E127"/>
    <mergeCell ref="D132:E132"/>
    <mergeCell ref="D130:E130"/>
    <mergeCell ref="D178:E178"/>
    <mergeCell ref="B135:B153"/>
    <mergeCell ref="D144:E144"/>
    <mergeCell ref="D167:E167"/>
    <mergeCell ref="D152:E152"/>
    <mergeCell ref="D150:E150"/>
    <mergeCell ref="D145:E145"/>
    <mergeCell ref="D146:E146"/>
    <mergeCell ref="D147:E147"/>
    <mergeCell ref="D173:E173"/>
    <mergeCell ref="D174:E174"/>
    <mergeCell ref="D138:E138"/>
    <mergeCell ref="D139:E139"/>
    <mergeCell ref="D141:E141"/>
    <mergeCell ref="D136:E136"/>
    <mergeCell ref="D143:E143"/>
    <mergeCell ref="D175:E175"/>
    <mergeCell ref="D169:E169"/>
    <mergeCell ref="D170:E170"/>
    <mergeCell ref="D171:E171"/>
    <mergeCell ref="D172:E172"/>
    <mergeCell ref="B154:B165"/>
    <mergeCell ref="B166:B178"/>
    <mergeCell ref="D165:E165"/>
    <mergeCell ref="B191:B192"/>
    <mergeCell ref="D180:E180"/>
    <mergeCell ref="D181:E181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77:E177"/>
    <mergeCell ref="D134:E134"/>
    <mergeCell ref="D168:E168"/>
    <mergeCell ref="A1:B1"/>
    <mergeCell ref="A2:B2"/>
    <mergeCell ref="A3:B3"/>
    <mergeCell ref="A4:B4"/>
    <mergeCell ref="B6:E6"/>
    <mergeCell ref="B13:C13"/>
    <mergeCell ref="D113:E113"/>
    <mergeCell ref="D114:E114"/>
    <mergeCell ref="D115:E115"/>
    <mergeCell ref="C1:H1"/>
    <mergeCell ref="C2:H2"/>
    <mergeCell ref="C3:H3"/>
    <mergeCell ref="C4:H4"/>
    <mergeCell ref="A103:A193"/>
    <mergeCell ref="B193:C193"/>
    <mergeCell ref="B179:B190"/>
    <mergeCell ref="F193:G193"/>
    <mergeCell ref="B121:B134"/>
    <mergeCell ref="D135:E135"/>
    <mergeCell ref="D179:E179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175E-5EAA-41A0-A1EE-6CF249DD0BBE}">
  <dimension ref="A1:Q245"/>
  <sheetViews>
    <sheetView topLeftCell="A84" zoomScale="55" zoomScaleNormal="55" workbookViewId="0">
      <selection activeCell="AA102" sqref="AA102"/>
    </sheetView>
  </sheetViews>
  <sheetFormatPr defaultColWidth="9.109375" defaultRowHeight="16.8" x14ac:dyDescent="0.3"/>
  <cols>
    <col min="1" max="1" width="16" style="1" customWidth="1"/>
    <col min="2" max="2" width="20.21875" style="1" customWidth="1"/>
    <col min="3" max="3" width="43" style="1" customWidth="1"/>
    <col min="4" max="4" width="11" style="1" customWidth="1"/>
    <col min="5" max="5" width="14.5546875" style="1" customWidth="1"/>
    <col min="6" max="7" width="5.33203125" style="1" bestFit="1" customWidth="1"/>
    <col min="8" max="8" width="5.88671875" style="1" customWidth="1"/>
    <col min="9" max="11" width="5.77734375" style="1" customWidth="1"/>
    <col min="12" max="12" width="5.88671875" style="1" customWidth="1"/>
    <col min="13" max="16" width="5.77734375" style="1" customWidth="1"/>
    <col min="17" max="18" width="5.88671875" style="1" customWidth="1"/>
    <col min="19" max="22" width="5.77734375" style="1" customWidth="1"/>
    <col min="23" max="23" width="5.88671875" style="1" customWidth="1"/>
    <col min="24" max="24" width="4.88671875" style="1" customWidth="1"/>
    <col min="25" max="33" width="5.88671875" style="1" customWidth="1"/>
    <col min="34" max="34" width="5.77734375" style="1" customWidth="1"/>
    <col min="35" max="35" width="5.88671875" style="1" customWidth="1"/>
    <col min="36" max="37" width="5.77734375" style="1" customWidth="1"/>
    <col min="38" max="38" width="5.88671875" style="1" customWidth="1"/>
    <col min="39" max="40" width="5.77734375" style="1" customWidth="1"/>
    <col min="41" max="41" width="8.44140625" style="1" customWidth="1"/>
    <col min="42" max="16384" width="9.109375" style="1"/>
  </cols>
  <sheetData>
    <row r="1" spans="1:14" ht="17.399999999999999" thickBot="1" x14ac:dyDescent="0.35">
      <c r="A1" s="92" t="s">
        <v>3</v>
      </c>
      <c r="B1" s="92"/>
      <c r="C1" s="94" t="s">
        <v>52</v>
      </c>
      <c r="D1" s="94"/>
      <c r="E1" s="94"/>
      <c r="F1" s="94"/>
      <c r="G1" s="94"/>
      <c r="H1" s="94"/>
    </row>
    <row r="2" spans="1:14" ht="20.399999999999999" customHeight="1" thickBot="1" x14ac:dyDescent="0.35">
      <c r="A2" s="92" t="s">
        <v>2</v>
      </c>
      <c r="B2" s="92"/>
      <c r="C2" s="95" t="s">
        <v>17</v>
      </c>
      <c r="D2" s="95"/>
      <c r="E2" s="95"/>
      <c r="F2" s="95"/>
      <c r="G2" s="95"/>
      <c r="H2" s="95"/>
    </row>
    <row r="3" spans="1:14" ht="17.399999999999999" thickBot="1" x14ac:dyDescent="0.35">
      <c r="A3" s="92" t="s">
        <v>1</v>
      </c>
      <c r="B3" s="92"/>
      <c r="C3" s="96">
        <v>45638</v>
      </c>
      <c r="D3" s="96"/>
      <c r="E3" s="96"/>
      <c r="F3" s="96"/>
      <c r="G3" s="96"/>
      <c r="H3" s="96"/>
    </row>
    <row r="4" spans="1:14" ht="17.25" customHeight="1" thickBot="1" x14ac:dyDescent="0.35">
      <c r="A4" s="92" t="s">
        <v>0</v>
      </c>
      <c r="B4" s="92"/>
      <c r="C4" s="96">
        <v>45645</v>
      </c>
      <c r="D4" s="96"/>
      <c r="E4" s="96"/>
      <c r="F4" s="96"/>
      <c r="G4" s="96"/>
      <c r="H4" s="96"/>
    </row>
    <row r="5" spans="1:14" ht="16.5" customHeight="1" x14ac:dyDescent="0.3"/>
    <row r="6" spans="1:14" x14ac:dyDescent="0.3">
      <c r="B6" s="93" t="s">
        <v>5</v>
      </c>
      <c r="C6" s="93"/>
      <c r="D6" s="93"/>
      <c r="E6" s="93"/>
      <c r="F6" s="46"/>
      <c r="G6" s="46"/>
    </row>
    <row r="7" spans="1:14" x14ac:dyDescent="0.3">
      <c r="B7" s="29" t="s">
        <v>6</v>
      </c>
      <c r="C7" s="29" t="s">
        <v>23</v>
      </c>
      <c r="D7" s="29" t="s">
        <v>11</v>
      </c>
      <c r="E7" s="29" t="s">
        <v>22</v>
      </c>
      <c r="F7" s="46"/>
      <c r="G7" s="46"/>
      <c r="J7" s="112"/>
      <c r="K7" s="112"/>
      <c r="L7" s="110" t="s">
        <v>30</v>
      </c>
      <c r="M7" s="110"/>
      <c r="N7" s="110"/>
    </row>
    <row r="8" spans="1:14" x14ac:dyDescent="0.3">
      <c r="B8" s="14">
        <v>1</v>
      </c>
      <c r="C8" s="3" t="s">
        <v>57</v>
      </c>
      <c r="D8" s="3">
        <f ca="1">SUMIF($D$48:$E$74,"Sang",$F$48:$F$74)+SUMIF($D$48:$E$74,"ALL team",$F$48:$F$74)/5</f>
        <v>10.199999999999999</v>
      </c>
      <c r="E8" s="3">
        <f ca="1">SUMIF($D$48:$E$74,"Sang",$G$48:$G$74)+SUMIF($D$48:$E$74,"ALL team",$G$48:$G$74)/5</f>
        <v>10.199999999999999</v>
      </c>
      <c r="F8" s="45"/>
      <c r="G8" s="45"/>
      <c r="J8" s="113"/>
      <c r="K8" s="113"/>
      <c r="L8" s="111" t="s">
        <v>29</v>
      </c>
      <c r="M8" s="111"/>
      <c r="N8" s="111"/>
    </row>
    <row r="9" spans="1:14" x14ac:dyDescent="0.3">
      <c r="B9" s="14">
        <v>2</v>
      </c>
      <c r="C9" s="3" t="s">
        <v>58</v>
      </c>
      <c r="D9" s="3">
        <f ca="1">SUMIF($D$48:$E$74,"Tài",$F$48:$F$74)+SUMIF($D$48:$E$74,"ALL team",$F$48:$F$74)/5</f>
        <v>10.199999999999999</v>
      </c>
      <c r="E9" s="3">
        <f ca="1">SUMIF($D$48:$E$74,"Tài",$G$48:$G$74)+SUMIF($D$48:$E$74,"ALL team",$G$48:$G$74)/5</f>
        <v>10.199999999999999</v>
      </c>
      <c r="F9" s="45"/>
      <c r="G9" s="45"/>
      <c r="J9" s="114"/>
      <c r="K9" s="114"/>
      <c r="L9" s="111" t="s">
        <v>28</v>
      </c>
      <c r="M9" s="111"/>
      <c r="N9" s="111"/>
    </row>
    <row r="10" spans="1:14" x14ac:dyDescent="0.3">
      <c r="B10" s="14">
        <v>3</v>
      </c>
      <c r="C10" s="3" t="s">
        <v>59</v>
      </c>
      <c r="D10" s="3">
        <f ca="1">SUMIF($D$48:$E$74,"Sơn",$F$48:$F$74)+SUMIF($D$48:$E$74,"ALL team",$F$48:$F$74)/5</f>
        <v>19.2</v>
      </c>
      <c r="E10" s="3">
        <f ca="1">SUMIF($D$48:$E$74,"Sơn",$G$48:$G$74)+SUMIF($D$48:$E$74,"ALL team",$G$48:$G$74)/5</f>
        <v>19.2</v>
      </c>
      <c r="F10" s="45"/>
      <c r="G10" s="45"/>
      <c r="J10" s="117"/>
      <c r="K10" s="117"/>
      <c r="L10" s="111" t="s">
        <v>27</v>
      </c>
      <c r="M10" s="111"/>
      <c r="N10" s="111"/>
    </row>
    <row r="11" spans="1:14" x14ac:dyDescent="0.3">
      <c r="B11" s="14">
        <v>4</v>
      </c>
      <c r="C11" s="3" t="s">
        <v>60</v>
      </c>
      <c r="D11" s="3">
        <f ca="1">SUMIF($D$48:$E$74,"L.Thịnh",$F$48:$F$74)+SUMIF($D$48:$E$74,"ALL team",$F$48:$F$74)/5</f>
        <v>19.2</v>
      </c>
      <c r="E11" s="3">
        <f ca="1">SUMIF($D$48:$E$74,"L.Thịnh",$G$48:$G$74)+SUMIF($D$48:$E$74,"ALL team",$G$48:$G$74)/5</f>
        <v>19.2</v>
      </c>
      <c r="F11" s="45"/>
      <c r="G11" s="45"/>
      <c r="J11" s="118"/>
      <c r="K11" s="119"/>
      <c r="L11" s="111" t="s">
        <v>26</v>
      </c>
      <c r="M11" s="111"/>
      <c r="N11" s="111"/>
    </row>
    <row r="12" spans="1:14" x14ac:dyDescent="0.3">
      <c r="B12" s="14">
        <v>5</v>
      </c>
      <c r="C12" s="3" t="s">
        <v>61</v>
      </c>
      <c r="D12" s="3">
        <f ca="1">SUMIF($D$48:$E$74,"B.Thịnh",$F$48:$F$74)+SUMIF($D$48:$E$74,"ALL team",$F$48:$F$74)/5</f>
        <v>15.2</v>
      </c>
      <c r="E12" s="3">
        <f ca="1">SUMIF($D$48:$E$74,"B.Thịnh",$G$48:$G$74)+SUMIF($D$48:$E$74,"ALL team",$G$48:$G$74)/5</f>
        <v>15.2</v>
      </c>
      <c r="F12" s="45"/>
      <c r="G12" s="45"/>
    </row>
    <row r="13" spans="1:14" x14ac:dyDescent="0.3">
      <c r="B13" s="93" t="s">
        <v>12</v>
      </c>
      <c r="C13" s="93"/>
      <c r="D13" s="2">
        <f ca="1">SUM(D8:D12)</f>
        <v>74</v>
      </c>
      <c r="E13" s="2">
        <f ca="1">SUM(E8:E12)</f>
        <v>74</v>
      </c>
      <c r="F13" s="47"/>
      <c r="G13" s="47"/>
    </row>
    <row r="14" spans="1:14" ht="17.399999999999999" customHeight="1" x14ac:dyDescent="0.3">
      <c r="A14" s="67"/>
      <c r="B14" s="46"/>
      <c r="C14" s="46"/>
      <c r="D14" s="47"/>
      <c r="E14" s="47"/>
      <c r="F14" s="47"/>
      <c r="G14" s="47"/>
    </row>
    <row r="15" spans="1:14" ht="17.399999999999999" customHeight="1" x14ac:dyDescent="0.3">
      <c r="A15" s="67"/>
      <c r="B15" s="46"/>
      <c r="C15" s="46"/>
      <c r="D15" s="47"/>
      <c r="E15" s="47"/>
      <c r="F15" s="47"/>
      <c r="G15" s="47"/>
    </row>
    <row r="16" spans="1:14" ht="17.399999999999999" customHeight="1" x14ac:dyDescent="0.3">
      <c r="A16" s="67"/>
      <c r="B16" s="46"/>
      <c r="C16" s="46"/>
      <c r="D16" s="47"/>
      <c r="E16" s="47"/>
      <c r="F16" s="47"/>
      <c r="G16" s="47"/>
    </row>
    <row r="17" spans="1:14" ht="61.2" x14ac:dyDescent="0.3">
      <c r="A17" s="66" t="s">
        <v>7</v>
      </c>
      <c r="B17" s="66" t="s">
        <v>8</v>
      </c>
      <c r="C17" s="66" t="s">
        <v>9</v>
      </c>
      <c r="D17" s="128" t="s">
        <v>10</v>
      </c>
      <c r="E17" s="128"/>
      <c r="F17" s="33" t="s">
        <v>68</v>
      </c>
      <c r="G17" s="19">
        <v>45638</v>
      </c>
      <c r="H17" s="19">
        <v>45639</v>
      </c>
      <c r="I17" s="19">
        <v>45640</v>
      </c>
      <c r="J17" s="19">
        <v>45641</v>
      </c>
      <c r="K17" s="19">
        <v>45642</v>
      </c>
      <c r="L17" s="19">
        <v>45643</v>
      </c>
      <c r="M17" s="19">
        <v>45644</v>
      </c>
      <c r="N17" s="19">
        <v>45645</v>
      </c>
    </row>
    <row r="18" spans="1:14" ht="17.399999999999999" customHeight="1" x14ac:dyDescent="0.3">
      <c r="A18" s="125" t="s">
        <v>4</v>
      </c>
      <c r="B18" s="129" t="s">
        <v>31</v>
      </c>
      <c r="C18" s="129"/>
      <c r="D18" s="89" t="s">
        <v>72</v>
      </c>
      <c r="E18" s="89"/>
      <c r="F18" s="42">
        <v>6</v>
      </c>
      <c r="G18" s="42">
        <v>6</v>
      </c>
      <c r="H18" s="44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</row>
    <row r="19" spans="1:14" ht="17.399999999999999" customHeight="1" x14ac:dyDescent="0.3">
      <c r="A19" s="126"/>
      <c r="B19" s="129" t="s">
        <v>32</v>
      </c>
      <c r="C19" s="129"/>
      <c r="D19" s="89" t="s">
        <v>72</v>
      </c>
      <c r="E19" s="89"/>
      <c r="F19" s="42">
        <v>6</v>
      </c>
      <c r="G19" s="42">
        <v>6</v>
      </c>
      <c r="H19" s="42">
        <v>6</v>
      </c>
      <c r="I19" s="44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</row>
    <row r="20" spans="1:14" ht="17.399999999999999" customHeight="1" x14ac:dyDescent="0.3">
      <c r="A20" s="126"/>
      <c r="B20" s="130" t="s">
        <v>33</v>
      </c>
      <c r="C20" s="130"/>
      <c r="D20" s="89" t="s">
        <v>72</v>
      </c>
      <c r="E20" s="89"/>
      <c r="F20" s="54">
        <v>4</v>
      </c>
      <c r="G20" s="54">
        <v>4</v>
      </c>
      <c r="H20" s="54">
        <v>4</v>
      </c>
      <c r="I20" s="44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</row>
    <row r="21" spans="1:14" ht="17.399999999999999" customHeight="1" x14ac:dyDescent="0.3">
      <c r="A21" s="126"/>
      <c r="B21" s="131" t="s">
        <v>35</v>
      </c>
      <c r="C21" s="20" t="s">
        <v>53</v>
      </c>
      <c r="D21" s="89" t="s">
        <v>62</v>
      </c>
      <c r="E21" s="90"/>
      <c r="F21" s="55">
        <v>3</v>
      </c>
      <c r="G21" s="55">
        <v>3</v>
      </c>
      <c r="H21" s="55">
        <v>3</v>
      </c>
      <c r="I21" s="44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</row>
    <row r="22" spans="1:14" ht="17.399999999999999" customHeight="1" x14ac:dyDescent="0.3">
      <c r="A22" s="126"/>
      <c r="B22" s="131"/>
      <c r="C22" s="20" t="s">
        <v>54</v>
      </c>
      <c r="D22" s="89" t="s">
        <v>63</v>
      </c>
      <c r="E22" s="90"/>
      <c r="F22" s="56">
        <v>3</v>
      </c>
      <c r="G22" s="56">
        <v>3</v>
      </c>
      <c r="H22" s="56">
        <v>3</v>
      </c>
      <c r="I22" s="44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</row>
    <row r="23" spans="1:14" ht="17.399999999999999" customHeight="1" x14ac:dyDescent="0.3">
      <c r="A23" s="126"/>
      <c r="B23" s="131"/>
      <c r="C23" s="21" t="s">
        <v>55</v>
      </c>
      <c r="D23" s="89" t="s">
        <v>66</v>
      </c>
      <c r="E23" s="90"/>
      <c r="F23" s="57">
        <v>3</v>
      </c>
      <c r="G23" s="57">
        <v>3</v>
      </c>
      <c r="H23" s="57">
        <v>3</v>
      </c>
      <c r="I23" s="44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</row>
    <row r="24" spans="1:14" ht="17.399999999999999" customHeight="1" x14ac:dyDescent="0.3">
      <c r="A24" s="126"/>
      <c r="B24" s="130" t="s">
        <v>49</v>
      </c>
      <c r="C24" s="20" t="s">
        <v>53</v>
      </c>
      <c r="D24" s="89" t="s">
        <v>66</v>
      </c>
      <c r="E24" s="90"/>
      <c r="F24" s="55">
        <v>3</v>
      </c>
      <c r="G24" s="55">
        <v>3</v>
      </c>
      <c r="H24" s="55">
        <v>3</v>
      </c>
      <c r="I24" s="44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</row>
    <row r="25" spans="1:14" ht="17.399999999999999" customHeight="1" x14ac:dyDescent="0.3">
      <c r="A25" s="126"/>
      <c r="B25" s="130"/>
      <c r="C25" s="20" t="s">
        <v>54</v>
      </c>
      <c r="D25" s="89" t="s">
        <v>65</v>
      </c>
      <c r="E25" s="90"/>
      <c r="F25" s="56">
        <v>3</v>
      </c>
      <c r="G25" s="56">
        <v>3</v>
      </c>
      <c r="H25" s="56">
        <v>3</v>
      </c>
      <c r="I25" s="44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</row>
    <row r="26" spans="1:14" ht="17.399999999999999" customHeight="1" x14ac:dyDescent="0.3">
      <c r="A26" s="126"/>
      <c r="B26" s="130"/>
      <c r="C26" s="21" t="s">
        <v>55</v>
      </c>
      <c r="D26" s="89" t="s">
        <v>65</v>
      </c>
      <c r="E26" s="90"/>
      <c r="F26" s="56">
        <v>3</v>
      </c>
      <c r="G26" s="56">
        <v>3</v>
      </c>
      <c r="H26" s="56">
        <v>3</v>
      </c>
      <c r="I26" s="44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</row>
    <row r="27" spans="1:14" ht="17.399999999999999" customHeight="1" x14ac:dyDescent="0.3">
      <c r="A27" s="126"/>
      <c r="B27" s="125" t="s">
        <v>13</v>
      </c>
      <c r="C27" s="20" t="s">
        <v>53</v>
      </c>
      <c r="D27" s="89" t="s">
        <v>64</v>
      </c>
      <c r="E27" s="90"/>
      <c r="F27" s="55">
        <v>4</v>
      </c>
      <c r="G27" s="55">
        <v>4</v>
      </c>
      <c r="H27" s="55">
        <v>4</v>
      </c>
      <c r="I27" s="55">
        <v>4</v>
      </c>
      <c r="J27" s="53">
        <v>0</v>
      </c>
      <c r="K27" s="43">
        <v>0</v>
      </c>
      <c r="L27" s="42">
        <v>0</v>
      </c>
      <c r="M27" s="42">
        <v>0</v>
      </c>
      <c r="N27" s="42">
        <v>0</v>
      </c>
    </row>
    <row r="28" spans="1:14" ht="17.399999999999999" customHeight="1" x14ac:dyDescent="0.3">
      <c r="A28" s="126"/>
      <c r="B28" s="126"/>
      <c r="C28" s="20" t="s">
        <v>54</v>
      </c>
      <c r="D28" s="89" t="s">
        <v>64</v>
      </c>
      <c r="E28" s="90"/>
      <c r="F28" s="56">
        <v>4</v>
      </c>
      <c r="G28" s="56">
        <v>4</v>
      </c>
      <c r="H28" s="56">
        <v>4</v>
      </c>
      <c r="I28" s="56">
        <v>4</v>
      </c>
      <c r="J28" s="56">
        <v>4</v>
      </c>
      <c r="K28" s="44">
        <v>0</v>
      </c>
      <c r="L28" s="42">
        <v>0</v>
      </c>
      <c r="M28" s="42">
        <v>0</v>
      </c>
      <c r="N28" s="42">
        <v>0</v>
      </c>
    </row>
    <row r="29" spans="1:14" ht="17.399999999999999" customHeight="1" x14ac:dyDescent="0.3">
      <c r="A29" s="126"/>
      <c r="B29" s="127"/>
      <c r="C29" s="21" t="s">
        <v>55</v>
      </c>
      <c r="D29" s="89" t="s">
        <v>64</v>
      </c>
      <c r="E29" s="90"/>
      <c r="F29" s="57">
        <v>4</v>
      </c>
      <c r="G29" s="57">
        <v>4</v>
      </c>
      <c r="H29" s="57">
        <v>4</v>
      </c>
      <c r="I29" s="57">
        <v>4</v>
      </c>
      <c r="J29" s="56">
        <v>4</v>
      </c>
      <c r="K29" s="44">
        <v>0</v>
      </c>
      <c r="L29" s="42">
        <v>0</v>
      </c>
      <c r="M29" s="42">
        <v>0</v>
      </c>
      <c r="N29" s="42">
        <v>0</v>
      </c>
    </row>
    <row r="30" spans="1:14" ht="17.399999999999999" customHeight="1" x14ac:dyDescent="0.3">
      <c r="A30" s="126"/>
      <c r="B30" s="130" t="s">
        <v>14</v>
      </c>
      <c r="C30" s="20" t="s">
        <v>53</v>
      </c>
      <c r="D30" s="89" t="s">
        <v>66</v>
      </c>
      <c r="E30" s="90"/>
      <c r="F30" s="55">
        <v>2</v>
      </c>
      <c r="G30" s="55">
        <v>2</v>
      </c>
      <c r="H30" s="55">
        <v>2</v>
      </c>
      <c r="I30" s="55">
        <v>2</v>
      </c>
      <c r="J30" s="55">
        <v>2</v>
      </c>
      <c r="K30" s="55">
        <v>2</v>
      </c>
      <c r="L30" s="44">
        <v>0</v>
      </c>
      <c r="M30" s="42">
        <v>0</v>
      </c>
      <c r="N30" s="42">
        <v>0</v>
      </c>
    </row>
    <row r="31" spans="1:14" ht="17.399999999999999" customHeight="1" x14ac:dyDescent="0.3">
      <c r="A31" s="126"/>
      <c r="B31" s="130"/>
      <c r="C31" s="20" t="s">
        <v>54</v>
      </c>
      <c r="D31" s="89" t="s">
        <v>65</v>
      </c>
      <c r="E31" s="90"/>
      <c r="F31" s="56">
        <v>2</v>
      </c>
      <c r="G31" s="56">
        <v>2</v>
      </c>
      <c r="H31" s="56">
        <v>2</v>
      </c>
      <c r="I31" s="56">
        <v>2</v>
      </c>
      <c r="J31" s="56">
        <v>2</v>
      </c>
      <c r="K31" s="56">
        <v>2</v>
      </c>
      <c r="L31" s="44">
        <v>0</v>
      </c>
      <c r="M31" s="42">
        <v>0</v>
      </c>
      <c r="N31" s="42">
        <v>0</v>
      </c>
    </row>
    <row r="32" spans="1:14" ht="17.399999999999999" customHeight="1" x14ac:dyDescent="0.3">
      <c r="A32" s="126"/>
      <c r="B32" s="130"/>
      <c r="C32" s="21" t="s">
        <v>55</v>
      </c>
      <c r="D32" s="89" t="s">
        <v>65</v>
      </c>
      <c r="E32" s="90"/>
      <c r="F32" s="56">
        <v>2</v>
      </c>
      <c r="G32" s="56">
        <v>2</v>
      </c>
      <c r="H32" s="56">
        <v>2</v>
      </c>
      <c r="I32" s="56">
        <v>2</v>
      </c>
      <c r="J32" s="56">
        <v>2</v>
      </c>
      <c r="K32" s="56">
        <v>2</v>
      </c>
      <c r="L32" s="44">
        <v>0</v>
      </c>
      <c r="M32" s="42">
        <v>0</v>
      </c>
      <c r="N32" s="42">
        <v>0</v>
      </c>
    </row>
    <row r="33" spans="1:17" ht="17.399999999999999" customHeight="1" x14ac:dyDescent="0.3">
      <c r="A33" s="126"/>
      <c r="B33" s="130" t="s">
        <v>51</v>
      </c>
      <c r="C33" s="20" t="s">
        <v>53</v>
      </c>
      <c r="D33" s="89" t="s">
        <v>64</v>
      </c>
      <c r="E33" s="90"/>
      <c r="F33" s="61">
        <v>2</v>
      </c>
      <c r="G33" s="61">
        <v>2</v>
      </c>
      <c r="H33" s="61">
        <v>2</v>
      </c>
      <c r="I33" s="61">
        <v>2</v>
      </c>
      <c r="J33" s="55">
        <v>2</v>
      </c>
      <c r="K33" s="55">
        <v>2</v>
      </c>
      <c r="L33" s="55">
        <v>2</v>
      </c>
      <c r="M33" s="69">
        <v>0</v>
      </c>
      <c r="N33" s="42">
        <v>0</v>
      </c>
    </row>
    <row r="34" spans="1:17" ht="17.399999999999999" customHeight="1" x14ac:dyDescent="0.3">
      <c r="A34" s="126"/>
      <c r="B34" s="130"/>
      <c r="C34" s="20" t="s">
        <v>54</v>
      </c>
      <c r="D34" s="89" t="s">
        <v>65</v>
      </c>
      <c r="E34" s="90"/>
      <c r="F34" s="56">
        <v>2</v>
      </c>
      <c r="G34" s="56">
        <v>2</v>
      </c>
      <c r="H34" s="56">
        <v>2</v>
      </c>
      <c r="I34" s="56">
        <v>2</v>
      </c>
      <c r="J34" s="56">
        <v>2</v>
      </c>
      <c r="K34" s="56">
        <v>2</v>
      </c>
      <c r="L34" s="56">
        <v>2</v>
      </c>
      <c r="M34" s="44">
        <v>0</v>
      </c>
      <c r="N34" s="42">
        <v>0</v>
      </c>
    </row>
    <row r="35" spans="1:17" ht="17.399999999999999" customHeight="1" x14ac:dyDescent="0.3">
      <c r="A35" s="126"/>
      <c r="B35" s="130"/>
      <c r="C35" s="21" t="s">
        <v>55</v>
      </c>
      <c r="D35" s="89" t="s">
        <v>65</v>
      </c>
      <c r="E35" s="90"/>
      <c r="F35" s="61">
        <v>2</v>
      </c>
      <c r="G35" s="61">
        <v>2</v>
      </c>
      <c r="H35" s="61">
        <v>2</v>
      </c>
      <c r="I35" s="61">
        <v>2</v>
      </c>
      <c r="J35" s="61">
        <v>2</v>
      </c>
      <c r="K35" s="61">
        <v>2</v>
      </c>
      <c r="L35" s="61">
        <v>2</v>
      </c>
      <c r="M35" s="53">
        <v>0</v>
      </c>
      <c r="N35" s="42">
        <v>0</v>
      </c>
    </row>
    <row r="36" spans="1:17" ht="17.399999999999999" customHeight="1" x14ac:dyDescent="0.3">
      <c r="A36" s="126"/>
      <c r="B36" s="131" t="s">
        <v>19</v>
      </c>
      <c r="C36" s="20" t="s">
        <v>53</v>
      </c>
      <c r="D36" s="89" t="s">
        <v>62</v>
      </c>
      <c r="E36" s="89"/>
      <c r="F36" s="56">
        <v>2</v>
      </c>
      <c r="G36" s="56">
        <v>2</v>
      </c>
      <c r="H36" s="56">
        <v>2</v>
      </c>
      <c r="I36" s="56">
        <v>2</v>
      </c>
      <c r="J36" s="56">
        <v>2</v>
      </c>
      <c r="K36" s="56">
        <v>2</v>
      </c>
      <c r="L36" s="56">
        <v>2</v>
      </c>
      <c r="M36" s="44">
        <v>0</v>
      </c>
      <c r="N36" s="42">
        <v>0</v>
      </c>
    </row>
    <row r="37" spans="1:17" ht="17.399999999999999" customHeight="1" x14ac:dyDescent="0.3">
      <c r="A37" s="126"/>
      <c r="B37" s="131"/>
      <c r="C37" s="20" t="s">
        <v>54</v>
      </c>
      <c r="D37" s="89" t="s">
        <v>63</v>
      </c>
      <c r="E37" s="89"/>
      <c r="F37" s="61">
        <v>2</v>
      </c>
      <c r="G37" s="61">
        <v>2</v>
      </c>
      <c r="H37" s="61">
        <v>2</v>
      </c>
      <c r="I37" s="61">
        <v>2</v>
      </c>
      <c r="J37" s="61">
        <v>2</v>
      </c>
      <c r="K37" s="61">
        <v>2</v>
      </c>
      <c r="L37" s="61">
        <v>2</v>
      </c>
      <c r="M37" s="44">
        <v>0</v>
      </c>
      <c r="N37" s="42">
        <v>0</v>
      </c>
    </row>
    <row r="38" spans="1:17" ht="17.399999999999999" customHeight="1" x14ac:dyDescent="0.3">
      <c r="A38" s="126"/>
      <c r="B38" s="131"/>
      <c r="C38" s="21" t="s">
        <v>55</v>
      </c>
      <c r="D38" s="89" t="s">
        <v>66</v>
      </c>
      <c r="E38" s="89"/>
      <c r="F38" s="56">
        <v>2</v>
      </c>
      <c r="G38" s="56">
        <v>2</v>
      </c>
      <c r="H38" s="56">
        <v>2</v>
      </c>
      <c r="I38" s="56">
        <v>2</v>
      </c>
      <c r="J38" s="56">
        <v>2</v>
      </c>
      <c r="K38" s="56">
        <v>2</v>
      </c>
      <c r="L38" s="56">
        <v>2</v>
      </c>
      <c r="M38" s="44">
        <v>0</v>
      </c>
      <c r="N38" s="42">
        <v>0</v>
      </c>
    </row>
    <row r="39" spans="1:17" ht="17.399999999999999" customHeight="1" x14ac:dyDescent="0.3">
      <c r="A39" s="126"/>
      <c r="B39" s="130" t="s">
        <v>18</v>
      </c>
      <c r="C39" s="16" t="s">
        <v>20</v>
      </c>
      <c r="D39" s="89" t="s">
        <v>72</v>
      </c>
      <c r="E39" s="89"/>
      <c r="F39" s="42">
        <v>4</v>
      </c>
      <c r="G39" s="42">
        <v>4</v>
      </c>
      <c r="H39" s="42">
        <v>4</v>
      </c>
      <c r="I39" s="42">
        <v>4</v>
      </c>
      <c r="J39" s="42">
        <v>4</v>
      </c>
      <c r="K39" s="42">
        <v>4</v>
      </c>
      <c r="L39" s="42">
        <v>4</v>
      </c>
      <c r="M39" s="42">
        <v>4</v>
      </c>
      <c r="N39" s="44">
        <v>0</v>
      </c>
    </row>
    <row r="40" spans="1:17" ht="17.399999999999999" customHeight="1" x14ac:dyDescent="0.3">
      <c r="A40" s="126"/>
      <c r="B40" s="130"/>
      <c r="C40" s="16" t="s">
        <v>21</v>
      </c>
      <c r="D40" s="89" t="s">
        <v>72</v>
      </c>
      <c r="E40" s="89"/>
      <c r="F40" s="42">
        <v>6</v>
      </c>
      <c r="G40" s="42">
        <v>6</v>
      </c>
      <c r="H40" s="42">
        <v>6</v>
      </c>
      <c r="I40" s="42">
        <v>6</v>
      </c>
      <c r="J40" s="42">
        <v>6</v>
      </c>
      <c r="K40" s="42">
        <v>6</v>
      </c>
      <c r="L40" s="42">
        <v>6</v>
      </c>
      <c r="M40" s="42">
        <v>6</v>
      </c>
      <c r="N40" s="44">
        <v>0</v>
      </c>
      <c r="O40" s="17"/>
      <c r="P40" s="17"/>
    </row>
    <row r="41" spans="1:17" ht="17.399999999999999" customHeight="1" x14ac:dyDescent="0.3">
      <c r="A41" s="127"/>
      <c r="B41" s="132"/>
      <c r="C41" s="132"/>
      <c r="D41" s="124" t="s">
        <v>22</v>
      </c>
      <c r="E41" s="124"/>
      <c r="F41" s="37">
        <f>SUM(F18:F40)</f>
        <v>74</v>
      </c>
      <c r="G41" s="37">
        <f>SUM(G18:G40)</f>
        <v>74</v>
      </c>
      <c r="H41" s="37">
        <f t="shared" ref="H41:N41" si="0">SUM(H18:H40)</f>
        <v>68</v>
      </c>
      <c r="I41" s="37">
        <f t="shared" si="0"/>
        <v>40</v>
      </c>
      <c r="J41" s="37">
        <f t="shared" si="0"/>
        <v>36</v>
      </c>
      <c r="K41" s="37">
        <f t="shared" si="0"/>
        <v>28</v>
      </c>
      <c r="L41" s="37">
        <f t="shared" si="0"/>
        <v>22</v>
      </c>
      <c r="M41" s="37">
        <f t="shared" si="0"/>
        <v>10</v>
      </c>
      <c r="N41" s="37">
        <f t="shared" si="0"/>
        <v>0</v>
      </c>
      <c r="O41" s="45"/>
      <c r="P41" s="17"/>
    </row>
    <row r="42" spans="1:17" ht="17.399999999999999" customHeight="1" x14ac:dyDescent="0.3">
      <c r="A42" s="67"/>
      <c r="B42" s="46"/>
      <c r="C42" s="46"/>
      <c r="D42" s="47"/>
      <c r="E42" s="47"/>
      <c r="F42" s="47"/>
      <c r="G42" s="47"/>
      <c r="P42" s="17"/>
      <c r="Q42" s="17"/>
    </row>
    <row r="43" spans="1:17" ht="17.399999999999999" customHeight="1" x14ac:dyDescent="0.3">
      <c r="A43" s="67"/>
      <c r="B43" s="46"/>
      <c r="C43" s="46"/>
      <c r="D43" s="47"/>
      <c r="E43" s="47"/>
      <c r="F43" s="47"/>
      <c r="G43" s="47"/>
    </row>
    <row r="44" spans="1:17" ht="17.399999999999999" customHeight="1" x14ac:dyDescent="0.3">
      <c r="A44" s="67"/>
      <c r="B44" s="46"/>
      <c r="C44" s="46"/>
      <c r="D44" s="47"/>
      <c r="E44" s="47"/>
      <c r="F44" s="47"/>
      <c r="G44" s="47"/>
    </row>
    <row r="45" spans="1:17" ht="17.399999999999999" customHeight="1" x14ac:dyDescent="0.3">
      <c r="A45" s="67"/>
      <c r="B45" s="46"/>
      <c r="C45" s="46"/>
      <c r="D45" s="47"/>
      <c r="E45" s="47"/>
      <c r="F45" s="47"/>
      <c r="G45" s="47"/>
    </row>
    <row r="47" spans="1:17" ht="62.25" customHeight="1" x14ac:dyDescent="0.3">
      <c r="A47" s="15" t="s">
        <v>7</v>
      </c>
      <c r="B47" s="15" t="s">
        <v>8</v>
      </c>
      <c r="C47" s="15" t="s">
        <v>9</v>
      </c>
      <c r="D47" s="128" t="s">
        <v>10</v>
      </c>
      <c r="E47" s="128"/>
      <c r="F47" s="33" t="s">
        <v>11</v>
      </c>
      <c r="G47" s="33" t="s">
        <v>68</v>
      </c>
      <c r="H47" s="19">
        <v>45638</v>
      </c>
      <c r="I47" s="19">
        <v>45639</v>
      </c>
      <c r="J47" s="19">
        <v>45640</v>
      </c>
      <c r="K47" s="19">
        <v>45641</v>
      </c>
      <c r="L47" s="19">
        <v>45642</v>
      </c>
      <c r="M47" s="19">
        <v>45643</v>
      </c>
      <c r="N47" s="19">
        <v>45644</v>
      </c>
      <c r="O47" s="19">
        <v>45645</v>
      </c>
    </row>
    <row r="48" spans="1:17" x14ac:dyDescent="0.3">
      <c r="A48" s="125" t="s">
        <v>4</v>
      </c>
      <c r="B48" s="129" t="s">
        <v>31</v>
      </c>
      <c r="C48" s="129"/>
      <c r="D48" s="89" t="s">
        <v>72</v>
      </c>
      <c r="E48" s="89"/>
      <c r="F48" s="42">
        <v>6</v>
      </c>
      <c r="G48" s="42">
        <v>6</v>
      </c>
      <c r="H48" s="43">
        <v>6</v>
      </c>
      <c r="I48" s="44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126"/>
      <c r="B49" s="129" t="s">
        <v>32</v>
      </c>
      <c r="C49" s="129"/>
      <c r="D49" s="89" t="s">
        <v>72</v>
      </c>
      <c r="E49" s="89"/>
      <c r="F49" s="42">
        <v>6</v>
      </c>
      <c r="G49" s="42">
        <v>6</v>
      </c>
      <c r="H49" s="42">
        <v>6</v>
      </c>
      <c r="I49" s="43">
        <v>3</v>
      </c>
      <c r="J49" s="44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</row>
    <row r="50" spans="1:15" x14ac:dyDescent="0.3">
      <c r="A50" s="126"/>
      <c r="B50" s="130" t="s">
        <v>33</v>
      </c>
      <c r="C50" s="130"/>
      <c r="D50" s="89" t="s">
        <v>72</v>
      </c>
      <c r="E50" s="89"/>
      <c r="F50" s="54">
        <v>4</v>
      </c>
      <c r="G50" s="54">
        <v>4</v>
      </c>
      <c r="H50" s="54">
        <v>4</v>
      </c>
      <c r="I50" s="43">
        <v>2</v>
      </c>
      <c r="J50" s="44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ht="16.8" customHeight="1" x14ac:dyDescent="0.3">
      <c r="A51" s="126"/>
      <c r="B51" s="131" t="s">
        <v>35</v>
      </c>
      <c r="C51" s="20" t="s">
        <v>53</v>
      </c>
      <c r="D51" s="89" t="s">
        <v>62</v>
      </c>
      <c r="E51" s="90"/>
      <c r="F51" s="55">
        <v>3</v>
      </c>
      <c r="G51" s="55">
        <v>3</v>
      </c>
      <c r="H51" s="55">
        <v>3</v>
      </c>
      <c r="I51" s="64">
        <v>2</v>
      </c>
      <c r="J51" s="53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126"/>
      <c r="B52" s="131"/>
      <c r="C52" s="20" t="s">
        <v>54</v>
      </c>
      <c r="D52" s="89" t="s">
        <v>63</v>
      </c>
      <c r="E52" s="90"/>
      <c r="F52" s="56">
        <v>3</v>
      </c>
      <c r="G52" s="56">
        <v>3</v>
      </c>
      <c r="H52" s="56">
        <v>3</v>
      </c>
      <c r="I52" s="64">
        <v>2</v>
      </c>
      <c r="J52" s="53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126"/>
      <c r="B53" s="131"/>
      <c r="C53" s="21" t="s">
        <v>55</v>
      </c>
      <c r="D53" s="89" t="s">
        <v>66</v>
      </c>
      <c r="E53" s="90"/>
      <c r="F53" s="57">
        <v>3</v>
      </c>
      <c r="G53" s="57">
        <v>3</v>
      </c>
      <c r="H53" s="57">
        <v>3</v>
      </c>
      <c r="I53" s="53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126"/>
      <c r="B54" s="130" t="s">
        <v>49</v>
      </c>
      <c r="C54" s="20" t="s">
        <v>53</v>
      </c>
      <c r="D54" s="89" t="s">
        <v>66</v>
      </c>
      <c r="E54" s="90"/>
      <c r="F54" s="55">
        <v>3</v>
      </c>
      <c r="G54" s="55">
        <v>3</v>
      </c>
      <c r="H54" s="55">
        <v>3</v>
      </c>
      <c r="I54" s="55">
        <v>2</v>
      </c>
      <c r="J54" s="53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126"/>
      <c r="B55" s="130"/>
      <c r="C55" s="20"/>
      <c r="D55" s="90"/>
      <c r="E55" s="107"/>
      <c r="F55" s="55"/>
      <c r="G55" s="55"/>
      <c r="H55" s="55"/>
      <c r="I55" s="55"/>
      <c r="J55" s="82">
        <v>-1</v>
      </c>
      <c r="K55" s="42"/>
      <c r="L55" s="42"/>
      <c r="M55" s="42"/>
      <c r="N55" s="42"/>
      <c r="O55" s="42"/>
    </row>
    <row r="56" spans="1:15" x14ac:dyDescent="0.3">
      <c r="A56" s="126"/>
      <c r="B56" s="130"/>
      <c r="C56" s="20" t="s">
        <v>54</v>
      </c>
      <c r="D56" s="89" t="s">
        <v>65</v>
      </c>
      <c r="E56" s="90"/>
      <c r="F56" s="56">
        <v>3</v>
      </c>
      <c r="G56" s="56">
        <v>3</v>
      </c>
      <c r="H56" s="56">
        <v>3</v>
      </c>
      <c r="I56" s="56">
        <v>3</v>
      </c>
      <c r="J56" s="53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126"/>
      <c r="B57" s="130"/>
      <c r="C57" s="21" t="s">
        <v>55</v>
      </c>
      <c r="D57" s="89" t="s">
        <v>65</v>
      </c>
      <c r="E57" s="90"/>
      <c r="F57" s="56">
        <v>3</v>
      </c>
      <c r="G57" s="56">
        <v>3</v>
      </c>
      <c r="H57" s="56">
        <v>3</v>
      </c>
      <c r="I57" s="56">
        <v>2</v>
      </c>
      <c r="J57" s="53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126"/>
      <c r="B58" s="125" t="s">
        <v>13</v>
      </c>
      <c r="C58" s="20" t="s">
        <v>53</v>
      </c>
      <c r="D58" s="89" t="s">
        <v>64</v>
      </c>
      <c r="E58" s="90"/>
      <c r="F58" s="55">
        <v>4</v>
      </c>
      <c r="G58" s="55">
        <v>4</v>
      </c>
      <c r="H58" s="55">
        <v>4</v>
      </c>
      <c r="I58" s="55">
        <v>4</v>
      </c>
      <c r="J58" s="55">
        <v>2</v>
      </c>
      <c r="K58" s="53">
        <v>0</v>
      </c>
      <c r="L58" s="43">
        <v>0</v>
      </c>
      <c r="M58" s="42">
        <v>0</v>
      </c>
      <c r="N58" s="42">
        <v>0</v>
      </c>
      <c r="O58" s="42">
        <v>0</v>
      </c>
    </row>
    <row r="59" spans="1:15" x14ac:dyDescent="0.3">
      <c r="A59" s="126"/>
      <c r="B59" s="126"/>
      <c r="C59" s="20" t="s">
        <v>54</v>
      </c>
      <c r="D59" s="89" t="s">
        <v>64</v>
      </c>
      <c r="E59" s="90"/>
      <c r="F59" s="56">
        <v>4</v>
      </c>
      <c r="G59" s="56">
        <v>4</v>
      </c>
      <c r="H59" s="56">
        <v>4</v>
      </c>
      <c r="I59" s="56">
        <v>4</v>
      </c>
      <c r="J59" s="56">
        <v>4</v>
      </c>
      <c r="K59" s="56">
        <v>2</v>
      </c>
      <c r="L59" s="44">
        <v>0</v>
      </c>
      <c r="M59" s="42">
        <v>0</v>
      </c>
      <c r="N59" s="42">
        <v>0</v>
      </c>
      <c r="O59" s="42">
        <v>0</v>
      </c>
    </row>
    <row r="60" spans="1:15" x14ac:dyDescent="0.3">
      <c r="A60" s="126"/>
      <c r="B60" s="127"/>
      <c r="C60" s="21" t="s">
        <v>55</v>
      </c>
      <c r="D60" s="89" t="s">
        <v>64</v>
      </c>
      <c r="E60" s="90"/>
      <c r="F60" s="57">
        <v>4</v>
      </c>
      <c r="G60" s="57">
        <v>4</v>
      </c>
      <c r="H60" s="57">
        <v>4</v>
      </c>
      <c r="I60" s="57">
        <v>4</v>
      </c>
      <c r="J60" s="57">
        <v>4</v>
      </c>
      <c r="K60" s="57">
        <v>2</v>
      </c>
      <c r="L60" s="59">
        <v>0</v>
      </c>
      <c r="M60" s="42">
        <v>0</v>
      </c>
      <c r="N60" s="42">
        <v>0</v>
      </c>
      <c r="O60" s="42">
        <v>0</v>
      </c>
    </row>
    <row r="61" spans="1:15" x14ac:dyDescent="0.3">
      <c r="A61" s="126"/>
      <c r="B61" s="76"/>
      <c r="C61" s="21"/>
      <c r="D61" s="90"/>
      <c r="E61" s="107"/>
      <c r="F61" s="57"/>
      <c r="G61" s="57"/>
      <c r="H61" s="57"/>
      <c r="I61" s="57"/>
      <c r="J61" s="57"/>
      <c r="K61" s="57"/>
      <c r="L61" s="84">
        <v>1</v>
      </c>
      <c r="M61" s="83"/>
      <c r="N61" s="42"/>
      <c r="O61" s="42"/>
    </row>
    <row r="62" spans="1:15" x14ac:dyDescent="0.3">
      <c r="A62" s="126"/>
      <c r="B62" s="130" t="s">
        <v>14</v>
      </c>
      <c r="C62" s="20" t="s">
        <v>53</v>
      </c>
      <c r="D62" s="89" t="s">
        <v>66</v>
      </c>
      <c r="E62" s="90"/>
      <c r="F62" s="55">
        <v>2</v>
      </c>
      <c r="G62" s="55">
        <v>2</v>
      </c>
      <c r="H62" s="55">
        <v>2</v>
      </c>
      <c r="I62" s="55">
        <v>2</v>
      </c>
      <c r="J62" s="55">
        <v>2</v>
      </c>
      <c r="K62" s="55">
        <v>2</v>
      </c>
      <c r="L62" s="55">
        <v>1</v>
      </c>
      <c r="M62" s="53">
        <v>0</v>
      </c>
      <c r="N62" s="42">
        <v>0</v>
      </c>
      <c r="O62" s="42">
        <v>0</v>
      </c>
    </row>
    <row r="63" spans="1:15" x14ac:dyDescent="0.3">
      <c r="A63" s="126"/>
      <c r="B63" s="130"/>
      <c r="C63" s="20" t="s">
        <v>54</v>
      </c>
      <c r="D63" s="89" t="s">
        <v>65</v>
      </c>
      <c r="E63" s="90"/>
      <c r="F63" s="56">
        <v>2</v>
      </c>
      <c r="G63" s="56">
        <v>2</v>
      </c>
      <c r="H63" s="56">
        <v>2</v>
      </c>
      <c r="I63" s="56">
        <v>2</v>
      </c>
      <c r="J63" s="56">
        <v>2</v>
      </c>
      <c r="K63" s="56">
        <v>2</v>
      </c>
      <c r="L63" s="56">
        <v>1</v>
      </c>
      <c r="M63" s="53">
        <v>0</v>
      </c>
      <c r="N63" s="42">
        <v>0</v>
      </c>
      <c r="O63" s="42">
        <v>0</v>
      </c>
    </row>
    <row r="64" spans="1:15" x14ac:dyDescent="0.3">
      <c r="A64" s="126"/>
      <c r="B64" s="130"/>
      <c r="C64" s="20"/>
      <c r="D64" s="70"/>
      <c r="E64" s="73"/>
      <c r="F64" s="56"/>
      <c r="G64" s="56"/>
      <c r="H64" s="56"/>
      <c r="I64" s="56"/>
      <c r="J64" s="56"/>
      <c r="K64" s="56"/>
      <c r="L64" s="56"/>
      <c r="M64" s="81">
        <v>0.5</v>
      </c>
      <c r="N64" s="42"/>
      <c r="O64" s="42"/>
    </row>
    <row r="65" spans="1:17" x14ac:dyDescent="0.3">
      <c r="A65" s="126"/>
      <c r="B65" s="130"/>
      <c r="C65" s="21" t="s">
        <v>55</v>
      </c>
      <c r="D65" s="89" t="s">
        <v>65</v>
      </c>
      <c r="E65" s="90"/>
      <c r="F65" s="56">
        <v>2</v>
      </c>
      <c r="G65" s="56">
        <v>2</v>
      </c>
      <c r="H65" s="56">
        <v>2</v>
      </c>
      <c r="I65" s="56">
        <v>2</v>
      </c>
      <c r="J65" s="56">
        <v>2</v>
      </c>
      <c r="K65" s="56">
        <v>2</v>
      </c>
      <c r="L65" s="56">
        <v>1</v>
      </c>
      <c r="M65" s="60">
        <v>0</v>
      </c>
      <c r="N65" s="42">
        <v>0</v>
      </c>
      <c r="O65" s="42">
        <v>0</v>
      </c>
    </row>
    <row r="66" spans="1:17" x14ac:dyDescent="0.3">
      <c r="A66" s="126"/>
      <c r="B66" s="130" t="s">
        <v>51</v>
      </c>
      <c r="C66" s="20" t="s">
        <v>53</v>
      </c>
      <c r="D66" s="89" t="s">
        <v>64</v>
      </c>
      <c r="E66" s="90"/>
      <c r="F66" s="61">
        <v>2</v>
      </c>
      <c r="G66" s="61">
        <v>2</v>
      </c>
      <c r="H66" s="61">
        <v>2</v>
      </c>
      <c r="I66" s="61">
        <v>2</v>
      </c>
      <c r="J66" s="61">
        <v>2</v>
      </c>
      <c r="K66" s="61">
        <v>2</v>
      </c>
      <c r="L66" s="61">
        <v>2</v>
      </c>
      <c r="M66" s="55">
        <v>1</v>
      </c>
      <c r="N66" s="58">
        <v>0</v>
      </c>
      <c r="O66" s="42">
        <v>0</v>
      </c>
    </row>
    <row r="67" spans="1:17" x14ac:dyDescent="0.3">
      <c r="A67" s="126"/>
      <c r="B67" s="130"/>
      <c r="C67" s="20" t="s">
        <v>54</v>
      </c>
      <c r="D67" s="89" t="s">
        <v>65</v>
      </c>
      <c r="E67" s="90"/>
      <c r="F67" s="56">
        <v>2</v>
      </c>
      <c r="G67" s="56">
        <v>2</v>
      </c>
      <c r="H67" s="56">
        <v>2</v>
      </c>
      <c r="I67" s="56">
        <v>2</v>
      </c>
      <c r="J67" s="56">
        <v>2</v>
      </c>
      <c r="K67" s="56">
        <v>2</v>
      </c>
      <c r="L67" s="56">
        <v>2</v>
      </c>
      <c r="M67" s="56">
        <v>1</v>
      </c>
      <c r="N67" s="53">
        <v>0</v>
      </c>
      <c r="O67" s="42">
        <v>0</v>
      </c>
    </row>
    <row r="68" spans="1:17" x14ac:dyDescent="0.3">
      <c r="A68" s="126"/>
      <c r="B68" s="130"/>
      <c r="C68" s="20"/>
      <c r="D68" s="90"/>
      <c r="E68" s="107"/>
      <c r="F68" s="85"/>
      <c r="G68" s="85"/>
      <c r="H68" s="85"/>
      <c r="I68" s="85"/>
      <c r="J68" s="85"/>
      <c r="K68" s="85"/>
      <c r="L68" s="85"/>
      <c r="M68" s="56"/>
      <c r="N68" s="86">
        <v>1</v>
      </c>
      <c r="O68" s="42"/>
    </row>
    <row r="69" spans="1:17" x14ac:dyDescent="0.3">
      <c r="A69" s="126"/>
      <c r="B69" s="130"/>
      <c r="C69" s="21" t="s">
        <v>55</v>
      </c>
      <c r="D69" s="89" t="s">
        <v>65</v>
      </c>
      <c r="E69" s="90"/>
      <c r="F69" s="61">
        <v>2</v>
      </c>
      <c r="G69" s="61">
        <v>2</v>
      </c>
      <c r="H69" s="61">
        <v>2</v>
      </c>
      <c r="I69" s="61">
        <v>2</v>
      </c>
      <c r="J69" s="61">
        <v>2</v>
      </c>
      <c r="K69" s="61">
        <v>2</v>
      </c>
      <c r="L69" s="61">
        <v>2</v>
      </c>
      <c r="M69" s="55">
        <v>1</v>
      </c>
      <c r="N69" s="53">
        <v>0</v>
      </c>
      <c r="O69" s="42">
        <v>0</v>
      </c>
    </row>
    <row r="70" spans="1:17" x14ac:dyDescent="0.3">
      <c r="A70" s="126"/>
      <c r="B70" s="131" t="s">
        <v>19</v>
      </c>
      <c r="C70" s="20" t="s">
        <v>53</v>
      </c>
      <c r="D70" s="89" t="s">
        <v>62</v>
      </c>
      <c r="E70" s="89"/>
      <c r="F70" s="56">
        <v>2</v>
      </c>
      <c r="G70" s="56">
        <v>2</v>
      </c>
      <c r="H70" s="56">
        <v>2</v>
      </c>
      <c r="I70" s="56">
        <v>2</v>
      </c>
      <c r="J70" s="56">
        <v>2</v>
      </c>
      <c r="K70" s="56">
        <v>2</v>
      </c>
      <c r="L70" s="56">
        <v>2</v>
      </c>
      <c r="M70" s="56">
        <v>1</v>
      </c>
      <c r="N70" s="44">
        <v>0</v>
      </c>
      <c r="O70" s="42">
        <v>0</v>
      </c>
    </row>
    <row r="71" spans="1:17" x14ac:dyDescent="0.3">
      <c r="A71" s="126"/>
      <c r="B71" s="131"/>
      <c r="C71" s="20" t="s">
        <v>54</v>
      </c>
      <c r="D71" s="89" t="s">
        <v>63</v>
      </c>
      <c r="E71" s="89"/>
      <c r="F71" s="61">
        <v>2</v>
      </c>
      <c r="G71" s="61">
        <v>2</v>
      </c>
      <c r="H71" s="61">
        <v>2</v>
      </c>
      <c r="I71" s="61">
        <v>2</v>
      </c>
      <c r="J71" s="61">
        <v>2</v>
      </c>
      <c r="K71" s="61">
        <v>2</v>
      </c>
      <c r="L71" s="61">
        <v>2</v>
      </c>
      <c r="M71" s="55">
        <v>1</v>
      </c>
      <c r="N71" s="44">
        <v>0</v>
      </c>
      <c r="O71" s="42">
        <v>0</v>
      </c>
    </row>
    <row r="72" spans="1:17" x14ac:dyDescent="0.3">
      <c r="A72" s="126"/>
      <c r="B72" s="131"/>
      <c r="C72" s="21" t="s">
        <v>55</v>
      </c>
      <c r="D72" s="89" t="s">
        <v>66</v>
      </c>
      <c r="E72" s="89"/>
      <c r="F72" s="56">
        <v>2</v>
      </c>
      <c r="G72" s="56">
        <v>2</v>
      </c>
      <c r="H72" s="56">
        <v>2</v>
      </c>
      <c r="I72" s="56">
        <v>2</v>
      </c>
      <c r="J72" s="56">
        <v>2</v>
      </c>
      <c r="K72" s="56">
        <v>2</v>
      </c>
      <c r="L72" s="56">
        <v>2</v>
      </c>
      <c r="M72" s="56">
        <v>1</v>
      </c>
      <c r="N72" s="44">
        <v>0</v>
      </c>
      <c r="O72" s="42">
        <v>0</v>
      </c>
    </row>
    <row r="73" spans="1:17" x14ac:dyDescent="0.3">
      <c r="A73" s="126"/>
      <c r="B73" s="130" t="s">
        <v>18</v>
      </c>
      <c r="C73" s="16" t="s">
        <v>20</v>
      </c>
      <c r="D73" s="89" t="s">
        <v>72</v>
      </c>
      <c r="E73" s="89"/>
      <c r="F73" s="42">
        <v>4</v>
      </c>
      <c r="G73" s="42">
        <v>4</v>
      </c>
      <c r="H73" s="42">
        <v>4</v>
      </c>
      <c r="I73" s="42">
        <v>4</v>
      </c>
      <c r="J73" s="42">
        <v>4</v>
      </c>
      <c r="K73" s="42">
        <v>4</v>
      </c>
      <c r="L73" s="42">
        <v>4</v>
      </c>
      <c r="M73" s="42">
        <v>4</v>
      </c>
      <c r="N73" s="42">
        <v>2</v>
      </c>
      <c r="O73" s="44">
        <v>0</v>
      </c>
    </row>
    <row r="74" spans="1:17" x14ac:dyDescent="0.3">
      <c r="A74" s="126"/>
      <c r="B74" s="130"/>
      <c r="C74" s="16" t="s">
        <v>21</v>
      </c>
      <c r="D74" s="89" t="s">
        <v>72</v>
      </c>
      <c r="E74" s="89"/>
      <c r="F74" s="42">
        <v>6</v>
      </c>
      <c r="G74" s="42">
        <v>6</v>
      </c>
      <c r="H74" s="42">
        <v>6</v>
      </c>
      <c r="I74" s="42">
        <v>6</v>
      </c>
      <c r="J74" s="42">
        <v>6</v>
      </c>
      <c r="K74" s="42">
        <v>6</v>
      </c>
      <c r="L74" s="42">
        <v>6</v>
      </c>
      <c r="M74" s="42">
        <v>6</v>
      </c>
      <c r="N74" s="42">
        <v>3</v>
      </c>
      <c r="O74" s="44">
        <v>0</v>
      </c>
      <c r="P74" s="17"/>
    </row>
    <row r="75" spans="1:17" x14ac:dyDescent="0.3">
      <c r="A75" s="126"/>
      <c r="B75" s="132" t="s">
        <v>12</v>
      </c>
      <c r="C75" s="132"/>
      <c r="D75" s="124" t="s">
        <v>11</v>
      </c>
      <c r="E75" s="124"/>
      <c r="F75" s="124">
        <f>SUM(F48:F74)</f>
        <v>74</v>
      </c>
      <c r="G75" s="124"/>
      <c r="H75" s="28">
        <f>SUM(H48:H74)</f>
        <v>74</v>
      </c>
      <c r="I75" s="28">
        <f>SUM(I48:I74)</f>
        <v>56</v>
      </c>
      <c r="J75" s="28">
        <f>SUM(J48:J74)+J55</f>
        <v>36</v>
      </c>
      <c r="K75" s="28">
        <f>SUM(K48:K74)</f>
        <v>32</v>
      </c>
      <c r="L75" s="28">
        <f>SUM(L48:L74)+L61</f>
        <v>27</v>
      </c>
      <c r="M75" s="28">
        <f>SUM(M48:M74)</f>
        <v>16.5</v>
      </c>
      <c r="N75" s="28">
        <f>SUM(N48:N74)+N68</f>
        <v>7</v>
      </c>
      <c r="O75" s="28">
        <f>SUM(O48:O74)</f>
        <v>0</v>
      </c>
      <c r="P75" s="17"/>
    </row>
    <row r="76" spans="1:17" x14ac:dyDescent="0.3">
      <c r="A76" s="127"/>
      <c r="B76" s="132"/>
      <c r="C76" s="132"/>
      <c r="D76" s="124" t="s">
        <v>22</v>
      </c>
      <c r="E76" s="124"/>
      <c r="F76" s="124">
        <f>SUM(G48:G74)</f>
        <v>74</v>
      </c>
      <c r="G76" s="124"/>
      <c r="H76" s="28">
        <f>SUM(H48:H74)</f>
        <v>74</v>
      </c>
      <c r="I76" s="28">
        <f t="shared" ref="I76:N76" si="1">SUM(I48:I74)</f>
        <v>56</v>
      </c>
      <c r="J76" s="28">
        <f t="shared" si="1"/>
        <v>37</v>
      </c>
      <c r="K76" s="28">
        <f t="shared" si="1"/>
        <v>32</v>
      </c>
      <c r="L76" s="28">
        <f t="shared" si="1"/>
        <v>26</v>
      </c>
      <c r="M76" s="28">
        <f t="shared" si="1"/>
        <v>16.5</v>
      </c>
      <c r="N76" s="28">
        <f t="shared" si="1"/>
        <v>6</v>
      </c>
      <c r="O76" s="28">
        <f>SUM(O48:O74)</f>
        <v>0</v>
      </c>
      <c r="P76" s="45"/>
    </row>
    <row r="77" spans="1:17" x14ac:dyDescent="0.3">
      <c r="B77" s="22"/>
      <c r="C77" s="22"/>
      <c r="D77" s="17"/>
      <c r="E77" s="17"/>
      <c r="F77" s="17"/>
      <c r="G77" s="17"/>
      <c r="Q77" s="17"/>
    </row>
    <row r="78" spans="1:17" ht="18" customHeight="1" x14ac:dyDescent="0.3">
      <c r="B78" s="23"/>
      <c r="C78" s="23"/>
      <c r="D78" s="89" t="s">
        <v>68</v>
      </c>
      <c r="E78" s="89"/>
      <c r="F78" s="89">
        <f>F41</f>
        <v>74</v>
      </c>
      <c r="G78" s="89"/>
      <c r="H78" s="3">
        <f>G41</f>
        <v>74</v>
      </c>
      <c r="I78" s="3">
        <f t="shared" ref="I78:O78" si="2">H41</f>
        <v>68</v>
      </c>
      <c r="J78" s="3">
        <f t="shared" si="2"/>
        <v>40</v>
      </c>
      <c r="K78" s="3">
        <f t="shared" si="2"/>
        <v>36</v>
      </c>
      <c r="L78" s="3">
        <f t="shared" si="2"/>
        <v>28</v>
      </c>
      <c r="M78" s="3">
        <f t="shared" si="2"/>
        <v>22</v>
      </c>
      <c r="N78" s="3">
        <f t="shared" si="2"/>
        <v>10</v>
      </c>
      <c r="O78" s="3">
        <f t="shared" si="2"/>
        <v>0</v>
      </c>
    </row>
    <row r="79" spans="1:17" x14ac:dyDescent="0.3">
      <c r="B79" s="22"/>
      <c r="C79" s="22"/>
      <c r="D79" s="89" t="s">
        <v>76</v>
      </c>
      <c r="E79" s="89"/>
      <c r="F79" s="89">
        <f>F75</f>
        <v>74</v>
      </c>
      <c r="G79" s="89"/>
      <c r="H79" s="3">
        <f>H75</f>
        <v>74</v>
      </c>
      <c r="I79" s="3">
        <f t="shared" ref="I79:O79" si="3">I75</f>
        <v>56</v>
      </c>
      <c r="J79" s="3">
        <f t="shared" si="3"/>
        <v>36</v>
      </c>
      <c r="K79" s="3">
        <f t="shared" si="3"/>
        <v>32</v>
      </c>
      <c r="L79" s="3">
        <f t="shared" si="3"/>
        <v>27</v>
      </c>
      <c r="M79" s="3">
        <f t="shared" si="3"/>
        <v>16.5</v>
      </c>
      <c r="N79" s="3">
        <f t="shared" si="3"/>
        <v>7</v>
      </c>
      <c r="O79" s="3">
        <f t="shared" si="3"/>
        <v>0</v>
      </c>
    </row>
    <row r="80" spans="1:17" x14ac:dyDescent="0.3">
      <c r="B80" s="24"/>
      <c r="C80" s="24"/>
      <c r="D80" s="17"/>
      <c r="E80" s="17"/>
      <c r="F80" s="17"/>
      <c r="G80" s="17"/>
    </row>
    <row r="81" spans="2:7" x14ac:dyDescent="0.3">
      <c r="B81" s="27"/>
      <c r="C81" s="24"/>
      <c r="D81" s="17"/>
      <c r="E81" s="17"/>
      <c r="F81" s="17"/>
      <c r="G81" s="17"/>
    </row>
    <row r="82" spans="2:7" x14ac:dyDescent="0.3">
      <c r="B82" s="27"/>
      <c r="C82" s="25"/>
      <c r="D82" s="17"/>
      <c r="E82" s="17"/>
      <c r="F82" s="17"/>
      <c r="G82" s="17"/>
    </row>
    <row r="83" spans="2:7" x14ac:dyDescent="0.3">
      <c r="B83" s="27"/>
      <c r="C83" s="24"/>
      <c r="D83" s="17"/>
      <c r="E83" s="17"/>
      <c r="F83" s="17"/>
      <c r="G83" s="17"/>
    </row>
    <row r="84" spans="2:7" x14ac:dyDescent="0.3">
      <c r="B84" s="27"/>
      <c r="C84" s="25"/>
      <c r="D84" s="17"/>
      <c r="E84" s="17"/>
      <c r="F84" s="17"/>
      <c r="G84" s="17"/>
    </row>
    <row r="85" spans="2:7" x14ac:dyDescent="0.3">
      <c r="B85" s="27"/>
      <c r="C85" s="25"/>
      <c r="D85" s="17"/>
      <c r="E85" s="17"/>
      <c r="F85" s="17"/>
      <c r="G85" s="17"/>
    </row>
    <row r="86" spans="2:7" x14ac:dyDescent="0.3">
      <c r="B86" s="27"/>
      <c r="C86" s="25"/>
      <c r="D86" s="17"/>
      <c r="E86" s="17"/>
      <c r="F86" s="17"/>
      <c r="G86" s="17"/>
    </row>
    <row r="87" spans="2:7" x14ac:dyDescent="0.3">
      <c r="B87" s="27"/>
      <c r="C87" s="25"/>
      <c r="D87" s="17"/>
      <c r="E87" s="17"/>
      <c r="F87" s="17"/>
      <c r="G87" s="17"/>
    </row>
    <row r="88" spans="2:7" x14ac:dyDescent="0.3">
      <c r="B88" s="27"/>
      <c r="C88" s="25"/>
      <c r="D88" s="17"/>
      <c r="E88" s="17"/>
      <c r="F88" s="17"/>
      <c r="G88" s="17"/>
    </row>
    <row r="89" spans="2:7" x14ac:dyDescent="0.3">
      <c r="B89" s="27"/>
      <c r="C89" s="25"/>
      <c r="D89" s="17"/>
      <c r="E89" s="17"/>
      <c r="F89" s="17"/>
      <c r="G89" s="17"/>
    </row>
    <row r="90" spans="2:7" x14ac:dyDescent="0.3">
      <c r="B90" s="27"/>
      <c r="C90" s="25"/>
      <c r="D90" s="17"/>
      <c r="E90" s="17"/>
      <c r="F90" s="17"/>
      <c r="G90" s="17"/>
    </row>
    <row r="91" spans="2:7" x14ac:dyDescent="0.3">
      <c r="B91" s="27"/>
      <c r="C91" s="25"/>
      <c r="D91" s="17"/>
      <c r="E91" s="17"/>
      <c r="F91" s="17"/>
      <c r="G91" s="17"/>
    </row>
    <row r="92" spans="2:7" x14ac:dyDescent="0.3">
      <c r="B92" s="27"/>
      <c r="C92" s="25"/>
      <c r="D92" s="17"/>
      <c r="E92" s="17"/>
      <c r="F92" s="17"/>
      <c r="G92" s="17"/>
    </row>
    <row r="93" spans="2:7" x14ac:dyDescent="0.3">
      <c r="B93" s="23"/>
      <c r="C93" s="24"/>
      <c r="D93" s="17"/>
      <c r="E93" s="17"/>
      <c r="F93" s="17"/>
      <c r="G93" s="17"/>
    </row>
    <row r="94" spans="2:7" x14ac:dyDescent="0.3">
      <c r="B94" s="27"/>
      <c r="C94" s="24"/>
      <c r="D94" s="17"/>
      <c r="E94" s="17"/>
      <c r="F94" s="17"/>
      <c r="G94" s="17"/>
    </row>
    <row r="95" spans="2:7" x14ac:dyDescent="0.3">
      <c r="B95" s="27"/>
      <c r="C95" s="25"/>
      <c r="D95" s="17"/>
      <c r="E95" s="17"/>
      <c r="F95" s="17"/>
      <c r="G95" s="17"/>
    </row>
    <row r="96" spans="2:7" x14ac:dyDescent="0.3">
      <c r="B96" s="27"/>
      <c r="C96" s="24"/>
      <c r="D96" s="17"/>
      <c r="E96" s="17"/>
      <c r="F96" s="17"/>
      <c r="G96" s="17"/>
    </row>
    <row r="97" spans="2:7" x14ac:dyDescent="0.3">
      <c r="B97" s="27"/>
      <c r="C97" s="25"/>
      <c r="D97" s="17"/>
      <c r="E97" s="17"/>
      <c r="F97" s="17"/>
      <c r="G97" s="17"/>
    </row>
    <row r="98" spans="2:7" x14ac:dyDescent="0.3">
      <c r="B98" s="27"/>
      <c r="C98" s="25"/>
      <c r="D98" s="17"/>
      <c r="E98" s="17"/>
      <c r="F98" s="17"/>
      <c r="G98" s="17"/>
    </row>
    <row r="99" spans="2:7" x14ac:dyDescent="0.3">
      <c r="B99" s="27"/>
      <c r="C99" s="25"/>
      <c r="D99" s="17"/>
      <c r="E99" s="17"/>
      <c r="F99" s="17"/>
      <c r="G99" s="17"/>
    </row>
    <row r="100" spans="2:7" x14ac:dyDescent="0.3">
      <c r="B100" s="27"/>
      <c r="C100" s="25"/>
      <c r="D100" s="17"/>
      <c r="E100" s="17"/>
      <c r="F100" s="17"/>
      <c r="G100" s="17"/>
    </row>
    <row r="101" spans="2:7" x14ac:dyDescent="0.3">
      <c r="B101" s="27"/>
      <c r="C101" s="25"/>
      <c r="D101" s="17"/>
      <c r="E101" s="17"/>
      <c r="F101" s="17"/>
      <c r="G101" s="17"/>
    </row>
    <row r="102" spans="2:7" x14ac:dyDescent="0.3">
      <c r="B102" s="27"/>
      <c r="C102" s="25"/>
      <c r="D102" s="17"/>
      <c r="E102" s="17"/>
      <c r="F102" s="17"/>
      <c r="G102" s="17"/>
    </row>
    <row r="103" spans="2:7" x14ac:dyDescent="0.3">
      <c r="B103" s="27"/>
      <c r="C103" s="25"/>
      <c r="D103" s="17"/>
      <c r="E103" s="17"/>
      <c r="F103" s="17"/>
      <c r="G103" s="17"/>
    </row>
    <row r="104" spans="2:7" x14ac:dyDescent="0.3">
      <c r="B104" s="23"/>
      <c r="C104" s="24"/>
      <c r="D104" s="17"/>
      <c r="E104" s="17"/>
      <c r="F104" s="17"/>
      <c r="G104" s="17"/>
    </row>
    <row r="105" spans="2:7" x14ac:dyDescent="0.3">
      <c r="B105" s="27"/>
      <c r="C105" s="24"/>
      <c r="D105" s="17"/>
      <c r="E105" s="17"/>
      <c r="F105" s="17"/>
      <c r="G105" s="17"/>
    </row>
    <row r="106" spans="2:7" x14ac:dyDescent="0.3">
      <c r="B106" s="27"/>
      <c r="C106" s="25"/>
      <c r="D106" s="17"/>
      <c r="E106" s="17"/>
      <c r="F106" s="17"/>
      <c r="G106" s="17"/>
    </row>
    <row r="107" spans="2:7" x14ac:dyDescent="0.3">
      <c r="B107" s="27"/>
      <c r="C107" s="24"/>
      <c r="D107" s="17"/>
      <c r="E107" s="17"/>
      <c r="F107" s="17"/>
      <c r="G107" s="17"/>
    </row>
    <row r="108" spans="2:7" x14ac:dyDescent="0.3">
      <c r="B108" s="27"/>
      <c r="C108" s="25"/>
      <c r="D108" s="17"/>
      <c r="E108" s="17"/>
      <c r="F108" s="17"/>
      <c r="G108" s="17"/>
    </row>
    <row r="109" spans="2:7" x14ac:dyDescent="0.3">
      <c r="B109" s="27"/>
      <c r="C109" s="25"/>
      <c r="D109" s="17"/>
      <c r="E109" s="17"/>
      <c r="F109" s="17"/>
      <c r="G109" s="17"/>
    </row>
    <row r="110" spans="2:7" x14ac:dyDescent="0.3">
      <c r="B110" s="27"/>
      <c r="C110" s="25"/>
      <c r="D110" s="17"/>
      <c r="E110" s="17"/>
      <c r="F110" s="17"/>
      <c r="G110" s="17"/>
    </row>
    <row r="111" spans="2:7" x14ac:dyDescent="0.3">
      <c r="B111" s="27"/>
      <c r="C111" s="25"/>
      <c r="D111" s="17"/>
      <c r="E111" s="17"/>
      <c r="F111" s="17"/>
      <c r="G111" s="17"/>
    </row>
    <row r="112" spans="2:7" x14ac:dyDescent="0.3">
      <c r="B112" s="27"/>
      <c r="C112" s="25"/>
      <c r="D112" s="17"/>
      <c r="E112" s="17"/>
      <c r="F112" s="17"/>
      <c r="G112" s="17"/>
    </row>
    <row r="113" spans="2:7" x14ac:dyDescent="0.3">
      <c r="B113" s="27"/>
      <c r="C113" s="25"/>
      <c r="D113" s="17"/>
      <c r="E113" s="17"/>
      <c r="F113" s="17"/>
      <c r="G113" s="17"/>
    </row>
    <row r="114" spans="2:7" x14ac:dyDescent="0.3">
      <c r="B114" s="27"/>
      <c r="C114" s="25"/>
      <c r="D114" s="17"/>
      <c r="E114" s="17"/>
      <c r="F114" s="17"/>
      <c r="G114" s="17"/>
    </row>
    <row r="115" spans="2:7" x14ac:dyDescent="0.3">
      <c r="B115" s="27"/>
      <c r="C115" s="24"/>
      <c r="D115" s="17"/>
      <c r="E115" s="17"/>
      <c r="F115" s="17"/>
      <c r="G115" s="17"/>
    </row>
    <row r="116" spans="2:7" x14ac:dyDescent="0.3">
      <c r="B116" s="23"/>
      <c r="C116" s="24"/>
      <c r="D116" s="17"/>
      <c r="E116" s="17"/>
      <c r="F116" s="17"/>
      <c r="G116" s="17"/>
    </row>
    <row r="117" spans="2:7" x14ac:dyDescent="0.3">
      <c r="B117" s="23"/>
      <c r="C117" s="24"/>
      <c r="D117" s="17"/>
      <c r="E117" s="17"/>
      <c r="F117" s="17"/>
      <c r="G117" s="17"/>
    </row>
    <row r="118" spans="2:7" x14ac:dyDescent="0.3">
      <c r="B118" s="23"/>
      <c r="C118" s="25"/>
      <c r="D118" s="17"/>
      <c r="E118" s="17"/>
      <c r="F118" s="17"/>
      <c r="G118" s="17"/>
    </row>
    <row r="119" spans="2:7" x14ac:dyDescent="0.3">
      <c r="B119" s="23"/>
      <c r="C119" s="24"/>
      <c r="D119" s="17"/>
      <c r="E119" s="17"/>
      <c r="F119" s="17"/>
      <c r="G119" s="17"/>
    </row>
    <row r="120" spans="2:7" x14ac:dyDescent="0.3">
      <c r="B120" s="23"/>
      <c r="C120" s="25"/>
      <c r="D120" s="17"/>
      <c r="E120" s="17"/>
      <c r="F120" s="17"/>
      <c r="G120" s="17"/>
    </row>
    <row r="121" spans="2:7" x14ac:dyDescent="0.3">
      <c r="B121" s="23"/>
      <c r="C121" s="25"/>
      <c r="D121" s="17"/>
      <c r="E121" s="17"/>
      <c r="F121" s="17"/>
      <c r="G121" s="17"/>
    </row>
    <row r="122" spans="2:7" x14ac:dyDescent="0.3">
      <c r="B122" s="23"/>
      <c r="C122" s="25"/>
      <c r="D122" s="17"/>
      <c r="E122" s="17"/>
      <c r="F122" s="17"/>
      <c r="G122" s="17"/>
    </row>
    <row r="123" spans="2:7" x14ac:dyDescent="0.3">
      <c r="B123" s="23"/>
      <c r="C123" s="25"/>
      <c r="D123" s="17"/>
      <c r="E123" s="17"/>
      <c r="F123" s="17"/>
      <c r="G123" s="17"/>
    </row>
    <row r="124" spans="2:7" x14ac:dyDescent="0.3">
      <c r="B124" s="23"/>
      <c r="C124" s="25"/>
      <c r="D124" s="17"/>
      <c r="E124" s="17"/>
      <c r="F124" s="17"/>
      <c r="G124" s="17"/>
    </row>
    <row r="125" spans="2:7" x14ac:dyDescent="0.3">
      <c r="B125" s="23"/>
      <c r="C125" s="25"/>
      <c r="D125" s="17"/>
      <c r="E125" s="17"/>
      <c r="F125" s="17"/>
      <c r="G125" s="17"/>
    </row>
    <row r="126" spans="2:7" x14ac:dyDescent="0.3">
      <c r="B126" s="23"/>
      <c r="C126" s="25"/>
      <c r="D126" s="17"/>
      <c r="E126" s="17"/>
      <c r="F126" s="17"/>
      <c r="G126" s="17"/>
    </row>
    <row r="127" spans="2:7" x14ac:dyDescent="0.3">
      <c r="B127" s="23"/>
      <c r="C127" s="24"/>
      <c r="D127" s="17"/>
      <c r="E127" s="17"/>
      <c r="F127" s="17"/>
      <c r="G127" s="17"/>
    </row>
    <row r="128" spans="2:7" x14ac:dyDescent="0.3">
      <c r="B128" s="23"/>
      <c r="C128" s="24"/>
      <c r="D128" s="17"/>
      <c r="E128" s="17"/>
      <c r="F128" s="17"/>
      <c r="G128" s="17"/>
    </row>
    <row r="129" spans="2:7" x14ac:dyDescent="0.3">
      <c r="B129" s="23"/>
      <c r="C129" s="25"/>
      <c r="D129" s="17"/>
      <c r="E129" s="17"/>
      <c r="F129" s="17"/>
      <c r="G129" s="17"/>
    </row>
    <row r="130" spans="2:7" x14ac:dyDescent="0.3">
      <c r="B130" s="23"/>
      <c r="C130" s="24"/>
      <c r="D130" s="17"/>
      <c r="E130" s="17"/>
      <c r="F130" s="17"/>
      <c r="G130" s="17"/>
    </row>
    <row r="131" spans="2:7" x14ac:dyDescent="0.3">
      <c r="B131" s="23"/>
      <c r="C131" s="25"/>
      <c r="D131" s="17"/>
      <c r="E131" s="17"/>
      <c r="F131" s="17"/>
      <c r="G131" s="17"/>
    </row>
    <row r="132" spans="2:7" x14ac:dyDescent="0.3">
      <c r="B132" s="23"/>
      <c r="C132" s="25"/>
      <c r="D132" s="17"/>
      <c r="E132" s="17"/>
      <c r="F132" s="17"/>
      <c r="G132" s="17"/>
    </row>
    <row r="133" spans="2:7" x14ac:dyDescent="0.3">
      <c r="B133" s="23"/>
      <c r="C133" s="25"/>
      <c r="D133" s="17"/>
      <c r="E133" s="17"/>
      <c r="F133" s="17"/>
      <c r="G133" s="17"/>
    </row>
    <row r="134" spans="2:7" x14ac:dyDescent="0.3">
      <c r="B134" s="23"/>
      <c r="C134" s="25"/>
      <c r="D134" s="17"/>
      <c r="E134" s="17"/>
      <c r="F134" s="17"/>
      <c r="G134" s="17"/>
    </row>
    <row r="135" spans="2:7" x14ac:dyDescent="0.3">
      <c r="B135" s="23"/>
      <c r="C135" s="25"/>
      <c r="D135" s="17"/>
      <c r="E135" s="17"/>
      <c r="F135" s="17"/>
      <c r="G135" s="17"/>
    </row>
    <row r="136" spans="2:7" x14ac:dyDescent="0.3">
      <c r="B136" s="23"/>
      <c r="C136" s="25"/>
      <c r="D136" s="17"/>
      <c r="E136" s="17"/>
      <c r="F136" s="17"/>
      <c r="G136" s="17"/>
    </row>
    <row r="137" spans="2:7" x14ac:dyDescent="0.3">
      <c r="B137" s="23"/>
      <c r="C137" s="25"/>
      <c r="D137" s="17"/>
      <c r="E137" s="17"/>
      <c r="F137" s="17"/>
      <c r="G137" s="17"/>
    </row>
    <row r="138" spans="2:7" x14ac:dyDescent="0.3">
      <c r="B138" s="24"/>
      <c r="C138" s="24"/>
      <c r="D138" s="17"/>
      <c r="E138" s="17"/>
      <c r="F138" s="17"/>
      <c r="G138" s="17"/>
    </row>
    <row r="139" spans="2:7" x14ac:dyDescent="0.3">
      <c r="B139" s="24"/>
      <c r="C139" s="24"/>
      <c r="D139" s="17"/>
      <c r="E139" s="17"/>
      <c r="F139" s="17"/>
      <c r="G139" s="17"/>
    </row>
    <row r="140" spans="2:7" x14ac:dyDescent="0.3">
      <c r="B140" s="24"/>
      <c r="C140" s="25"/>
      <c r="D140" s="17"/>
      <c r="E140" s="17"/>
      <c r="F140" s="17"/>
      <c r="G140" s="17"/>
    </row>
    <row r="141" spans="2:7" x14ac:dyDescent="0.3">
      <c r="B141" s="24"/>
      <c r="C141" s="24"/>
      <c r="D141" s="17"/>
      <c r="E141" s="17"/>
      <c r="F141" s="17"/>
      <c r="G141" s="17"/>
    </row>
    <row r="142" spans="2:7" x14ac:dyDescent="0.3">
      <c r="B142" s="24"/>
      <c r="C142" s="25"/>
      <c r="D142" s="17"/>
      <c r="E142" s="17"/>
      <c r="F142" s="17"/>
      <c r="G142" s="17"/>
    </row>
    <row r="143" spans="2:7" x14ac:dyDescent="0.3">
      <c r="B143" s="24"/>
      <c r="C143" s="25"/>
      <c r="D143" s="17"/>
      <c r="E143" s="17"/>
      <c r="F143" s="17"/>
      <c r="G143" s="17"/>
    </row>
    <row r="144" spans="2:7" x14ac:dyDescent="0.3">
      <c r="B144" s="24"/>
      <c r="C144" s="25"/>
      <c r="D144" s="17"/>
      <c r="E144" s="17"/>
      <c r="F144" s="17"/>
      <c r="G144" s="17"/>
    </row>
    <row r="145" spans="2:7" x14ac:dyDescent="0.3">
      <c r="B145" s="24"/>
      <c r="C145" s="25"/>
      <c r="D145" s="17"/>
      <c r="E145" s="17"/>
      <c r="F145" s="17"/>
      <c r="G145" s="17"/>
    </row>
    <row r="146" spans="2:7" x14ac:dyDescent="0.3">
      <c r="B146" s="24"/>
      <c r="C146" s="25"/>
      <c r="D146" s="17"/>
      <c r="E146" s="17"/>
      <c r="F146" s="17"/>
      <c r="G146" s="17"/>
    </row>
    <row r="147" spans="2:7" x14ac:dyDescent="0.3">
      <c r="B147" s="24"/>
      <c r="C147" s="25"/>
      <c r="D147" s="17"/>
      <c r="E147" s="17"/>
      <c r="F147" s="17"/>
      <c r="G147" s="17"/>
    </row>
    <row r="148" spans="2:7" x14ac:dyDescent="0.3">
      <c r="B148" s="24"/>
      <c r="C148" s="25"/>
      <c r="D148" s="17"/>
      <c r="E148" s="17"/>
      <c r="F148" s="17"/>
      <c r="G148" s="17"/>
    </row>
    <row r="149" spans="2:7" x14ac:dyDescent="0.3">
      <c r="B149" s="23"/>
      <c r="C149" s="18"/>
      <c r="D149" s="17"/>
      <c r="E149" s="17"/>
      <c r="F149" s="17"/>
      <c r="G149" s="17"/>
    </row>
    <row r="150" spans="2:7" x14ac:dyDescent="0.3">
      <c r="B150" s="27"/>
      <c r="C150" s="18"/>
      <c r="D150" s="17"/>
      <c r="E150" s="17"/>
      <c r="F150" s="17"/>
      <c r="G150" s="17"/>
    </row>
    <row r="151" spans="2:7" x14ac:dyDescent="0.3">
      <c r="B151" s="26"/>
      <c r="C151" s="27"/>
      <c r="D151" s="17"/>
      <c r="E151" s="17"/>
      <c r="F151" s="17"/>
      <c r="G151" s="17"/>
    </row>
    <row r="152" spans="2:7" x14ac:dyDescent="0.3">
      <c r="B152" s="22"/>
      <c r="C152" s="22"/>
      <c r="D152" s="17"/>
      <c r="E152" s="17"/>
      <c r="F152" s="17"/>
      <c r="G152" s="17"/>
    </row>
    <row r="153" spans="2:7" x14ac:dyDescent="0.3">
      <c r="B153" s="22"/>
      <c r="C153" s="22"/>
      <c r="D153" s="17"/>
      <c r="E153" s="17"/>
      <c r="F153" s="17"/>
      <c r="G153" s="17"/>
    </row>
    <row r="154" spans="2:7" x14ac:dyDescent="0.3">
      <c r="B154" s="23"/>
      <c r="C154" s="23"/>
      <c r="D154" s="17"/>
      <c r="E154" s="17"/>
      <c r="F154" s="17"/>
      <c r="G154" s="17"/>
    </row>
    <row r="155" spans="2:7" x14ac:dyDescent="0.3">
      <c r="B155" s="22"/>
      <c r="C155" s="22"/>
      <c r="D155" s="17"/>
      <c r="E155" s="17"/>
      <c r="F155" s="17"/>
      <c r="G155" s="17"/>
    </row>
    <row r="156" spans="2:7" x14ac:dyDescent="0.3">
      <c r="B156" s="24"/>
      <c r="C156" s="24"/>
      <c r="D156" s="17"/>
      <c r="E156" s="17"/>
      <c r="F156" s="17"/>
      <c r="G156" s="17"/>
    </row>
    <row r="157" spans="2:7" x14ac:dyDescent="0.3">
      <c r="B157" s="27"/>
      <c r="C157" s="24"/>
      <c r="D157" s="17"/>
      <c r="E157" s="17"/>
      <c r="F157" s="17"/>
      <c r="G157" s="17"/>
    </row>
    <row r="158" spans="2:7" x14ac:dyDescent="0.3">
      <c r="B158" s="27"/>
      <c r="C158" s="25"/>
      <c r="D158" s="17"/>
      <c r="E158" s="17"/>
      <c r="F158" s="17"/>
      <c r="G158" s="17"/>
    </row>
    <row r="159" spans="2:7" x14ac:dyDescent="0.3">
      <c r="B159" s="27"/>
      <c r="C159" s="24"/>
      <c r="D159" s="17"/>
      <c r="E159" s="17"/>
      <c r="F159" s="17"/>
      <c r="G159" s="17"/>
    </row>
    <row r="160" spans="2:7" x14ac:dyDescent="0.3">
      <c r="B160" s="27"/>
      <c r="C160" s="25"/>
      <c r="D160" s="17"/>
      <c r="E160" s="17"/>
      <c r="F160" s="17"/>
      <c r="G160" s="17"/>
    </row>
    <row r="161" spans="2:7" x14ac:dyDescent="0.3">
      <c r="B161" s="27"/>
      <c r="C161" s="25"/>
      <c r="D161" s="17"/>
      <c r="E161" s="17"/>
      <c r="F161" s="17"/>
      <c r="G161" s="17"/>
    </row>
    <row r="162" spans="2:7" x14ac:dyDescent="0.3">
      <c r="B162" s="27"/>
      <c r="C162" s="25"/>
      <c r="D162" s="17"/>
      <c r="E162" s="17"/>
      <c r="F162" s="17"/>
      <c r="G162" s="17"/>
    </row>
    <row r="163" spans="2:7" x14ac:dyDescent="0.3">
      <c r="B163" s="27"/>
      <c r="C163" s="25"/>
      <c r="D163" s="17"/>
      <c r="E163" s="17"/>
      <c r="F163" s="17"/>
      <c r="G163" s="17"/>
    </row>
    <row r="164" spans="2:7" x14ac:dyDescent="0.3">
      <c r="B164" s="27"/>
      <c r="C164" s="25"/>
      <c r="D164" s="17"/>
      <c r="E164" s="17"/>
      <c r="F164" s="17"/>
      <c r="G164" s="17"/>
    </row>
    <row r="165" spans="2:7" x14ac:dyDescent="0.3">
      <c r="B165" s="27"/>
      <c r="C165" s="25"/>
      <c r="D165" s="17"/>
      <c r="E165" s="17"/>
      <c r="F165" s="17"/>
      <c r="G165" s="17"/>
    </row>
    <row r="166" spans="2:7" x14ac:dyDescent="0.3">
      <c r="B166" s="27"/>
      <c r="C166" s="25"/>
      <c r="D166" s="17"/>
      <c r="E166" s="17"/>
      <c r="F166" s="17"/>
      <c r="G166" s="17"/>
    </row>
    <row r="167" spans="2:7" x14ac:dyDescent="0.3">
      <c r="B167" s="27"/>
      <c r="C167" s="25"/>
      <c r="D167" s="17"/>
      <c r="E167" s="17"/>
      <c r="F167" s="17"/>
      <c r="G167" s="17"/>
    </row>
    <row r="168" spans="2:7" x14ac:dyDescent="0.3">
      <c r="B168" s="27"/>
      <c r="C168" s="25"/>
      <c r="D168" s="17"/>
      <c r="E168" s="17"/>
      <c r="F168" s="17"/>
      <c r="G168" s="17"/>
    </row>
    <row r="169" spans="2:7" x14ac:dyDescent="0.3">
      <c r="B169" s="23"/>
      <c r="C169" s="24"/>
      <c r="D169" s="17"/>
      <c r="E169" s="17"/>
      <c r="F169" s="17"/>
      <c r="G169" s="17"/>
    </row>
    <row r="170" spans="2:7" x14ac:dyDescent="0.3">
      <c r="B170" s="27"/>
      <c r="C170" s="24"/>
      <c r="D170" s="17"/>
      <c r="E170" s="17"/>
      <c r="F170" s="17"/>
      <c r="G170" s="17"/>
    </row>
    <row r="171" spans="2:7" x14ac:dyDescent="0.3">
      <c r="B171" s="27"/>
      <c r="C171" s="25"/>
      <c r="D171" s="17"/>
      <c r="E171" s="17"/>
      <c r="F171" s="17"/>
      <c r="G171" s="17"/>
    </row>
    <row r="172" spans="2:7" x14ac:dyDescent="0.3">
      <c r="B172" s="27"/>
      <c r="C172" s="24"/>
      <c r="D172" s="17"/>
      <c r="E172" s="17"/>
      <c r="F172" s="17"/>
      <c r="G172" s="17"/>
    </row>
    <row r="173" spans="2:7" x14ac:dyDescent="0.3">
      <c r="B173" s="27"/>
      <c r="C173" s="25"/>
      <c r="D173" s="17"/>
      <c r="E173" s="17"/>
      <c r="F173" s="17"/>
      <c r="G173" s="17"/>
    </row>
    <row r="174" spans="2:7" x14ac:dyDescent="0.3">
      <c r="B174" s="27"/>
      <c r="C174" s="25"/>
      <c r="D174" s="17"/>
      <c r="E174" s="17"/>
      <c r="F174" s="17"/>
      <c r="G174" s="17"/>
    </row>
    <row r="175" spans="2:7" x14ac:dyDescent="0.3">
      <c r="B175" s="27"/>
      <c r="C175" s="25"/>
      <c r="D175" s="17"/>
      <c r="E175" s="17"/>
      <c r="F175" s="17"/>
      <c r="G175" s="17"/>
    </row>
    <row r="176" spans="2:7" x14ac:dyDescent="0.3">
      <c r="B176" s="27"/>
      <c r="C176" s="25"/>
      <c r="D176" s="17"/>
      <c r="E176" s="17"/>
      <c r="F176" s="17"/>
      <c r="G176" s="17"/>
    </row>
    <row r="177" spans="2:7" x14ac:dyDescent="0.3">
      <c r="B177" s="27"/>
      <c r="C177" s="25"/>
      <c r="D177" s="17"/>
      <c r="E177" s="17"/>
      <c r="F177" s="17"/>
      <c r="G177" s="17"/>
    </row>
    <row r="178" spans="2:7" x14ac:dyDescent="0.3">
      <c r="B178" s="27"/>
      <c r="C178" s="25"/>
      <c r="D178" s="17"/>
      <c r="E178" s="17"/>
      <c r="F178" s="17"/>
      <c r="G178" s="17"/>
    </row>
    <row r="179" spans="2:7" x14ac:dyDescent="0.3">
      <c r="B179" s="27"/>
      <c r="C179" s="25"/>
      <c r="D179" s="17"/>
      <c r="E179" s="17"/>
      <c r="F179" s="17"/>
      <c r="G179" s="17"/>
    </row>
    <row r="180" spans="2:7" x14ac:dyDescent="0.3">
      <c r="B180" s="23"/>
      <c r="C180" s="24"/>
      <c r="D180" s="17"/>
      <c r="E180" s="17"/>
      <c r="F180" s="17"/>
      <c r="G180" s="17"/>
    </row>
    <row r="181" spans="2:7" x14ac:dyDescent="0.3">
      <c r="B181" s="27"/>
      <c r="C181" s="24"/>
      <c r="D181" s="17"/>
      <c r="E181" s="17"/>
      <c r="F181" s="17"/>
      <c r="G181" s="17"/>
    </row>
    <row r="182" spans="2:7" x14ac:dyDescent="0.3">
      <c r="B182" s="27"/>
      <c r="C182" s="25"/>
      <c r="D182" s="17"/>
      <c r="E182" s="17"/>
      <c r="F182" s="17"/>
      <c r="G182" s="17"/>
    </row>
    <row r="183" spans="2:7" x14ac:dyDescent="0.3">
      <c r="B183" s="27"/>
      <c r="C183" s="24"/>
      <c r="D183" s="17"/>
      <c r="E183" s="17"/>
      <c r="F183" s="17"/>
      <c r="G183" s="17"/>
    </row>
    <row r="184" spans="2:7" x14ac:dyDescent="0.3">
      <c r="B184" s="27"/>
      <c r="C184" s="25"/>
      <c r="D184" s="17"/>
      <c r="E184" s="17"/>
      <c r="F184" s="17"/>
      <c r="G184" s="17"/>
    </row>
    <row r="185" spans="2:7" x14ac:dyDescent="0.3">
      <c r="B185" s="27"/>
      <c r="C185" s="25"/>
      <c r="D185" s="17"/>
      <c r="E185" s="17"/>
      <c r="F185" s="17"/>
      <c r="G185" s="17"/>
    </row>
    <row r="186" spans="2:7" x14ac:dyDescent="0.3">
      <c r="B186" s="27"/>
      <c r="C186" s="25"/>
      <c r="D186" s="17"/>
      <c r="E186" s="17"/>
      <c r="F186" s="17"/>
      <c r="G186" s="17"/>
    </row>
    <row r="187" spans="2:7" x14ac:dyDescent="0.3">
      <c r="B187" s="27"/>
      <c r="C187" s="25"/>
      <c r="D187" s="17"/>
      <c r="E187" s="17"/>
      <c r="F187" s="17"/>
      <c r="G187" s="17"/>
    </row>
    <row r="188" spans="2:7" x14ac:dyDescent="0.3">
      <c r="B188" s="27"/>
      <c r="C188" s="25"/>
      <c r="D188" s="17"/>
      <c r="E188" s="17"/>
      <c r="F188" s="17"/>
      <c r="G188" s="17"/>
    </row>
    <row r="189" spans="2:7" x14ac:dyDescent="0.3">
      <c r="B189" s="27"/>
      <c r="C189" s="25"/>
      <c r="D189" s="17"/>
      <c r="E189" s="17"/>
      <c r="F189" s="17"/>
      <c r="G189" s="17"/>
    </row>
    <row r="190" spans="2:7" x14ac:dyDescent="0.3">
      <c r="B190" s="27"/>
      <c r="C190" s="25"/>
      <c r="D190" s="17"/>
      <c r="E190" s="17"/>
      <c r="F190" s="17"/>
      <c r="G190" s="17"/>
    </row>
    <row r="191" spans="2:7" x14ac:dyDescent="0.3">
      <c r="B191" s="27"/>
      <c r="C191" s="24"/>
      <c r="D191" s="17"/>
      <c r="E191" s="17"/>
      <c r="F191" s="17"/>
      <c r="G191" s="17"/>
    </row>
    <row r="192" spans="2:7" x14ac:dyDescent="0.3">
      <c r="B192" s="23"/>
      <c r="C192" s="24"/>
      <c r="D192" s="17"/>
      <c r="E192" s="17"/>
      <c r="F192" s="17"/>
      <c r="G192" s="17"/>
    </row>
    <row r="193" spans="2:7" x14ac:dyDescent="0.3">
      <c r="B193" s="23"/>
      <c r="C193" s="24"/>
      <c r="D193" s="17"/>
      <c r="E193" s="17"/>
      <c r="F193" s="17"/>
      <c r="G193" s="17"/>
    </row>
    <row r="194" spans="2:7" x14ac:dyDescent="0.3">
      <c r="B194" s="23"/>
      <c r="C194" s="25"/>
      <c r="D194" s="17"/>
      <c r="E194" s="17"/>
      <c r="F194" s="17"/>
      <c r="G194" s="17"/>
    </row>
    <row r="195" spans="2:7" x14ac:dyDescent="0.3">
      <c r="B195" s="23"/>
      <c r="C195" s="24"/>
      <c r="D195" s="17"/>
      <c r="E195" s="17"/>
      <c r="F195" s="17"/>
      <c r="G195" s="17"/>
    </row>
    <row r="196" spans="2:7" x14ac:dyDescent="0.3">
      <c r="B196" s="23"/>
      <c r="C196" s="25"/>
      <c r="D196" s="17"/>
      <c r="E196" s="17"/>
      <c r="F196" s="17"/>
      <c r="G196" s="17"/>
    </row>
    <row r="197" spans="2:7" x14ac:dyDescent="0.3">
      <c r="B197" s="23"/>
      <c r="C197" s="25"/>
      <c r="D197" s="17"/>
      <c r="E197" s="17"/>
      <c r="F197" s="17"/>
      <c r="G197" s="17"/>
    </row>
    <row r="198" spans="2:7" x14ac:dyDescent="0.3">
      <c r="B198" s="23"/>
      <c r="C198" s="25"/>
      <c r="D198" s="17"/>
      <c r="E198" s="17"/>
      <c r="F198" s="17"/>
      <c r="G198" s="17"/>
    </row>
    <row r="199" spans="2:7" x14ac:dyDescent="0.3">
      <c r="B199" s="23"/>
      <c r="C199" s="25"/>
      <c r="D199" s="17"/>
      <c r="E199" s="17"/>
      <c r="F199" s="17"/>
      <c r="G199" s="17"/>
    </row>
    <row r="200" spans="2:7" x14ac:dyDescent="0.3">
      <c r="B200" s="23"/>
      <c r="C200" s="25"/>
      <c r="D200" s="17"/>
      <c r="E200" s="17"/>
      <c r="F200" s="17"/>
      <c r="G200" s="17"/>
    </row>
    <row r="201" spans="2:7" x14ac:dyDescent="0.3">
      <c r="B201" s="23"/>
      <c r="C201" s="25"/>
      <c r="D201" s="17"/>
      <c r="E201" s="17"/>
      <c r="F201" s="17"/>
      <c r="G201" s="17"/>
    </row>
    <row r="202" spans="2:7" x14ac:dyDescent="0.3">
      <c r="B202" s="23"/>
      <c r="C202" s="25"/>
      <c r="D202" s="17"/>
      <c r="E202" s="17"/>
      <c r="F202" s="17"/>
      <c r="G202" s="17"/>
    </row>
    <row r="203" spans="2:7" x14ac:dyDescent="0.3">
      <c r="B203" s="23"/>
      <c r="C203" s="24"/>
      <c r="D203" s="17"/>
      <c r="E203" s="17"/>
      <c r="F203" s="17"/>
      <c r="G203" s="17"/>
    </row>
    <row r="204" spans="2:7" x14ac:dyDescent="0.3">
      <c r="B204" s="23"/>
      <c r="C204" s="24"/>
      <c r="D204" s="17"/>
      <c r="E204" s="17"/>
      <c r="F204" s="17"/>
      <c r="G204" s="17"/>
    </row>
    <row r="205" spans="2:7" x14ac:dyDescent="0.3">
      <c r="B205" s="23"/>
      <c r="C205" s="25"/>
      <c r="D205" s="17"/>
      <c r="E205" s="17"/>
      <c r="F205" s="17"/>
      <c r="G205" s="17"/>
    </row>
    <row r="206" spans="2:7" x14ac:dyDescent="0.3">
      <c r="B206" s="23"/>
      <c r="C206" s="24"/>
      <c r="D206" s="17"/>
      <c r="E206" s="17"/>
      <c r="F206" s="17"/>
      <c r="G206" s="17"/>
    </row>
    <row r="207" spans="2:7" x14ac:dyDescent="0.3">
      <c r="B207" s="23"/>
      <c r="C207" s="25"/>
      <c r="D207" s="17"/>
      <c r="E207" s="17"/>
      <c r="F207" s="17"/>
      <c r="G207" s="17"/>
    </row>
    <row r="208" spans="2:7" x14ac:dyDescent="0.3">
      <c r="B208" s="23"/>
      <c r="C208" s="25"/>
      <c r="D208" s="17"/>
      <c r="E208" s="17"/>
      <c r="F208" s="17"/>
      <c r="G208" s="17"/>
    </row>
    <row r="209" spans="2:8" x14ac:dyDescent="0.3">
      <c r="B209" s="23"/>
      <c r="C209" s="25"/>
      <c r="D209" s="17"/>
      <c r="E209" s="17"/>
      <c r="F209" s="17"/>
      <c r="G209" s="17"/>
    </row>
    <row r="210" spans="2:8" x14ac:dyDescent="0.3">
      <c r="B210" s="23"/>
      <c r="C210" s="25"/>
      <c r="D210" s="17"/>
      <c r="E210" s="17"/>
      <c r="F210" s="17"/>
      <c r="G210" s="17"/>
    </row>
    <row r="211" spans="2:8" x14ac:dyDescent="0.3">
      <c r="B211" s="23"/>
      <c r="C211" s="25"/>
      <c r="D211" s="17"/>
      <c r="E211" s="17"/>
      <c r="F211" s="17"/>
      <c r="G211" s="17"/>
    </row>
    <row r="212" spans="2:8" x14ac:dyDescent="0.3">
      <c r="B212" s="23"/>
      <c r="C212" s="25"/>
      <c r="D212" s="17"/>
      <c r="E212" s="17"/>
      <c r="F212" s="17"/>
      <c r="G212" s="17"/>
    </row>
    <row r="213" spans="2:8" x14ac:dyDescent="0.3">
      <c r="B213" s="23"/>
      <c r="C213" s="25"/>
      <c r="D213" s="17"/>
      <c r="E213" s="17"/>
      <c r="F213" s="17"/>
      <c r="G213" s="17"/>
    </row>
    <row r="214" spans="2:8" x14ac:dyDescent="0.3">
      <c r="B214" s="24"/>
      <c r="C214" s="24"/>
      <c r="D214" s="17"/>
      <c r="E214" s="17"/>
      <c r="F214" s="17"/>
      <c r="G214" s="17"/>
    </row>
    <row r="215" spans="2:8" x14ac:dyDescent="0.3">
      <c r="B215" s="24"/>
      <c r="C215" s="24"/>
      <c r="D215" s="17"/>
      <c r="E215" s="17"/>
      <c r="F215" s="17"/>
      <c r="G215" s="17"/>
    </row>
    <row r="216" spans="2:8" x14ac:dyDescent="0.3">
      <c r="B216" s="24"/>
      <c r="C216" s="25"/>
      <c r="D216" s="17"/>
      <c r="E216" s="17"/>
      <c r="F216" s="17"/>
      <c r="G216" s="17"/>
    </row>
    <row r="217" spans="2:8" x14ac:dyDescent="0.3">
      <c r="B217" s="24"/>
      <c r="C217" s="24"/>
      <c r="D217" s="17"/>
      <c r="E217" s="17"/>
      <c r="F217" s="17"/>
      <c r="G217" s="17"/>
    </row>
    <row r="218" spans="2:8" x14ac:dyDescent="0.3">
      <c r="B218" s="24"/>
      <c r="C218" s="25"/>
      <c r="D218" s="17"/>
      <c r="E218" s="17"/>
      <c r="F218" s="17"/>
      <c r="G218" s="17"/>
    </row>
    <row r="219" spans="2:8" x14ac:dyDescent="0.3">
      <c r="B219" s="24"/>
      <c r="C219" s="25"/>
      <c r="D219" s="17"/>
      <c r="E219" s="17"/>
      <c r="F219" s="17"/>
      <c r="G219" s="17"/>
    </row>
    <row r="220" spans="2:8" x14ac:dyDescent="0.3">
      <c r="B220" s="24"/>
      <c r="C220" s="25"/>
      <c r="D220" s="24"/>
      <c r="E220" s="17"/>
      <c r="F220" s="17"/>
      <c r="G220" s="17"/>
      <c r="H220" s="17"/>
    </row>
    <row r="221" spans="2:8" x14ac:dyDescent="0.3">
      <c r="B221" s="24"/>
      <c r="C221" s="25"/>
      <c r="D221" s="24"/>
      <c r="E221" s="17"/>
      <c r="F221" s="17"/>
      <c r="G221" s="17"/>
      <c r="H221" s="17"/>
    </row>
    <row r="222" spans="2:8" x14ac:dyDescent="0.3">
      <c r="B222" s="24"/>
      <c r="C222" s="25"/>
      <c r="D222" s="24"/>
      <c r="E222" s="17"/>
      <c r="F222" s="17"/>
      <c r="G222" s="17"/>
      <c r="H222" s="17"/>
    </row>
    <row r="223" spans="2:8" x14ac:dyDescent="0.3">
      <c r="B223" s="24"/>
      <c r="C223" s="25"/>
      <c r="D223" s="24"/>
      <c r="E223" s="17"/>
      <c r="F223" s="17"/>
      <c r="G223" s="17"/>
      <c r="H223" s="17"/>
    </row>
    <row r="224" spans="2:8" x14ac:dyDescent="0.3">
      <c r="B224" s="24"/>
      <c r="C224" s="25"/>
      <c r="D224" s="24"/>
      <c r="E224" s="17"/>
      <c r="F224" s="17"/>
      <c r="G224" s="17"/>
      <c r="H224" s="17"/>
    </row>
    <row r="225" spans="2:8" x14ac:dyDescent="0.3">
      <c r="B225" s="23"/>
      <c r="C225" s="18"/>
      <c r="D225" s="23"/>
      <c r="E225" s="17"/>
      <c r="F225" s="17"/>
      <c r="G225" s="17"/>
      <c r="H225" s="17"/>
    </row>
    <row r="226" spans="2:8" x14ac:dyDescent="0.3">
      <c r="B226" s="27"/>
      <c r="C226" s="18"/>
      <c r="D226" s="27"/>
      <c r="E226" s="17"/>
      <c r="F226" s="17"/>
      <c r="G226" s="17"/>
      <c r="H226" s="17"/>
    </row>
    <row r="227" spans="2:8" x14ac:dyDescent="0.3">
      <c r="B227" s="26"/>
      <c r="C227" s="27"/>
      <c r="D227" s="26"/>
      <c r="E227" s="17"/>
      <c r="F227" s="17"/>
      <c r="G227" s="17"/>
      <c r="H227" s="17"/>
    </row>
    <row r="228" spans="2:8" x14ac:dyDescent="0.3">
      <c r="B228" s="22"/>
      <c r="C228" s="22"/>
      <c r="D228" s="22"/>
      <c r="E228" s="17"/>
      <c r="F228" s="17"/>
      <c r="G228" s="17"/>
      <c r="H228" s="17"/>
    </row>
    <row r="229" spans="2:8" x14ac:dyDescent="0.3">
      <c r="B229" s="22"/>
      <c r="C229" s="22"/>
      <c r="D229" s="22"/>
      <c r="E229" s="17"/>
      <c r="F229" s="17"/>
      <c r="G229" s="17"/>
      <c r="H229" s="17"/>
    </row>
    <row r="230" spans="2:8" x14ac:dyDescent="0.3">
      <c r="B230" s="23"/>
      <c r="C230" s="23"/>
      <c r="D230" s="23"/>
      <c r="E230" s="17"/>
      <c r="F230" s="17"/>
      <c r="G230" s="17"/>
      <c r="H230" s="17"/>
    </row>
    <row r="231" spans="2:8" x14ac:dyDescent="0.3">
      <c r="B231" s="22"/>
      <c r="C231" s="22"/>
      <c r="D231" s="22"/>
      <c r="E231" s="17"/>
      <c r="F231" s="17"/>
      <c r="G231" s="17"/>
      <c r="H231" s="17"/>
    </row>
    <row r="232" spans="2:8" x14ac:dyDescent="0.3">
      <c r="B232" s="24"/>
      <c r="C232" s="24"/>
      <c r="D232" s="24"/>
      <c r="E232" s="17"/>
      <c r="F232" s="17"/>
      <c r="G232" s="17"/>
      <c r="H232" s="17"/>
    </row>
    <row r="233" spans="2:8" x14ac:dyDescent="0.3">
      <c r="B233" s="27"/>
      <c r="C233" s="24"/>
      <c r="D233" s="27"/>
      <c r="E233" s="17"/>
      <c r="F233" s="17"/>
      <c r="G233" s="17"/>
      <c r="H233" s="17"/>
    </row>
    <row r="234" spans="2:8" x14ac:dyDescent="0.3">
      <c r="B234" s="27"/>
      <c r="C234" s="25"/>
      <c r="D234" s="27"/>
      <c r="E234" s="17"/>
      <c r="F234" s="17"/>
      <c r="G234" s="17"/>
      <c r="H234" s="17"/>
    </row>
    <row r="235" spans="2:8" x14ac:dyDescent="0.3">
      <c r="B235" s="27"/>
      <c r="C235" s="24"/>
      <c r="D235" s="27"/>
      <c r="E235" s="17"/>
      <c r="F235" s="17"/>
      <c r="G235" s="17"/>
      <c r="H235" s="17"/>
    </row>
    <row r="236" spans="2:8" x14ac:dyDescent="0.3">
      <c r="B236" s="27"/>
      <c r="C236" s="25"/>
      <c r="D236" s="27"/>
      <c r="E236" s="17"/>
      <c r="F236" s="17"/>
      <c r="G236" s="17"/>
      <c r="H236" s="17"/>
    </row>
    <row r="237" spans="2:8" x14ac:dyDescent="0.3">
      <c r="B237" s="27"/>
      <c r="C237" s="25"/>
      <c r="D237" s="27"/>
      <c r="E237" s="17"/>
      <c r="F237" s="17"/>
      <c r="G237" s="17"/>
      <c r="H237" s="17"/>
    </row>
    <row r="238" spans="2:8" x14ac:dyDescent="0.3">
      <c r="B238" s="27"/>
      <c r="C238" s="25"/>
      <c r="D238" s="27"/>
      <c r="E238" s="17"/>
      <c r="F238" s="17"/>
      <c r="G238" s="17"/>
      <c r="H238" s="17"/>
    </row>
    <row r="239" spans="2:8" x14ac:dyDescent="0.3">
      <c r="B239" s="27"/>
      <c r="C239" s="25"/>
      <c r="D239" s="27"/>
      <c r="E239" s="17"/>
      <c r="F239" s="17"/>
      <c r="G239" s="17"/>
      <c r="H239" s="17"/>
    </row>
    <row r="240" spans="2:8" x14ac:dyDescent="0.3">
      <c r="B240" s="27"/>
      <c r="C240" s="25"/>
      <c r="D240" s="27"/>
      <c r="E240" s="17"/>
      <c r="F240" s="17"/>
      <c r="G240" s="17"/>
      <c r="H240" s="17"/>
    </row>
    <row r="241" spans="2:8" x14ac:dyDescent="0.3">
      <c r="B241" s="27"/>
      <c r="C241" s="25"/>
      <c r="D241" s="27"/>
      <c r="E241" s="17"/>
      <c r="F241" s="17"/>
      <c r="G241" s="17"/>
      <c r="H241" s="17"/>
    </row>
    <row r="242" spans="2:8" x14ac:dyDescent="0.3">
      <c r="B242" s="27"/>
      <c r="C242" s="25"/>
      <c r="D242" s="27"/>
      <c r="E242" s="17"/>
      <c r="F242" s="17"/>
      <c r="G242" s="17"/>
      <c r="H242" s="17"/>
    </row>
    <row r="243" spans="2:8" x14ac:dyDescent="0.3">
      <c r="B243" s="27"/>
      <c r="C243" s="25"/>
      <c r="D243" s="27"/>
      <c r="E243" s="17"/>
      <c r="F243" s="17"/>
      <c r="G243" s="17"/>
      <c r="H243" s="17"/>
    </row>
    <row r="244" spans="2:8" x14ac:dyDescent="0.3">
      <c r="B244" s="27"/>
      <c r="C244" s="25"/>
      <c r="D244" s="27"/>
      <c r="E244" s="17"/>
      <c r="F244" s="17"/>
      <c r="G244" s="17"/>
      <c r="H244" s="17"/>
    </row>
    <row r="245" spans="2:8" x14ac:dyDescent="0.3">
      <c r="B245" s="17"/>
      <c r="C245" s="17"/>
      <c r="D245" s="17"/>
      <c r="E245" s="17"/>
      <c r="F245" s="17"/>
      <c r="G245" s="17"/>
      <c r="H245" s="17"/>
    </row>
  </sheetData>
  <mergeCells count="104">
    <mergeCell ref="D78:E78"/>
    <mergeCell ref="D79:E79"/>
    <mergeCell ref="F78:G78"/>
    <mergeCell ref="F79:G79"/>
    <mergeCell ref="D61:E61"/>
    <mergeCell ref="B41:C41"/>
    <mergeCell ref="D41:E41"/>
    <mergeCell ref="B36:B38"/>
    <mergeCell ref="D36:E36"/>
    <mergeCell ref="D37:E37"/>
    <mergeCell ref="D38:E38"/>
    <mergeCell ref="B39:B40"/>
    <mergeCell ref="D39:E39"/>
    <mergeCell ref="D40:E40"/>
    <mergeCell ref="B75:C76"/>
    <mergeCell ref="D75:E75"/>
    <mergeCell ref="D76:E76"/>
    <mergeCell ref="B73:B74"/>
    <mergeCell ref="D73:E73"/>
    <mergeCell ref="D74:E74"/>
    <mergeCell ref="B70:B72"/>
    <mergeCell ref="D70:E70"/>
    <mergeCell ref="D71:E71"/>
    <mergeCell ref="D72:E72"/>
    <mergeCell ref="B30:B32"/>
    <mergeCell ref="D30:E30"/>
    <mergeCell ref="D31:E31"/>
    <mergeCell ref="D32:E32"/>
    <mergeCell ref="B33:B35"/>
    <mergeCell ref="D33:E33"/>
    <mergeCell ref="D34:E34"/>
    <mergeCell ref="D35:E35"/>
    <mergeCell ref="A18:A41"/>
    <mergeCell ref="B18:C18"/>
    <mergeCell ref="D18:E18"/>
    <mergeCell ref="B19:C19"/>
    <mergeCell ref="D19:E19"/>
    <mergeCell ref="B20:C20"/>
    <mergeCell ref="D20:E20"/>
    <mergeCell ref="B21:B23"/>
    <mergeCell ref="D21:E21"/>
    <mergeCell ref="D22:E22"/>
    <mergeCell ref="D23:E23"/>
    <mergeCell ref="B24:B26"/>
    <mergeCell ref="D24:E24"/>
    <mergeCell ref="D25:E25"/>
    <mergeCell ref="D26:E26"/>
    <mergeCell ref="B27:B29"/>
    <mergeCell ref="B66:B69"/>
    <mergeCell ref="D66:E66"/>
    <mergeCell ref="D67:E67"/>
    <mergeCell ref="D69:E69"/>
    <mergeCell ref="D68:E68"/>
    <mergeCell ref="B62:B65"/>
    <mergeCell ref="D62:E62"/>
    <mergeCell ref="D63:E63"/>
    <mergeCell ref="D65:E65"/>
    <mergeCell ref="B58:B60"/>
    <mergeCell ref="D58:E58"/>
    <mergeCell ref="D59:E59"/>
    <mergeCell ref="D60:E60"/>
    <mergeCell ref="B13:C13"/>
    <mergeCell ref="D47:E47"/>
    <mergeCell ref="A48:A76"/>
    <mergeCell ref="B48:C48"/>
    <mergeCell ref="D48:E48"/>
    <mergeCell ref="B49:C49"/>
    <mergeCell ref="D49:E49"/>
    <mergeCell ref="B50:C50"/>
    <mergeCell ref="D50:E50"/>
    <mergeCell ref="B54:B57"/>
    <mergeCell ref="D54:E54"/>
    <mergeCell ref="D56:E56"/>
    <mergeCell ref="D57:E57"/>
    <mergeCell ref="B51:B53"/>
    <mergeCell ref="D51:E51"/>
    <mergeCell ref="D52:E52"/>
    <mergeCell ref="D53:E53"/>
    <mergeCell ref="D17:E17"/>
    <mergeCell ref="D27:E27"/>
    <mergeCell ref="D28:E28"/>
    <mergeCell ref="A4:B4"/>
    <mergeCell ref="C4:H4"/>
    <mergeCell ref="B6:E6"/>
    <mergeCell ref="J7:K7"/>
    <mergeCell ref="L7:N7"/>
    <mergeCell ref="A1:B1"/>
    <mergeCell ref="C1:H1"/>
    <mergeCell ref="A2:B2"/>
    <mergeCell ref="C2:H2"/>
    <mergeCell ref="A3:B3"/>
    <mergeCell ref="C3:H3"/>
    <mergeCell ref="D29:E29"/>
    <mergeCell ref="D55:E55"/>
    <mergeCell ref="F75:G75"/>
    <mergeCell ref="F76:G76"/>
    <mergeCell ref="J8:K8"/>
    <mergeCell ref="L8:N8"/>
    <mergeCell ref="J9:K9"/>
    <mergeCell ref="L9:N9"/>
    <mergeCell ref="J10:K10"/>
    <mergeCell ref="L10:N10"/>
    <mergeCell ref="J11:K11"/>
    <mergeCell ref="L11:N11"/>
  </mergeCells>
  <conditionalFormatting sqref="H47:O47">
    <cfRule type="expression" dxfId="1" priority="2">
      <formula>OR(AND(YEAR(H47)=YEAR(TODAY()), MONTH(H47)+1=MONTH(TODAY())), AND(YEAR(H47)+1=YEAR(TODAY()), MONTH(H47)=12, MONTH(TODAY())=1))</formula>
    </cfRule>
  </conditionalFormatting>
  <conditionalFormatting sqref="G17:N17">
    <cfRule type="expression" dxfId="0" priority="1">
      <formula>OR(AND(YEAR(G17)=YEAR(TODAY()), MONTH(G17)+1=MONTH(TODAY())), AND(YEAR(G17)+1=YEAR(TODAY()), MONTH(G17)=12, MONTH(TODAY())=1))</formula>
    </cfRule>
  </conditionalFormatting>
  <pageMargins left="0.7" right="0.7" top="0.75" bottom="0.75" header="0.3" footer="0.3"/>
  <pageSetup paperSize="9" orientation="portrait" horizontalDpi="4294967292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workbookViewId="0">
      <selection activeCell="H15" sqref="H15"/>
    </sheetView>
  </sheetViews>
  <sheetFormatPr defaultRowHeight="14.4" x14ac:dyDescent="0.3"/>
  <cols>
    <col min="2" max="11" width="10" customWidth="1"/>
  </cols>
  <sheetData>
    <row r="1" spans="1:11" ht="16.8" x14ac:dyDescent="0.3">
      <c r="A1" s="135" t="s">
        <v>24</v>
      </c>
      <c r="B1" s="136"/>
      <c r="C1" s="136"/>
      <c r="D1" s="136"/>
      <c r="E1" s="136"/>
      <c r="F1" s="136"/>
      <c r="G1" s="136"/>
      <c r="H1" s="136"/>
      <c r="I1" s="136"/>
      <c r="J1" s="136"/>
      <c r="K1" s="137"/>
    </row>
    <row r="2" spans="1:11" ht="16.8" x14ac:dyDescent="0.3">
      <c r="A2" s="138"/>
      <c r="B2" s="139" t="s">
        <v>62</v>
      </c>
      <c r="C2" s="139"/>
      <c r="D2" s="139" t="s">
        <v>63</v>
      </c>
      <c r="E2" s="139"/>
      <c r="F2" s="139" t="s">
        <v>64</v>
      </c>
      <c r="G2" s="139"/>
      <c r="H2" s="139" t="s">
        <v>65</v>
      </c>
      <c r="I2" s="139"/>
      <c r="J2" s="139" t="s">
        <v>66</v>
      </c>
      <c r="K2" s="140"/>
    </row>
    <row r="3" spans="1:11" ht="16.8" x14ac:dyDescent="0.3">
      <c r="A3" s="138"/>
      <c r="B3" s="4" t="s">
        <v>11</v>
      </c>
      <c r="C3" s="4" t="s">
        <v>22</v>
      </c>
      <c r="D3" s="4" t="s">
        <v>11</v>
      </c>
      <c r="E3" s="4" t="s">
        <v>22</v>
      </c>
      <c r="F3" s="4" t="s">
        <v>11</v>
      </c>
      <c r="G3" s="4" t="s">
        <v>22</v>
      </c>
      <c r="H3" s="4" t="s">
        <v>11</v>
      </c>
      <c r="I3" s="4" t="s">
        <v>22</v>
      </c>
      <c r="J3" s="4" t="s">
        <v>11</v>
      </c>
      <c r="K3" s="5" t="s">
        <v>22</v>
      </c>
    </row>
    <row r="4" spans="1:11" ht="16.8" x14ac:dyDescent="0.3">
      <c r="A4" s="8" t="s">
        <v>4</v>
      </c>
      <c r="B4" s="6">
        <f ca="1">'Sprint 1'!$D$8</f>
        <v>51</v>
      </c>
      <c r="C4" s="6">
        <f ca="1">'Sprint 1'!$E$8</f>
        <v>51</v>
      </c>
      <c r="D4" s="6">
        <f ca="1">'Sprint 1'!$D$9</f>
        <v>51.5</v>
      </c>
      <c r="E4" s="6">
        <f ca="1">'Sprint 1'!$E$9</f>
        <v>51</v>
      </c>
      <c r="F4" s="6">
        <f ca="1">'Sprint 1'!$D$10</f>
        <v>81.5</v>
      </c>
      <c r="G4" s="6">
        <f ca="1">'Sprint 1'!$E$10</f>
        <v>85</v>
      </c>
      <c r="H4" s="6">
        <f ca="1">'Sprint 1'!$D$11</f>
        <v>37</v>
      </c>
      <c r="I4" s="6">
        <f ca="1">'Sprint 1'!$E$11</f>
        <v>37</v>
      </c>
      <c r="J4" s="6">
        <f ca="1">'Sprint 1'!$D$12</f>
        <v>39</v>
      </c>
      <c r="K4" s="6">
        <f ca="1">'Sprint 1'!$E$12</f>
        <v>39</v>
      </c>
    </row>
    <row r="5" spans="1:11" ht="16.8" x14ac:dyDescent="0.3">
      <c r="A5" s="8" t="s">
        <v>17</v>
      </c>
      <c r="B5" s="6">
        <f ca="1">'Sprint 2'!$D$8</f>
        <v>10.199999999999999</v>
      </c>
      <c r="C5" s="6">
        <f ca="1">'Sprint 2'!$E$8</f>
        <v>10.199999999999999</v>
      </c>
      <c r="D5" s="6">
        <f ca="1">'Sprint 2'!$D$9</f>
        <v>10.199999999999999</v>
      </c>
      <c r="E5" s="6">
        <f ca="1">'Sprint 2'!$E$9</f>
        <v>10.199999999999999</v>
      </c>
      <c r="F5" s="6">
        <f ca="1">'Sprint 2'!$D$10</f>
        <v>19.2</v>
      </c>
      <c r="G5" s="6">
        <f ca="1">'Sprint 2'!$E$10</f>
        <v>19.2</v>
      </c>
      <c r="H5" s="6">
        <f ca="1">'Sprint 2'!$D$11</f>
        <v>19.2</v>
      </c>
      <c r="I5" s="6">
        <f ca="1">'Sprint 2'!$E$11</f>
        <v>19.2</v>
      </c>
      <c r="J5" s="6">
        <f ca="1">'Sprint 2'!$D$12</f>
        <v>15.2</v>
      </c>
      <c r="K5" s="6">
        <f ca="1">'Sprint 2'!$E$12</f>
        <v>15.2</v>
      </c>
    </row>
    <row r="6" spans="1:11" ht="17.399999999999999" thickBot="1" x14ac:dyDescent="0.35">
      <c r="A6" s="9" t="s">
        <v>12</v>
      </c>
      <c r="B6" s="7">
        <f t="shared" ref="B6:K6" ca="1" si="0">SUM(B4:B5)</f>
        <v>61.2</v>
      </c>
      <c r="C6" s="7">
        <f t="shared" ca="1" si="0"/>
        <v>61.2</v>
      </c>
      <c r="D6" s="7">
        <f t="shared" ca="1" si="0"/>
        <v>61.7</v>
      </c>
      <c r="E6" s="7">
        <f t="shared" ca="1" si="0"/>
        <v>61.2</v>
      </c>
      <c r="F6" s="7">
        <f t="shared" ca="1" si="0"/>
        <v>100.7</v>
      </c>
      <c r="G6" s="7">
        <f t="shared" ca="1" si="0"/>
        <v>104.2</v>
      </c>
      <c r="H6" s="7">
        <f t="shared" ca="1" si="0"/>
        <v>56.2</v>
      </c>
      <c r="I6" s="7">
        <f t="shared" ca="1" si="0"/>
        <v>56.2</v>
      </c>
      <c r="J6" s="7">
        <f t="shared" ca="1" si="0"/>
        <v>54.2</v>
      </c>
      <c r="K6" s="7">
        <f t="shared" ca="1" si="0"/>
        <v>54.2</v>
      </c>
    </row>
    <row r="8" spans="1:11" ht="15" thickBot="1" x14ac:dyDescent="0.35"/>
    <row r="9" spans="1:11" ht="16.8" x14ac:dyDescent="0.3">
      <c r="E9" s="133" t="s">
        <v>25</v>
      </c>
      <c r="F9" s="134"/>
    </row>
    <row r="10" spans="1:11" ht="16.8" x14ac:dyDescent="0.3">
      <c r="E10" s="10" t="s">
        <v>11</v>
      </c>
      <c r="F10" s="11">
        <f ca="1">SUMIF($B$3:$K$3,"Thực tế",$B$6:$K$6)</f>
        <v>334</v>
      </c>
    </row>
    <row r="11" spans="1:11" ht="17.399999999999999" thickBot="1" x14ac:dyDescent="0.35">
      <c r="E11" s="12" t="s">
        <v>22</v>
      </c>
      <c r="F11" s="13">
        <f ca="1">SUMIF($B$3:$K$3,"Ước tính",$B$6:$K$6)</f>
        <v>337</v>
      </c>
    </row>
  </sheetData>
  <mergeCells count="8">
    <mergeCell ref="E9:F9"/>
    <mergeCell ref="A1:K1"/>
    <mergeCell ref="A2:A3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OS</cp:lastModifiedBy>
  <dcterms:created xsi:type="dcterms:W3CDTF">2021-04-23T08:05:10Z</dcterms:created>
  <dcterms:modified xsi:type="dcterms:W3CDTF">2024-12-21T02:59:52Z</dcterms:modified>
</cp:coreProperties>
</file>