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ng/Downloads/Other_collaboration/China_India_Energy_Transition/I-JEDI Model/"/>
    </mc:Choice>
  </mc:AlternateContent>
  <xr:revisionPtr revIDLastSave="0" documentId="13_ncr:1_{B5CA50C4-EBD8-7542-9638-5FF65C3C7A23}" xr6:coauthVersionLast="47" xr6:coauthVersionMax="47" xr10:uidLastSave="{00000000-0000-0000-0000-000000000000}"/>
  <bookViews>
    <workbookView xWindow="0" yWindow="500" windowWidth="28800" windowHeight="15480" activeTab="8" xr2:uid="{995008A1-B6A7-9042-8590-47DF6EF18E25}"/>
  </bookViews>
  <sheets>
    <sheet name="Results_Direct_Effect" sheetId="1" r:id="rId1"/>
    <sheet name="Results_Indirect_Effect" sheetId="7" r:id="rId2"/>
    <sheet name="Results_Induced_Effect" sheetId="8" r:id="rId3"/>
    <sheet name="Results_Total_Effect" sheetId="9" r:id="rId4"/>
    <sheet name="Fig 2" sheetId="5" r:id="rId5"/>
    <sheet name="Fig 2b" sheetId="6" r:id="rId6"/>
    <sheet name="India_Capacity" sheetId="2" r:id="rId7"/>
    <sheet name="China_Capacity" sheetId="3" r:id="rId8"/>
    <sheet name="Data Source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8" l="1"/>
  <c r="N3" i="8" s="1"/>
  <c r="P3" i="8" s="1"/>
  <c r="Q3" i="8" s="1"/>
  <c r="H3" i="8"/>
  <c r="K2" i="8"/>
  <c r="N2" i="8" s="1"/>
  <c r="P2" i="8" s="1"/>
  <c r="Q2" i="8" s="1"/>
  <c r="H2" i="8"/>
  <c r="K49" i="9"/>
  <c r="N49" i="9" s="1"/>
  <c r="P49" i="9" s="1"/>
  <c r="Q49" i="9" s="1"/>
  <c r="H49" i="9"/>
  <c r="K48" i="9"/>
  <c r="N48" i="9" s="1"/>
  <c r="P48" i="9" s="1"/>
  <c r="Q48" i="9" s="1"/>
  <c r="H48" i="9"/>
  <c r="K47" i="9"/>
  <c r="N47" i="9" s="1"/>
  <c r="P47" i="9" s="1"/>
  <c r="Q47" i="9" s="1"/>
  <c r="H47" i="9"/>
  <c r="K46" i="9"/>
  <c r="N46" i="9" s="1"/>
  <c r="P46" i="9" s="1"/>
  <c r="Q46" i="9" s="1"/>
  <c r="H46" i="9"/>
  <c r="K45" i="9"/>
  <c r="N45" i="9" s="1"/>
  <c r="P45" i="9" s="1"/>
  <c r="Q45" i="9" s="1"/>
  <c r="H45" i="9"/>
  <c r="K44" i="9"/>
  <c r="N44" i="9" s="1"/>
  <c r="P44" i="9" s="1"/>
  <c r="Q44" i="9" s="1"/>
  <c r="H44" i="9"/>
  <c r="K43" i="9"/>
  <c r="N43" i="9" s="1"/>
  <c r="P43" i="9" s="1"/>
  <c r="Q43" i="9" s="1"/>
  <c r="H43" i="9"/>
  <c r="K42" i="9"/>
  <c r="N42" i="9" s="1"/>
  <c r="P42" i="9" s="1"/>
  <c r="Q42" i="9" s="1"/>
  <c r="H42" i="9"/>
  <c r="K41" i="9"/>
  <c r="N41" i="9" s="1"/>
  <c r="P41" i="9" s="1"/>
  <c r="Q41" i="9" s="1"/>
  <c r="H41" i="9"/>
  <c r="K40" i="9"/>
  <c r="N40" i="9" s="1"/>
  <c r="P40" i="9" s="1"/>
  <c r="Q40" i="9" s="1"/>
  <c r="H40" i="9"/>
  <c r="K39" i="9"/>
  <c r="N39" i="9" s="1"/>
  <c r="P39" i="9" s="1"/>
  <c r="Q39" i="9" s="1"/>
  <c r="H39" i="9"/>
  <c r="K38" i="9"/>
  <c r="N38" i="9" s="1"/>
  <c r="P38" i="9" s="1"/>
  <c r="Q38" i="9" s="1"/>
  <c r="H38" i="9"/>
  <c r="K37" i="9"/>
  <c r="N37" i="9" s="1"/>
  <c r="P37" i="9" s="1"/>
  <c r="Q37" i="9" s="1"/>
  <c r="H37" i="9"/>
  <c r="K36" i="9"/>
  <c r="N36" i="9" s="1"/>
  <c r="P36" i="9" s="1"/>
  <c r="Q36" i="9" s="1"/>
  <c r="H36" i="9"/>
  <c r="K35" i="9"/>
  <c r="N35" i="9" s="1"/>
  <c r="P35" i="9" s="1"/>
  <c r="Q35" i="9" s="1"/>
  <c r="H35" i="9"/>
  <c r="K34" i="9"/>
  <c r="N34" i="9" s="1"/>
  <c r="P34" i="9" s="1"/>
  <c r="Q34" i="9" s="1"/>
  <c r="H34" i="9"/>
  <c r="K33" i="9"/>
  <c r="N33" i="9" s="1"/>
  <c r="P33" i="9" s="1"/>
  <c r="Q33" i="9" s="1"/>
  <c r="H33" i="9"/>
  <c r="K32" i="9"/>
  <c r="N32" i="9" s="1"/>
  <c r="P32" i="9" s="1"/>
  <c r="Q32" i="9" s="1"/>
  <c r="H32" i="9"/>
  <c r="K31" i="9"/>
  <c r="N31" i="9" s="1"/>
  <c r="P31" i="9" s="1"/>
  <c r="Q31" i="9" s="1"/>
  <c r="H31" i="9"/>
  <c r="K30" i="9"/>
  <c r="N30" i="9" s="1"/>
  <c r="P30" i="9" s="1"/>
  <c r="Q30" i="9" s="1"/>
  <c r="H30" i="9"/>
  <c r="K29" i="9"/>
  <c r="N29" i="9" s="1"/>
  <c r="P29" i="9" s="1"/>
  <c r="Q29" i="9" s="1"/>
  <c r="H29" i="9"/>
  <c r="K28" i="9"/>
  <c r="N28" i="9" s="1"/>
  <c r="P28" i="9" s="1"/>
  <c r="Q28" i="9" s="1"/>
  <c r="H28" i="9"/>
  <c r="K27" i="9"/>
  <c r="N27" i="9" s="1"/>
  <c r="P27" i="9" s="1"/>
  <c r="Q27" i="9" s="1"/>
  <c r="H27" i="9"/>
  <c r="K26" i="9"/>
  <c r="N26" i="9" s="1"/>
  <c r="P26" i="9" s="1"/>
  <c r="Q26" i="9" s="1"/>
  <c r="H26" i="9"/>
  <c r="K25" i="9"/>
  <c r="N25" i="9" s="1"/>
  <c r="P25" i="9" s="1"/>
  <c r="Q25" i="9" s="1"/>
  <c r="H25" i="9"/>
  <c r="K24" i="9"/>
  <c r="N24" i="9" s="1"/>
  <c r="P24" i="9" s="1"/>
  <c r="Q24" i="9" s="1"/>
  <c r="H24" i="9"/>
  <c r="K23" i="9"/>
  <c r="N23" i="9" s="1"/>
  <c r="P23" i="9" s="1"/>
  <c r="Q23" i="9" s="1"/>
  <c r="H23" i="9"/>
  <c r="K22" i="9"/>
  <c r="N22" i="9" s="1"/>
  <c r="P22" i="9" s="1"/>
  <c r="Q22" i="9" s="1"/>
  <c r="H22" i="9"/>
  <c r="K21" i="9"/>
  <c r="N21" i="9" s="1"/>
  <c r="P21" i="9" s="1"/>
  <c r="Q21" i="9" s="1"/>
  <c r="H21" i="9"/>
  <c r="K20" i="9"/>
  <c r="N20" i="9" s="1"/>
  <c r="P20" i="9" s="1"/>
  <c r="Q20" i="9" s="1"/>
  <c r="H20" i="9"/>
  <c r="K19" i="9"/>
  <c r="N19" i="9" s="1"/>
  <c r="P19" i="9" s="1"/>
  <c r="Q19" i="9" s="1"/>
  <c r="H19" i="9"/>
  <c r="K18" i="9"/>
  <c r="N18" i="9" s="1"/>
  <c r="P18" i="9" s="1"/>
  <c r="Q18" i="9" s="1"/>
  <c r="H18" i="9"/>
  <c r="K17" i="9"/>
  <c r="N17" i="9" s="1"/>
  <c r="P17" i="9" s="1"/>
  <c r="Q17" i="9" s="1"/>
  <c r="H17" i="9"/>
  <c r="K16" i="9"/>
  <c r="N16" i="9" s="1"/>
  <c r="P16" i="9" s="1"/>
  <c r="Q16" i="9" s="1"/>
  <c r="H16" i="9"/>
  <c r="K15" i="9"/>
  <c r="N15" i="9" s="1"/>
  <c r="P15" i="9" s="1"/>
  <c r="Q15" i="9" s="1"/>
  <c r="H15" i="9"/>
  <c r="K14" i="9"/>
  <c r="N14" i="9" s="1"/>
  <c r="P14" i="9" s="1"/>
  <c r="Q14" i="9" s="1"/>
  <c r="H14" i="9"/>
  <c r="K13" i="9"/>
  <c r="N13" i="9" s="1"/>
  <c r="P13" i="9" s="1"/>
  <c r="Q13" i="9" s="1"/>
  <c r="H13" i="9"/>
  <c r="K12" i="9"/>
  <c r="N12" i="9" s="1"/>
  <c r="P12" i="9" s="1"/>
  <c r="Q12" i="9" s="1"/>
  <c r="H12" i="9"/>
  <c r="K11" i="9"/>
  <c r="N11" i="9" s="1"/>
  <c r="P11" i="9" s="1"/>
  <c r="Q11" i="9" s="1"/>
  <c r="H11" i="9"/>
  <c r="K10" i="9"/>
  <c r="N10" i="9" s="1"/>
  <c r="P10" i="9" s="1"/>
  <c r="Q10" i="9" s="1"/>
  <c r="H10" i="9"/>
  <c r="K9" i="9"/>
  <c r="N9" i="9" s="1"/>
  <c r="P9" i="9" s="1"/>
  <c r="Q9" i="9" s="1"/>
  <c r="H9" i="9"/>
  <c r="K8" i="9"/>
  <c r="N8" i="9" s="1"/>
  <c r="P8" i="9" s="1"/>
  <c r="Q8" i="9" s="1"/>
  <c r="H8" i="9"/>
  <c r="K7" i="9"/>
  <c r="N7" i="9" s="1"/>
  <c r="P7" i="9" s="1"/>
  <c r="Q7" i="9" s="1"/>
  <c r="H7" i="9"/>
  <c r="K6" i="9"/>
  <c r="N6" i="9" s="1"/>
  <c r="P6" i="9" s="1"/>
  <c r="Q6" i="9" s="1"/>
  <c r="H6" i="9"/>
  <c r="K5" i="9"/>
  <c r="N5" i="9" s="1"/>
  <c r="P5" i="9" s="1"/>
  <c r="Q5" i="9" s="1"/>
  <c r="H5" i="9"/>
  <c r="K4" i="9"/>
  <c r="N4" i="9" s="1"/>
  <c r="P4" i="9" s="1"/>
  <c r="Q4" i="9" s="1"/>
  <c r="H4" i="9"/>
  <c r="K3" i="9"/>
  <c r="N3" i="9" s="1"/>
  <c r="P3" i="9" s="1"/>
  <c r="Q3" i="9" s="1"/>
  <c r="H3" i="9"/>
  <c r="K2" i="9"/>
  <c r="N2" i="9" s="1"/>
  <c r="P2" i="9" s="1"/>
  <c r="Q2" i="9" s="1"/>
  <c r="H2" i="9"/>
  <c r="K49" i="8"/>
  <c r="N49" i="8" s="1"/>
  <c r="P49" i="8" s="1"/>
  <c r="Q49" i="8" s="1"/>
  <c r="H49" i="8"/>
  <c r="K48" i="8"/>
  <c r="N48" i="8" s="1"/>
  <c r="P48" i="8" s="1"/>
  <c r="Q48" i="8" s="1"/>
  <c r="H48" i="8"/>
  <c r="K47" i="8"/>
  <c r="N47" i="8" s="1"/>
  <c r="P47" i="8" s="1"/>
  <c r="Q47" i="8" s="1"/>
  <c r="H47" i="8"/>
  <c r="K46" i="8"/>
  <c r="N46" i="8" s="1"/>
  <c r="P46" i="8" s="1"/>
  <c r="Q46" i="8" s="1"/>
  <c r="H46" i="8"/>
  <c r="K45" i="8"/>
  <c r="N45" i="8" s="1"/>
  <c r="P45" i="8" s="1"/>
  <c r="Q45" i="8" s="1"/>
  <c r="H45" i="8"/>
  <c r="K44" i="8"/>
  <c r="N44" i="8" s="1"/>
  <c r="P44" i="8" s="1"/>
  <c r="Q44" i="8" s="1"/>
  <c r="H44" i="8"/>
  <c r="K43" i="8"/>
  <c r="N43" i="8" s="1"/>
  <c r="P43" i="8" s="1"/>
  <c r="Q43" i="8" s="1"/>
  <c r="H43" i="8"/>
  <c r="K42" i="8"/>
  <c r="N42" i="8" s="1"/>
  <c r="P42" i="8" s="1"/>
  <c r="Q42" i="8" s="1"/>
  <c r="H42" i="8"/>
  <c r="K41" i="8"/>
  <c r="N41" i="8" s="1"/>
  <c r="P41" i="8" s="1"/>
  <c r="Q41" i="8" s="1"/>
  <c r="H41" i="8"/>
  <c r="N40" i="8"/>
  <c r="P40" i="8" s="1"/>
  <c r="Q40" i="8" s="1"/>
  <c r="K40" i="8"/>
  <c r="H40" i="8"/>
  <c r="K39" i="8"/>
  <c r="N39" i="8" s="1"/>
  <c r="P39" i="8" s="1"/>
  <c r="Q39" i="8" s="1"/>
  <c r="H39" i="8"/>
  <c r="K38" i="8"/>
  <c r="N38" i="8" s="1"/>
  <c r="P38" i="8" s="1"/>
  <c r="Q38" i="8" s="1"/>
  <c r="H38" i="8"/>
  <c r="K37" i="8"/>
  <c r="N37" i="8" s="1"/>
  <c r="P37" i="8" s="1"/>
  <c r="Q37" i="8" s="1"/>
  <c r="H37" i="8"/>
  <c r="K36" i="8"/>
  <c r="N36" i="8" s="1"/>
  <c r="P36" i="8" s="1"/>
  <c r="Q36" i="8" s="1"/>
  <c r="H36" i="8"/>
  <c r="K35" i="8"/>
  <c r="N35" i="8" s="1"/>
  <c r="P35" i="8" s="1"/>
  <c r="Q35" i="8" s="1"/>
  <c r="H35" i="8"/>
  <c r="K34" i="8"/>
  <c r="N34" i="8" s="1"/>
  <c r="P34" i="8" s="1"/>
  <c r="Q34" i="8" s="1"/>
  <c r="H34" i="8"/>
  <c r="K33" i="8"/>
  <c r="N33" i="8" s="1"/>
  <c r="P33" i="8" s="1"/>
  <c r="Q33" i="8" s="1"/>
  <c r="H33" i="8"/>
  <c r="K32" i="8"/>
  <c r="N32" i="8" s="1"/>
  <c r="P32" i="8" s="1"/>
  <c r="Q32" i="8" s="1"/>
  <c r="H32" i="8"/>
  <c r="K31" i="8"/>
  <c r="N31" i="8" s="1"/>
  <c r="P31" i="8" s="1"/>
  <c r="Q31" i="8" s="1"/>
  <c r="H31" i="8"/>
  <c r="K30" i="8"/>
  <c r="N30" i="8" s="1"/>
  <c r="P30" i="8" s="1"/>
  <c r="Q30" i="8" s="1"/>
  <c r="H30" i="8"/>
  <c r="K29" i="8"/>
  <c r="N29" i="8" s="1"/>
  <c r="P29" i="8" s="1"/>
  <c r="Q29" i="8" s="1"/>
  <c r="H29" i="8"/>
  <c r="K28" i="8"/>
  <c r="N28" i="8" s="1"/>
  <c r="P28" i="8" s="1"/>
  <c r="Q28" i="8" s="1"/>
  <c r="H28" i="8"/>
  <c r="K27" i="8"/>
  <c r="N27" i="8" s="1"/>
  <c r="P27" i="8" s="1"/>
  <c r="Q27" i="8" s="1"/>
  <c r="H27" i="8"/>
  <c r="K26" i="8"/>
  <c r="N26" i="8" s="1"/>
  <c r="P26" i="8" s="1"/>
  <c r="Q26" i="8" s="1"/>
  <c r="H26" i="8"/>
  <c r="K25" i="8"/>
  <c r="N25" i="8" s="1"/>
  <c r="P25" i="8" s="1"/>
  <c r="Q25" i="8" s="1"/>
  <c r="H25" i="8"/>
  <c r="K24" i="8"/>
  <c r="N24" i="8" s="1"/>
  <c r="P24" i="8" s="1"/>
  <c r="Q24" i="8" s="1"/>
  <c r="H24" i="8"/>
  <c r="K23" i="8"/>
  <c r="N23" i="8" s="1"/>
  <c r="P23" i="8" s="1"/>
  <c r="Q23" i="8" s="1"/>
  <c r="H23" i="8"/>
  <c r="K22" i="8"/>
  <c r="N22" i="8" s="1"/>
  <c r="P22" i="8" s="1"/>
  <c r="Q22" i="8" s="1"/>
  <c r="H22" i="8"/>
  <c r="K21" i="8"/>
  <c r="N21" i="8" s="1"/>
  <c r="P21" i="8" s="1"/>
  <c r="Q21" i="8" s="1"/>
  <c r="H21" i="8"/>
  <c r="K20" i="8"/>
  <c r="N20" i="8" s="1"/>
  <c r="P20" i="8" s="1"/>
  <c r="Q20" i="8" s="1"/>
  <c r="H20" i="8"/>
  <c r="K19" i="8"/>
  <c r="N19" i="8" s="1"/>
  <c r="P19" i="8" s="1"/>
  <c r="Q19" i="8" s="1"/>
  <c r="H19" i="8"/>
  <c r="K18" i="8"/>
  <c r="N18" i="8" s="1"/>
  <c r="P18" i="8" s="1"/>
  <c r="Q18" i="8" s="1"/>
  <c r="H18" i="8"/>
  <c r="K17" i="8"/>
  <c r="N17" i="8" s="1"/>
  <c r="P17" i="8" s="1"/>
  <c r="Q17" i="8" s="1"/>
  <c r="H17" i="8"/>
  <c r="K16" i="8"/>
  <c r="N16" i="8" s="1"/>
  <c r="P16" i="8" s="1"/>
  <c r="Q16" i="8" s="1"/>
  <c r="H16" i="8"/>
  <c r="K15" i="8"/>
  <c r="N15" i="8" s="1"/>
  <c r="P15" i="8" s="1"/>
  <c r="Q15" i="8" s="1"/>
  <c r="H15" i="8"/>
  <c r="N14" i="8"/>
  <c r="P14" i="8" s="1"/>
  <c r="Q14" i="8" s="1"/>
  <c r="K14" i="8"/>
  <c r="H14" i="8"/>
  <c r="K13" i="8"/>
  <c r="N13" i="8" s="1"/>
  <c r="P13" i="8" s="1"/>
  <c r="Q13" i="8" s="1"/>
  <c r="H13" i="8"/>
  <c r="K12" i="8"/>
  <c r="N12" i="8" s="1"/>
  <c r="P12" i="8" s="1"/>
  <c r="Q12" i="8" s="1"/>
  <c r="H12" i="8"/>
  <c r="K11" i="8"/>
  <c r="N11" i="8" s="1"/>
  <c r="P11" i="8" s="1"/>
  <c r="Q11" i="8" s="1"/>
  <c r="H11" i="8"/>
  <c r="K10" i="8"/>
  <c r="N10" i="8" s="1"/>
  <c r="P10" i="8" s="1"/>
  <c r="Q10" i="8" s="1"/>
  <c r="H10" i="8"/>
  <c r="K9" i="8"/>
  <c r="N9" i="8" s="1"/>
  <c r="P9" i="8" s="1"/>
  <c r="Q9" i="8" s="1"/>
  <c r="H9" i="8"/>
  <c r="K8" i="8"/>
  <c r="N8" i="8" s="1"/>
  <c r="P8" i="8" s="1"/>
  <c r="Q8" i="8" s="1"/>
  <c r="H8" i="8"/>
  <c r="K7" i="8"/>
  <c r="N7" i="8" s="1"/>
  <c r="P7" i="8" s="1"/>
  <c r="Q7" i="8" s="1"/>
  <c r="H7" i="8"/>
  <c r="K6" i="8"/>
  <c r="N6" i="8" s="1"/>
  <c r="P6" i="8" s="1"/>
  <c r="Q6" i="8" s="1"/>
  <c r="H6" i="8"/>
  <c r="K5" i="8"/>
  <c r="N5" i="8" s="1"/>
  <c r="P5" i="8" s="1"/>
  <c r="Q5" i="8" s="1"/>
  <c r="H5" i="8"/>
  <c r="K4" i="8"/>
  <c r="N4" i="8" s="1"/>
  <c r="P4" i="8" s="1"/>
  <c r="Q4" i="8" s="1"/>
  <c r="H4" i="8"/>
  <c r="K49" i="7" l="1"/>
  <c r="N49" i="7" s="1"/>
  <c r="P49" i="7" s="1"/>
  <c r="Q49" i="7" s="1"/>
  <c r="H49" i="7"/>
  <c r="K48" i="7"/>
  <c r="N48" i="7" s="1"/>
  <c r="P48" i="7" s="1"/>
  <c r="Q48" i="7" s="1"/>
  <c r="H48" i="7"/>
  <c r="K47" i="7"/>
  <c r="N47" i="7" s="1"/>
  <c r="P47" i="7" s="1"/>
  <c r="Q47" i="7" s="1"/>
  <c r="H47" i="7"/>
  <c r="K46" i="7"/>
  <c r="N46" i="7" s="1"/>
  <c r="P46" i="7" s="1"/>
  <c r="Q46" i="7" s="1"/>
  <c r="H46" i="7"/>
  <c r="K45" i="7"/>
  <c r="N45" i="7" s="1"/>
  <c r="P45" i="7" s="1"/>
  <c r="Q45" i="7" s="1"/>
  <c r="H45" i="7"/>
  <c r="K44" i="7"/>
  <c r="N44" i="7" s="1"/>
  <c r="P44" i="7" s="1"/>
  <c r="Q44" i="7" s="1"/>
  <c r="H44" i="7"/>
  <c r="K43" i="7"/>
  <c r="N43" i="7" s="1"/>
  <c r="P43" i="7" s="1"/>
  <c r="Q43" i="7" s="1"/>
  <c r="H43" i="7"/>
  <c r="K42" i="7"/>
  <c r="N42" i="7" s="1"/>
  <c r="P42" i="7" s="1"/>
  <c r="Q42" i="7" s="1"/>
  <c r="H42" i="7"/>
  <c r="K41" i="7"/>
  <c r="N41" i="7" s="1"/>
  <c r="P41" i="7" s="1"/>
  <c r="Q41" i="7" s="1"/>
  <c r="H41" i="7"/>
  <c r="K40" i="7"/>
  <c r="N40" i="7" s="1"/>
  <c r="P40" i="7" s="1"/>
  <c r="Q40" i="7" s="1"/>
  <c r="H40" i="7"/>
  <c r="K39" i="7"/>
  <c r="N39" i="7" s="1"/>
  <c r="P39" i="7" s="1"/>
  <c r="Q39" i="7" s="1"/>
  <c r="H39" i="7"/>
  <c r="K38" i="7"/>
  <c r="N38" i="7" s="1"/>
  <c r="P38" i="7" s="1"/>
  <c r="Q38" i="7" s="1"/>
  <c r="H38" i="7"/>
  <c r="K37" i="7"/>
  <c r="N37" i="7" s="1"/>
  <c r="P37" i="7" s="1"/>
  <c r="Q37" i="7" s="1"/>
  <c r="H37" i="7"/>
  <c r="K36" i="7"/>
  <c r="N36" i="7" s="1"/>
  <c r="P36" i="7" s="1"/>
  <c r="Q36" i="7" s="1"/>
  <c r="H36" i="7"/>
  <c r="K35" i="7"/>
  <c r="N35" i="7" s="1"/>
  <c r="P35" i="7" s="1"/>
  <c r="Q35" i="7" s="1"/>
  <c r="H35" i="7"/>
  <c r="K34" i="7"/>
  <c r="N34" i="7" s="1"/>
  <c r="P34" i="7" s="1"/>
  <c r="Q34" i="7" s="1"/>
  <c r="H34" i="7"/>
  <c r="K33" i="7"/>
  <c r="N33" i="7" s="1"/>
  <c r="P33" i="7" s="1"/>
  <c r="Q33" i="7" s="1"/>
  <c r="H33" i="7"/>
  <c r="K32" i="7"/>
  <c r="N32" i="7" s="1"/>
  <c r="P32" i="7" s="1"/>
  <c r="Q32" i="7" s="1"/>
  <c r="H32" i="7"/>
  <c r="K31" i="7"/>
  <c r="N31" i="7" s="1"/>
  <c r="P31" i="7" s="1"/>
  <c r="Q31" i="7" s="1"/>
  <c r="H31" i="7"/>
  <c r="K30" i="7"/>
  <c r="N30" i="7" s="1"/>
  <c r="P30" i="7" s="1"/>
  <c r="Q30" i="7" s="1"/>
  <c r="H30" i="7"/>
  <c r="K29" i="7"/>
  <c r="N29" i="7" s="1"/>
  <c r="P29" i="7" s="1"/>
  <c r="Q29" i="7" s="1"/>
  <c r="H29" i="7"/>
  <c r="K28" i="7"/>
  <c r="N28" i="7" s="1"/>
  <c r="P28" i="7" s="1"/>
  <c r="Q28" i="7" s="1"/>
  <c r="H28" i="7"/>
  <c r="N27" i="7"/>
  <c r="P27" i="7" s="1"/>
  <c r="Q27" i="7" s="1"/>
  <c r="K27" i="7"/>
  <c r="H27" i="7"/>
  <c r="K26" i="7"/>
  <c r="N26" i="7" s="1"/>
  <c r="P26" i="7" s="1"/>
  <c r="Q26" i="7" s="1"/>
  <c r="H26" i="7"/>
  <c r="K25" i="7"/>
  <c r="N25" i="7" s="1"/>
  <c r="P25" i="7" s="1"/>
  <c r="Q25" i="7" s="1"/>
  <c r="H25" i="7"/>
  <c r="K24" i="7"/>
  <c r="N24" i="7" s="1"/>
  <c r="P24" i="7" s="1"/>
  <c r="Q24" i="7" s="1"/>
  <c r="H24" i="7"/>
  <c r="K23" i="7"/>
  <c r="N23" i="7" s="1"/>
  <c r="P23" i="7" s="1"/>
  <c r="Q23" i="7" s="1"/>
  <c r="H23" i="7"/>
  <c r="K22" i="7"/>
  <c r="N22" i="7" s="1"/>
  <c r="P22" i="7" s="1"/>
  <c r="Q22" i="7" s="1"/>
  <c r="H22" i="7"/>
  <c r="K21" i="7"/>
  <c r="N21" i="7" s="1"/>
  <c r="P21" i="7" s="1"/>
  <c r="Q21" i="7" s="1"/>
  <c r="H21" i="7"/>
  <c r="K20" i="7"/>
  <c r="N20" i="7" s="1"/>
  <c r="P20" i="7" s="1"/>
  <c r="Q20" i="7" s="1"/>
  <c r="H20" i="7"/>
  <c r="K19" i="7"/>
  <c r="N19" i="7" s="1"/>
  <c r="P19" i="7" s="1"/>
  <c r="Q19" i="7" s="1"/>
  <c r="H19" i="7"/>
  <c r="K18" i="7"/>
  <c r="N18" i="7" s="1"/>
  <c r="P18" i="7" s="1"/>
  <c r="Q18" i="7" s="1"/>
  <c r="H18" i="7"/>
  <c r="K17" i="7"/>
  <c r="N17" i="7" s="1"/>
  <c r="P17" i="7" s="1"/>
  <c r="Q17" i="7" s="1"/>
  <c r="H17" i="7"/>
  <c r="K16" i="7"/>
  <c r="N16" i="7" s="1"/>
  <c r="P16" i="7" s="1"/>
  <c r="Q16" i="7" s="1"/>
  <c r="H16" i="7"/>
  <c r="K15" i="7"/>
  <c r="N15" i="7" s="1"/>
  <c r="P15" i="7" s="1"/>
  <c r="Q15" i="7" s="1"/>
  <c r="H15" i="7"/>
  <c r="K14" i="7"/>
  <c r="N14" i="7" s="1"/>
  <c r="P14" i="7" s="1"/>
  <c r="Q14" i="7" s="1"/>
  <c r="H14" i="7"/>
  <c r="K13" i="7"/>
  <c r="N13" i="7" s="1"/>
  <c r="P13" i="7" s="1"/>
  <c r="Q13" i="7" s="1"/>
  <c r="H13" i="7"/>
  <c r="K12" i="7"/>
  <c r="N12" i="7" s="1"/>
  <c r="P12" i="7" s="1"/>
  <c r="Q12" i="7" s="1"/>
  <c r="H12" i="7"/>
  <c r="K11" i="7"/>
  <c r="N11" i="7" s="1"/>
  <c r="P11" i="7" s="1"/>
  <c r="Q11" i="7" s="1"/>
  <c r="H11" i="7"/>
  <c r="K10" i="7"/>
  <c r="N10" i="7" s="1"/>
  <c r="P10" i="7" s="1"/>
  <c r="Q10" i="7" s="1"/>
  <c r="H10" i="7"/>
  <c r="K9" i="7"/>
  <c r="N9" i="7" s="1"/>
  <c r="P9" i="7" s="1"/>
  <c r="Q9" i="7" s="1"/>
  <c r="H9" i="7"/>
  <c r="K8" i="7"/>
  <c r="N8" i="7" s="1"/>
  <c r="P8" i="7" s="1"/>
  <c r="Q8" i="7" s="1"/>
  <c r="H8" i="7"/>
  <c r="K7" i="7"/>
  <c r="N7" i="7" s="1"/>
  <c r="P7" i="7" s="1"/>
  <c r="Q7" i="7" s="1"/>
  <c r="H7" i="7"/>
  <c r="K6" i="7"/>
  <c r="N6" i="7" s="1"/>
  <c r="P6" i="7" s="1"/>
  <c r="Q6" i="7" s="1"/>
  <c r="H6" i="7"/>
  <c r="K5" i="7"/>
  <c r="N5" i="7" s="1"/>
  <c r="P5" i="7" s="1"/>
  <c r="Q5" i="7" s="1"/>
  <c r="H5" i="7"/>
  <c r="K4" i="7"/>
  <c r="N4" i="7" s="1"/>
  <c r="P4" i="7" s="1"/>
  <c r="Q4" i="7" s="1"/>
  <c r="H4" i="7"/>
  <c r="K3" i="7"/>
  <c r="N3" i="7" s="1"/>
  <c r="P3" i="7" s="1"/>
  <c r="Q3" i="7" s="1"/>
  <c r="H3" i="7"/>
  <c r="K2" i="7"/>
  <c r="N2" i="7" s="1"/>
  <c r="P2" i="7" s="1"/>
  <c r="Q2" i="7" s="1"/>
  <c r="H2" i="7"/>
  <c r="N3" i="6"/>
  <c r="N4" i="6"/>
  <c r="N5" i="6"/>
  <c r="N6" i="6"/>
  <c r="N7" i="6"/>
  <c r="N8" i="6"/>
  <c r="N9" i="6"/>
  <c r="N10" i="6"/>
  <c r="N11" i="6"/>
  <c r="N12" i="6"/>
  <c r="N13" i="6"/>
  <c r="N2" i="6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" i="5"/>
  <c r="K3" i="1"/>
  <c r="N3" i="1" s="1"/>
  <c r="P3" i="1" s="1"/>
  <c r="Q3" i="1" s="1"/>
  <c r="K4" i="1"/>
  <c r="N4" i="1" s="1"/>
  <c r="P4" i="1" s="1"/>
  <c r="Q4" i="1" s="1"/>
  <c r="K5" i="1"/>
  <c r="N5" i="1" s="1"/>
  <c r="P5" i="1" s="1"/>
  <c r="Q5" i="1" s="1"/>
  <c r="K6" i="1"/>
  <c r="N6" i="1" s="1"/>
  <c r="P6" i="1" s="1"/>
  <c r="Q6" i="1" s="1"/>
  <c r="K7" i="1"/>
  <c r="N7" i="1" s="1"/>
  <c r="P7" i="1" s="1"/>
  <c r="Q7" i="1" s="1"/>
  <c r="K8" i="1"/>
  <c r="N8" i="1" s="1"/>
  <c r="P8" i="1" s="1"/>
  <c r="Q8" i="1" s="1"/>
  <c r="K9" i="1"/>
  <c r="N9" i="1" s="1"/>
  <c r="P9" i="1" s="1"/>
  <c r="Q9" i="1" s="1"/>
  <c r="K10" i="1"/>
  <c r="N10" i="1" s="1"/>
  <c r="P10" i="1" s="1"/>
  <c r="Q10" i="1" s="1"/>
  <c r="K11" i="1"/>
  <c r="N11" i="1" s="1"/>
  <c r="P11" i="1" s="1"/>
  <c r="Q11" i="1" s="1"/>
  <c r="K12" i="1"/>
  <c r="N12" i="1" s="1"/>
  <c r="P12" i="1" s="1"/>
  <c r="Q12" i="1" s="1"/>
  <c r="K13" i="1"/>
  <c r="N13" i="1" s="1"/>
  <c r="P13" i="1" s="1"/>
  <c r="Q13" i="1" s="1"/>
  <c r="K14" i="1"/>
  <c r="N14" i="1" s="1"/>
  <c r="P14" i="1" s="1"/>
  <c r="Q14" i="1" s="1"/>
  <c r="K15" i="1"/>
  <c r="N15" i="1" s="1"/>
  <c r="P15" i="1" s="1"/>
  <c r="Q15" i="1" s="1"/>
  <c r="K16" i="1"/>
  <c r="N16" i="1" s="1"/>
  <c r="P16" i="1" s="1"/>
  <c r="Q16" i="1" s="1"/>
  <c r="K17" i="1"/>
  <c r="N17" i="1" s="1"/>
  <c r="P17" i="1" s="1"/>
  <c r="Q17" i="1" s="1"/>
  <c r="K18" i="1"/>
  <c r="N18" i="1" s="1"/>
  <c r="P18" i="1" s="1"/>
  <c r="Q18" i="1" s="1"/>
  <c r="K19" i="1"/>
  <c r="N19" i="1" s="1"/>
  <c r="P19" i="1" s="1"/>
  <c r="Q19" i="1" s="1"/>
  <c r="K20" i="1"/>
  <c r="N20" i="1" s="1"/>
  <c r="P20" i="1" s="1"/>
  <c r="Q20" i="1" s="1"/>
  <c r="K21" i="1"/>
  <c r="N21" i="1" s="1"/>
  <c r="P21" i="1" s="1"/>
  <c r="Q21" i="1" s="1"/>
  <c r="K22" i="1"/>
  <c r="N22" i="1" s="1"/>
  <c r="P22" i="1" s="1"/>
  <c r="Q22" i="1" s="1"/>
  <c r="K23" i="1"/>
  <c r="N23" i="1" s="1"/>
  <c r="P23" i="1" s="1"/>
  <c r="Q23" i="1" s="1"/>
  <c r="K24" i="1"/>
  <c r="N24" i="1" s="1"/>
  <c r="P24" i="1" s="1"/>
  <c r="Q24" i="1" s="1"/>
  <c r="K25" i="1"/>
  <c r="N25" i="1" s="1"/>
  <c r="P25" i="1" s="1"/>
  <c r="Q25" i="1" s="1"/>
  <c r="K26" i="1"/>
  <c r="N26" i="1" s="1"/>
  <c r="P26" i="1" s="1"/>
  <c r="Q26" i="1" s="1"/>
  <c r="K27" i="1"/>
  <c r="N27" i="1" s="1"/>
  <c r="P27" i="1" s="1"/>
  <c r="Q27" i="1" s="1"/>
  <c r="K28" i="1"/>
  <c r="N28" i="1" s="1"/>
  <c r="P28" i="1" s="1"/>
  <c r="Q28" i="1" s="1"/>
  <c r="K29" i="1"/>
  <c r="N29" i="1" s="1"/>
  <c r="P29" i="1" s="1"/>
  <c r="Q29" i="1" s="1"/>
  <c r="K30" i="1"/>
  <c r="N30" i="1" s="1"/>
  <c r="P30" i="1" s="1"/>
  <c r="Q30" i="1" s="1"/>
  <c r="K31" i="1"/>
  <c r="N31" i="1" s="1"/>
  <c r="P31" i="1" s="1"/>
  <c r="Q31" i="1" s="1"/>
  <c r="K32" i="1"/>
  <c r="N32" i="1" s="1"/>
  <c r="P32" i="1" s="1"/>
  <c r="Q32" i="1" s="1"/>
  <c r="K33" i="1"/>
  <c r="N33" i="1" s="1"/>
  <c r="P33" i="1" s="1"/>
  <c r="Q33" i="1" s="1"/>
  <c r="K34" i="1"/>
  <c r="N34" i="1" s="1"/>
  <c r="P34" i="1" s="1"/>
  <c r="Q34" i="1" s="1"/>
  <c r="K35" i="1"/>
  <c r="N35" i="1" s="1"/>
  <c r="P35" i="1" s="1"/>
  <c r="Q35" i="1" s="1"/>
  <c r="K36" i="1"/>
  <c r="N36" i="1" s="1"/>
  <c r="P36" i="1" s="1"/>
  <c r="Q36" i="1" s="1"/>
  <c r="K37" i="1"/>
  <c r="N37" i="1" s="1"/>
  <c r="P37" i="1" s="1"/>
  <c r="Q37" i="1" s="1"/>
  <c r="K38" i="1"/>
  <c r="N38" i="1" s="1"/>
  <c r="P38" i="1" s="1"/>
  <c r="Q38" i="1" s="1"/>
  <c r="K39" i="1"/>
  <c r="N39" i="1" s="1"/>
  <c r="P39" i="1" s="1"/>
  <c r="Q39" i="1" s="1"/>
  <c r="K40" i="1"/>
  <c r="N40" i="1" s="1"/>
  <c r="P40" i="1" s="1"/>
  <c r="Q40" i="1" s="1"/>
  <c r="K41" i="1"/>
  <c r="N41" i="1" s="1"/>
  <c r="P41" i="1" s="1"/>
  <c r="Q41" i="1" s="1"/>
  <c r="K42" i="1"/>
  <c r="N42" i="1" s="1"/>
  <c r="P42" i="1" s="1"/>
  <c r="Q42" i="1" s="1"/>
  <c r="K43" i="1"/>
  <c r="N43" i="1" s="1"/>
  <c r="P43" i="1" s="1"/>
  <c r="Q43" i="1" s="1"/>
  <c r="K44" i="1"/>
  <c r="N44" i="1" s="1"/>
  <c r="P44" i="1" s="1"/>
  <c r="Q44" i="1" s="1"/>
  <c r="K45" i="1"/>
  <c r="N45" i="1" s="1"/>
  <c r="P45" i="1" s="1"/>
  <c r="Q45" i="1" s="1"/>
  <c r="K46" i="1"/>
  <c r="N46" i="1" s="1"/>
  <c r="P46" i="1" s="1"/>
  <c r="Q46" i="1" s="1"/>
  <c r="K47" i="1"/>
  <c r="N47" i="1" s="1"/>
  <c r="P47" i="1" s="1"/>
  <c r="Q47" i="1" s="1"/>
  <c r="K48" i="1"/>
  <c r="N48" i="1" s="1"/>
  <c r="P48" i="1" s="1"/>
  <c r="Q48" i="1" s="1"/>
  <c r="K49" i="1"/>
  <c r="N49" i="1" s="1"/>
  <c r="P49" i="1" s="1"/>
  <c r="Q49" i="1" s="1"/>
  <c r="K2" i="1"/>
  <c r="N2" i="1" s="1"/>
  <c r="P2" i="1" s="1"/>
  <c r="Q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</calcChain>
</file>

<file path=xl/sharedStrings.xml><?xml version="1.0" encoding="utf-8"?>
<sst xmlns="http://schemas.openxmlformats.org/spreadsheetml/2006/main" count="787" uniqueCount="64">
  <si>
    <t>Year</t>
  </si>
  <si>
    <t>Wind</t>
  </si>
  <si>
    <t>Type</t>
  </si>
  <si>
    <t>Country</t>
  </si>
  <si>
    <t>India</t>
  </si>
  <si>
    <t>Solar</t>
  </si>
  <si>
    <t>Jobs</t>
  </si>
  <si>
    <t>Phase</t>
  </si>
  <si>
    <t>OM</t>
  </si>
  <si>
    <t>New Installed Wind</t>
  </si>
  <si>
    <t>New Installed Solar</t>
  </si>
  <si>
    <t>https://mnre.gov.in/year-wise-achievement/</t>
  </si>
  <si>
    <t>China</t>
  </si>
  <si>
    <t>ExchangeRate</t>
  </si>
  <si>
    <t>https://data.worldbank.org/indicator/PA.NUS.FCRF?locations=CN</t>
  </si>
  <si>
    <t>https://data.worldbank.org/indicator/PA.NUS.FCRF?locations=IN</t>
  </si>
  <si>
    <t>Source</t>
  </si>
  <si>
    <t>Variable</t>
  </si>
  <si>
    <t>Exchange rate</t>
  </si>
  <si>
    <t>Solar &amp; Wind installation capacity</t>
  </si>
  <si>
    <t>https://www.nea.gov.cn/</t>
  </si>
  <si>
    <t>CPI</t>
  </si>
  <si>
    <t>https://data.stats.gov.cn/easyquery.htm?cn=C01</t>
  </si>
  <si>
    <t>https://data.worldbank.org/indicator/FP.CPI.TOTL?end=2020&amp;locations=IN&amp;skipRedirection=true&amp;start=2010&amp;view=chart</t>
  </si>
  <si>
    <t>Note</t>
  </si>
  <si>
    <t>PPP2020</t>
  </si>
  <si>
    <t>CPI (last year = 100)</t>
  </si>
  <si>
    <t>CPI_base2020</t>
  </si>
  <si>
    <t>Earnings_LCU</t>
  </si>
  <si>
    <t>Earnings_USD</t>
  </si>
  <si>
    <t>Earnings_LCU_base2020</t>
  </si>
  <si>
    <t>Earnings_USD_base2020_PPP</t>
  </si>
  <si>
    <t>POP</t>
  </si>
  <si>
    <t>https://data.worldbank.org/indicator/PA.NUS.PPP?locations=IN</t>
  </si>
  <si>
    <t>https://data.worldbank.org/indicator/PA.NUS.PPP?locations=CN</t>
  </si>
  <si>
    <t>https://data.worldbank.org/indicator/SP.POP.TOTL?locations=CN</t>
  </si>
  <si>
    <t>https://data.worldbank.org/indicator/SP.POP.TOTL?locations=IN</t>
  </si>
  <si>
    <t>PPP</t>
  </si>
  <si>
    <t>Install_Capacity</t>
  </si>
  <si>
    <t>Jobs_MW</t>
  </si>
  <si>
    <t>POP_billion</t>
  </si>
  <si>
    <t>Earnings_USD_base2020_PPP_PC (USD per capita)</t>
  </si>
  <si>
    <t>Job earnings (US$ billion)</t>
  </si>
  <si>
    <t>Job earnings per capita (US$)</t>
  </si>
  <si>
    <t>Jobs (count)</t>
  </si>
  <si>
    <t>Jobs per MW (count)</t>
  </si>
  <si>
    <t>Job earnings (US$ million)</t>
  </si>
  <si>
    <t>Install capacity (MW)</t>
  </si>
  <si>
    <t>Death cost (billion)</t>
  </si>
  <si>
    <t>Death cost lb (billion)</t>
  </si>
  <si>
    <t>Death cost ub (billion)</t>
  </si>
  <si>
    <t>Avoided benefit (billion)</t>
  </si>
  <si>
    <t>Avoided benefit lb (billion)</t>
  </si>
  <si>
    <t>Avoided benefit ub (billion)</t>
  </si>
  <si>
    <t>Capacity_GW</t>
  </si>
  <si>
    <t>Earnings_billion</t>
  </si>
  <si>
    <t>Earning_perjob</t>
  </si>
  <si>
    <t>Earning_perGW</t>
  </si>
  <si>
    <t>Earning_percap</t>
  </si>
  <si>
    <t>Total benefit</t>
  </si>
  <si>
    <t>Jobs_ths</t>
  </si>
  <si>
    <t>Construction</t>
  </si>
  <si>
    <t>Base=2010</t>
  </si>
  <si>
    <t>Last year=100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</si>
</sst>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459693</xdr:colOff>
      <xdr:row>0</xdr:row>
      <xdr:rowOff>0</xdr:rowOff>
    </xdr:from>
    <xdr:to>
      <xdr:col>12</xdr:col>
      <xdr:colOff>333912</xdr:colOff>
      <xdr:row>17</xdr:row>
      <xdr:rowOff>171411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2997A3-6A77-C449-A021-225428A91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0693" y="0"/>
          <a:ext cx="6478219" cy="3625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tats.gov.cn/easyquery.htm?cn=C01" TargetMode="External"/><Relationship Id="rId7" Type="http://schemas.openxmlformats.org/officeDocument/2006/relationships/hyperlink" Target="https://data.worldbank.org/indicator/SP.POP.TOTL?locations=IN" TargetMode="External"/><Relationship Id="rId2" Type="http://schemas.openxmlformats.org/officeDocument/2006/relationships/hyperlink" Target="https://www.nea.gov.cn/" TargetMode="External"/><Relationship Id="rId1" Type="http://schemas.openxmlformats.org/officeDocument/2006/relationships/hyperlink" Target="https://data.worldbank.org/indicator/PA.NUS.FCRF?locations=CN" TargetMode="External"/><Relationship Id="rId6" Type="http://schemas.openxmlformats.org/officeDocument/2006/relationships/hyperlink" Target="https://data.worldbank.org/indicator/SP.POP.TOTL?locations=CN" TargetMode="External"/><Relationship Id="rId5" Type="http://schemas.openxmlformats.org/officeDocument/2006/relationships/hyperlink" Target="https://data.worldbank.org/indicator/PA.NUS.PPP?locations=CN" TargetMode="External"/><Relationship Id="rId4" Type="http://schemas.openxmlformats.org/officeDocument/2006/relationships/hyperlink" Target="https://data.worldbank.org/indicator/PA.NUS.PPP?locations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03FA-09BD-064A-A047-6D3F081A890E}">
  <dimension ref="A1:Q56"/>
  <sheetViews>
    <sheetView workbookViewId="0">
      <selection activeCell="P2" sqref="P2"/>
    </sheetView>
  </sheetViews>
  <sheetFormatPr baseColWidth="10" defaultRowHeight="16" x14ac:dyDescent="0.2"/>
  <cols>
    <col min="1" max="1" width="9.6640625" style="2" customWidth="1"/>
    <col min="2" max="2" width="10.1640625" style="2" customWidth="1"/>
    <col min="3" max="3" width="10.83203125" style="2"/>
    <col min="4" max="4" width="13.6640625" style="2" customWidth="1"/>
    <col min="5" max="6" width="13.5" style="2" customWidth="1"/>
    <col min="7" max="7" width="12.1640625" style="2" customWidth="1"/>
    <col min="8" max="8" width="12.6640625" style="2" customWidth="1"/>
    <col min="9" max="10" width="10.83203125" style="2"/>
    <col min="11" max="11" width="12.1640625" style="2" bestFit="1" customWidth="1"/>
    <col min="14" max="14" width="12.1640625" style="2" bestFit="1" customWidth="1"/>
    <col min="15" max="15" width="10.83203125" style="2"/>
    <col min="16" max="16" width="11.1640625" style="2" bestFit="1" customWidth="1"/>
    <col min="17" max="18" width="10.83203125" style="2"/>
    <col min="19" max="19" width="12.1640625" style="2" bestFit="1" customWidth="1"/>
    <col min="20" max="16384" width="10.83203125" style="2"/>
  </cols>
  <sheetData>
    <row r="1" spans="1:17" x14ac:dyDescent="0.2">
      <c r="A1" s="2" t="s">
        <v>3</v>
      </c>
      <c r="B1" s="2" t="s">
        <v>0</v>
      </c>
      <c r="C1" s="2" t="s">
        <v>2</v>
      </c>
      <c r="D1" s="2" t="s">
        <v>7</v>
      </c>
      <c r="E1" s="2" t="s">
        <v>6</v>
      </c>
      <c r="F1" s="2" t="s">
        <v>29</v>
      </c>
      <c r="G1" s="2" t="s">
        <v>38</v>
      </c>
      <c r="H1" s="2" t="s">
        <v>39</v>
      </c>
      <c r="I1" s="2" t="s">
        <v>40</v>
      </c>
      <c r="J1" s="2" t="s">
        <v>13</v>
      </c>
      <c r="K1" s="2" t="s">
        <v>28</v>
      </c>
      <c r="L1" t="s">
        <v>26</v>
      </c>
      <c r="M1" t="s">
        <v>27</v>
      </c>
      <c r="N1" s="2" t="s">
        <v>30</v>
      </c>
      <c r="O1" s="2" t="s">
        <v>25</v>
      </c>
      <c r="P1" s="2" t="s">
        <v>31</v>
      </c>
      <c r="Q1" s="2" t="s">
        <v>41</v>
      </c>
    </row>
    <row r="2" spans="1:17" x14ac:dyDescent="0.2">
      <c r="A2" s="2" t="s">
        <v>4</v>
      </c>
      <c r="B2" s="2">
        <v>2015</v>
      </c>
      <c r="C2" s="2" t="s">
        <v>1</v>
      </c>
      <c r="D2" s="2" t="s">
        <v>61</v>
      </c>
      <c r="E2" s="2">
        <v>73194.07359041716</v>
      </c>
      <c r="F2" s="2">
        <v>373619809.63770598</v>
      </c>
      <c r="G2" s="2">
        <v>3423.05</v>
      </c>
      <c r="H2" s="2">
        <f t="shared" ref="H2:H49" si="0">E2/G2</f>
        <v>21.38270653084739</v>
      </c>
      <c r="I2" s="2">
        <v>1.323</v>
      </c>
      <c r="J2" s="2">
        <v>64.150000000000006</v>
      </c>
      <c r="K2" s="2">
        <f t="shared" ref="K2:K49" si="1">F2*J2</f>
        <v>23967710788.258842</v>
      </c>
      <c r="L2">
        <v>104.91</v>
      </c>
      <c r="M2">
        <v>80.27</v>
      </c>
      <c r="N2" s="2">
        <f>K2*100/M2</f>
        <v>29858864816.567638</v>
      </c>
      <c r="O2" s="2">
        <v>20.32</v>
      </c>
      <c r="P2" s="2">
        <f>N2/O2</f>
        <v>1469432323.6499822</v>
      </c>
      <c r="Q2" s="2">
        <f>P2/(I2*10^9)</f>
        <v>1.1106820284580365</v>
      </c>
    </row>
    <row r="3" spans="1:17" x14ac:dyDescent="0.2">
      <c r="A3" s="2" t="s">
        <v>4</v>
      </c>
      <c r="B3" s="2">
        <v>2015</v>
      </c>
      <c r="C3" s="2" t="s">
        <v>1</v>
      </c>
      <c r="D3" s="2" t="s">
        <v>8</v>
      </c>
      <c r="E3" s="2">
        <v>842.42152234889375</v>
      </c>
      <c r="F3" s="2">
        <v>7213042.2914940957</v>
      </c>
      <c r="G3" s="2">
        <v>3423.05</v>
      </c>
      <c r="H3" s="2">
        <f t="shared" si="0"/>
        <v>0.2461026050887056</v>
      </c>
      <c r="I3" s="2">
        <v>1.323</v>
      </c>
      <c r="J3" s="2">
        <v>64.150000000000006</v>
      </c>
      <c r="K3" s="2">
        <f t="shared" si="1"/>
        <v>462716662.99934626</v>
      </c>
      <c r="L3">
        <v>104.91</v>
      </c>
      <c r="M3">
        <v>80.27</v>
      </c>
      <c r="N3" s="2">
        <f t="shared" ref="N3:N49" si="2">K3*100/M3</f>
        <v>576450308.95645475</v>
      </c>
      <c r="O3" s="2">
        <v>20.32</v>
      </c>
      <c r="P3" s="2">
        <f t="shared" ref="P3:P49" si="3">N3/O3</f>
        <v>28368617.566754662</v>
      </c>
      <c r="Q3" s="2">
        <f t="shared" ref="Q3:Q49" si="4">P3/(I3*10^9)</f>
        <v>2.1442643663457793E-2</v>
      </c>
    </row>
    <row r="4" spans="1:17" x14ac:dyDescent="0.2">
      <c r="A4" s="2" t="s">
        <v>4</v>
      </c>
      <c r="B4" s="2">
        <v>2016</v>
      </c>
      <c r="C4" s="2" t="s">
        <v>1</v>
      </c>
      <c r="D4" s="2" t="s">
        <v>61</v>
      </c>
      <c r="E4" s="2">
        <v>130176.52315233096</v>
      </c>
      <c r="F4" s="2">
        <v>640325625.44882905</v>
      </c>
      <c r="G4" s="2">
        <v>5502.37</v>
      </c>
      <c r="H4" s="2">
        <f t="shared" si="0"/>
        <v>23.658264193853007</v>
      </c>
      <c r="I4" s="2">
        <v>1.339</v>
      </c>
      <c r="J4" s="2">
        <v>67.2</v>
      </c>
      <c r="K4" s="2">
        <f t="shared" si="1"/>
        <v>43029882030.161316</v>
      </c>
      <c r="L4">
        <v>104.94</v>
      </c>
      <c r="M4">
        <v>84.23</v>
      </c>
      <c r="N4" s="2">
        <f t="shared" si="2"/>
        <v>51086171233.718765</v>
      </c>
      <c r="O4" s="2">
        <v>20.32</v>
      </c>
      <c r="P4" s="2">
        <f t="shared" si="3"/>
        <v>2514083230.0058446</v>
      </c>
      <c r="Q4" s="2">
        <f t="shared" si="4"/>
        <v>1.8775826960461872</v>
      </c>
    </row>
    <row r="5" spans="1:17" x14ac:dyDescent="0.2">
      <c r="A5" s="2" t="s">
        <v>4</v>
      </c>
      <c r="B5" s="2">
        <v>2016</v>
      </c>
      <c r="C5" s="2" t="s">
        <v>1</v>
      </c>
      <c r="D5" s="2" t="s">
        <v>8</v>
      </c>
      <c r="E5" s="2">
        <v>1612.9284657265157</v>
      </c>
      <c r="F5" s="2">
        <v>13710644.285266213</v>
      </c>
      <c r="G5" s="2">
        <v>5502.37</v>
      </c>
      <c r="H5" s="2">
        <f t="shared" si="0"/>
        <v>0.29313340719117686</v>
      </c>
      <c r="I5" s="2">
        <v>1.339</v>
      </c>
      <c r="J5" s="2">
        <v>67.2</v>
      </c>
      <c r="K5" s="2">
        <f t="shared" si="1"/>
        <v>921355295.96988952</v>
      </c>
      <c r="L5">
        <v>104.94</v>
      </c>
      <c r="M5">
        <v>84.23</v>
      </c>
      <c r="N5" s="2">
        <f t="shared" si="2"/>
        <v>1093856459.6579478</v>
      </c>
      <c r="O5" s="2">
        <v>20.32</v>
      </c>
      <c r="P5" s="2">
        <f t="shared" si="3"/>
        <v>53831518.68395412</v>
      </c>
      <c r="Q5" s="2">
        <f t="shared" si="4"/>
        <v>4.0202777209823841E-2</v>
      </c>
    </row>
    <row r="6" spans="1:17" x14ac:dyDescent="0.2">
      <c r="A6" s="2" t="s">
        <v>4</v>
      </c>
      <c r="B6" s="2">
        <v>2017</v>
      </c>
      <c r="C6" s="2" t="s">
        <v>1</v>
      </c>
      <c r="D6" s="2" t="s">
        <v>61</v>
      </c>
      <c r="E6" s="2">
        <v>40732.825982352108</v>
      </c>
      <c r="F6" s="2">
        <v>221403078.615767</v>
      </c>
      <c r="G6" s="2">
        <v>1865.23</v>
      </c>
      <c r="H6" s="2">
        <f t="shared" si="0"/>
        <v>21.837964209428385</v>
      </c>
      <c r="I6" s="2">
        <v>1.3540000000000001</v>
      </c>
      <c r="J6" s="2">
        <v>65.12</v>
      </c>
      <c r="K6" s="2">
        <f t="shared" si="1"/>
        <v>14417768479.458748</v>
      </c>
      <c r="L6">
        <v>103.33</v>
      </c>
      <c r="M6">
        <v>87.04</v>
      </c>
      <c r="N6" s="2">
        <f t="shared" si="2"/>
        <v>16564531800.848743</v>
      </c>
      <c r="O6" s="2">
        <v>20.32</v>
      </c>
      <c r="P6" s="2">
        <f t="shared" si="3"/>
        <v>815183651.61657202</v>
      </c>
      <c r="Q6" s="2">
        <f t="shared" si="4"/>
        <v>0.60205587268579908</v>
      </c>
    </row>
    <row r="7" spans="1:17" x14ac:dyDescent="0.2">
      <c r="A7" s="2" t="s">
        <v>4</v>
      </c>
      <c r="B7" s="2">
        <v>2017</v>
      </c>
      <c r="C7" s="2" t="s">
        <v>1</v>
      </c>
      <c r="D7" s="2" t="s">
        <v>8</v>
      </c>
      <c r="E7" s="2">
        <v>510.28501765140436</v>
      </c>
      <c r="F7" s="2">
        <v>4792834.7006240245</v>
      </c>
      <c r="G7" s="2">
        <v>1865.23</v>
      </c>
      <c r="H7" s="2">
        <f t="shared" si="0"/>
        <v>0.27357753073422814</v>
      </c>
      <c r="I7" s="2">
        <v>1.3540000000000001</v>
      </c>
      <c r="J7" s="2">
        <v>65.12</v>
      </c>
      <c r="K7" s="2">
        <f t="shared" si="1"/>
        <v>312109395.70463651</v>
      </c>
      <c r="L7">
        <v>103.33</v>
      </c>
      <c r="M7">
        <v>87.04</v>
      </c>
      <c r="N7" s="2">
        <f t="shared" si="2"/>
        <v>358581566.75624597</v>
      </c>
      <c r="O7" s="2">
        <v>20.32</v>
      </c>
      <c r="P7" s="2">
        <f t="shared" si="3"/>
        <v>17646730.647453051</v>
      </c>
      <c r="Q7" s="2">
        <f t="shared" si="4"/>
        <v>1.3033035928695015E-2</v>
      </c>
    </row>
    <row r="8" spans="1:17" x14ac:dyDescent="0.2">
      <c r="A8" s="2" t="s">
        <v>4</v>
      </c>
      <c r="B8" s="2">
        <v>2018</v>
      </c>
      <c r="C8" s="2" t="s">
        <v>1</v>
      </c>
      <c r="D8" s="2" t="s">
        <v>61</v>
      </c>
      <c r="E8" s="2">
        <v>31608.21149330198</v>
      </c>
      <c r="F8" s="2">
        <v>172728777.42199743</v>
      </c>
      <c r="G8" s="2">
        <v>1480.97</v>
      </c>
      <c r="H8" s="2">
        <f t="shared" si="0"/>
        <v>21.342911398139044</v>
      </c>
      <c r="I8" s="2">
        <v>1.369</v>
      </c>
      <c r="J8" s="2">
        <v>68.39</v>
      </c>
      <c r="K8" s="2">
        <f t="shared" si="1"/>
        <v>11812921087.890404</v>
      </c>
      <c r="L8">
        <v>103.94</v>
      </c>
      <c r="M8">
        <v>90.48</v>
      </c>
      <c r="N8" s="2">
        <f t="shared" si="2"/>
        <v>13055836746.121134</v>
      </c>
      <c r="O8" s="2">
        <v>20.32</v>
      </c>
      <c r="P8" s="2">
        <f t="shared" si="3"/>
        <v>642511650.89178813</v>
      </c>
      <c r="Q8" s="2">
        <f t="shared" si="4"/>
        <v>0.46932918253600303</v>
      </c>
    </row>
    <row r="9" spans="1:17" x14ac:dyDescent="0.2">
      <c r="A9" s="2" t="s">
        <v>4</v>
      </c>
      <c r="B9" s="2">
        <v>2018</v>
      </c>
      <c r="C9" s="2" t="s">
        <v>1</v>
      </c>
      <c r="D9" s="2" t="s">
        <v>8</v>
      </c>
      <c r="E9" s="2">
        <v>299.52400980662838</v>
      </c>
      <c r="F9" s="2">
        <v>2911821.711788197</v>
      </c>
      <c r="G9" s="2">
        <v>1480.97</v>
      </c>
      <c r="H9" s="2">
        <f t="shared" si="0"/>
        <v>0.20224853292546668</v>
      </c>
      <c r="I9" s="2">
        <v>1.369</v>
      </c>
      <c r="J9" s="2">
        <v>68.39</v>
      </c>
      <c r="K9" s="2">
        <f t="shared" si="1"/>
        <v>199139486.86919481</v>
      </c>
      <c r="L9">
        <v>103.94</v>
      </c>
      <c r="M9">
        <v>90.48</v>
      </c>
      <c r="N9" s="2">
        <f t="shared" si="2"/>
        <v>220092271.07559106</v>
      </c>
      <c r="O9" s="2">
        <v>20.32</v>
      </c>
      <c r="P9" s="2">
        <f t="shared" si="3"/>
        <v>10831312.552932631</v>
      </c>
      <c r="Q9" s="2">
        <f t="shared" si="4"/>
        <v>7.911842624494252E-3</v>
      </c>
    </row>
    <row r="10" spans="1:17" x14ac:dyDescent="0.2">
      <c r="A10" s="2" t="s">
        <v>4</v>
      </c>
      <c r="B10" s="2">
        <v>2019</v>
      </c>
      <c r="C10" s="2" t="s">
        <v>1</v>
      </c>
      <c r="D10" s="2" t="s">
        <v>61</v>
      </c>
      <c r="E10" s="2">
        <v>45236.996766982586</v>
      </c>
      <c r="F10" s="2">
        <v>253951309.61660942</v>
      </c>
      <c r="G10" s="2">
        <v>2117.79</v>
      </c>
      <c r="H10" s="2">
        <f t="shared" si="0"/>
        <v>21.36047330801571</v>
      </c>
      <c r="I10" s="2">
        <v>1.383</v>
      </c>
      <c r="J10" s="2">
        <v>70.42</v>
      </c>
      <c r="K10" s="2">
        <f t="shared" si="1"/>
        <v>17883251223.201637</v>
      </c>
      <c r="L10">
        <v>103.73</v>
      </c>
      <c r="M10">
        <v>93.85</v>
      </c>
      <c r="N10" s="2">
        <f t="shared" si="2"/>
        <v>19055142486.096581</v>
      </c>
      <c r="O10" s="2">
        <v>20.32</v>
      </c>
      <c r="P10" s="2">
        <f t="shared" si="3"/>
        <v>937753075.10317814</v>
      </c>
      <c r="Q10" s="2">
        <f t="shared" si="4"/>
        <v>0.67805717650265951</v>
      </c>
    </row>
    <row r="11" spans="1:17" x14ac:dyDescent="0.2">
      <c r="A11" s="2" t="s">
        <v>4</v>
      </c>
      <c r="B11" s="2">
        <v>2019</v>
      </c>
      <c r="C11" s="2" t="s">
        <v>1</v>
      </c>
      <c r="D11" s="2" t="s">
        <v>8</v>
      </c>
      <c r="E11" s="2">
        <v>516.36412538418199</v>
      </c>
      <c r="F11" s="2">
        <v>4823091.4725307105</v>
      </c>
      <c r="G11" s="2">
        <v>2117.79</v>
      </c>
      <c r="H11" s="2">
        <f t="shared" si="0"/>
        <v>0.24382215676917068</v>
      </c>
      <c r="I11" s="2">
        <v>1.383</v>
      </c>
      <c r="J11" s="2">
        <v>70.42</v>
      </c>
      <c r="K11" s="2">
        <f t="shared" si="1"/>
        <v>339642101.49561262</v>
      </c>
      <c r="L11">
        <v>103.73</v>
      </c>
      <c r="M11">
        <v>93.85</v>
      </c>
      <c r="N11" s="2">
        <f t="shared" si="2"/>
        <v>361898882.78701401</v>
      </c>
      <c r="O11" s="2">
        <v>20.32</v>
      </c>
      <c r="P11" s="2">
        <f t="shared" si="3"/>
        <v>17809984.389124706</v>
      </c>
      <c r="Q11" s="2">
        <f t="shared" si="4"/>
        <v>1.2877790592281061E-2</v>
      </c>
    </row>
    <row r="12" spans="1:17" x14ac:dyDescent="0.2">
      <c r="A12" s="2" t="s">
        <v>4</v>
      </c>
      <c r="B12" s="2">
        <v>2020</v>
      </c>
      <c r="C12" s="2" t="s">
        <v>1</v>
      </c>
      <c r="D12" s="2" t="s">
        <v>61</v>
      </c>
      <c r="E12" s="2">
        <v>32587.154301567774</v>
      </c>
      <c r="F12" s="2">
        <v>183871065.50771412</v>
      </c>
      <c r="G12" s="2">
        <v>1503.3</v>
      </c>
      <c r="H12" s="2">
        <f t="shared" si="0"/>
        <v>21.677079958469882</v>
      </c>
      <c r="I12" s="2">
        <v>1.3959999999999999</v>
      </c>
      <c r="J12" s="2">
        <v>74.099999999999994</v>
      </c>
      <c r="K12" s="2">
        <f t="shared" si="1"/>
        <v>13624845954.121616</v>
      </c>
      <c r="L12">
        <v>106.61</v>
      </c>
      <c r="M12">
        <v>100</v>
      </c>
      <c r="N12" s="2">
        <f t="shared" si="2"/>
        <v>13624845954.121616</v>
      </c>
      <c r="O12" s="2">
        <v>20.32</v>
      </c>
      <c r="P12" s="2">
        <f t="shared" si="3"/>
        <v>670514072.54535508</v>
      </c>
      <c r="Q12" s="2">
        <f t="shared" si="4"/>
        <v>0.48031094021873572</v>
      </c>
    </row>
    <row r="13" spans="1:17" x14ac:dyDescent="0.2">
      <c r="A13" s="2" t="s">
        <v>4</v>
      </c>
      <c r="B13" s="2">
        <v>2020</v>
      </c>
      <c r="C13" s="2" t="s">
        <v>1</v>
      </c>
      <c r="D13" s="2" t="s">
        <v>8</v>
      </c>
      <c r="E13" s="2">
        <v>371.10242526859213</v>
      </c>
      <c r="F13" s="2">
        <v>3483703.6850830256</v>
      </c>
      <c r="G13" s="2">
        <v>1503.3</v>
      </c>
      <c r="H13" s="2">
        <f t="shared" si="0"/>
        <v>0.24685852808394343</v>
      </c>
      <c r="I13" s="2">
        <v>1.3959999999999999</v>
      </c>
      <c r="J13" s="2">
        <v>74.099999999999994</v>
      </c>
      <c r="K13" s="2">
        <f t="shared" si="1"/>
        <v>258142443.06465217</v>
      </c>
      <c r="L13">
        <v>106.61</v>
      </c>
      <c r="M13">
        <v>100</v>
      </c>
      <c r="N13" s="2">
        <f t="shared" si="2"/>
        <v>258142443.06465217</v>
      </c>
      <c r="O13" s="2">
        <v>20.32</v>
      </c>
      <c r="P13" s="2">
        <f t="shared" si="3"/>
        <v>12703860.387039969</v>
      </c>
      <c r="Q13" s="2">
        <f t="shared" si="4"/>
        <v>9.1001865236675986E-3</v>
      </c>
    </row>
    <row r="14" spans="1:17" x14ac:dyDescent="0.2">
      <c r="A14" s="2" t="s">
        <v>4</v>
      </c>
      <c r="B14" s="2">
        <v>2015</v>
      </c>
      <c r="C14" s="2" t="s">
        <v>5</v>
      </c>
      <c r="D14" s="2" t="s">
        <v>61</v>
      </c>
      <c r="E14" s="2">
        <v>108190.70495275484</v>
      </c>
      <c r="F14" s="2">
        <v>608694700.98441339</v>
      </c>
      <c r="G14" s="2">
        <v>3130.36</v>
      </c>
      <c r="H14" s="2">
        <f t="shared" si="0"/>
        <v>34.561745279378357</v>
      </c>
      <c r="I14" s="2">
        <v>1.323</v>
      </c>
      <c r="J14" s="2">
        <v>64.150000000000006</v>
      </c>
      <c r="K14" s="2">
        <f t="shared" si="1"/>
        <v>39047765068.150124</v>
      </c>
      <c r="L14">
        <v>104.91</v>
      </c>
      <c r="M14">
        <v>80.27</v>
      </c>
      <c r="N14" s="2">
        <f t="shared" si="2"/>
        <v>48645527679.270119</v>
      </c>
      <c r="O14" s="2">
        <v>20.32</v>
      </c>
      <c r="P14" s="2">
        <f t="shared" si="3"/>
        <v>2393972818.8617182</v>
      </c>
      <c r="Q14" s="2">
        <f t="shared" si="4"/>
        <v>1.8095032644457432</v>
      </c>
    </row>
    <row r="15" spans="1:17" x14ac:dyDescent="0.2">
      <c r="A15" s="2" t="s">
        <v>4</v>
      </c>
      <c r="B15" s="2">
        <v>2015</v>
      </c>
      <c r="C15" s="2" t="s">
        <v>5</v>
      </c>
      <c r="D15" s="2" t="s">
        <v>8</v>
      </c>
      <c r="E15" s="2">
        <v>2261.798574857577</v>
      </c>
      <c r="F15" s="2">
        <v>11035351.217515964</v>
      </c>
      <c r="G15" s="2">
        <v>3130.36</v>
      </c>
      <c r="H15" s="2">
        <f t="shared" si="0"/>
        <v>0.72253624977880404</v>
      </c>
      <c r="I15" s="2">
        <v>1.323</v>
      </c>
      <c r="J15" s="2">
        <v>64.150000000000006</v>
      </c>
      <c r="K15" s="2">
        <f t="shared" si="1"/>
        <v>707917780.60364914</v>
      </c>
      <c r="L15">
        <v>104.91</v>
      </c>
      <c r="M15">
        <v>80.27</v>
      </c>
      <c r="N15" s="2">
        <f t="shared" si="2"/>
        <v>881920743.24610591</v>
      </c>
      <c r="O15" s="2">
        <v>20.32</v>
      </c>
      <c r="P15" s="2">
        <f t="shared" si="3"/>
        <v>43401611.380221747</v>
      </c>
      <c r="Q15" s="2">
        <f t="shared" si="4"/>
        <v>3.2805450778701242E-2</v>
      </c>
    </row>
    <row r="16" spans="1:17" x14ac:dyDescent="0.2">
      <c r="A16" s="2" t="s">
        <v>4</v>
      </c>
      <c r="B16" s="2">
        <v>2016</v>
      </c>
      <c r="C16" s="2" t="s">
        <v>5</v>
      </c>
      <c r="D16" s="2" t="s">
        <v>61</v>
      </c>
      <c r="E16" s="2">
        <v>205573.37272760479</v>
      </c>
      <c r="F16" s="2">
        <v>1104920027.1245353</v>
      </c>
      <c r="G16" s="2">
        <v>5658.63</v>
      </c>
      <c r="H16" s="2">
        <f t="shared" si="0"/>
        <v>36.329177332252648</v>
      </c>
      <c r="I16" s="2">
        <v>1.339</v>
      </c>
      <c r="J16" s="2">
        <v>67.2</v>
      </c>
      <c r="K16" s="2">
        <f t="shared" si="1"/>
        <v>74250625822.768784</v>
      </c>
      <c r="L16">
        <v>104.94</v>
      </c>
      <c r="M16">
        <v>84.23</v>
      </c>
      <c r="N16" s="2">
        <f t="shared" si="2"/>
        <v>88152232960.665771</v>
      </c>
      <c r="O16" s="2">
        <v>20.32</v>
      </c>
      <c r="P16" s="2">
        <f t="shared" si="3"/>
        <v>4338200440.9776459</v>
      </c>
      <c r="Q16" s="2">
        <f t="shared" si="4"/>
        <v>3.2398808371752397</v>
      </c>
    </row>
    <row r="17" spans="1:17" x14ac:dyDescent="0.2">
      <c r="A17" s="2" t="s">
        <v>4</v>
      </c>
      <c r="B17" s="2">
        <v>2016</v>
      </c>
      <c r="C17" s="2" t="s">
        <v>5</v>
      </c>
      <c r="D17" s="2" t="s">
        <v>8</v>
      </c>
      <c r="E17" s="2">
        <v>4499.4957748614415</v>
      </c>
      <c r="F17" s="2">
        <v>21115500.601977933</v>
      </c>
      <c r="G17" s="2">
        <v>5658.63</v>
      </c>
      <c r="H17" s="2">
        <f t="shared" si="0"/>
        <v>0.79515638500157126</v>
      </c>
      <c r="I17" s="2">
        <v>1.339</v>
      </c>
      <c r="J17" s="2">
        <v>67.2</v>
      </c>
      <c r="K17" s="2">
        <f t="shared" si="1"/>
        <v>1418961640.4529171</v>
      </c>
      <c r="L17">
        <v>104.94</v>
      </c>
      <c r="M17">
        <v>84.23</v>
      </c>
      <c r="N17" s="2">
        <f t="shared" si="2"/>
        <v>1684627377.9566865</v>
      </c>
      <c r="O17" s="2">
        <v>20.32</v>
      </c>
      <c r="P17" s="2">
        <f t="shared" si="3"/>
        <v>82904890.647474721</v>
      </c>
      <c r="Q17" s="2">
        <f t="shared" si="4"/>
        <v>6.1915526995873577E-2</v>
      </c>
    </row>
    <row r="18" spans="1:17" x14ac:dyDescent="0.2">
      <c r="A18" s="2" t="s">
        <v>4</v>
      </c>
      <c r="B18" s="2">
        <v>2017</v>
      </c>
      <c r="C18" s="2" t="s">
        <v>5</v>
      </c>
      <c r="D18" s="2" t="s">
        <v>61</v>
      </c>
      <c r="E18" s="2">
        <v>310699.61339504633</v>
      </c>
      <c r="F18" s="2">
        <v>1846050968.4583757</v>
      </c>
      <c r="G18" s="2">
        <v>9563.69</v>
      </c>
      <c r="H18" s="2">
        <f t="shared" si="0"/>
        <v>32.487419959769326</v>
      </c>
      <c r="I18" s="2">
        <v>1.3540000000000001</v>
      </c>
      <c r="J18" s="2">
        <v>65.12</v>
      </c>
      <c r="K18" s="2">
        <f t="shared" si="1"/>
        <v>120214839066.00943</v>
      </c>
      <c r="L18">
        <v>103.33</v>
      </c>
      <c r="M18">
        <v>87.04</v>
      </c>
      <c r="N18" s="2">
        <f t="shared" si="2"/>
        <v>138114475029.88214</v>
      </c>
      <c r="O18" s="2">
        <v>20.32</v>
      </c>
      <c r="P18" s="2">
        <f t="shared" si="3"/>
        <v>6796972196.3524675</v>
      </c>
      <c r="Q18" s="2">
        <f t="shared" si="4"/>
        <v>5.0199203813533737</v>
      </c>
    </row>
    <row r="19" spans="1:17" x14ac:dyDescent="0.2">
      <c r="A19" s="2" t="s">
        <v>4</v>
      </c>
      <c r="B19" s="2">
        <v>2017</v>
      </c>
      <c r="C19" s="2" t="s">
        <v>5</v>
      </c>
      <c r="D19" s="2" t="s">
        <v>8</v>
      </c>
      <c r="E19" s="2">
        <v>7019.5183479617053</v>
      </c>
      <c r="F19" s="2">
        <v>36401203.823394164</v>
      </c>
      <c r="G19" s="2">
        <v>9563.69</v>
      </c>
      <c r="H19" s="2">
        <f t="shared" si="0"/>
        <v>0.73397593899025426</v>
      </c>
      <c r="I19" s="2">
        <v>1.3540000000000001</v>
      </c>
      <c r="J19" s="2">
        <v>65.12</v>
      </c>
      <c r="K19" s="2">
        <f t="shared" si="1"/>
        <v>2370446392.9794283</v>
      </c>
      <c r="L19">
        <v>103.33</v>
      </c>
      <c r="M19">
        <v>87.04</v>
      </c>
      <c r="N19" s="2">
        <f t="shared" si="2"/>
        <v>2723398888.9929094</v>
      </c>
      <c r="O19" s="2">
        <v>20.32</v>
      </c>
      <c r="P19" s="2">
        <f t="shared" si="3"/>
        <v>134025535.87563531</v>
      </c>
      <c r="Q19" s="2">
        <f t="shared" si="4"/>
        <v>9.8984886171074829E-2</v>
      </c>
    </row>
    <row r="20" spans="1:17" x14ac:dyDescent="0.2">
      <c r="A20" s="2" t="s">
        <v>4</v>
      </c>
      <c r="B20" s="2">
        <v>2018</v>
      </c>
      <c r="C20" s="2" t="s">
        <v>5</v>
      </c>
      <c r="D20" s="2" t="s">
        <v>61</v>
      </c>
      <c r="E20" s="2">
        <v>210864.56392374675</v>
      </c>
      <c r="F20" s="2">
        <v>1274432580.6232796</v>
      </c>
      <c r="G20" s="2">
        <v>6750.97</v>
      </c>
      <c r="H20" s="2">
        <f t="shared" si="0"/>
        <v>31.234706112417438</v>
      </c>
      <c r="I20" s="2">
        <v>1.369</v>
      </c>
      <c r="J20" s="2">
        <v>68.39</v>
      </c>
      <c r="K20" s="2">
        <f t="shared" si="1"/>
        <v>87158444188.826096</v>
      </c>
      <c r="L20">
        <v>103.94</v>
      </c>
      <c r="M20">
        <v>90.48</v>
      </c>
      <c r="N20" s="2">
        <f t="shared" si="2"/>
        <v>96328961305.068619</v>
      </c>
      <c r="O20" s="2">
        <v>20.32</v>
      </c>
      <c r="P20" s="2">
        <f t="shared" si="3"/>
        <v>4740598489.4226685</v>
      </c>
      <c r="Q20" s="2">
        <f t="shared" si="4"/>
        <v>3.4628184729164855</v>
      </c>
    </row>
    <row r="21" spans="1:17" x14ac:dyDescent="0.2">
      <c r="A21" s="2" t="s">
        <v>4</v>
      </c>
      <c r="B21" s="2">
        <v>2018</v>
      </c>
      <c r="C21" s="2" t="s">
        <v>5</v>
      </c>
      <c r="D21" s="2" t="s">
        <v>8</v>
      </c>
      <c r="E21" s="2">
        <v>4778.5471121125011</v>
      </c>
      <c r="F21" s="2">
        <v>24849412.766888045</v>
      </c>
      <c r="G21" s="2">
        <v>6750.97</v>
      </c>
      <c r="H21" s="2">
        <f t="shared" si="0"/>
        <v>0.70783118753490248</v>
      </c>
      <c r="I21" s="2">
        <v>1.369</v>
      </c>
      <c r="J21" s="2">
        <v>68.39</v>
      </c>
      <c r="K21" s="2">
        <f t="shared" si="1"/>
        <v>1699451339.1274734</v>
      </c>
      <c r="L21">
        <v>103.94</v>
      </c>
      <c r="M21">
        <v>90.48</v>
      </c>
      <c r="N21" s="2">
        <f t="shared" si="2"/>
        <v>1878261869.0621943</v>
      </c>
      <c r="O21" s="2">
        <v>20.32</v>
      </c>
      <c r="P21" s="2">
        <f t="shared" si="3"/>
        <v>92434147.099517435</v>
      </c>
      <c r="Q21" s="2">
        <f t="shared" si="4"/>
        <v>6.7519464645374311E-2</v>
      </c>
    </row>
    <row r="22" spans="1:17" x14ac:dyDescent="0.2">
      <c r="A22" s="2" t="s">
        <v>4</v>
      </c>
      <c r="B22" s="2">
        <v>2019</v>
      </c>
      <c r="C22" s="2" t="s">
        <v>5</v>
      </c>
      <c r="D22" s="2" t="s">
        <v>61</v>
      </c>
      <c r="E22" s="2">
        <v>199944.59265054559</v>
      </c>
      <c r="F22" s="2">
        <v>1246876619.8064249</v>
      </c>
      <c r="G22" s="2">
        <v>6510.06</v>
      </c>
      <c r="H22" s="2">
        <f t="shared" si="0"/>
        <v>30.71317202153983</v>
      </c>
      <c r="I22" s="2">
        <v>1.383</v>
      </c>
      <c r="J22" s="2">
        <v>70.42</v>
      </c>
      <c r="K22" s="2">
        <f t="shared" si="1"/>
        <v>87805051566.768448</v>
      </c>
      <c r="L22">
        <v>103.73</v>
      </c>
      <c r="M22">
        <v>93.85</v>
      </c>
      <c r="N22" s="2">
        <f t="shared" si="2"/>
        <v>93558925484.036713</v>
      </c>
      <c r="O22" s="2">
        <v>20.32</v>
      </c>
      <c r="P22" s="2">
        <f t="shared" si="3"/>
        <v>4604277828.9388142</v>
      </c>
      <c r="Q22" s="2">
        <f t="shared" si="4"/>
        <v>3.3291958271430326</v>
      </c>
    </row>
    <row r="23" spans="1:17" x14ac:dyDescent="0.2">
      <c r="A23" s="2" t="s">
        <v>4</v>
      </c>
      <c r="B23" s="2">
        <v>2019</v>
      </c>
      <c r="C23" s="2" t="s">
        <v>5</v>
      </c>
      <c r="D23" s="2" t="s">
        <v>8</v>
      </c>
      <c r="E23" s="2">
        <v>4678.1365429218486</v>
      </c>
      <c r="F23" s="2">
        <v>25068950.720623832</v>
      </c>
      <c r="G23" s="2">
        <v>6510.06</v>
      </c>
      <c r="H23" s="2">
        <f t="shared" si="0"/>
        <v>0.71860114083769555</v>
      </c>
      <c r="I23" s="2">
        <v>1.383</v>
      </c>
      <c r="J23" s="2">
        <v>70.42</v>
      </c>
      <c r="K23" s="2">
        <f t="shared" si="1"/>
        <v>1765355509.7463303</v>
      </c>
      <c r="L23">
        <v>103.73</v>
      </c>
      <c r="M23">
        <v>93.85</v>
      </c>
      <c r="N23" s="2">
        <f t="shared" si="2"/>
        <v>1881039434.9987538</v>
      </c>
      <c r="O23" s="2">
        <v>20.32</v>
      </c>
      <c r="P23" s="2">
        <f t="shared" si="3"/>
        <v>92570838.336552843</v>
      </c>
      <c r="Q23" s="2">
        <f t="shared" si="4"/>
        <v>6.6934807184781522E-2</v>
      </c>
    </row>
    <row r="24" spans="1:17" x14ac:dyDescent="0.2">
      <c r="A24" s="2" t="s">
        <v>4</v>
      </c>
      <c r="B24" s="2">
        <v>2020</v>
      </c>
      <c r="C24" s="2" t="s">
        <v>5</v>
      </c>
      <c r="D24" s="2" t="s">
        <v>61</v>
      </c>
      <c r="E24" s="2">
        <v>169762.59464254521</v>
      </c>
      <c r="F24" s="2">
        <v>1064513319.2248632</v>
      </c>
      <c r="G24" s="2">
        <v>5628.8</v>
      </c>
      <c r="H24" s="2">
        <f t="shared" si="0"/>
        <v>30.159642311424321</v>
      </c>
      <c r="I24" s="2">
        <v>1.3959999999999999</v>
      </c>
      <c r="J24" s="2">
        <v>74.099999999999994</v>
      </c>
      <c r="K24" s="2">
        <f t="shared" si="1"/>
        <v>78880436954.562347</v>
      </c>
      <c r="L24">
        <v>106.61</v>
      </c>
      <c r="M24">
        <v>100</v>
      </c>
      <c r="N24" s="2">
        <f t="shared" si="2"/>
        <v>78880436954.562347</v>
      </c>
      <c r="O24" s="2">
        <v>20.32</v>
      </c>
      <c r="P24" s="2">
        <f t="shared" si="3"/>
        <v>3881911267.4489346</v>
      </c>
      <c r="Q24" s="2">
        <f t="shared" si="4"/>
        <v>2.7807387302642796</v>
      </c>
    </row>
    <row r="25" spans="1:17" x14ac:dyDescent="0.2">
      <c r="A25" s="2" t="s">
        <v>4</v>
      </c>
      <c r="B25" s="2">
        <v>2020</v>
      </c>
      <c r="C25" s="2" t="s">
        <v>5</v>
      </c>
      <c r="D25" s="2" t="s">
        <v>8</v>
      </c>
      <c r="E25" s="2">
        <v>4104.8153723878695</v>
      </c>
      <c r="F25" s="2">
        <v>22108900.995163236</v>
      </c>
      <c r="G25" s="2">
        <v>5628.8</v>
      </c>
      <c r="H25" s="2">
        <f t="shared" si="0"/>
        <v>0.72925230464537194</v>
      </c>
      <c r="I25" s="2">
        <v>1.3959999999999999</v>
      </c>
      <c r="J25" s="2">
        <v>74.099999999999994</v>
      </c>
      <c r="K25" s="2">
        <f t="shared" si="1"/>
        <v>1638269563.7415957</v>
      </c>
      <c r="L25">
        <v>106.61</v>
      </c>
      <c r="M25">
        <v>100</v>
      </c>
      <c r="N25" s="2">
        <f t="shared" si="2"/>
        <v>1638269563.7415957</v>
      </c>
      <c r="O25" s="2">
        <v>20.32</v>
      </c>
      <c r="P25" s="2">
        <f t="shared" si="3"/>
        <v>80623502.152637586</v>
      </c>
      <c r="Q25" s="2">
        <f t="shared" si="4"/>
        <v>5.775322503770601E-2</v>
      </c>
    </row>
    <row r="26" spans="1:17" x14ac:dyDescent="0.2">
      <c r="A26" s="2" t="s">
        <v>12</v>
      </c>
      <c r="B26" s="2">
        <v>2015</v>
      </c>
      <c r="C26" s="2" t="s">
        <v>1</v>
      </c>
      <c r="D26" s="2" t="s">
        <v>61</v>
      </c>
      <c r="E26" s="2">
        <v>312674.17692114867</v>
      </c>
      <c r="F26" s="2">
        <v>2549061398.7697062</v>
      </c>
      <c r="G26" s="2">
        <v>32970</v>
      </c>
      <c r="H26" s="2">
        <f t="shared" si="0"/>
        <v>9.4835965095889794</v>
      </c>
      <c r="I26" s="2">
        <v>1.38</v>
      </c>
      <c r="J26" s="2">
        <v>6.23</v>
      </c>
      <c r="K26" s="2">
        <f t="shared" si="1"/>
        <v>15880652514.335272</v>
      </c>
      <c r="L26">
        <v>101.4</v>
      </c>
      <c r="M26">
        <v>89.61</v>
      </c>
      <c r="N26" s="2">
        <f t="shared" si="2"/>
        <v>17721964640.481277</v>
      </c>
      <c r="O26" s="2">
        <v>4.01</v>
      </c>
      <c r="P26" s="2">
        <f t="shared" si="3"/>
        <v>4419442553.73598</v>
      </c>
      <c r="Q26" s="2">
        <f t="shared" si="4"/>
        <v>3.2024946041565072</v>
      </c>
    </row>
    <row r="27" spans="1:17" x14ac:dyDescent="0.2">
      <c r="A27" s="2" t="s">
        <v>12</v>
      </c>
      <c r="B27" s="2">
        <v>2015</v>
      </c>
      <c r="C27" s="2" t="s">
        <v>1</v>
      </c>
      <c r="D27" s="2" t="s">
        <v>8</v>
      </c>
      <c r="E27" s="2">
        <v>7753.1516483495416</v>
      </c>
      <c r="F27" s="2">
        <v>70089737.180452287</v>
      </c>
      <c r="G27" s="2">
        <v>32970</v>
      </c>
      <c r="H27" s="2">
        <f t="shared" si="0"/>
        <v>0.23515776913404737</v>
      </c>
      <c r="I27" s="2">
        <v>1.38</v>
      </c>
      <c r="J27" s="2">
        <v>6.23</v>
      </c>
      <c r="K27" s="2">
        <f t="shared" si="1"/>
        <v>436659062.6342178</v>
      </c>
      <c r="L27">
        <v>101.4</v>
      </c>
      <c r="M27">
        <v>89.61</v>
      </c>
      <c r="N27" s="2">
        <f t="shared" si="2"/>
        <v>487288318.97580385</v>
      </c>
      <c r="O27" s="2">
        <v>4.01</v>
      </c>
      <c r="P27" s="2">
        <f t="shared" si="3"/>
        <v>121518284.0338663</v>
      </c>
      <c r="Q27" s="2">
        <f t="shared" si="4"/>
        <v>8.805672756077268E-2</v>
      </c>
    </row>
    <row r="28" spans="1:17" x14ac:dyDescent="0.2">
      <c r="A28" s="2" t="s">
        <v>12</v>
      </c>
      <c r="B28" s="2">
        <v>2016</v>
      </c>
      <c r="C28" s="2" t="s">
        <v>1</v>
      </c>
      <c r="D28" s="2" t="s">
        <v>61</v>
      </c>
      <c r="E28" s="2">
        <v>182673.63376850696</v>
      </c>
      <c r="F28" s="2">
        <v>1522014640.4664984</v>
      </c>
      <c r="G28" s="2">
        <v>19300</v>
      </c>
      <c r="H28" s="2">
        <f t="shared" si="0"/>
        <v>9.4649551175392208</v>
      </c>
      <c r="I28" s="2">
        <v>1.3879999999999999</v>
      </c>
      <c r="J28" s="2">
        <v>6.64</v>
      </c>
      <c r="K28" s="2">
        <f t="shared" si="1"/>
        <v>10106177212.697548</v>
      </c>
      <c r="L28">
        <v>102</v>
      </c>
      <c r="M28">
        <v>91.4</v>
      </c>
      <c r="N28" s="2">
        <f t="shared" si="2"/>
        <v>11057086665.971058</v>
      </c>
      <c r="O28" s="2">
        <v>4.01</v>
      </c>
      <c r="P28" s="2">
        <f t="shared" si="3"/>
        <v>2757378220.9404135</v>
      </c>
      <c r="Q28" s="2">
        <f t="shared" si="4"/>
        <v>1.9865837326660039</v>
      </c>
    </row>
    <row r="29" spans="1:17" x14ac:dyDescent="0.2">
      <c r="A29" s="2" t="s">
        <v>12</v>
      </c>
      <c r="B29" s="2">
        <v>2016</v>
      </c>
      <c r="C29" s="2" t="s">
        <v>1</v>
      </c>
      <c r="D29" s="2" t="s">
        <v>8</v>
      </c>
      <c r="E29" s="2">
        <v>4503.1788935513332</v>
      </c>
      <c r="F29" s="2">
        <v>41833839.26183752</v>
      </c>
      <c r="G29" s="2">
        <v>19300</v>
      </c>
      <c r="H29" s="2">
        <f t="shared" si="0"/>
        <v>0.23332533127208979</v>
      </c>
      <c r="I29" s="2">
        <v>1.3879999999999999</v>
      </c>
      <c r="J29" s="2">
        <v>6.64</v>
      </c>
      <c r="K29" s="2">
        <f t="shared" si="1"/>
        <v>277776692.69860113</v>
      </c>
      <c r="L29">
        <v>102</v>
      </c>
      <c r="M29">
        <v>91.4</v>
      </c>
      <c r="N29" s="2">
        <f t="shared" si="2"/>
        <v>303913230.5236336</v>
      </c>
      <c r="O29" s="2">
        <v>4.01</v>
      </c>
      <c r="P29" s="2">
        <f t="shared" si="3"/>
        <v>75788835.542053267</v>
      </c>
      <c r="Q29" s="2">
        <f t="shared" si="4"/>
        <v>5.4602907451047025E-2</v>
      </c>
    </row>
    <row r="30" spans="1:17" x14ac:dyDescent="0.2">
      <c r="A30" s="2" t="s">
        <v>12</v>
      </c>
      <c r="B30" s="2">
        <v>2017</v>
      </c>
      <c r="C30" s="2" t="s">
        <v>1</v>
      </c>
      <c r="D30" s="2" t="s">
        <v>61</v>
      </c>
      <c r="E30" s="2">
        <v>152902.22588491248</v>
      </c>
      <c r="F30" s="2">
        <v>1288198406.7555709</v>
      </c>
      <c r="G30" s="2">
        <v>15030</v>
      </c>
      <c r="H30" s="2">
        <f t="shared" si="0"/>
        <v>10.173135454751328</v>
      </c>
      <c r="I30" s="2">
        <v>1.3959999999999999</v>
      </c>
      <c r="J30" s="2">
        <v>6.76</v>
      </c>
      <c r="K30" s="2">
        <f t="shared" si="1"/>
        <v>8708221229.6676598</v>
      </c>
      <c r="L30">
        <v>101.6</v>
      </c>
      <c r="M30">
        <v>92.88</v>
      </c>
      <c r="N30" s="2">
        <f t="shared" si="2"/>
        <v>9375776517.7300396</v>
      </c>
      <c r="O30" s="2">
        <v>4.01</v>
      </c>
      <c r="P30" s="2">
        <f t="shared" si="3"/>
        <v>2338098882.2269425</v>
      </c>
      <c r="Q30" s="2">
        <f t="shared" si="4"/>
        <v>1.6748559328273227</v>
      </c>
    </row>
    <row r="31" spans="1:17" x14ac:dyDescent="0.2">
      <c r="A31" s="2" t="s">
        <v>12</v>
      </c>
      <c r="B31" s="2">
        <v>2017</v>
      </c>
      <c r="C31" s="2" t="s">
        <v>1</v>
      </c>
      <c r="D31" s="2" t="s">
        <v>8</v>
      </c>
      <c r="E31" s="2">
        <v>5037.6051685328512</v>
      </c>
      <c r="F31" s="2">
        <v>47251790.657081492</v>
      </c>
      <c r="G31" s="2">
        <v>15030</v>
      </c>
      <c r="H31" s="2">
        <f t="shared" si="0"/>
        <v>0.33517000455973728</v>
      </c>
      <c r="I31" s="2">
        <v>1.3959999999999999</v>
      </c>
      <c r="J31" s="2">
        <v>6.76</v>
      </c>
      <c r="K31" s="2">
        <f t="shared" si="1"/>
        <v>319422104.8418709</v>
      </c>
      <c r="L31">
        <v>101.6</v>
      </c>
      <c r="M31">
        <v>92.88</v>
      </c>
      <c r="N31" s="2">
        <f t="shared" si="2"/>
        <v>343908381.6126948</v>
      </c>
      <c r="O31" s="2">
        <v>4.01</v>
      </c>
      <c r="P31" s="2">
        <f t="shared" si="3"/>
        <v>85762688.681470037</v>
      </c>
      <c r="Q31" s="2">
        <f t="shared" si="4"/>
        <v>6.1434590746038707E-2</v>
      </c>
    </row>
    <row r="32" spans="1:17" x14ac:dyDescent="0.2">
      <c r="A32" s="2" t="s">
        <v>12</v>
      </c>
      <c r="B32" s="2">
        <v>2018</v>
      </c>
      <c r="C32" s="2" t="s">
        <v>1</v>
      </c>
      <c r="D32" s="2" t="s">
        <v>61</v>
      </c>
      <c r="E32" s="2">
        <v>190382.57238098612</v>
      </c>
      <c r="F32" s="2">
        <v>1822925933.6814594</v>
      </c>
      <c r="G32" s="2">
        <v>20590</v>
      </c>
      <c r="H32" s="2">
        <f t="shared" si="0"/>
        <v>9.2463609704218612</v>
      </c>
      <c r="I32" s="2">
        <v>1.403</v>
      </c>
      <c r="J32" s="2">
        <v>6.62</v>
      </c>
      <c r="K32" s="2">
        <f t="shared" si="1"/>
        <v>12067769680.971262</v>
      </c>
      <c r="L32">
        <v>102.1</v>
      </c>
      <c r="M32">
        <v>94.82</v>
      </c>
      <c r="N32" s="2">
        <f t="shared" si="2"/>
        <v>12727029825.955772</v>
      </c>
      <c r="O32" s="2">
        <v>4.01</v>
      </c>
      <c r="P32" s="2">
        <f t="shared" si="3"/>
        <v>3173822899.2408414</v>
      </c>
      <c r="Q32" s="2">
        <f t="shared" si="4"/>
        <v>2.2621688519179197</v>
      </c>
    </row>
    <row r="33" spans="1:17" x14ac:dyDescent="0.2">
      <c r="A33" s="2" t="s">
        <v>12</v>
      </c>
      <c r="B33" s="2">
        <v>2018</v>
      </c>
      <c r="C33" s="2" t="s">
        <v>1</v>
      </c>
      <c r="D33" s="2" t="s">
        <v>8</v>
      </c>
      <c r="E33" s="2">
        <v>6196.0150618555035</v>
      </c>
      <c r="F33" s="2">
        <v>67974485.107757792</v>
      </c>
      <c r="G33" s="2">
        <v>20590</v>
      </c>
      <c r="H33" s="2">
        <f t="shared" si="0"/>
        <v>0.30092350956073355</v>
      </c>
      <c r="I33" s="2">
        <v>1.403</v>
      </c>
      <c r="J33" s="2">
        <v>6.62</v>
      </c>
      <c r="K33" s="2">
        <f t="shared" si="1"/>
        <v>449991091.4133566</v>
      </c>
      <c r="L33">
        <v>102.1</v>
      </c>
      <c r="M33">
        <v>94.82</v>
      </c>
      <c r="N33" s="2">
        <f t="shared" si="2"/>
        <v>474574025.95798004</v>
      </c>
      <c r="O33" s="2">
        <v>4.01</v>
      </c>
      <c r="P33" s="2">
        <f t="shared" si="3"/>
        <v>118347637.396005</v>
      </c>
      <c r="Q33" s="2">
        <f t="shared" si="4"/>
        <v>8.4353269704921602E-2</v>
      </c>
    </row>
    <row r="34" spans="1:17" x14ac:dyDescent="0.2">
      <c r="A34" s="2" t="s">
        <v>12</v>
      </c>
      <c r="B34" s="2">
        <v>2019</v>
      </c>
      <c r="C34" s="2" t="s">
        <v>1</v>
      </c>
      <c r="D34" s="2" t="s">
        <v>61</v>
      </c>
      <c r="E34" s="2">
        <v>227959.16078972319</v>
      </c>
      <c r="F34" s="2">
        <v>2324456328.4905272</v>
      </c>
      <c r="G34" s="2">
        <v>25740</v>
      </c>
      <c r="H34" s="2">
        <f t="shared" si="0"/>
        <v>8.8562222529029988</v>
      </c>
      <c r="I34" s="2">
        <v>1.4079999999999999</v>
      </c>
      <c r="J34" s="2">
        <v>6.91</v>
      </c>
      <c r="K34" s="2">
        <f t="shared" si="1"/>
        <v>16061993229.869543</v>
      </c>
      <c r="L34">
        <v>102.9</v>
      </c>
      <c r="M34">
        <v>97.56</v>
      </c>
      <c r="N34" s="2">
        <f t="shared" si="2"/>
        <v>16463707697.693258</v>
      </c>
      <c r="O34" s="2">
        <v>4.01</v>
      </c>
      <c r="P34" s="2">
        <f t="shared" si="3"/>
        <v>4105662767.5045533</v>
      </c>
      <c r="Q34" s="2">
        <f t="shared" si="4"/>
        <v>2.9159536701026658</v>
      </c>
    </row>
    <row r="35" spans="1:17" x14ac:dyDescent="0.2">
      <c r="A35" s="2" t="s">
        <v>12</v>
      </c>
      <c r="B35" s="2">
        <v>2019</v>
      </c>
      <c r="C35" s="2" t="s">
        <v>1</v>
      </c>
      <c r="D35" s="2" t="s">
        <v>8</v>
      </c>
      <c r="E35" s="2">
        <v>7460.6718815326867</v>
      </c>
      <c r="F35" s="2">
        <v>87249067.910912722</v>
      </c>
      <c r="G35" s="2">
        <v>25740</v>
      </c>
      <c r="H35" s="2">
        <f t="shared" si="0"/>
        <v>0.28984739244493735</v>
      </c>
      <c r="I35" s="2">
        <v>1.4079999999999999</v>
      </c>
      <c r="J35" s="2">
        <v>6.91</v>
      </c>
      <c r="K35" s="2">
        <f t="shared" si="1"/>
        <v>602891059.26440692</v>
      </c>
      <c r="L35">
        <v>102.9</v>
      </c>
      <c r="M35">
        <v>97.56</v>
      </c>
      <c r="N35" s="2">
        <f t="shared" si="2"/>
        <v>617969515.44117141</v>
      </c>
      <c r="O35" s="2">
        <v>4.01</v>
      </c>
      <c r="P35" s="2">
        <f t="shared" si="3"/>
        <v>154107111.08258641</v>
      </c>
      <c r="Q35" s="2">
        <f t="shared" si="4"/>
        <v>0.10945107321206421</v>
      </c>
    </row>
    <row r="36" spans="1:17" x14ac:dyDescent="0.2">
      <c r="A36" s="2" t="s">
        <v>12</v>
      </c>
      <c r="B36" s="2">
        <v>2020</v>
      </c>
      <c r="C36" s="2" t="s">
        <v>1</v>
      </c>
      <c r="D36" s="2" t="s">
        <v>61</v>
      </c>
      <c r="E36" s="2">
        <v>590683.05386918643</v>
      </c>
      <c r="F36" s="2">
        <v>6522212649.8322191</v>
      </c>
      <c r="G36" s="2">
        <v>71670</v>
      </c>
      <c r="H36" s="2">
        <f t="shared" si="0"/>
        <v>8.2417057886031309</v>
      </c>
      <c r="I36" s="2">
        <v>1.411</v>
      </c>
      <c r="J36" s="2">
        <v>6.9</v>
      </c>
      <c r="K36" s="2">
        <f t="shared" si="1"/>
        <v>45003267283.842316</v>
      </c>
      <c r="L36">
        <v>102.5</v>
      </c>
      <c r="M36">
        <v>100</v>
      </c>
      <c r="N36" s="2">
        <f t="shared" si="2"/>
        <v>45003267283.842316</v>
      </c>
      <c r="O36" s="2">
        <v>4.01</v>
      </c>
      <c r="P36" s="2">
        <f t="shared" si="3"/>
        <v>11222759921.157686</v>
      </c>
      <c r="Q36" s="2">
        <f t="shared" si="4"/>
        <v>7.9537632325710037</v>
      </c>
    </row>
    <row r="37" spans="1:17" x14ac:dyDescent="0.2">
      <c r="A37" s="2" t="s">
        <v>12</v>
      </c>
      <c r="B37" s="2">
        <v>2020</v>
      </c>
      <c r="C37" s="2" t="s">
        <v>1</v>
      </c>
      <c r="D37" s="2" t="s">
        <v>8</v>
      </c>
      <c r="E37" s="2">
        <v>15376.266277117224</v>
      </c>
      <c r="F37" s="2">
        <v>199480736.17423782</v>
      </c>
      <c r="G37" s="2">
        <v>71670</v>
      </c>
      <c r="H37" s="2">
        <f t="shared" si="0"/>
        <v>0.21454257397959012</v>
      </c>
      <c r="I37" s="2">
        <v>1.411</v>
      </c>
      <c r="J37" s="2">
        <v>6.9</v>
      </c>
      <c r="K37" s="2">
        <f t="shared" si="1"/>
        <v>1376417079.602241</v>
      </c>
      <c r="L37">
        <v>102.5</v>
      </c>
      <c r="M37">
        <v>100</v>
      </c>
      <c r="N37" s="2">
        <f t="shared" si="2"/>
        <v>1376417079.6022408</v>
      </c>
      <c r="O37" s="2">
        <v>4.01</v>
      </c>
      <c r="P37" s="2">
        <f t="shared" si="3"/>
        <v>343246154.51427454</v>
      </c>
      <c r="Q37" s="2">
        <f t="shared" si="4"/>
        <v>0.2432644610306694</v>
      </c>
    </row>
    <row r="38" spans="1:17" x14ac:dyDescent="0.2">
      <c r="A38" s="2" t="s">
        <v>12</v>
      </c>
      <c r="B38" s="2">
        <v>2015</v>
      </c>
      <c r="C38" s="2" t="s">
        <v>5</v>
      </c>
      <c r="D38" s="2" t="s">
        <v>61</v>
      </c>
      <c r="E38" s="2">
        <v>233306.49592433494</v>
      </c>
      <c r="F38" s="2">
        <v>1961701606.1568413</v>
      </c>
      <c r="G38" s="2">
        <v>15130</v>
      </c>
      <c r="H38" s="2">
        <f t="shared" si="0"/>
        <v>15.420125308944808</v>
      </c>
      <c r="I38" s="2">
        <v>1.38</v>
      </c>
      <c r="J38" s="2">
        <v>6.23</v>
      </c>
      <c r="K38" s="2">
        <f t="shared" si="1"/>
        <v>12221401006.357122</v>
      </c>
      <c r="L38">
        <v>101.4</v>
      </c>
      <c r="M38">
        <v>89.61</v>
      </c>
      <c r="N38" s="2">
        <f t="shared" si="2"/>
        <v>13638434333.620268</v>
      </c>
      <c r="O38" s="2">
        <v>4.01</v>
      </c>
      <c r="P38" s="2">
        <f t="shared" si="3"/>
        <v>3401105818.8579226</v>
      </c>
      <c r="Q38" s="2">
        <f t="shared" si="4"/>
        <v>2.4645694339550164</v>
      </c>
    </row>
    <row r="39" spans="1:17" x14ac:dyDescent="0.2">
      <c r="A39" s="2" t="s">
        <v>12</v>
      </c>
      <c r="B39" s="2">
        <v>2015</v>
      </c>
      <c r="C39" s="2" t="s">
        <v>5</v>
      </c>
      <c r="D39" s="2" t="s">
        <v>8</v>
      </c>
      <c r="E39" s="2">
        <v>4251.9984666780183</v>
      </c>
      <c r="F39" s="2">
        <v>32095255.516880095</v>
      </c>
      <c r="G39" s="2">
        <v>15130</v>
      </c>
      <c r="H39" s="2">
        <f t="shared" si="0"/>
        <v>0.28103096276787959</v>
      </c>
      <c r="I39" s="2">
        <v>1.38</v>
      </c>
      <c r="J39" s="2">
        <v>6.23</v>
      </c>
      <c r="K39" s="2">
        <f t="shared" si="1"/>
        <v>199953441.87016299</v>
      </c>
      <c r="L39">
        <v>101.4</v>
      </c>
      <c r="M39">
        <v>89.61</v>
      </c>
      <c r="N39" s="2">
        <f t="shared" si="2"/>
        <v>223137419.78592011</v>
      </c>
      <c r="O39" s="2">
        <v>4.01</v>
      </c>
      <c r="P39" s="2">
        <f t="shared" si="3"/>
        <v>55645241.841875345</v>
      </c>
      <c r="Q39" s="2">
        <f t="shared" si="4"/>
        <v>4.0322639015851702E-2</v>
      </c>
    </row>
    <row r="40" spans="1:17" x14ac:dyDescent="0.2">
      <c r="A40" s="2" t="s">
        <v>12</v>
      </c>
      <c r="B40" s="2">
        <v>2016</v>
      </c>
      <c r="C40" s="2" t="s">
        <v>5</v>
      </c>
      <c r="D40" s="2" t="s">
        <v>61</v>
      </c>
      <c r="E40" s="2">
        <v>517774.52153868834</v>
      </c>
      <c r="F40" s="2">
        <v>4444366088.7640829</v>
      </c>
      <c r="G40" s="2">
        <v>34540</v>
      </c>
      <c r="H40" s="2">
        <f t="shared" si="0"/>
        <v>14.990576767188429</v>
      </c>
      <c r="I40" s="2">
        <v>1.3879999999999999</v>
      </c>
      <c r="J40" s="2">
        <v>6.64</v>
      </c>
      <c r="K40" s="2">
        <f t="shared" si="1"/>
        <v>29510590829.393509</v>
      </c>
      <c r="L40">
        <v>102</v>
      </c>
      <c r="M40">
        <v>91.4</v>
      </c>
      <c r="N40" s="2">
        <f t="shared" si="2"/>
        <v>32287298500.430534</v>
      </c>
      <c r="O40" s="2">
        <v>4.01</v>
      </c>
      <c r="P40" s="2">
        <f t="shared" si="3"/>
        <v>8051695386.6410313</v>
      </c>
      <c r="Q40" s="2">
        <f t="shared" si="4"/>
        <v>5.8009332756779761</v>
      </c>
    </row>
    <row r="41" spans="1:17" x14ac:dyDescent="0.2">
      <c r="A41" s="2" t="s">
        <v>12</v>
      </c>
      <c r="B41" s="2">
        <v>2016</v>
      </c>
      <c r="C41" s="2" t="s">
        <v>5</v>
      </c>
      <c r="D41" s="2" t="s">
        <v>8</v>
      </c>
      <c r="E41" s="2">
        <v>9693.6467629914332</v>
      </c>
      <c r="F41" s="2">
        <v>74735064.644025058</v>
      </c>
      <c r="G41" s="2">
        <v>34540</v>
      </c>
      <c r="H41" s="2">
        <f t="shared" si="0"/>
        <v>0.2806498773303831</v>
      </c>
      <c r="I41" s="2">
        <v>1.3879999999999999</v>
      </c>
      <c r="J41" s="2">
        <v>6.64</v>
      </c>
      <c r="K41" s="2">
        <f t="shared" si="1"/>
        <v>496240829.23632634</v>
      </c>
      <c r="L41">
        <v>102</v>
      </c>
      <c r="M41">
        <v>91.4</v>
      </c>
      <c r="N41" s="2">
        <f t="shared" si="2"/>
        <v>542933073.5627203</v>
      </c>
      <c r="O41" s="2">
        <v>4.01</v>
      </c>
      <c r="P41" s="2">
        <f t="shared" si="3"/>
        <v>135394781.43708736</v>
      </c>
      <c r="Q41" s="2">
        <f t="shared" si="4"/>
        <v>9.7546672505106166E-2</v>
      </c>
    </row>
    <row r="42" spans="1:17" x14ac:dyDescent="0.2">
      <c r="A42" s="2" t="s">
        <v>12</v>
      </c>
      <c r="B42" s="2">
        <v>2017</v>
      </c>
      <c r="C42" s="2" t="s">
        <v>5</v>
      </c>
      <c r="D42" s="2" t="s">
        <v>61</v>
      </c>
      <c r="E42" s="2">
        <v>876317.0138934881</v>
      </c>
      <c r="F42" s="2">
        <v>7822260488.5608377</v>
      </c>
      <c r="G42" s="2">
        <v>53060</v>
      </c>
      <c r="H42" s="2">
        <f t="shared" si="0"/>
        <v>16.515586390755523</v>
      </c>
      <c r="I42" s="2">
        <v>1.3959999999999999</v>
      </c>
      <c r="J42" s="2">
        <v>6.76</v>
      </c>
      <c r="K42" s="2">
        <f t="shared" si="1"/>
        <v>52878480902.671265</v>
      </c>
      <c r="L42">
        <v>101.6</v>
      </c>
      <c r="M42">
        <v>92.88</v>
      </c>
      <c r="N42" s="2">
        <f t="shared" si="2"/>
        <v>56932042315.537544</v>
      </c>
      <c r="O42" s="2">
        <v>4.01</v>
      </c>
      <c r="P42" s="2">
        <f t="shared" si="3"/>
        <v>14197516786.917093</v>
      </c>
      <c r="Q42" s="2">
        <f t="shared" si="4"/>
        <v>10.170140964840325</v>
      </c>
    </row>
    <row r="43" spans="1:17" x14ac:dyDescent="0.2">
      <c r="A43" s="2" t="s">
        <v>12</v>
      </c>
      <c r="B43" s="2">
        <v>2017</v>
      </c>
      <c r="C43" s="2" t="s">
        <v>5</v>
      </c>
      <c r="D43" s="2" t="s">
        <v>8</v>
      </c>
      <c r="E43" s="2">
        <v>15724.99734104448</v>
      </c>
      <c r="F43" s="2">
        <v>121596595.33026622</v>
      </c>
      <c r="G43" s="2">
        <v>53060</v>
      </c>
      <c r="H43" s="2">
        <f t="shared" si="0"/>
        <v>0.29636255825564417</v>
      </c>
      <c r="I43" s="2">
        <v>1.3959999999999999</v>
      </c>
      <c r="J43" s="2">
        <v>6.76</v>
      </c>
      <c r="K43" s="2">
        <f t="shared" si="1"/>
        <v>821992984.43259966</v>
      </c>
      <c r="L43">
        <v>101.6</v>
      </c>
      <c r="M43">
        <v>92.88</v>
      </c>
      <c r="N43" s="2">
        <f t="shared" si="2"/>
        <v>885005366.52950013</v>
      </c>
      <c r="O43" s="2">
        <v>4.01</v>
      </c>
      <c r="P43" s="2">
        <f t="shared" si="3"/>
        <v>220699592.65074816</v>
      </c>
      <c r="Q43" s="2">
        <f t="shared" si="4"/>
        <v>0.15809426407646718</v>
      </c>
    </row>
    <row r="44" spans="1:17" x14ac:dyDescent="0.2">
      <c r="A44" s="2" t="s">
        <v>12</v>
      </c>
      <c r="B44" s="2">
        <v>2018</v>
      </c>
      <c r="C44" s="2" t="s">
        <v>5</v>
      </c>
      <c r="D44" s="2" t="s">
        <v>61</v>
      </c>
      <c r="E44" s="2">
        <v>644984.71838621283</v>
      </c>
      <c r="F44" s="2">
        <v>6545999945.89217</v>
      </c>
      <c r="G44" s="2">
        <v>44260</v>
      </c>
      <c r="H44" s="2">
        <f t="shared" si="0"/>
        <v>14.572632588933864</v>
      </c>
      <c r="I44" s="2">
        <v>1.403</v>
      </c>
      <c r="J44" s="2">
        <v>6.62</v>
      </c>
      <c r="K44" s="2">
        <f t="shared" si="1"/>
        <v>43334519641.806168</v>
      </c>
      <c r="L44">
        <v>102.1</v>
      </c>
      <c r="M44">
        <v>94.82</v>
      </c>
      <c r="N44" s="2">
        <f t="shared" si="2"/>
        <v>45701876863.326485</v>
      </c>
      <c r="O44" s="2">
        <v>4.01</v>
      </c>
      <c r="P44" s="2">
        <f t="shared" si="3"/>
        <v>11396976773.896879</v>
      </c>
      <c r="Q44" s="2">
        <f t="shared" si="4"/>
        <v>8.1232906442600701</v>
      </c>
    </row>
    <row r="45" spans="1:17" x14ac:dyDescent="0.2">
      <c r="A45" s="2" t="s">
        <v>12</v>
      </c>
      <c r="B45" s="2">
        <v>2018</v>
      </c>
      <c r="C45" s="2" t="s">
        <v>5</v>
      </c>
      <c r="D45" s="2" t="s">
        <v>8</v>
      </c>
      <c r="E45" s="2">
        <v>12334.513062978678</v>
      </c>
      <c r="F45" s="2">
        <v>109005402.08988091</v>
      </c>
      <c r="G45" s="2">
        <v>44260</v>
      </c>
      <c r="H45" s="2">
        <f t="shared" si="0"/>
        <v>0.27868307869359871</v>
      </c>
      <c r="I45" s="2">
        <v>1.403</v>
      </c>
      <c r="J45" s="2">
        <v>6.62</v>
      </c>
      <c r="K45" s="2">
        <f t="shared" si="1"/>
        <v>721615761.8350116</v>
      </c>
      <c r="L45">
        <v>102.1</v>
      </c>
      <c r="M45">
        <v>94.82</v>
      </c>
      <c r="N45" s="2">
        <f t="shared" si="2"/>
        <v>761037504.57183254</v>
      </c>
      <c r="O45" s="2">
        <v>4.01</v>
      </c>
      <c r="P45" s="2">
        <f t="shared" si="3"/>
        <v>189784913.85831237</v>
      </c>
      <c r="Q45" s="2">
        <f t="shared" si="4"/>
        <v>0.13527078678425686</v>
      </c>
    </row>
    <row r="46" spans="1:17" x14ac:dyDescent="0.2">
      <c r="A46" s="2" t="s">
        <v>12</v>
      </c>
      <c r="B46" s="2">
        <v>2019</v>
      </c>
      <c r="C46" s="2" t="s">
        <v>5</v>
      </c>
      <c r="D46" s="2" t="s">
        <v>61</v>
      </c>
      <c r="E46" s="2">
        <v>408702.15469039808</v>
      </c>
      <c r="F46" s="2">
        <v>4415843013.7864523</v>
      </c>
      <c r="G46" s="2">
        <v>30110</v>
      </c>
      <c r="H46" s="2">
        <f t="shared" si="0"/>
        <v>13.57363516075716</v>
      </c>
      <c r="I46" s="2">
        <v>1.4079999999999999</v>
      </c>
      <c r="J46" s="2">
        <v>6.91</v>
      </c>
      <c r="K46" s="2">
        <f t="shared" si="1"/>
        <v>30513475225.264385</v>
      </c>
      <c r="L46">
        <v>102.9</v>
      </c>
      <c r="M46">
        <v>97.56</v>
      </c>
      <c r="N46" s="2">
        <f t="shared" si="2"/>
        <v>31276624872.144714</v>
      </c>
      <c r="O46" s="2">
        <v>4.01</v>
      </c>
      <c r="P46" s="2">
        <f t="shared" si="3"/>
        <v>7799657075.3478098</v>
      </c>
      <c r="Q46" s="2">
        <f t="shared" si="4"/>
        <v>5.5395291728322515</v>
      </c>
    </row>
    <row r="47" spans="1:17" x14ac:dyDescent="0.2">
      <c r="A47" s="2" t="s">
        <v>12</v>
      </c>
      <c r="B47" s="2">
        <v>2019</v>
      </c>
      <c r="C47" s="2" t="s">
        <v>5</v>
      </c>
      <c r="D47" s="2" t="s">
        <v>8</v>
      </c>
      <c r="E47" s="2">
        <v>8033.5951412592849</v>
      </c>
      <c r="F47" s="2">
        <v>75639306.598844126</v>
      </c>
      <c r="G47" s="2">
        <v>30110</v>
      </c>
      <c r="H47" s="2">
        <f t="shared" si="0"/>
        <v>0.26680820794617355</v>
      </c>
      <c r="I47" s="2">
        <v>1.4079999999999999</v>
      </c>
      <c r="J47" s="2">
        <v>6.91</v>
      </c>
      <c r="K47" s="2">
        <f t="shared" si="1"/>
        <v>522667608.59801292</v>
      </c>
      <c r="L47">
        <v>102.9</v>
      </c>
      <c r="M47">
        <v>97.56</v>
      </c>
      <c r="N47" s="2">
        <f t="shared" si="2"/>
        <v>535739656.20952535</v>
      </c>
      <c r="O47" s="2">
        <v>4.01</v>
      </c>
      <c r="P47" s="2">
        <f t="shared" si="3"/>
        <v>133600911.77294897</v>
      </c>
      <c r="Q47" s="2">
        <f t="shared" si="4"/>
        <v>9.4887011202378524E-2</v>
      </c>
    </row>
    <row r="48" spans="1:17" x14ac:dyDescent="0.2">
      <c r="A48" s="2" t="s">
        <v>12</v>
      </c>
      <c r="B48" s="2">
        <v>2020</v>
      </c>
      <c r="C48" s="2" t="s">
        <v>5</v>
      </c>
      <c r="D48" s="2" t="s">
        <v>61</v>
      </c>
      <c r="E48" s="2">
        <v>619719.20480671024</v>
      </c>
      <c r="F48" s="2">
        <v>7294496244.1582355</v>
      </c>
      <c r="G48" s="2">
        <v>48200</v>
      </c>
      <c r="H48" s="2">
        <f t="shared" si="0"/>
        <v>12.857244913002287</v>
      </c>
      <c r="I48" s="2">
        <v>1.411</v>
      </c>
      <c r="J48" s="2">
        <v>6.9</v>
      </c>
      <c r="K48" s="2">
        <f t="shared" si="1"/>
        <v>50332024084.691826</v>
      </c>
      <c r="L48">
        <v>102.5</v>
      </c>
      <c r="M48">
        <v>100</v>
      </c>
      <c r="N48" s="2">
        <f t="shared" si="2"/>
        <v>50332024084.691826</v>
      </c>
      <c r="O48" s="2">
        <v>4.01</v>
      </c>
      <c r="P48" s="2">
        <f t="shared" si="3"/>
        <v>12551626953.788486</v>
      </c>
      <c r="Q48" s="2">
        <f t="shared" si="4"/>
        <v>8.8955541841165751</v>
      </c>
    </row>
    <row r="49" spans="1:17" x14ac:dyDescent="0.2">
      <c r="A49" s="2" t="s">
        <v>12</v>
      </c>
      <c r="B49" s="2">
        <v>2020</v>
      </c>
      <c r="C49" s="2" t="s">
        <v>5</v>
      </c>
      <c r="D49" s="2" t="s">
        <v>8</v>
      </c>
      <c r="E49" s="2">
        <v>12465.41143362631</v>
      </c>
      <c r="F49" s="2">
        <v>128710171.19464074</v>
      </c>
      <c r="G49" s="2">
        <v>48200</v>
      </c>
      <c r="H49" s="2">
        <f t="shared" si="0"/>
        <v>0.25861849447357488</v>
      </c>
      <c r="I49" s="2">
        <v>1.411</v>
      </c>
      <c r="J49" s="2">
        <v>6.9</v>
      </c>
      <c r="K49" s="2">
        <f t="shared" si="1"/>
        <v>888100181.24302113</v>
      </c>
      <c r="L49">
        <v>102.5</v>
      </c>
      <c r="M49">
        <v>100</v>
      </c>
      <c r="N49" s="2">
        <f t="shared" si="2"/>
        <v>888100181.24302113</v>
      </c>
      <c r="O49" s="2">
        <v>4.01</v>
      </c>
      <c r="P49" s="2">
        <f t="shared" si="3"/>
        <v>221471366.89352149</v>
      </c>
      <c r="Q49" s="2">
        <f t="shared" si="4"/>
        <v>0.15696057185933485</v>
      </c>
    </row>
    <row r="50" spans="1:17" x14ac:dyDescent="0.2">
      <c r="A50"/>
    </row>
    <row r="51" spans="1:17" x14ac:dyDescent="0.2">
      <c r="A51"/>
    </row>
    <row r="52" spans="1:17" x14ac:dyDescent="0.2">
      <c r="A52"/>
    </row>
    <row r="53" spans="1:17" x14ac:dyDescent="0.2">
      <c r="A53"/>
    </row>
    <row r="54" spans="1:17" x14ac:dyDescent="0.2">
      <c r="A54"/>
    </row>
    <row r="55" spans="1:17" x14ac:dyDescent="0.2">
      <c r="A55"/>
    </row>
    <row r="56" spans="1:17" x14ac:dyDescent="0.2">
      <c r="A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DC7E-9C70-E048-93A4-B23B52E3775F}">
  <dimension ref="A1:Q56"/>
  <sheetViews>
    <sheetView workbookViewId="0">
      <selection activeCell="H1" sqref="G1:H1048576"/>
    </sheetView>
  </sheetViews>
  <sheetFormatPr baseColWidth="10" defaultRowHeight="16" x14ac:dyDescent="0.2"/>
  <cols>
    <col min="1" max="1" width="9.6640625" style="2" customWidth="1"/>
    <col min="2" max="2" width="10.1640625" style="2" customWidth="1"/>
    <col min="3" max="3" width="10.83203125" style="2"/>
    <col min="4" max="4" width="13.6640625" style="2" customWidth="1"/>
    <col min="5" max="6" width="13.5" style="2" customWidth="1"/>
    <col min="7" max="7" width="12.1640625" style="2" customWidth="1"/>
    <col min="8" max="8" width="12.6640625" style="2" customWidth="1"/>
    <col min="9" max="10" width="10.83203125" style="2"/>
    <col min="11" max="11" width="12.1640625" style="2" bestFit="1" customWidth="1"/>
    <col min="14" max="14" width="12.1640625" style="2" bestFit="1" customWidth="1"/>
    <col min="15" max="15" width="10.83203125" style="2"/>
    <col min="16" max="16" width="11.1640625" style="2" bestFit="1" customWidth="1"/>
    <col min="17" max="17" width="10.83203125" style="2"/>
  </cols>
  <sheetData>
    <row r="1" spans="1:17" x14ac:dyDescent="0.2">
      <c r="A1" s="2" t="s">
        <v>3</v>
      </c>
      <c r="B1" s="2" t="s">
        <v>0</v>
      </c>
      <c r="C1" s="2" t="s">
        <v>2</v>
      </c>
      <c r="D1" s="2" t="s">
        <v>7</v>
      </c>
      <c r="E1" s="2" t="s">
        <v>6</v>
      </c>
      <c r="F1" s="2" t="s">
        <v>29</v>
      </c>
      <c r="G1" s="2" t="s">
        <v>38</v>
      </c>
      <c r="H1" s="2" t="s">
        <v>39</v>
      </c>
      <c r="I1" s="2" t="s">
        <v>40</v>
      </c>
      <c r="J1" s="2" t="s">
        <v>13</v>
      </c>
      <c r="K1" s="2" t="s">
        <v>28</v>
      </c>
      <c r="L1" t="s">
        <v>26</v>
      </c>
      <c r="M1" t="s">
        <v>27</v>
      </c>
      <c r="N1" s="2" t="s">
        <v>30</v>
      </c>
      <c r="O1" s="2" t="s">
        <v>25</v>
      </c>
      <c r="P1" s="2" t="s">
        <v>31</v>
      </c>
      <c r="Q1" s="2" t="s">
        <v>41</v>
      </c>
    </row>
    <row r="2" spans="1:17" x14ac:dyDescent="0.2">
      <c r="A2" s="2" t="s">
        <v>4</v>
      </c>
      <c r="B2" s="2">
        <v>2015</v>
      </c>
      <c r="C2" s="2" t="s">
        <v>1</v>
      </c>
      <c r="D2" s="2" t="s">
        <v>61</v>
      </c>
      <c r="E2">
        <v>32291.828000000001</v>
      </c>
      <c r="F2">
        <v>225194317</v>
      </c>
      <c r="G2" s="2">
        <v>3423.05</v>
      </c>
      <c r="H2" s="2">
        <f t="shared" ref="H2:H49" si="0">E2/G2</f>
        <v>9.4336419275207781</v>
      </c>
      <c r="I2" s="2">
        <v>1.323</v>
      </c>
      <c r="J2" s="2">
        <v>64.150000000000006</v>
      </c>
      <c r="K2" s="2">
        <f t="shared" ref="K2:K49" si="1">F2*J2</f>
        <v>14446215435.550001</v>
      </c>
      <c r="L2">
        <v>104.91</v>
      </c>
      <c r="M2">
        <v>80.27</v>
      </c>
      <c r="N2" s="2">
        <f>K2*100/M2</f>
        <v>17997029320.480877</v>
      </c>
      <c r="O2" s="2">
        <v>20.32</v>
      </c>
      <c r="P2" s="2">
        <f>N2/O2</f>
        <v>885680576.79531872</v>
      </c>
      <c r="Q2" s="2">
        <f>P2/(I2*10^9)</f>
        <v>0.66944865970923562</v>
      </c>
    </row>
    <row r="3" spans="1:17" x14ac:dyDescent="0.2">
      <c r="A3" s="2" t="s">
        <v>4</v>
      </c>
      <c r="B3" s="2">
        <v>2015</v>
      </c>
      <c r="C3" s="2" t="s">
        <v>1</v>
      </c>
      <c r="D3" s="2" t="s">
        <v>8</v>
      </c>
      <c r="E3">
        <v>649.07449999999994</v>
      </c>
      <c r="F3">
        <v>4759975</v>
      </c>
      <c r="G3" s="2">
        <v>3423.05</v>
      </c>
      <c r="H3" s="2">
        <f t="shared" si="0"/>
        <v>0.18961876104643516</v>
      </c>
      <c r="I3" s="2">
        <v>1.323</v>
      </c>
      <c r="J3" s="2">
        <v>64.150000000000006</v>
      </c>
      <c r="K3" s="2">
        <f t="shared" si="1"/>
        <v>305352396.25</v>
      </c>
      <c r="L3">
        <v>104.91</v>
      </c>
      <c r="M3">
        <v>80.27</v>
      </c>
      <c r="N3" s="2">
        <f t="shared" ref="N3:N49" si="2">K3*100/M3</f>
        <v>380406622.96000999</v>
      </c>
      <c r="O3" s="2">
        <v>20.32</v>
      </c>
      <c r="P3" s="2">
        <f t="shared" ref="P3:P49" si="3">N3/O3</f>
        <v>18720798.37401624</v>
      </c>
      <c r="Q3" s="2">
        <f t="shared" ref="Q3:Q49" si="4">P3/(I3*10^9)</f>
        <v>1.4150263321251882E-2</v>
      </c>
    </row>
    <row r="4" spans="1:17" x14ac:dyDescent="0.2">
      <c r="A4" s="2" t="s">
        <v>4</v>
      </c>
      <c r="B4" s="2">
        <v>2016</v>
      </c>
      <c r="C4" s="2" t="s">
        <v>1</v>
      </c>
      <c r="D4" s="2" t="s">
        <v>61</v>
      </c>
      <c r="E4">
        <v>53138.160900000003</v>
      </c>
      <c r="F4">
        <v>351519865</v>
      </c>
      <c r="G4" s="2">
        <v>5502.37</v>
      </c>
      <c r="H4" s="2">
        <f t="shared" si="0"/>
        <v>9.6573223719960684</v>
      </c>
      <c r="I4" s="2">
        <v>1.339</v>
      </c>
      <c r="J4" s="2">
        <v>67.2</v>
      </c>
      <c r="K4" s="2">
        <f t="shared" si="1"/>
        <v>23622134928</v>
      </c>
      <c r="L4">
        <v>104.94</v>
      </c>
      <c r="M4">
        <v>84.23</v>
      </c>
      <c r="N4" s="2">
        <f t="shared" si="2"/>
        <v>28044799867.030746</v>
      </c>
      <c r="O4" s="2">
        <v>20.32</v>
      </c>
      <c r="P4" s="2">
        <f t="shared" si="3"/>
        <v>1380157473.771198</v>
      </c>
      <c r="Q4" s="2">
        <f t="shared" si="4"/>
        <v>1.0307374710763242</v>
      </c>
    </row>
    <row r="5" spans="1:17" x14ac:dyDescent="0.2">
      <c r="A5" s="2" t="s">
        <v>4</v>
      </c>
      <c r="B5" s="2">
        <v>2016</v>
      </c>
      <c r="C5" s="2" t="s">
        <v>1</v>
      </c>
      <c r="D5" s="2" t="s">
        <v>8</v>
      </c>
      <c r="E5">
        <v>1093.8067000000001</v>
      </c>
      <c r="F5">
        <v>7239199</v>
      </c>
      <c r="G5" s="2">
        <v>5502.37</v>
      </c>
      <c r="H5" s="2">
        <f t="shared" si="0"/>
        <v>0.19878828577503876</v>
      </c>
      <c r="I5" s="2">
        <v>1.339</v>
      </c>
      <c r="J5" s="2">
        <v>67.2</v>
      </c>
      <c r="K5" s="2">
        <f t="shared" si="1"/>
        <v>486474172.80000001</v>
      </c>
      <c r="L5">
        <v>104.94</v>
      </c>
      <c r="M5">
        <v>84.23</v>
      </c>
      <c r="N5" s="2">
        <f t="shared" si="2"/>
        <v>577554520.71708417</v>
      </c>
      <c r="O5" s="2">
        <v>20.32</v>
      </c>
      <c r="P5" s="2">
        <f t="shared" si="3"/>
        <v>28422958.696706899</v>
      </c>
      <c r="Q5" s="2">
        <f t="shared" si="4"/>
        <v>2.1227004254448768E-2</v>
      </c>
    </row>
    <row r="6" spans="1:17" x14ac:dyDescent="0.2">
      <c r="A6" s="2" t="s">
        <v>4</v>
      </c>
      <c r="B6" s="2">
        <v>2017</v>
      </c>
      <c r="C6" s="2" t="s">
        <v>1</v>
      </c>
      <c r="D6" s="2" t="s">
        <v>61</v>
      </c>
      <c r="E6">
        <v>16627.172200000001</v>
      </c>
      <c r="F6">
        <v>121543754</v>
      </c>
      <c r="G6" s="2">
        <v>1865.23</v>
      </c>
      <c r="H6" s="2">
        <f t="shared" si="0"/>
        <v>8.914274486256387</v>
      </c>
      <c r="I6" s="2">
        <v>1.3540000000000001</v>
      </c>
      <c r="J6" s="2">
        <v>65.12</v>
      </c>
      <c r="K6" s="2">
        <f t="shared" si="1"/>
        <v>7914929260.4800005</v>
      </c>
      <c r="L6">
        <v>103.33</v>
      </c>
      <c r="M6">
        <v>87.04</v>
      </c>
      <c r="N6" s="2">
        <f t="shared" si="2"/>
        <v>9093438948.1617641</v>
      </c>
      <c r="O6" s="2">
        <v>20.32</v>
      </c>
      <c r="P6" s="2">
        <f t="shared" si="3"/>
        <v>447511759.25992936</v>
      </c>
      <c r="Q6" s="2">
        <f t="shared" si="4"/>
        <v>0.33051090048739246</v>
      </c>
    </row>
    <row r="7" spans="1:17" x14ac:dyDescent="0.2">
      <c r="A7" s="2" t="s">
        <v>4</v>
      </c>
      <c r="B7" s="2">
        <v>2017</v>
      </c>
      <c r="C7" s="2" t="s">
        <v>1</v>
      </c>
      <c r="D7" s="2" t="s">
        <v>8</v>
      </c>
      <c r="E7">
        <v>348.44560000000001</v>
      </c>
      <c r="F7">
        <v>2549406</v>
      </c>
      <c r="G7" s="2">
        <v>1865.23</v>
      </c>
      <c r="H7" s="2">
        <f t="shared" si="0"/>
        <v>0.18681106351495527</v>
      </c>
      <c r="I7" s="2">
        <v>1.3540000000000001</v>
      </c>
      <c r="J7" s="2">
        <v>65.12</v>
      </c>
      <c r="K7" s="2">
        <f t="shared" si="1"/>
        <v>166017318.72</v>
      </c>
      <c r="L7">
        <v>103.33</v>
      </c>
      <c r="M7">
        <v>87.04</v>
      </c>
      <c r="N7" s="2">
        <f t="shared" si="2"/>
        <v>190736809.19117644</v>
      </c>
      <c r="O7" s="2">
        <v>20.32</v>
      </c>
      <c r="P7" s="2">
        <f t="shared" si="3"/>
        <v>9386653.9956287611</v>
      </c>
      <c r="Q7" s="2">
        <f t="shared" si="4"/>
        <v>6.9325361858410348E-3</v>
      </c>
    </row>
    <row r="8" spans="1:17" x14ac:dyDescent="0.2">
      <c r="A8" s="2" t="s">
        <v>4</v>
      </c>
      <c r="B8" s="2">
        <v>2018</v>
      </c>
      <c r="C8" s="2" t="s">
        <v>1</v>
      </c>
      <c r="D8" s="2" t="s">
        <v>61</v>
      </c>
      <c r="E8">
        <v>13972.8853</v>
      </c>
      <c r="F8">
        <v>99629944</v>
      </c>
      <c r="G8" s="2">
        <v>1480.97</v>
      </c>
      <c r="H8" s="2">
        <f t="shared" si="0"/>
        <v>9.4349549957122694</v>
      </c>
      <c r="I8" s="2">
        <v>1.369</v>
      </c>
      <c r="J8" s="2">
        <v>68.39</v>
      </c>
      <c r="K8" s="2">
        <f t="shared" si="1"/>
        <v>6813691870.1599998</v>
      </c>
      <c r="L8">
        <v>103.94</v>
      </c>
      <c r="M8">
        <v>90.48</v>
      </c>
      <c r="N8" s="2">
        <f t="shared" si="2"/>
        <v>7530605515.2077808</v>
      </c>
      <c r="O8" s="2">
        <v>20.32</v>
      </c>
      <c r="P8" s="2">
        <f t="shared" si="3"/>
        <v>370600665.11849314</v>
      </c>
      <c r="Q8" s="2">
        <f t="shared" si="4"/>
        <v>0.27070903222680287</v>
      </c>
    </row>
    <row r="9" spans="1:17" x14ac:dyDescent="0.2">
      <c r="A9" s="2" t="s">
        <v>4</v>
      </c>
      <c r="B9" s="2">
        <v>2018</v>
      </c>
      <c r="C9" s="2" t="s">
        <v>1</v>
      </c>
      <c r="D9" s="2" t="s">
        <v>8</v>
      </c>
      <c r="E9">
        <v>325.22320000000002</v>
      </c>
      <c r="F9">
        <v>2294541</v>
      </c>
      <c r="G9" s="2">
        <v>1480.97</v>
      </c>
      <c r="H9" s="2">
        <f t="shared" si="0"/>
        <v>0.21960147741007585</v>
      </c>
      <c r="I9" s="2">
        <v>1.369</v>
      </c>
      <c r="J9" s="2">
        <v>68.39</v>
      </c>
      <c r="K9" s="2">
        <f t="shared" si="1"/>
        <v>156923658.99000001</v>
      </c>
      <c r="L9">
        <v>103.94</v>
      </c>
      <c r="M9">
        <v>90.48</v>
      </c>
      <c r="N9" s="2">
        <f t="shared" si="2"/>
        <v>173434636.37267902</v>
      </c>
      <c r="O9" s="2">
        <v>20.32</v>
      </c>
      <c r="P9" s="2">
        <f t="shared" si="3"/>
        <v>8535169.1128286924</v>
      </c>
      <c r="Q9" s="2">
        <f t="shared" si="4"/>
        <v>6.2346012511531722E-3</v>
      </c>
    </row>
    <row r="10" spans="1:17" x14ac:dyDescent="0.2">
      <c r="A10" s="2" t="s">
        <v>4</v>
      </c>
      <c r="B10" s="2">
        <v>2019</v>
      </c>
      <c r="C10" s="2" t="s">
        <v>1</v>
      </c>
      <c r="D10" s="2" t="s">
        <v>61</v>
      </c>
      <c r="E10">
        <v>21418.509900000001</v>
      </c>
      <c r="F10">
        <v>160149465</v>
      </c>
      <c r="G10" s="2">
        <v>2117.79</v>
      </c>
      <c r="H10" s="2">
        <f t="shared" si="0"/>
        <v>10.113613672743757</v>
      </c>
      <c r="I10" s="2">
        <v>1.383</v>
      </c>
      <c r="J10" s="2">
        <v>70.42</v>
      </c>
      <c r="K10" s="2">
        <f t="shared" si="1"/>
        <v>11277725325.300001</v>
      </c>
      <c r="L10">
        <v>103.73</v>
      </c>
      <c r="M10">
        <v>93.85</v>
      </c>
      <c r="N10" s="2">
        <f t="shared" si="2"/>
        <v>12016755807.458712</v>
      </c>
      <c r="O10" s="2">
        <v>20.32</v>
      </c>
      <c r="P10" s="2">
        <f t="shared" si="3"/>
        <v>591375777.92611766</v>
      </c>
      <c r="Q10" s="2">
        <f t="shared" si="4"/>
        <v>0.42760359936812559</v>
      </c>
    </row>
    <row r="11" spans="1:17" x14ac:dyDescent="0.2">
      <c r="A11" s="2" t="s">
        <v>4</v>
      </c>
      <c r="B11" s="2">
        <v>2019</v>
      </c>
      <c r="C11" s="2" t="s">
        <v>1</v>
      </c>
      <c r="D11" s="2" t="s">
        <v>8</v>
      </c>
      <c r="E11">
        <v>481.80430000000001</v>
      </c>
      <c r="F11">
        <v>3575440</v>
      </c>
      <c r="G11" s="2">
        <v>2117.79</v>
      </c>
      <c r="H11" s="2">
        <f t="shared" si="0"/>
        <v>0.22750334074672182</v>
      </c>
      <c r="I11" s="2">
        <v>1.383</v>
      </c>
      <c r="J11" s="2">
        <v>70.42</v>
      </c>
      <c r="K11" s="2">
        <f t="shared" si="1"/>
        <v>251782484.80000001</v>
      </c>
      <c r="L11">
        <v>103.73</v>
      </c>
      <c r="M11">
        <v>93.85</v>
      </c>
      <c r="N11" s="2">
        <f t="shared" si="2"/>
        <v>268281816.51571658</v>
      </c>
      <c r="O11" s="2">
        <v>20.32</v>
      </c>
      <c r="P11" s="2">
        <f t="shared" si="3"/>
        <v>13202845.300970305</v>
      </c>
      <c r="Q11" s="2">
        <f t="shared" si="4"/>
        <v>9.5465258864571977E-3</v>
      </c>
    </row>
    <row r="12" spans="1:17" x14ac:dyDescent="0.2">
      <c r="A12" s="2" t="s">
        <v>4</v>
      </c>
      <c r="B12" s="2">
        <v>2020</v>
      </c>
      <c r="C12" s="2" t="s">
        <v>1</v>
      </c>
      <c r="D12" s="2" t="s">
        <v>61</v>
      </c>
      <c r="E12">
        <v>15429.147300000001</v>
      </c>
      <c r="F12">
        <v>115954719</v>
      </c>
      <c r="G12" s="2">
        <v>1503.3</v>
      </c>
      <c r="H12" s="2">
        <f t="shared" si="0"/>
        <v>10.263518459389344</v>
      </c>
      <c r="I12" s="2">
        <v>1.3959999999999999</v>
      </c>
      <c r="J12" s="2">
        <v>74.099999999999994</v>
      </c>
      <c r="K12" s="2">
        <f t="shared" si="1"/>
        <v>8592244677.8999996</v>
      </c>
      <c r="L12">
        <v>106.61</v>
      </c>
      <c r="M12">
        <v>100</v>
      </c>
      <c r="N12" s="2">
        <f t="shared" si="2"/>
        <v>8592244677.8999996</v>
      </c>
      <c r="O12" s="2">
        <v>20.32</v>
      </c>
      <c r="P12" s="2">
        <f t="shared" si="3"/>
        <v>422846686.90452754</v>
      </c>
      <c r="Q12" s="2">
        <f t="shared" si="4"/>
        <v>0.3028987728542461</v>
      </c>
    </row>
    <row r="13" spans="1:17" x14ac:dyDescent="0.2">
      <c r="A13" s="2" t="s">
        <v>4</v>
      </c>
      <c r="B13" s="2">
        <v>2020</v>
      </c>
      <c r="C13" s="2" t="s">
        <v>1</v>
      </c>
      <c r="D13" s="2" t="s">
        <v>8</v>
      </c>
      <c r="E13">
        <v>346.03039999999999</v>
      </c>
      <c r="F13">
        <v>2580884</v>
      </c>
      <c r="G13" s="2">
        <v>1503.3</v>
      </c>
      <c r="H13" s="2">
        <f t="shared" si="0"/>
        <v>0.230180536153795</v>
      </c>
      <c r="I13" s="2">
        <v>1.3959999999999999</v>
      </c>
      <c r="J13" s="2">
        <v>74.099999999999994</v>
      </c>
      <c r="K13" s="2">
        <f t="shared" si="1"/>
        <v>191243504.39999998</v>
      </c>
      <c r="L13">
        <v>106.61</v>
      </c>
      <c r="M13">
        <v>100</v>
      </c>
      <c r="N13" s="2">
        <f t="shared" si="2"/>
        <v>191243504.39999998</v>
      </c>
      <c r="O13" s="2">
        <v>20.32</v>
      </c>
      <c r="P13" s="2">
        <f t="shared" si="3"/>
        <v>9411589.7834645659</v>
      </c>
      <c r="Q13" s="2">
        <f t="shared" si="4"/>
        <v>6.7418264924531271E-3</v>
      </c>
    </row>
    <row r="14" spans="1:17" x14ac:dyDescent="0.2">
      <c r="A14" s="2" t="s">
        <v>4</v>
      </c>
      <c r="B14" s="2">
        <v>2015</v>
      </c>
      <c r="C14" s="2" t="s">
        <v>5</v>
      </c>
      <c r="D14" s="2" t="s">
        <v>61</v>
      </c>
      <c r="E14">
        <v>82010.248300000007</v>
      </c>
      <c r="F14">
        <v>564400241</v>
      </c>
      <c r="G14" s="2">
        <v>3130.36</v>
      </c>
      <c r="H14" s="2">
        <f t="shared" si="0"/>
        <v>26.198344056274678</v>
      </c>
      <c r="I14" s="2">
        <v>1.323</v>
      </c>
      <c r="J14" s="2">
        <v>64.150000000000006</v>
      </c>
      <c r="K14" s="2">
        <f t="shared" si="1"/>
        <v>36206275460.150002</v>
      </c>
      <c r="L14">
        <v>104.91</v>
      </c>
      <c r="M14">
        <v>80.27</v>
      </c>
      <c r="N14" s="2">
        <f t="shared" si="2"/>
        <v>45105612881.711723</v>
      </c>
      <c r="O14" s="2">
        <v>20.32</v>
      </c>
      <c r="P14" s="2">
        <f t="shared" si="3"/>
        <v>2219764413.4700651</v>
      </c>
      <c r="Q14" s="2">
        <f t="shared" si="4"/>
        <v>1.6778264652079102</v>
      </c>
    </row>
    <row r="15" spans="1:17" x14ac:dyDescent="0.2">
      <c r="A15" s="2" t="s">
        <v>4</v>
      </c>
      <c r="B15" s="2">
        <v>2015</v>
      </c>
      <c r="C15" s="2" t="s">
        <v>5</v>
      </c>
      <c r="D15" s="2" t="s">
        <v>8</v>
      </c>
      <c r="E15">
        <v>782.78980000000001</v>
      </c>
      <c r="F15">
        <v>5299025</v>
      </c>
      <c r="G15" s="2">
        <v>3130.36</v>
      </c>
      <c r="H15" s="2">
        <f t="shared" si="0"/>
        <v>0.25006382652474474</v>
      </c>
      <c r="I15" s="2">
        <v>1.323</v>
      </c>
      <c r="J15" s="2">
        <v>64.150000000000006</v>
      </c>
      <c r="K15" s="2">
        <f t="shared" si="1"/>
        <v>339932453.75000006</v>
      </c>
      <c r="L15">
        <v>104.91</v>
      </c>
      <c r="M15">
        <v>80.27</v>
      </c>
      <c r="N15" s="2">
        <f t="shared" si="2"/>
        <v>423486300.92188877</v>
      </c>
      <c r="O15" s="2">
        <v>20.32</v>
      </c>
      <c r="P15" s="2">
        <f t="shared" si="3"/>
        <v>20840861.265840981</v>
      </c>
      <c r="Q15" s="2">
        <f t="shared" si="4"/>
        <v>1.5752729603810266E-2</v>
      </c>
    </row>
    <row r="16" spans="1:17" x14ac:dyDescent="0.2">
      <c r="A16" s="2" t="s">
        <v>4</v>
      </c>
      <c r="B16" s="2">
        <v>2016</v>
      </c>
      <c r="C16" s="2" t="s">
        <v>5</v>
      </c>
      <c r="D16" s="2" t="s">
        <v>61</v>
      </c>
      <c r="E16">
        <v>140425.97760000001</v>
      </c>
      <c r="F16">
        <v>906223150</v>
      </c>
      <c r="G16" s="2">
        <v>5658.63</v>
      </c>
      <c r="H16" s="2">
        <f t="shared" si="0"/>
        <v>24.816250152422054</v>
      </c>
      <c r="I16" s="2">
        <v>1.339</v>
      </c>
      <c r="J16" s="2">
        <v>67.2</v>
      </c>
      <c r="K16" s="2">
        <f t="shared" si="1"/>
        <v>60898195680</v>
      </c>
      <c r="L16">
        <v>104.94</v>
      </c>
      <c r="M16">
        <v>84.23</v>
      </c>
      <c r="N16" s="2">
        <f t="shared" si="2"/>
        <v>72299888020.895172</v>
      </c>
      <c r="O16" s="2">
        <v>20.32</v>
      </c>
      <c r="P16" s="2">
        <f t="shared" si="3"/>
        <v>3558065355.3590145</v>
      </c>
      <c r="Q16" s="2">
        <f t="shared" si="4"/>
        <v>2.6572556798797717</v>
      </c>
    </row>
    <row r="17" spans="1:17" x14ac:dyDescent="0.2">
      <c r="A17" s="2" t="s">
        <v>4</v>
      </c>
      <c r="B17" s="2">
        <v>2016</v>
      </c>
      <c r="C17" s="2" t="s">
        <v>5</v>
      </c>
      <c r="D17" s="2" t="s">
        <v>8</v>
      </c>
      <c r="E17">
        <v>1466.6774</v>
      </c>
      <c r="F17">
        <v>9622256</v>
      </c>
      <c r="G17" s="2">
        <v>5658.63</v>
      </c>
      <c r="H17" s="2">
        <f t="shared" si="0"/>
        <v>0.25919302021867485</v>
      </c>
      <c r="I17" s="2">
        <v>1.339</v>
      </c>
      <c r="J17" s="2">
        <v>67.2</v>
      </c>
      <c r="K17" s="2">
        <f t="shared" si="1"/>
        <v>646615603.20000005</v>
      </c>
      <c r="L17">
        <v>104.94</v>
      </c>
      <c r="M17">
        <v>84.23</v>
      </c>
      <c r="N17" s="2">
        <f t="shared" si="2"/>
        <v>767678503.14614749</v>
      </c>
      <c r="O17" s="2">
        <v>20.32</v>
      </c>
      <c r="P17" s="2">
        <f t="shared" si="3"/>
        <v>37779453.894987576</v>
      </c>
      <c r="Q17" s="2">
        <f t="shared" si="4"/>
        <v>2.8214678039572498E-2</v>
      </c>
    </row>
    <row r="18" spans="1:17" x14ac:dyDescent="0.2">
      <c r="A18" s="2" t="s">
        <v>4</v>
      </c>
      <c r="B18" s="2">
        <v>2017</v>
      </c>
      <c r="C18" s="2" t="s">
        <v>5</v>
      </c>
      <c r="D18" s="2" t="s">
        <v>61</v>
      </c>
      <c r="E18">
        <v>214672.7806</v>
      </c>
      <c r="F18">
        <v>1529975577</v>
      </c>
      <c r="G18" s="2">
        <v>9563.69</v>
      </c>
      <c r="H18" s="2">
        <f t="shared" si="0"/>
        <v>22.446647747888104</v>
      </c>
      <c r="I18" s="2">
        <v>1.3540000000000001</v>
      </c>
      <c r="J18" s="2">
        <v>65.12</v>
      </c>
      <c r="K18" s="2">
        <f t="shared" si="1"/>
        <v>99632009574.240005</v>
      </c>
      <c r="L18">
        <v>103.33</v>
      </c>
      <c r="M18">
        <v>87.04</v>
      </c>
      <c r="N18" s="2">
        <f t="shared" si="2"/>
        <v>114466922764.52205</v>
      </c>
      <c r="O18" s="2">
        <v>20.32</v>
      </c>
      <c r="P18" s="2">
        <f t="shared" si="3"/>
        <v>5633214702.978447</v>
      </c>
      <c r="Q18" s="2">
        <f t="shared" si="4"/>
        <v>4.1604244482854114</v>
      </c>
    </row>
    <row r="19" spans="1:17" x14ac:dyDescent="0.2">
      <c r="A19" s="2" t="s">
        <v>4</v>
      </c>
      <c r="B19" s="2">
        <v>2017</v>
      </c>
      <c r="C19" s="2" t="s">
        <v>5</v>
      </c>
      <c r="D19" s="2" t="s">
        <v>8</v>
      </c>
      <c r="E19">
        <v>2288.1161999999999</v>
      </c>
      <c r="F19">
        <v>16587894</v>
      </c>
      <c r="G19" s="2">
        <v>9563.69</v>
      </c>
      <c r="H19" s="2">
        <f t="shared" si="0"/>
        <v>0.23925035211304421</v>
      </c>
      <c r="I19" s="2">
        <v>1.3540000000000001</v>
      </c>
      <c r="J19" s="2">
        <v>65.12</v>
      </c>
      <c r="K19" s="2">
        <f t="shared" si="1"/>
        <v>1080203657.28</v>
      </c>
      <c r="L19">
        <v>103.33</v>
      </c>
      <c r="M19">
        <v>87.04</v>
      </c>
      <c r="N19" s="2">
        <f t="shared" si="2"/>
        <v>1241042804.7794118</v>
      </c>
      <c r="O19" s="2">
        <v>20.32</v>
      </c>
      <c r="P19" s="2">
        <f t="shared" si="3"/>
        <v>61074941.180089161</v>
      </c>
      <c r="Q19" s="2">
        <f t="shared" si="4"/>
        <v>4.5107046661808835E-2</v>
      </c>
    </row>
    <row r="20" spans="1:17" x14ac:dyDescent="0.2">
      <c r="A20" s="2" t="s">
        <v>4</v>
      </c>
      <c r="B20" s="2">
        <v>2018</v>
      </c>
      <c r="C20" s="2" t="s">
        <v>5</v>
      </c>
      <c r="D20" s="2" t="s">
        <v>61</v>
      </c>
      <c r="E20">
        <v>154837.9615</v>
      </c>
      <c r="F20">
        <v>1105482645</v>
      </c>
      <c r="G20" s="2">
        <v>6750.97</v>
      </c>
      <c r="H20" s="2">
        <f t="shared" si="0"/>
        <v>22.935661319780714</v>
      </c>
      <c r="I20" s="2">
        <v>1.369</v>
      </c>
      <c r="J20" s="2">
        <v>68.39</v>
      </c>
      <c r="K20" s="2">
        <f t="shared" si="1"/>
        <v>75603958091.550003</v>
      </c>
      <c r="L20">
        <v>103.94</v>
      </c>
      <c r="M20">
        <v>90.48</v>
      </c>
      <c r="N20" s="2">
        <f t="shared" si="2"/>
        <v>83558751206.3992</v>
      </c>
      <c r="O20" s="2">
        <v>20.32</v>
      </c>
      <c r="P20" s="2">
        <f t="shared" si="3"/>
        <v>4112143268.0314565</v>
      </c>
      <c r="Q20" s="2">
        <f t="shared" si="4"/>
        <v>3.0037569525430654</v>
      </c>
    </row>
    <row r="21" spans="1:17" x14ac:dyDescent="0.2">
      <c r="A21" s="2" t="s">
        <v>4</v>
      </c>
      <c r="B21" s="2">
        <v>2018</v>
      </c>
      <c r="C21" s="2" t="s">
        <v>5</v>
      </c>
      <c r="D21" s="2" t="s">
        <v>8</v>
      </c>
      <c r="E21">
        <v>1614.7053000000001</v>
      </c>
      <c r="F21">
        <v>11414489</v>
      </c>
      <c r="G21" s="2">
        <v>6750.97</v>
      </c>
      <c r="H21" s="2">
        <f t="shared" si="0"/>
        <v>0.23918122877156914</v>
      </c>
      <c r="I21" s="2">
        <v>1.369</v>
      </c>
      <c r="J21" s="2">
        <v>68.39</v>
      </c>
      <c r="K21" s="2">
        <f t="shared" si="1"/>
        <v>780636902.71000004</v>
      </c>
      <c r="L21">
        <v>103.94</v>
      </c>
      <c r="M21">
        <v>90.48</v>
      </c>
      <c r="N21" s="2">
        <f t="shared" si="2"/>
        <v>862772880.97922194</v>
      </c>
      <c r="O21" s="2">
        <v>20.32</v>
      </c>
      <c r="P21" s="2">
        <f t="shared" si="3"/>
        <v>42459295.323780604</v>
      </c>
      <c r="Q21" s="2">
        <f t="shared" si="4"/>
        <v>3.1014824926063261E-2</v>
      </c>
    </row>
    <row r="22" spans="1:17" x14ac:dyDescent="0.2">
      <c r="A22" s="2" t="s">
        <v>4</v>
      </c>
      <c r="B22" s="2">
        <v>2019</v>
      </c>
      <c r="C22" s="2" t="s">
        <v>5</v>
      </c>
      <c r="D22" s="2" t="s">
        <v>61</v>
      </c>
      <c r="E22">
        <v>160829.22380000001</v>
      </c>
      <c r="F22">
        <v>1198728029</v>
      </c>
      <c r="G22" s="2">
        <v>6510.06</v>
      </c>
      <c r="H22" s="2">
        <f t="shared" si="0"/>
        <v>24.70472219918096</v>
      </c>
      <c r="I22" s="2">
        <v>1.383</v>
      </c>
      <c r="J22" s="2">
        <v>70.42</v>
      </c>
      <c r="K22" s="2">
        <f t="shared" si="1"/>
        <v>84414427802.180008</v>
      </c>
      <c r="L22">
        <v>103.73</v>
      </c>
      <c r="M22">
        <v>93.85</v>
      </c>
      <c r="N22" s="2">
        <f t="shared" si="2"/>
        <v>89946113800.937683</v>
      </c>
      <c r="O22" s="2">
        <v>20.32</v>
      </c>
      <c r="P22" s="2">
        <f t="shared" si="3"/>
        <v>4426481978.3926029</v>
      </c>
      <c r="Q22" s="2">
        <f t="shared" si="4"/>
        <v>3.2006377284111371</v>
      </c>
    </row>
    <row r="23" spans="1:17" x14ac:dyDescent="0.2">
      <c r="A23" s="2" t="s">
        <v>4</v>
      </c>
      <c r="B23" s="2">
        <v>2019</v>
      </c>
      <c r="C23" s="2" t="s">
        <v>5</v>
      </c>
      <c r="D23" s="2" t="s">
        <v>8</v>
      </c>
      <c r="E23">
        <v>1662.1401000000001</v>
      </c>
      <c r="F23">
        <v>12390318</v>
      </c>
      <c r="G23" s="2">
        <v>6510.06</v>
      </c>
      <c r="H23" s="2">
        <f t="shared" si="0"/>
        <v>0.25531870674003004</v>
      </c>
      <c r="I23" s="2">
        <v>1.383</v>
      </c>
      <c r="J23" s="2">
        <v>70.42</v>
      </c>
      <c r="K23" s="2">
        <f t="shared" si="1"/>
        <v>872526193.56000006</v>
      </c>
      <c r="L23">
        <v>103.73</v>
      </c>
      <c r="M23">
        <v>93.85</v>
      </c>
      <c r="N23" s="2">
        <f t="shared" si="2"/>
        <v>929702923.34576452</v>
      </c>
      <c r="O23" s="2">
        <v>20.32</v>
      </c>
      <c r="P23" s="2">
        <f t="shared" si="3"/>
        <v>45753096.621346675</v>
      </c>
      <c r="Q23" s="2">
        <f t="shared" si="4"/>
        <v>3.3082499364675833E-2</v>
      </c>
    </row>
    <row r="24" spans="1:17" x14ac:dyDescent="0.2">
      <c r="A24" s="2" t="s">
        <v>4</v>
      </c>
      <c r="B24" s="2">
        <v>2020</v>
      </c>
      <c r="C24" s="2" t="s">
        <v>5</v>
      </c>
      <c r="D24" s="2" t="s">
        <v>61</v>
      </c>
      <c r="E24">
        <v>138374.47930000001</v>
      </c>
      <c r="F24">
        <v>1036609645</v>
      </c>
      <c r="G24" s="2">
        <v>5628.8</v>
      </c>
      <c r="H24" s="2">
        <f t="shared" si="0"/>
        <v>24.583300046191017</v>
      </c>
      <c r="I24" s="2">
        <v>1.3959999999999999</v>
      </c>
      <c r="J24" s="2">
        <v>74.099999999999994</v>
      </c>
      <c r="K24" s="2">
        <f t="shared" si="1"/>
        <v>76812774694.5</v>
      </c>
      <c r="L24">
        <v>106.61</v>
      </c>
      <c r="M24">
        <v>100</v>
      </c>
      <c r="N24" s="2">
        <f t="shared" si="2"/>
        <v>76812774694.5</v>
      </c>
      <c r="O24" s="2">
        <v>20.32</v>
      </c>
      <c r="P24" s="2">
        <f t="shared" si="3"/>
        <v>3780156234.9655509</v>
      </c>
      <c r="Q24" s="2">
        <f t="shared" si="4"/>
        <v>2.7078483058492484</v>
      </c>
    </row>
    <row r="25" spans="1:17" x14ac:dyDescent="0.2">
      <c r="A25" s="2" t="s">
        <v>4</v>
      </c>
      <c r="B25" s="2">
        <v>2020</v>
      </c>
      <c r="C25" s="2" t="s">
        <v>5</v>
      </c>
      <c r="D25" s="2" t="s">
        <v>8</v>
      </c>
      <c r="E25">
        <v>1458.4394</v>
      </c>
      <c r="F25">
        <v>10927315</v>
      </c>
      <c r="G25" s="2">
        <v>5628.8</v>
      </c>
      <c r="H25" s="2">
        <f t="shared" si="0"/>
        <v>0.25910307703240476</v>
      </c>
      <c r="I25" s="2">
        <v>1.3959999999999999</v>
      </c>
      <c r="J25" s="2">
        <v>74.099999999999994</v>
      </c>
      <c r="K25" s="2">
        <f t="shared" si="1"/>
        <v>809714041.49999988</v>
      </c>
      <c r="L25">
        <v>106.61</v>
      </c>
      <c r="M25">
        <v>100</v>
      </c>
      <c r="N25" s="2">
        <f t="shared" si="2"/>
        <v>809714041.49999988</v>
      </c>
      <c r="O25" s="2">
        <v>20.32</v>
      </c>
      <c r="P25" s="2">
        <f t="shared" si="3"/>
        <v>39848131.963582672</v>
      </c>
      <c r="Q25" s="2">
        <f t="shared" si="4"/>
        <v>2.8544507137236871E-2</v>
      </c>
    </row>
    <row r="26" spans="1:17" x14ac:dyDescent="0.2">
      <c r="A26" s="2" t="s">
        <v>12</v>
      </c>
      <c r="B26" s="2">
        <v>2015</v>
      </c>
      <c r="C26" s="2" t="s">
        <v>1</v>
      </c>
      <c r="D26" s="2" t="s">
        <v>61</v>
      </c>
      <c r="E26">
        <v>684199.47239999997</v>
      </c>
      <c r="F26">
        <v>5851270392</v>
      </c>
      <c r="G26" s="2">
        <v>32970</v>
      </c>
      <c r="H26" s="2">
        <f t="shared" si="0"/>
        <v>20.752182966333031</v>
      </c>
      <c r="I26" s="2">
        <v>1.38</v>
      </c>
      <c r="J26" s="2">
        <v>6.23</v>
      </c>
      <c r="K26" s="2">
        <f t="shared" si="1"/>
        <v>36453414542.160004</v>
      </c>
      <c r="L26">
        <v>101.4</v>
      </c>
      <c r="M26">
        <v>89.61</v>
      </c>
      <c r="N26" s="2">
        <f t="shared" si="2"/>
        <v>40680074257.515907</v>
      </c>
      <c r="O26" s="2">
        <v>4.01</v>
      </c>
      <c r="P26" s="2">
        <f t="shared" si="3"/>
        <v>10144656922.073793</v>
      </c>
      <c r="Q26" s="2">
        <f t="shared" si="4"/>
        <v>7.3512006681694153</v>
      </c>
    </row>
    <row r="27" spans="1:17" x14ac:dyDescent="0.2">
      <c r="A27" s="2" t="s">
        <v>12</v>
      </c>
      <c r="B27" s="2">
        <v>2015</v>
      </c>
      <c r="C27" s="2" t="s">
        <v>1</v>
      </c>
      <c r="D27" s="2" t="s">
        <v>8</v>
      </c>
      <c r="E27">
        <v>39052.464800000002</v>
      </c>
      <c r="F27">
        <v>338750580</v>
      </c>
      <c r="G27" s="2">
        <v>32970</v>
      </c>
      <c r="H27" s="2">
        <f t="shared" si="0"/>
        <v>1.1844848286320899</v>
      </c>
      <c r="I27" s="2">
        <v>1.38</v>
      </c>
      <c r="J27" s="2">
        <v>6.23</v>
      </c>
      <c r="K27" s="2">
        <f t="shared" si="1"/>
        <v>2110416113.4000001</v>
      </c>
      <c r="L27">
        <v>101.4</v>
      </c>
      <c r="M27">
        <v>89.61</v>
      </c>
      <c r="N27" s="2">
        <f t="shared" si="2"/>
        <v>2355112279.2099094</v>
      </c>
      <c r="O27" s="2">
        <v>4.01</v>
      </c>
      <c r="P27" s="2">
        <f t="shared" si="3"/>
        <v>587309795.31419194</v>
      </c>
      <c r="Q27" s="2">
        <f t="shared" si="4"/>
        <v>0.42558680819868983</v>
      </c>
    </row>
    <row r="28" spans="1:17" x14ac:dyDescent="0.2">
      <c r="A28" s="2" t="s">
        <v>12</v>
      </c>
      <c r="B28" s="2">
        <v>2016</v>
      </c>
      <c r="C28" s="2" t="s">
        <v>1</v>
      </c>
      <c r="D28" s="2" t="s">
        <v>61</v>
      </c>
      <c r="E28">
        <v>397178.16609999997</v>
      </c>
      <c r="F28">
        <v>3493724869</v>
      </c>
      <c r="G28" s="2">
        <v>19300</v>
      </c>
      <c r="H28" s="2">
        <f t="shared" si="0"/>
        <v>20.579179590673572</v>
      </c>
      <c r="I28" s="2">
        <v>1.3879999999999999</v>
      </c>
      <c r="J28" s="2">
        <v>6.64</v>
      </c>
      <c r="K28" s="2">
        <f t="shared" si="1"/>
        <v>23198333130.16</v>
      </c>
      <c r="L28">
        <v>102</v>
      </c>
      <c r="M28">
        <v>91.4</v>
      </c>
      <c r="N28" s="2">
        <f t="shared" si="2"/>
        <v>25381108457.50547</v>
      </c>
      <c r="O28" s="2">
        <v>4.01</v>
      </c>
      <c r="P28" s="2">
        <f t="shared" si="3"/>
        <v>6329453480.6746817</v>
      </c>
      <c r="Q28" s="2">
        <f t="shared" si="4"/>
        <v>4.5601249860768602</v>
      </c>
    </row>
    <row r="29" spans="1:17" x14ac:dyDescent="0.2">
      <c r="A29" s="2" t="s">
        <v>12</v>
      </c>
      <c r="B29" s="2">
        <v>2016</v>
      </c>
      <c r="C29" s="2" t="s">
        <v>1</v>
      </c>
      <c r="D29" s="2" t="s">
        <v>8</v>
      </c>
      <c r="E29">
        <v>22704.1211</v>
      </c>
      <c r="F29">
        <v>202185876</v>
      </c>
      <c r="G29" s="2">
        <v>19300</v>
      </c>
      <c r="H29" s="2">
        <f t="shared" si="0"/>
        <v>1.1763793316062177</v>
      </c>
      <c r="I29" s="2">
        <v>1.3879999999999999</v>
      </c>
      <c r="J29" s="2">
        <v>6.64</v>
      </c>
      <c r="K29" s="2">
        <f t="shared" si="1"/>
        <v>1342514216.6399999</v>
      </c>
      <c r="L29">
        <v>102</v>
      </c>
      <c r="M29">
        <v>91.4</v>
      </c>
      <c r="N29" s="2">
        <f t="shared" si="2"/>
        <v>1468833935.0547044</v>
      </c>
      <c r="O29" s="2">
        <v>4.01</v>
      </c>
      <c r="P29" s="2">
        <f t="shared" si="3"/>
        <v>366292751.88396621</v>
      </c>
      <c r="Q29" s="2">
        <f t="shared" si="4"/>
        <v>0.26389967714983154</v>
      </c>
    </row>
    <row r="30" spans="1:17" x14ac:dyDescent="0.2">
      <c r="A30" s="2" t="s">
        <v>12</v>
      </c>
      <c r="B30" s="2">
        <v>2017</v>
      </c>
      <c r="C30" s="2" t="s">
        <v>1</v>
      </c>
      <c r="D30" s="2" t="s">
        <v>61</v>
      </c>
      <c r="E30">
        <v>289314.13510000001</v>
      </c>
      <c r="F30">
        <v>2594664457</v>
      </c>
      <c r="G30" s="2">
        <v>15030</v>
      </c>
      <c r="H30" s="2">
        <f t="shared" si="0"/>
        <v>19.249110785096473</v>
      </c>
      <c r="I30" s="2">
        <v>1.3959999999999999</v>
      </c>
      <c r="J30" s="2">
        <v>6.76</v>
      </c>
      <c r="K30" s="2">
        <f t="shared" si="1"/>
        <v>17539931729.32</v>
      </c>
      <c r="L30">
        <v>101.6</v>
      </c>
      <c r="M30">
        <v>92.88</v>
      </c>
      <c r="N30" s="2">
        <f t="shared" si="2"/>
        <v>18884508752.497849</v>
      </c>
      <c r="O30" s="2">
        <v>4.01</v>
      </c>
      <c r="P30" s="2">
        <f t="shared" si="3"/>
        <v>4709353803.6154242</v>
      </c>
      <c r="Q30" s="2">
        <f t="shared" si="4"/>
        <v>3.3734626100397023</v>
      </c>
    </row>
    <row r="31" spans="1:17" x14ac:dyDescent="0.2">
      <c r="A31" s="2" t="s">
        <v>12</v>
      </c>
      <c r="B31" s="2">
        <v>2017</v>
      </c>
      <c r="C31" s="2" t="s">
        <v>1</v>
      </c>
      <c r="D31" s="2" t="s">
        <v>8</v>
      </c>
      <c r="E31">
        <v>14721.5044</v>
      </c>
      <c r="F31">
        <v>132561678</v>
      </c>
      <c r="G31" s="2">
        <v>15030</v>
      </c>
      <c r="H31" s="2">
        <f t="shared" si="0"/>
        <v>0.97947467731204252</v>
      </c>
      <c r="I31" s="2">
        <v>1.3959999999999999</v>
      </c>
      <c r="J31" s="2">
        <v>6.76</v>
      </c>
      <c r="K31" s="2">
        <f t="shared" si="1"/>
        <v>896116943.27999997</v>
      </c>
      <c r="L31">
        <v>101.6</v>
      </c>
      <c r="M31">
        <v>92.88</v>
      </c>
      <c r="N31" s="2">
        <f t="shared" si="2"/>
        <v>964811523.77260983</v>
      </c>
      <c r="O31" s="2">
        <v>4.01</v>
      </c>
      <c r="P31" s="2">
        <f t="shared" si="3"/>
        <v>240601377.49940395</v>
      </c>
      <c r="Q31" s="2">
        <f t="shared" si="4"/>
        <v>0.17235055694799711</v>
      </c>
    </row>
    <row r="32" spans="1:17" x14ac:dyDescent="0.2">
      <c r="A32" s="2" t="s">
        <v>12</v>
      </c>
      <c r="B32" s="2">
        <v>2018</v>
      </c>
      <c r="C32" s="2" t="s">
        <v>1</v>
      </c>
      <c r="D32" s="2" t="s">
        <v>61</v>
      </c>
      <c r="E32">
        <v>377530.03739999997</v>
      </c>
      <c r="F32">
        <v>3789199352</v>
      </c>
      <c r="G32" s="2">
        <v>20590</v>
      </c>
      <c r="H32" s="2">
        <f t="shared" si="0"/>
        <v>18.335601622146672</v>
      </c>
      <c r="I32" s="2">
        <v>1.403</v>
      </c>
      <c r="J32" s="2">
        <v>6.62</v>
      </c>
      <c r="K32" s="2">
        <f t="shared" si="1"/>
        <v>25084499710.240002</v>
      </c>
      <c r="L32">
        <v>102.1</v>
      </c>
      <c r="M32">
        <v>94.82</v>
      </c>
      <c r="N32" s="2">
        <f t="shared" si="2"/>
        <v>26454861537.903397</v>
      </c>
      <c r="O32" s="2">
        <v>4.01</v>
      </c>
      <c r="P32" s="2">
        <f t="shared" si="3"/>
        <v>6597222328.6542139</v>
      </c>
      <c r="Q32" s="2">
        <f t="shared" si="4"/>
        <v>4.7022254658975156</v>
      </c>
    </row>
    <row r="33" spans="1:17" x14ac:dyDescent="0.2">
      <c r="A33" s="2" t="s">
        <v>12</v>
      </c>
      <c r="B33" s="2">
        <v>2018</v>
      </c>
      <c r="C33" s="2" t="s">
        <v>1</v>
      </c>
      <c r="D33" s="2" t="s">
        <v>8</v>
      </c>
      <c r="E33">
        <v>17957.202300000001</v>
      </c>
      <c r="F33">
        <v>187646496</v>
      </c>
      <c r="G33" s="2">
        <v>20590</v>
      </c>
      <c r="H33" s="2">
        <f t="shared" si="0"/>
        <v>0.87213221466731428</v>
      </c>
      <c r="I33" s="2">
        <v>1.403</v>
      </c>
      <c r="J33" s="2">
        <v>6.62</v>
      </c>
      <c r="K33" s="2">
        <f t="shared" si="1"/>
        <v>1242219803.52</v>
      </c>
      <c r="L33">
        <v>102.1</v>
      </c>
      <c r="M33">
        <v>94.82</v>
      </c>
      <c r="N33" s="2">
        <f t="shared" si="2"/>
        <v>1310082053.9126768</v>
      </c>
      <c r="O33" s="2">
        <v>4.01</v>
      </c>
      <c r="P33" s="2">
        <f t="shared" si="3"/>
        <v>326703754.09293687</v>
      </c>
      <c r="Q33" s="2">
        <f t="shared" si="4"/>
        <v>0.23286083684457368</v>
      </c>
    </row>
    <row r="34" spans="1:17" x14ac:dyDescent="0.2">
      <c r="A34" s="2" t="s">
        <v>12</v>
      </c>
      <c r="B34" s="2">
        <v>2019</v>
      </c>
      <c r="C34" s="2" t="s">
        <v>1</v>
      </c>
      <c r="D34" s="2" t="s">
        <v>61</v>
      </c>
      <c r="E34">
        <v>455992.4215</v>
      </c>
      <c r="F34">
        <v>4831698453</v>
      </c>
      <c r="G34" s="2">
        <v>25740</v>
      </c>
      <c r="H34" s="2">
        <f t="shared" si="0"/>
        <v>17.715323290598292</v>
      </c>
      <c r="I34" s="2">
        <v>1.4079999999999999</v>
      </c>
      <c r="J34" s="2">
        <v>6.91</v>
      </c>
      <c r="K34" s="2">
        <f t="shared" si="1"/>
        <v>33387036310.23</v>
      </c>
      <c r="L34">
        <v>102.9</v>
      </c>
      <c r="M34">
        <v>97.56</v>
      </c>
      <c r="N34" s="2">
        <f t="shared" si="2"/>
        <v>34222054438.530136</v>
      </c>
      <c r="O34" s="2">
        <v>4.01</v>
      </c>
      <c r="P34" s="2">
        <f t="shared" si="3"/>
        <v>8534178164.2219791</v>
      </c>
      <c r="Q34" s="2">
        <f t="shared" si="4"/>
        <v>6.061206082544019</v>
      </c>
    </row>
    <row r="35" spans="1:17" x14ac:dyDescent="0.2">
      <c r="A35" s="2" t="s">
        <v>12</v>
      </c>
      <c r="B35" s="2">
        <v>2019</v>
      </c>
      <c r="C35" s="2" t="s">
        <v>1</v>
      </c>
      <c r="D35" s="2" t="s">
        <v>8</v>
      </c>
      <c r="E35">
        <v>21778.941699999999</v>
      </c>
      <c r="F35">
        <v>240863391</v>
      </c>
      <c r="G35" s="2">
        <v>25740</v>
      </c>
      <c r="H35" s="2">
        <f t="shared" si="0"/>
        <v>0.84611273115773111</v>
      </c>
      <c r="I35" s="2">
        <v>1.4079999999999999</v>
      </c>
      <c r="J35" s="2">
        <v>6.91</v>
      </c>
      <c r="K35" s="2">
        <f t="shared" si="1"/>
        <v>1664366031.8099999</v>
      </c>
      <c r="L35">
        <v>102.9</v>
      </c>
      <c r="M35">
        <v>97.56</v>
      </c>
      <c r="N35" s="2">
        <f t="shared" si="2"/>
        <v>1705992242.5276752</v>
      </c>
      <c r="O35" s="2">
        <v>4.01</v>
      </c>
      <c r="P35" s="2">
        <f t="shared" si="3"/>
        <v>425434474.4458043</v>
      </c>
      <c r="Q35" s="2">
        <f t="shared" si="4"/>
        <v>0.30215516650980417</v>
      </c>
    </row>
    <row r="36" spans="1:17" x14ac:dyDescent="0.2">
      <c r="A36" s="2" t="s">
        <v>12</v>
      </c>
      <c r="B36" s="2">
        <v>2020</v>
      </c>
      <c r="C36" s="2" t="s">
        <v>1</v>
      </c>
      <c r="D36" s="2" t="s">
        <v>61</v>
      </c>
      <c r="E36">
        <v>1060757.21</v>
      </c>
      <c r="F36">
        <v>12961460571</v>
      </c>
      <c r="G36" s="2">
        <v>71670</v>
      </c>
      <c r="H36" s="2">
        <f t="shared" si="0"/>
        <v>14.80057499651179</v>
      </c>
      <c r="I36" s="2">
        <v>1.411</v>
      </c>
      <c r="J36" s="2">
        <v>6.9</v>
      </c>
      <c r="K36" s="2">
        <f t="shared" si="1"/>
        <v>89434077939.900009</v>
      </c>
      <c r="L36">
        <v>102.5</v>
      </c>
      <c r="M36">
        <v>100</v>
      </c>
      <c r="N36" s="2">
        <f t="shared" si="2"/>
        <v>89434077939.899994</v>
      </c>
      <c r="O36" s="2">
        <v>4.01</v>
      </c>
      <c r="P36" s="2">
        <f t="shared" si="3"/>
        <v>22302762578.528679</v>
      </c>
      <c r="Q36" s="2">
        <f t="shared" si="4"/>
        <v>15.806351933755264</v>
      </c>
    </row>
    <row r="37" spans="1:17" x14ac:dyDescent="0.2">
      <c r="A37" s="2" t="s">
        <v>12</v>
      </c>
      <c r="B37" s="2">
        <v>2020</v>
      </c>
      <c r="C37" s="2" t="s">
        <v>1</v>
      </c>
      <c r="D37" s="2" t="s">
        <v>8</v>
      </c>
      <c r="E37">
        <v>55548.129399999998</v>
      </c>
      <c r="F37">
        <v>687864720</v>
      </c>
      <c r="G37" s="2">
        <v>71670</v>
      </c>
      <c r="H37" s="2">
        <f t="shared" si="0"/>
        <v>0.77505412864517931</v>
      </c>
      <c r="I37" s="2">
        <v>1.411</v>
      </c>
      <c r="J37" s="2">
        <v>6.9</v>
      </c>
      <c r="K37" s="2">
        <f t="shared" si="1"/>
        <v>4746266568</v>
      </c>
      <c r="L37">
        <v>102.5</v>
      </c>
      <c r="M37">
        <v>100</v>
      </c>
      <c r="N37" s="2">
        <f t="shared" si="2"/>
        <v>4746266568</v>
      </c>
      <c r="O37" s="2">
        <v>4.01</v>
      </c>
      <c r="P37" s="2">
        <f t="shared" si="3"/>
        <v>1183607622.9426434</v>
      </c>
      <c r="Q37" s="2">
        <f t="shared" si="4"/>
        <v>0.8388431062669337</v>
      </c>
    </row>
    <row r="38" spans="1:17" x14ac:dyDescent="0.2">
      <c r="A38" s="2" t="s">
        <v>12</v>
      </c>
      <c r="B38" s="2">
        <v>2015</v>
      </c>
      <c r="C38" s="2" t="s">
        <v>5</v>
      </c>
      <c r="D38" s="2" t="s">
        <v>61</v>
      </c>
      <c r="E38">
        <v>554634.38329999999</v>
      </c>
      <c r="F38">
        <v>4852304914</v>
      </c>
      <c r="G38" s="2">
        <v>15130</v>
      </c>
      <c r="H38" s="2">
        <f t="shared" si="0"/>
        <v>36.657923549239918</v>
      </c>
      <c r="I38" s="2">
        <v>1.38</v>
      </c>
      <c r="J38" s="2">
        <v>6.23</v>
      </c>
      <c r="K38" s="2">
        <f t="shared" si="1"/>
        <v>30229859614.220001</v>
      </c>
      <c r="L38">
        <v>101.4</v>
      </c>
      <c r="M38">
        <v>89.61</v>
      </c>
      <c r="N38" s="2">
        <f t="shared" si="2"/>
        <v>33734917547.394264</v>
      </c>
      <c r="O38" s="2">
        <v>4.01</v>
      </c>
      <c r="P38" s="2">
        <f t="shared" si="3"/>
        <v>8412697642.7417126</v>
      </c>
      <c r="Q38" s="2">
        <f t="shared" si="4"/>
        <v>6.0961577121316761</v>
      </c>
    </row>
    <row r="39" spans="1:17" x14ac:dyDescent="0.2">
      <c r="A39" s="2" t="s">
        <v>12</v>
      </c>
      <c r="B39" s="2">
        <v>2015</v>
      </c>
      <c r="C39" s="2" t="s">
        <v>5</v>
      </c>
      <c r="D39" s="2" t="s">
        <v>8</v>
      </c>
      <c r="E39">
        <v>9118.6190000000006</v>
      </c>
      <c r="F39">
        <v>77852589</v>
      </c>
      <c r="G39" s="2">
        <v>15130</v>
      </c>
      <c r="H39" s="2">
        <f t="shared" si="0"/>
        <v>0.602684666226041</v>
      </c>
      <c r="I39" s="2">
        <v>1.38</v>
      </c>
      <c r="J39" s="2">
        <v>6.23</v>
      </c>
      <c r="K39" s="2">
        <f t="shared" si="1"/>
        <v>485021629.47000003</v>
      </c>
      <c r="L39">
        <v>101.4</v>
      </c>
      <c r="M39">
        <v>89.61</v>
      </c>
      <c r="N39" s="2">
        <f t="shared" si="2"/>
        <v>541258374.58988953</v>
      </c>
      <c r="O39" s="2">
        <v>4.01</v>
      </c>
      <c r="P39" s="2">
        <f t="shared" si="3"/>
        <v>134977150.77054602</v>
      </c>
      <c r="Q39" s="2">
        <f t="shared" si="4"/>
        <v>9.7809529543873924E-2</v>
      </c>
    </row>
    <row r="40" spans="1:17" x14ac:dyDescent="0.2">
      <c r="A40" s="2" t="s">
        <v>12</v>
      </c>
      <c r="B40" s="2">
        <v>2016</v>
      </c>
      <c r="C40" s="2" t="s">
        <v>5</v>
      </c>
      <c r="D40" s="2" t="s">
        <v>61</v>
      </c>
      <c r="E40">
        <v>1219034.9280999999</v>
      </c>
      <c r="F40">
        <v>10953122169</v>
      </c>
      <c r="G40" s="2">
        <v>34540</v>
      </c>
      <c r="H40" s="2">
        <f t="shared" si="0"/>
        <v>35.293425828025477</v>
      </c>
      <c r="I40" s="2">
        <v>1.3879999999999999</v>
      </c>
      <c r="J40" s="2">
        <v>6.64</v>
      </c>
      <c r="K40" s="2">
        <f t="shared" si="1"/>
        <v>72728731202.160004</v>
      </c>
      <c r="L40">
        <v>102</v>
      </c>
      <c r="M40">
        <v>91.4</v>
      </c>
      <c r="N40" s="2">
        <f t="shared" si="2"/>
        <v>79571915976.105026</v>
      </c>
      <c r="O40" s="2">
        <v>4.01</v>
      </c>
      <c r="P40" s="2">
        <f t="shared" si="3"/>
        <v>19843370567.607239</v>
      </c>
      <c r="Q40" s="2">
        <f t="shared" si="4"/>
        <v>14.296376489630575</v>
      </c>
    </row>
    <row r="41" spans="1:17" x14ac:dyDescent="0.2">
      <c r="A41" s="2" t="s">
        <v>12</v>
      </c>
      <c r="B41" s="2">
        <v>2016</v>
      </c>
      <c r="C41" s="2" t="s">
        <v>5</v>
      </c>
      <c r="D41" s="2" t="s">
        <v>8</v>
      </c>
      <c r="E41">
        <v>20641.102500000001</v>
      </c>
      <c r="F41">
        <v>181282815</v>
      </c>
      <c r="G41" s="2">
        <v>34540</v>
      </c>
      <c r="H41" s="2">
        <f t="shared" si="0"/>
        <v>0.59759995657209031</v>
      </c>
      <c r="I41" s="2">
        <v>1.3879999999999999</v>
      </c>
      <c r="J41" s="2">
        <v>6.64</v>
      </c>
      <c r="K41" s="2">
        <f t="shared" si="1"/>
        <v>1203717891.5999999</v>
      </c>
      <c r="L41">
        <v>102</v>
      </c>
      <c r="M41">
        <v>91.4</v>
      </c>
      <c r="N41" s="2">
        <f t="shared" si="2"/>
        <v>1316977999.5623629</v>
      </c>
      <c r="O41" s="2">
        <v>4.01</v>
      </c>
      <c r="P41" s="2">
        <f t="shared" si="3"/>
        <v>328423441.28737229</v>
      </c>
      <c r="Q41" s="2">
        <f t="shared" si="4"/>
        <v>0.23661631216669474</v>
      </c>
    </row>
    <row r="42" spans="1:17" x14ac:dyDescent="0.2">
      <c r="A42" s="2" t="s">
        <v>12</v>
      </c>
      <c r="B42" s="2">
        <v>2017</v>
      </c>
      <c r="C42" s="2" t="s">
        <v>5</v>
      </c>
      <c r="D42" s="2" t="s">
        <v>61</v>
      </c>
      <c r="E42">
        <v>1688163.1205</v>
      </c>
      <c r="F42">
        <v>15426482978</v>
      </c>
      <c r="G42" s="2">
        <v>53060</v>
      </c>
      <c r="H42" s="2">
        <f t="shared" si="0"/>
        <v>31.816116104410099</v>
      </c>
      <c r="I42" s="2">
        <v>1.3959999999999999</v>
      </c>
      <c r="J42" s="2">
        <v>6.76</v>
      </c>
      <c r="K42" s="2">
        <f t="shared" si="1"/>
        <v>104283024931.28</v>
      </c>
      <c r="L42">
        <v>101.6</v>
      </c>
      <c r="M42">
        <v>92.88</v>
      </c>
      <c r="N42" s="2">
        <f t="shared" si="2"/>
        <v>112277158625.40913</v>
      </c>
      <c r="O42" s="2">
        <v>4.01</v>
      </c>
      <c r="P42" s="2">
        <f t="shared" si="3"/>
        <v>27999291427.782829</v>
      </c>
      <c r="Q42" s="2">
        <f t="shared" si="4"/>
        <v>20.056799017036411</v>
      </c>
    </row>
    <row r="43" spans="1:17" x14ac:dyDescent="0.2">
      <c r="A43" s="2" t="s">
        <v>12</v>
      </c>
      <c r="B43" s="2">
        <v>2017</v>
      </c>
      <c r="C43" s="2" t="s">
        <v>5</v>
      </c>
      <c r="D43" s="2" t="s">
        <v>8</v>
      </c>
      <c r="E43">
        <v>30350.108499999998</v>
      </c>
      <c r="F43">
        <v>271957403</v>
      </c>
      <c r="G43" s="2">
        <v>53060</v>
      </c>
      <c r="H43" s="2">
        <f t="shared" si="0"/>
        <v>0.5719960139464757</v>
      </c>
      <c r="I43" s="2">
        <v>1.3959999999999999</v>
      </c>
      <c r="J43" s="2">
        <v>6.76</v>
      </c>
      <c r="K43" s="2">
        <f t="shared" si="1"/>
        <v>1838432044.28</v>
      </c>
      <c r="L43">
        <v>101.6</v>
      </c>
      <c r="M43">
        <v>92.88</v>
      </c>
      <c r="N43" s="2">
        <f t="shared" si="2"/>
        <v>1979362666.1068046</v>
      </c>
      <c r="O43" s="2">
        <v>4.01</v>
      </c>
      <c r="P43" s="2">
        <f t="shared" si="3"/>
        <v>493606649.90194631</v>
      </c>
      <c r="Q43" s="2">
        <f t="shared" si="4"/>
        <v>0.35358642543119362</v>
      </c>
    </row>
    <row r="44" spans="1:17" x14ac:dyDescent="0.2">
      <c r="A44" s="2" t="s">
        <v>12</v>
      </c>
      <c r="B44" s="2">
        <v>2018</v>
      </c>
      <c r="C44" s="2" t="s">
        <v>5</v>
      </c>
      <c r="D44" s="2" t="s">
        <v>61</v>
      </c>
      <c r="E44">
        <v>1185042.7105</v>
      </c>
      <c r="F44">
        <v>12589858215</v>
      </c>
      <c r="G44" s="2">
        <v>44260</v>
      </c>
      <c r="H44" s="2">
        <f t="shared" si="0"/>
        <v>26.774575474469046</v>
      </c>
      <c r="I44" s="2">
        <v>1.403</v>
      </c>
      <c r="J44" s="2">
        <v>6.62</v>
      </c>
      <c r="K44" s="2">
        <f t="shared" si="1"/>
        <v>83344861383.300003</v>
      </c>
      <c r="L44">
        <v>102.1</v>
      </c>
      <c r="M44">
        <v>94.82</v>
      </c>
      <c r="N44" s="2">
        <f t="shared" si="2"/>
        <v>87897976569.605576</v>
      </c>
      <c r="O44" s="2">
        <v>4.01</v>
      </c>
      <c r="P44" s="2">
        <f t="shared" si="3"/>
        <v>21919694905.13855</v>
      </c>
      <c r="Q44" s="2">
        <f t="shared" si="4"/>
        <v>15.623446119129401</v>
      </c>
    </row>
    <row r="45" spans="1:17" x14ac:dyDescent="0.2">
      <c r="A45" s="2" t="s">
        <v>12</v>
      </c>
      <c r="B45" s="2">
        <v>2018</v>
      </c>
      <c r="C45" s="2" t="s">
        <v>5</v>
      </c>
      <c r="D45" s="2" t="s">
        <v>8</v>
      </c>
      <c r="E45">
        <v>21963.808700000001</v>
      </c>
      <c r="F45">
        <v>228500862</v>
      </c>
      <c r="G45" s="2">
        <v>44260</v>
      </c>
      <c r="H45" s="2">
        <f t="shared" si="0"/>
        <v>0.49624511296882062</v>
      </c>
      <c r="I45" s="2">
        <v>1.403</v>
      </c>
      <c r="J45" s="2">
        <v>6.62</v>
      </c>
      <c r="K45" s="2">
        <f t="shared" si="1"/>
        <v>1512675706.4400001</v>
      </c>
      <c r="L45">
        <v>102.1</v>
      </c>
      <c r="M45">
        <v>94.82</v>
      </c>
      <c r="N45" s="2">
        <f t="shared" si="2"/>
        <v>1595312915.4608734</v>
      </c>
      <c r="O45" s="2">
        <v>4.01</v>
      </c>
      <c r="P45" s="2">
        <f t="shared" si="3"/>
        <v>397833644.753335</v>
      </c>
      <c r="Q45" s="2">
        <f t="shared" si="4"/>
        <v>0.28355926211926941</v>
      </c>
    </row>
    <row r="46" spans="1:17" x14ac:dyDescent="0.2">
      <c r="A46" s="2" t="s">
        <v>12</v>
      </c>
      <c r="B46" s="2">
        <v>2019</v>
      </c>
      <c r="C46" s="2" t="s">
        <v>5</v>
      </c>
      <c r="D46" s="2" t="s">
        <v>61</v>
      </c>
      <c r="E46">
        <v>754630.65</v>
      </c>
      <c r="F46">
        <v>8460224706</v>
      </c>
      <c r="G46" s="2">
        <v>30110</v>
      </c>
      <c r="H46" s="2">
        <f t="shared" si="0"/>
        <v>25.062459315841913</v>
      </c>
      <c r="I46" s="2">
        <v>1.4079999999999999</v>
      </c>
      <c r="J46" s="2">
        <v>6.91</v>
      </c>
      <c r="K46" s="2">
        <f t="shared" si="1"/>
        <v>58460152718.459999</v>
      </c>
      <c r="L46">
        <v>102.9</v>
      </c>
      <c r="M46">
        <v>97.56</v>
      </c>
      <c r="N46" s="2">
        <f t="shared" si="2"/>
        <v>59922255758.979088</v>
      </c>
      <c r="O46" s="2">
        <v>4.01</v>
      </c>
      <c r="P46" s="2">
        <f t="shared" si="3"/>
        <v>14943205924.932442</v>
      </c>
      <c r="Q46" s="2">
        <f t="shared" si="4"/>
        <v>10.61307238986679</v>
      </c>
    </row>
    <row r="47" spans="1:17" x14ac:dyDescent="0.2">
      <c r="A47" s="2" t="s">
        <v>12</v>
      </c>
      <c r="B47" s="2">
        <v>2019</v>
      </c>
      <c r="C47" s="2" t="s">
        <v>5</v>
      </c>
      <c r="D47" s="2" t="s">
        <v>8</v>
      </c>
      <c r="E47">
        <v>14446.1639</v>
      </c>
      <c r="F47">
        <v>158557709</v>
      </c>
      <c r="G47" s="2">
        <v>30110</v>
      </c>
      <c r="H47" s="2">
        <f t="shared" si="0"/>
        <v>0.47977960478246429</v>
      </c>
      <c r="I47" s="2">
        <v>1.4079999999999999</v>
      </c>
      <c r="J47" s="2">
        <v>6.91</v>
      </c>
      <c r="K47" s="2">
        <f t="shared" si="1"/>
        <v>1095633769.1900001</v>
      </c>
      <c r="L47">
        <v>102.9</v>
      </c>
      <c r="M47">
        <v>97.56</v>
      </c>
      <c r="N47" s="2">
        <f t="shared" si="2"/>
        <v>1123035843.7781878</v>
      </c>
      <c r="O47" s="2">
        <v>4.01</v>
      </c>
      <c r="P47" s="2">
        <f t="shared" si="3"/>
        <v>280058813.90977252</v>
      </c>
      <c r="Q47" s="2">
        <f t="shared" si="4"/>
        <v>0.19890540760637251</v>
      </c>
    </row>
    <row r="48" spans="1:17" x14ac:dyDescent="0.2">
      <c r="A48" s="2" t="s">
        <v>12</v>
      </c>
      <c r="B48" s="2">
        <v>2020</v>
      </c>
      <c r="C48" s="2" t="s">
        <v>5</v>
      </c>
      <c r="D48" s="2" t="s">
        <v>61</v>
      </c>
      <c r="E48">
        <v>1052774.9865000001</v>
      </c>
      <c r="F48">
        <v>13118073116</v>
      </c>
      <c r="G48" s="2">
        <v>48200</v>
      </c>
      <c r="H48" s="2">
        <f t="shared" si="0"/>
        <v>21.841804699170126</v>
      </c>
      <c r="I48" s="2">
        <v>1.411</v>
      </c>
      <c r="J48" s="2">
        <v>6.9</v>
      </c>
      <c r="K48" s="2">
        <f t="shared" si="1"/>
        <v>90514704500.400009</v>
      </c>
      <c r="L48">
        <v>102.5</v>
      </c>
      <c r="M48">
        <v>100</v>
      </c>
      <c r="N48" s="2">
        <f t="shared" si="2"/>
        <v>90514704500.399994</v>
      </c>
      <c r="O48" s="2">
        <v>4.01</v>
      </c>
      <c r="P48" s="2">
        <f t="shared" si="3"/>
        <v>22572245511.321697</v>
      </c>
      <c r="Q48" s="2">
        <f t="shared" si="4"/>
        <v>15.997339129214527</v>
      </c>
    </row>
    <row r="49" spans="1:17" x14ac:dyDescent="0.2">
      <c r="A49" s="2" t="s">
        <v>12</v>
      </c>
      <c r="B49" s="2">
        <v>2020</v>
      </c>
      <c r="C49" s="2" t="s">
        <v>5</v>
      </c>
      <c r="D49" s="2" t="s">
        <v>8</v>
      </c>
      <c r="E49">
        <v>20675.154299999998</v>
      </c>
      <c r="F49">
        <v>252949891</v>
      </c>
      <c r="G49" s="2">
        <v>48200</v>
      </c>
      <c r="H49" s="2">
        <f t="shared" si="0"/>
        <v>0.42894510995850621</v>
      </c>
      <c r="I49" s="2">
        <v>1.411</v>
      </c>
      <c r="J49" s="2">
        <v>6.9</v>
      </c>
      <c r="K49" s="2">
        <f t="shared" si="1"/>
        <v>1745354247.9000001</v>
      </c>
      <c r="L49">
        <v>102.5</v>
      </c>
      <c r="M49">
        <v>100</v>
      </c>
      <c r="N49" s="2">
        <f t="shared" si="2"/>
        <v>1745354247.9000001</v>
      </c>
      <c r="O49" s="2">
        <v>4.01</v>
      </c>
      <c r="P49" s="2">
        <f t="shared" si="3"/>
        <v>435250435.88528681</v>
      </c>
      <c r="Q49" s="2">
        <f t="shared" si="4"/>
        <v>0.30846947972025995</v>
      </c>
    </row>
    <row r="50" spans="1:17" x14ac:dyDescent="0.2">
      <c r="A50"/>
    </row>
    <row r="51" spans="1:17" x14ac:dyDescent="0.2">
      <c r="A51"/>
    </row>
    <row r="52" spans="1:17" x14ac:dyDescent="0.2">
      <c r="A52"/>
    </row>
    <row r="53" spans="1:17" x14ac:dyDescent="0.2">
      <c r="A53"/>
    </row>
    <row r="54" spans="1:17" x14ac:dyDescent="0.2">
      <c r="A54"/>
    </row>
    <row r="55" spans="1:17" x14ac:dyDescent="0.2">
      <c r="A55"/>
    </row>
    <row r="56" spans="1:17" x14ac:dyDescent="0.2">
      <c r="A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DE21-2E93-F243-89CD-0B306D1C288B}">
  <dimension ref="A1:Q56"/>
  <sheetViews>
    <sheetView workbookViewId="0">
      <selection activeCell="G1" sqref="G1:H1048576"/>
    </sheetView>
  </sheetViews>
  <sheetFormatPr baseColWidth="10" defaultRowHeight="16" x14ac:dyDescent="0.2"/>
  <cols>
    <col min="1" max="1" width="9.6640625" style="2" customWidth="1"/>
    <col min="2" max="2" width="10.1640625" style="2" customWidth="1"/>
    <col min="3" max="3" width="10.83203125" style="2"/>
    <col min="4" max="4" width="13.6640625" style="2" customWidth="1"/>
    <col min="5" max="6" width="13.5" style="2" customWidth="1"/>
    <col min="7" max="7" width="12.1640625" style="2" customWidth="1"/>
    <col min="8" max="8" width="12.6640625" style="2" customWidth="1"/>
    <col min="9" max="10" width="10.83203125" style="2"/>
    <col min="11" max="11" width="12.1640625" style="2" bestFit="1" customWidth="1"/>
    <col min="14" max="14" width="12.1640625" style="2" bestFit="1" customWidth="1"/>
    <col min="15" max="15" width="10.83203125" style="2"/>
    <col min="16" max="16" width="11.1640625" style="2" bestFit="1" customWidth="1"/>
    <col min="17" max="17" width="10.83203125" style="2"/>
  </cols>
  <sheetData>
    <row r="1" spans="1:17" x14ac:dyDescent="0.2">
      <c r="A1" s="2" t="s">
        <v>3</v>
      </c>
      <c r="B1" s="2" t="s">
        <v>0</v>
      </c>
      <c r="C1" s="2" t="s">
        <v>2</v>
      </c>
      <c r="D1" s="2" t="s">
        <v>7</v>
      </c>
      <c r="E1" s="2" t="s">
        <v>6</v>
      </c>
      <c r="F1" s="2" t="s">
        <v>29</v>
      </c>
      <c r="G1" s="2" t="s">
        <v>38</v>
      </c>
      <c r="H1" s="2" t="s">
        <v>39</v>
      </c>
      <c r="I1" s="2" t="s">
        <v>40</v>
      </c>
      <c r="J1" s="2" t="s">
        <v>13</v>
      </c>
      <c r="K1" s="2" t="s">
        <v>28</v>
      </c>
      <c r="L1" t="s">
        <v>26</v>
      </c>
      <c r="M1" t="s">
        <v>27</v>
      </c>
      <c r="N1" s="2" t="s">
        <v>30</v>
      </c>
      <c r="O1" s="2" t="s">
        <v>25</v>
      </c>
      <c r="P1" s="2" t="s">
        <v>31</v>
      </c>
      <c r="Q1" s="2" t="s">
        <v>41</v>
      </c>
    </row>
    <row r="2" spans="1:17" x14ac:dyDescent="0.2">
      <c r="A2" s="2" t="s">
        <v>4</v>
      </c>
      <c r="B2" s="2">
        <v>2015</v>
      </c>
      <c r="C2" s="2" t="s">
        <v>1</v>
      </c>
      <c r="D2" s="2" t="s">
        <v>61</v>
      </c>
      <c r="E2">
        <v>27257.054499999998</v>
      </c>
      <c r="F2">
        <v>172040843</v>
      </c>
      <c r="G2" s="2">
        <v>3423.05</v>
      </c>
      <c r="H2" s="2">
        <f t="shared" ref="H2:H49" si="0">E2/G2</f>
        <v>7.962797651217481</v>
      </c>
      <c r="I2" s="2">
        <v>1.323</v>
      </c>
      <c r="J2" s="2">
        <v>64.150000000000006</v>
      </c>
      <c r="K2" s="2">
        <f t="shared" ref="K2:K49" si="1">F2*J2</f>
        <v>11036420078.450001</v>
      </c>
      <c r="L2">
        <v>104.91</v>
      </c>
      <c r="M2">
        <v>80.27</v>
      </c>
      <c r="N2" s="2">
        <f>K2*100/M2</f>
        <v>13749121811.94718</v>
      </c>
      <c r="O2" s="2">
        <v>20.32</v>
      </c>
      <c r="P2" s="2">
        <f>N2/O2</f>
        <v>676630010.43047142</v>
      </c>
      <c r="Q2" s="2">
        <f>P2/(I2*10^9)</f>
        <v>0.51143613789151277</v>
      </c>
    </row>
    <row r="3" spans="1:17" x14ac:dyDescent="0.2">
      <c r="A3" s="2" t="s">
        <v>4</v>
      </c>
      <c r="B3" s="2">
        <v>2015</v>
      </c>
      <c r="C3" s="2" t="s">
        <v>1</v>
      </c>
      <c r="D3" s="2" t="s">
        <v>8</v>
      </c>
      <c r="E3">
        <v>326.99040000000002</v>
      </c>
      <c r="F3">
        <v>2063895</v>
      </c>
      <c r="G3" s="2">
        <v>3423.05</v>
      </c>
      <c r="H3" s="2">
        <f t="shared" si="0"/>
        <v>9.5526036721637134E-2</v>
      </c>
      <c r="I3" s="2">
        <v>1.323</v>
      </c>
      <c r="J3" s="2">
        <v>64.150000000000006</v>
      </c>
      <c r="K3" s="2">
        <f t="shared" si="1"/>
        <v>132398864.25000001</v>
      </c>
      <c r="L3">
        <v>104.91</v>
      </c>
      <c r="M3">
        <v>80.27</v>
      </c>
      <c r="N3" s="2">
        <f t="shared" ref="N3:N49" si="2">K3*100/M3</f>
        <v>164941901.39529091</v>
      </c>
      <c r="O3" s="2">
        <v>20.32</v>
      </c>
      <c r="P3" s="2">
        <f t="shared" ref="P3:P49" si="3">N3/O3</f>
        <v>8117219.5568548674</v>
      </c>
      <c r="Q3" s="2">
        <f t="shared" ref="Q3:Q49" si="4">P3/(I3*10^9)</f>
        <v>6.1354645176529606E-3</v>
      </c>
    </row>
    <row r="4" spans="1:17" x14ac:dyDescent="0.2">
      <c r="A4" s="2" t="s">
        <v>4</v>
      </c>
      <c r="B4" s="2">
        <v>2016</v>
      </c>
      <c r="C4" s="2" t="s">
        <v>1</v>
      </c>
      <c r="D4" s="2" t="s">
        <v>61</v>
      </c>
      <c r="E4">
        <v>49063.192600000002</v>
      </c>
      <c r="F4">
        <v>290342079</v>
      </c>
      <c r="G4" s="2">
        <v>5502.37</v>
      </c>
      <c r="H4" s="2">
        <f t="shared" si="0"/>
        <v>8.916738169188914</v>
      </c>
      <c r="I4" s="2">
        <v>1.339</v>
      </c>
      <c r="J4" s="2">
        <v>67.2</v>
      </c>
      <c r="K4" s="2">
        <f t="shared" si="1"/>
        <v>19510987708.799999</v>
      </c>
      <c r="L4">
        <v>104.94</v>
      </c>
      <c r="M4">
        <v>84.23</v>
      </c>
      <c r="N4" s="2">
        <f t="shared" si="2"/>
        <v>23163941242.787605</v>
      </c>
      <c r="O4" s="2">
        <v>20.32</v>
      </c>
      <c r="P4" s="2">
        <f t="shared" si="3"/>
        <v>1139957738.3261616</v>
      </c>
      <c r="Q4" s="2">
        <f t="shared" si="4"/>
        <v>0.85135006596427309</v>
      </c>
    </row>
    <row r="5" spans="1:17" x14ac:dyDescent="0.2">
      <c r="A5" s="2" t="s">
        <v>4</v>
      </c>
      <c r="B5" s="2">
        <v>2016</v>
      </c>
      <c r="C5" s="2" t="s">
        <v>1</v>
      </c>
      <c r="D5" s="2" t="s">
        <v>8</v>
      </c>
      <c r="E5">
        <v>614.61339999999996</v>
      </c>
      <c r="F5">
        <v>3637108</v>
      </c>
      <c r="G5" s="2">
        <v>5502.37</v>
      </c>
      <c r="H5" s="2">
        <f t="shared" si="0"/>
        <v>0.11169975846771482</v>
      </c>
      <c r="I5" s="2">
        <v>1.339</v>
      </c>
      <c r="J5" s="2">
        <v>67.2</v>
      </c>
      <c r="K5" s="2">
        <f t="shared" si="1"/>
        <v>244413657.60000002</v>
      </c>
      <c r="L5">
        <v>104.94</v>
      </c>
      <c r="M5">
        <v>84.23</v>
      </c>
      <c r="N5" s="2">
        <f t="shared" si="2"/>
        <v>290174115.63575923</v>
      </c>
      <c r="O5" s="2">
        <v>20.32</v>
      </c>
      <c r="P5" s="2">
        <f t="shared" si="3"/>
        <v>14280222.226169253</v>
      </c>
      <c r="Q5" s="2">
        <f t="shared" si="4"/>
        <v>1.0664841094973303E-2</v>
      </c>
    </row>
    <row r="6" spans="1:17" x14ac:dyDescent="0.2">
      <c r="A6" s="2" t="s">
        <v>4</v>
      </c>
      <c r="B6" s="2">
        <v>2017</v>
      </c>
      <c r="C6" s="2" t="s">
        <v>1</v>
      </c>
      <c r="D6" s="2" t="s">
        <v>61</v>
      </c>
      <c r="E6">
        <v>15352.096</v>
      </c>
      <c r="F6">
        <v>100390532</v>
      </c>
      <c r="G6" s="2">
        <v>1865.23</v>
      </c>
      <c r="H6" s="2">
        <f t="shared" si="0"/>
        <v>8.2306718206333809</v>
      </c>
      <c r="I6" s="2">
        <v>1.3540000000000001</v>
      </c>
      <c r="J6" s="2">
        <v>65.12</v>
      </c>
      <c r="K6" s="2">
        <f t="shared" si="1"/>
        <v>6537431443.8400002</v>
      </c>
      <c r="L6">
        <v>103.33</v>
      </c>
      <c r="M6">
        <v>87.04</v>
      </c>
      <c r="N6" s="2">
        <f t="shared" si="2"/>
        <v>7510835758.0882349</v>
      </c>
      <c r="O6" s="2">
        <v>20.32</v>
      </c>
      <c r="P6" s="2">
        <f t="shared" si="3"/>
        <v>369627744.00040525</v>
      </c>
      <c r="Q6" s="2">
        <f t="shared" si="4"/>
        <v>0.27298947119675426</v>
      </c>
    </row>
    <row r="7" spans="1:17" x14ac:dyDescent="0.2">
      <c r="A7" s="2" t="s">
        <v>4</v>
      </c>
      <c r="B7" s="2">
        <v>2017</v>
      </c>
      <c r="C7" s="2" t="s">
        <v>1</v>
      </c>
      <c r="D7" s="2" t="s">
        <v>8</v>
      </c>
      <c r="E7">
        <v>196.1901</v>
      </c>
      <c r="F7">
        <v>1282928</v>
      </c>
      <c r="G7" s="2">
        <v>1865.23</v>
      </c>
      <c r="H7" s="2">
        <f t="shared" si="0"/>
        <v>0.10518279247063365</v>
      </c>
      <c r="I7" s="2">
        <v>1.3540000000000001</v>
      </c>
      <c r="J7" s="2">
        <v>65.12</v>
      </c>
      <c r="K7" s="2">
        <f t="shared" si="1"/>
        <v>83544271.359999999</v>
      </c>
      <c r="L7">
        <v>103.33</v>
      </c>
      <c r="M7">
        <v>87.04</v>
      </c>
      <c r="N7" s="2">
        <f t="shared" si="2"/>
        <v>95983767.647058815</v>
      </c>
      <c r="O7" s="2">
        <v>20.32</v>
      </c>
      <c r="P7" s="2">
        <f t="shared" si="3"/>
        <v>4723610.6125521073</v>
      </c>
      <c r="Q7" s="2">
        <f t="shared" si="4"/>
        <v>3.4886341303929889E-3</v>
      </c>
    </row>
    <row r="8" spans="1:17" x14ac:dyDescent="0.2">
      <c r="A8" s="2" t="s">
        <v>4</v>
      </c>
      <c r="B8" s="2">
        <v>2018</v>
      </c>
      <c r="C8" s="2" t="s">
        <v>1</v>
      </c>
      <c r="D8" s="2" t="s">
        <v>61</v>
      </c>
      <c r="E8">
        <v>12399.570599999999</v>
      </c>
      <c r="F8">
        <v>81162639</v>
      </c>
      <c r="G8" s="2">
        <v>1480.97</v>
      </c>
      <c r="H8" s="2">
        <f t="shared" si="0"/>
        <v>8.3726007954246189</v>
      </c>
      <c r="I8" s="2">
        <v>1.369</v>
      </c>
      <c r="J8" s="2">
        <v>68.39</v>
      </c>
      <c r="K8" s="2">
        <f t="shared" si="1"/>
        <v>5550712881.21</v>
      </c>
      <c r="L8">
        <v>103.94</v>
      </c>
      <c r="M8">
        <v>90.48</v>
      </c>
      <c r="N8" s="2">
        <f t="shared" si="2"/>
        <v>6134740142.8050394</v>
      </c>
      <c r="O8" s="2">
        <v>20.32</v>
      </c>
      <c r="P8" s="2">
        <f t="shared" si="3"/>
        <v>301906503.09079915</v>
      </c>
      <c r="Q8" s="2">
        <f t="shared" si="4"/>
        <v>0.22053068158568237</v>
      </c>
    </row>
    <row r="9" spans="1:17" x14ac:dyDescent="0.2">
      <c r="A9" s="2" t="s">
        <v>4</v>
      </c>
      <c r="B9" s="2">
        <v>2018</v>
      </c>
      <c r="C9" s="2" t="s">
        <v>1</v>
      </c>
      <c r="D9" s="2" t="s">
        <v>8</v>
      </c>
      <c r="E9">
        <v>159.79820000000001</v>
      </c>
      <c r="F9">
        <v>1045975</v>
      </c>
      <c r="G9" s="2">
        <v>1480.97</v>
      </c>
      <c r="H9" s="2">
        <f t="shared" si="0"/>
        <v>0.10790103783331195</v>
      </c>
      <c r="I9" s="2">
        <v>1.369</v>
      </c>
      <c r="J9" s="2">
        <v>68.39</v>
      </c>
      <c r="K9" s="2">
        <f t="shared" si="1"/>
        <v>71534230.25</v>
      </c>
      <c r="L9">
        <v>103.94</v>
      </c>
      <c r="M9">
        <v>90.48</v>
      </c>
      <c r="N9" s="2">
        <f t="shared" si="2"/>
        <v>79060820.347038016</v>
      </c>
      <c r="O9" s="2">
        <v>20.32</v>
      </c>
      <c r="P9" s="2">
        <f t="shared" si="3"/>
        <v>3890788.4029054139</v>
      </c>
      <c r="Q9" s="2">
        <f t="shared" si="4"/>
        <v>2.8420660357234579E-3</v>
      </c>
    </row>
    <row r="10" spans="1:17" x14ac:dyDescent="0.2">
      <c r="A10" s="2" t="s">
        <v>4</v>
      </c>
      <c r="B10" s="2">
        <v>2019</v>
      </c>
      <c r="C10" s="2" t="s">
        <v>1</v>
      </c>
      <c r="D10" s="2" t="s">
        <v>61</v>
      </c>
      <c r="E10">
        <v>19032.648099999999</v>
      </c>
      <c r="F10">
        <v>129387652</v>
      </c>
      <c r="G10" s="2">
        <v>2117.79</v>
      </c>
      <c r="H10" s="2">
        <f t="shared" si="0"/>
        <v>8.9870327558445346</v>
      </c>
      <c r="I10" s="2">
        <v>1.383</v>
      </c>
      <c r="J10" s="2">
        <v>70.42</v>
      </c>
      <c r="K10" s="2">
        <f t="shared" si="1"/>
        <v>9111478453.8400002</v>
      </c>
      <c r="L10">
        <v>103.73</v>
      </c>
      <c r="M10">
        <v>93.85</v>
      </c>
      <c r="N10" s="2">
        <f t="shared" si="2"/>
        <v>9708554559.2328186</v>
      </c>
      <c r="O10" s="2">
        <v>20.32</v>
      </c>
      <c r="P10" s="2">
        <f t="shared" si="3"/>
        <v>477783196.8126387</v>
      </c>
      <c r="Q10" s="2">
        <f t="shared" si="4"/>
        <v>0.34546868894623189</v>
      </c>
    </row>
    <row r="11" spans="1:17" x14ac:dyDescent="0.2">
      <c r="A11" s="2" t="s">
        <v>4</v>
      </c>
      <c r="B11" s="2">
        <v>2019</v>
      </c>
      <c r="C11" s="2" t="s">
        <v>1</v>
      </c>
      <c r="D11" s="2" t="s">
        <v>8</v>
      </c>
      <c r="E11">
        <v>256.87470000000002</v>
      </c>
      <c r="F11">
        <v>1746284</v>
      </c>
      <c r="G11" s="2">
        <v>2117.79</v>
      </c>
      <c r="H11" s="2">
        <f t="shared" si="0"/>
        <v>0.12129375433824885</v>
      </c>
      <c r="I11" s="2">
        <v>1.383</v>
      </c>
      <c r="J11" s="2">
        <v>70.42</v>
      </c>
      <c r="K11" s="2">
        <f t="shared" si="1"/>
        <v>122973319.28</v>
      </c>
      <c r="L11">
        <v>103.73</v>
      </c>
      <c r="M11">
        <v>93.85</v>
      </c>
      <c r="N11" s="2">
        <f t="shared" si="2"/>
        <v>131031773.34043688</v>
      </c>
      <c r="O11" s="2">
        <v>20.32</v>
      </c>
      <c r="P11" s="2">
        <f t="shared" si="3"/>
        <v>6448414.0423443345</v>
      </c>
      <c r="Q11" s="2">
        <f t="shared" si="4"/>
        <v>4.6626276517312618E-3</v>
      </c>
    </row>
    <row r="12" spans="1:17" x14ac:dyDescent="0.2">
      <c r="A12" s="2" t="s">
        <v>4</v>
      </c>
      <c r="B12" s="2">
        <v>2020</v>
      </c>
      <c r="C12" s="2" t="s">
        <v>1</v>
      </c>
      <c r="D12" s="2" t="s">
        <v>61</v>
      </c>
      <c r="E12">
        <v>13710.4557</v>
      </c>
      <c r="F12">
        <v>93681917</v>
      </c>
      <c r="G12" s="2">
        <v>1503.3</v>
      </c>
      <c r="H12" s="2">
        <f t="shared" si="0"/>
        <v>9.1202392735980844</v>
      </c>
      <c r="I12" s="2">
        <v>1.3959999999999999</v>
      </c>
      <c r="J12" s="2">
        <v>74.099999999999994</v>
      </c>
      <c r="K12" s="2">
        <f t="shared" si="1"/>
        <v>6941830049.6999998</v>
      </c>
      <c r="L12">
        <v>106.61</v>
      </c>
      <c r="M12">
        <v>100</v>
      </c>
      <c r="N12" s="2">
        <f t="shared" si="2"/>
        <v>6941830049.6999998</v>
      </c>
      <c r="O12" s="2">
        <v>20.32</v>
      </c>
      <c r="P12" s="2">
        <f t="shared" si="3"/>
        <v>341625494.57185036</v>
      </c>
      <c r="Q12" s="2">
        <f t="shared" si="4"/>
        <v>0.24471740298843148</v>
      </c>
    </row>
    <row r="13" spans="1:17" x14ac:dyDescent="0.2">
      <c r="A13" s="2" t="s">
        <v>4</v>
      </c>
      <c r="B13" s="2">
        <v>2020</v>
      </c>
      <c r="C13" s="2" t="s">
        <v>1</v>
      </c>
      <c r="D13" s="2" t="s">
        <v>8</v>
      </c>
      <c r="E13">
        <v>184.31809999999999</v>
      </c>
      <c r="F13">
        <v>1259424</v>
      </c>
      <c r="G13" s="2">
        <v>1503.3</v>
      </c>
      <c r="H13" s="2">
        <f t="shared" si="0"/>
        <v>0.12260899354752877</v>
      </c>
      <c r="I13" s="2">
        <v>1.3959999999999999</v>
      </c>
      <c r="J13" s="2">
        <v>74.099999999999994</v>
      </c>
      <c r="K13" s="2">
        <f t="shared" si="1"/>
        <v>93323318.399999991</v>
      </c>
      <c r="L13">
        <v>106.61</v>
      </c>
      <c r="M13">
        <v>100</v>
      </c>
      <c r="N13" s="2">
        <f t="shared" si="2"/>
        <v>93323318.400000006</v>
      </c>
      <c r="O13" s="2">
        <v>20.32</v>
      </c>
      <c r="P13" s="2">
        <f t="shared" si="3"/>
        <v>4592682.9921259843</v>
      </c>
      <c r="Q13" s="2">
        <f t="shared" si="4"/>
        <v>3.2898875301762063E-3</v>
      </c>
    </row>
    <row r="14" spans="1:17" x14ac:dyDescent="0.2">
      <c r="A14" s="2" t="s">
        <v>4</v>
      </c>
      <c r="B14" s="2">
        <v>2015</v>
      </c>
      <c r="C14" s="2" t="s">
        <v>5</v>
      </c>
      <c r="D14" s="2" t="s">
        <v>61</v>
      </c>
      <c r="E14">
        <v>66512.988500000007</v>
      </c>
      <c r="F14">
        <v>419816111</v>
      </c>
      <c r="G14" s="2">
        <v>3130.36</v>
      </c>
      <c r="H14" s="2">
        <f t="shared" si="0"/>
        <v>21.247712243959164</v>
      </c>
      <c r="I14" s="2">
        <v>1.323</v>
      </c>
      <c r="J14" s="2">
        <v>64.150000000000006</v>
      </c>
      <c r="K14" s="2">
        <f t="shared" si="1"/>
        <v>26931203520.650002</v>
      </c>
      <c r="L14">
        <v>104.91</v>
      </c>
      <c r="M14">
        <v>80.27</v>
      </c>
      <c r="N14" s="2">
        <f t="shared" si="2"/>
        <v>33550770550.205559</v>
      </c>
      <c r="O14" s="2">
        <v>20.32</v>
      </c>
      <c r="P14" s="2">
        <f t="shared" si="3"/>
        <v>1651120597.943187</v>
      </c>
      <c r="Q14" s="2">
        <f t="shared" si="4"/>
        <v>1.2480125456864604</v>
      </c>
    </row>
    <row r="15" spans="1:17" x14ac:dyDescent="0.2">
      <c r="A15" s="2" t="s">
        <v>4</v>
      </c>
      <c r="B15" s="2">
        <v>2015</v>
      </c>
      <c r="C15" s="2" t="s">
        <v>5</v>
      </c>
      <c r="D15" s="2" t="s">
        <v>8</v>
      </c>
      <c r="E15">
        <v>711.3546</v>
      </c>
      <c r="F15">
        <v>4489922</v>
      </c>
      <c r="G15" s="2">
        <v>3130.36</v>
      </c>
      <c r="H15" s="2">
        <f t="shared" si="0"/>
        <v>0.22724370359958598</v>
      </c>
      <c r="I15" s="2">
        <v>1.323</v>
      </c>
      <c r="J15" s="2">
        <v>64.150000000000006</v>
      </c>
      <c r="K15" s="2">
        <f t="shared" si="1"/>
        <v>288028496.30000001</v>
      </c>
      <c r="L15">
        <v>104.91</v>
      </c>
      <c r="M15">
        <v>80.27</v>
      </c>
      <c r="N15" s="2">
        <f t="shared" si="2"/>
        <v>358824587.39255017</v>
      </c>
      <c r="O15" s="2">
        <v>20.32</v>
      </c>
      <c r="P15" s="2">
        <f t="shared" si="3"/>
        <v>17658690.324436523</v>
      </c>
      <c r="Q15" s="2">
        <f t="shared" si="4"/>
        <v>1.3347460562688226E-2</v>
      </c>
    </row>
    <row r="16" spans="1:17" x14ac:dyDescent="0.2">
      <c r="A16" s="2" t="s">
        <v>4</v>
      </c>
      <c r="B16" s="2">
        <v>2016</v>
      </c>
      <c r="C16" s="2" t="s">
        <v>5</v>
      </c>
      <c r="D16" s="2" t="s">
        <v>61</v>
      </c>
      <c r="E16">
        <v>120381.2117</v>
      </c>
      <c r="F16">
        <v>712381918</v>
      </c>
      <c r="G16" s="2">
        <v>5658.63</v>
      </c>
      <c r="H16" s="2">
        <f t="shared" si="0"/>
        <v>21.273914657788193</v>
      </c>
      <c r="I16" s="2">
        <v>1.339</v>
      </c>
      <c r="J16" s="2">
        <v>67.2</v>
      </c>
      <c r="K16" s="2">
        <f t="shared" si="1"/>
        <v>47872064889.599998</v>
      </c>
      <c r="L16">
        <v>104.94</v>
      </c>
      <c r="M16">
        <v>84.23</v>
      </c>
      <c r="N16" s="2">
        <f t="shared" si="2"/>
        <v>56834933977.917603</v>
      </c>
      <c r="O16" s="2">
        <v>20.32</v>
      </c>
      <c r="P16" s="2">
        <f t="shared" si="3"/>
        <v>2796994782.3778348</v>
      </c>
      <c r="Q16" s="2">
        <f t="shared" si="4"/>
        <v>2.0888683960999512</v>
      </c>
    </row>
    <row r="17" spans="1:17" x14ac:dyDescent="0.2">
      <c r="A17" s="2" t="s">
        <v>4</v>
      </c>
      <c r="B17" s="2">
        <v>2016</v>
      </c>
      <c r="C17" s="2" t="s">
        <v>5</v>
      </c>
      <c r="D17" s="2" t="s">
        <v>8</v>
      </c>
      <c r="E17">
        <v>1452.5813000000001</v>
      </c>
      <c r="F17">
        <v>8595965</v>
      </c>
      <c r="G17" s="2">
        <v>5658.63</v>
      </c>
      <c r="H17" s="2">
        <f t="shared" si="0"/>
        <v>0.25670194022227993</v>
      </c>
      <c r="I17" s="2">
        <v>1.339</v>
      </c>
      <c r="J17" s="2">
        <v>67.2</v>
      </c>
      <c r="K17" s="2">
        <f t="shared" si="1"/>
        <v>577648848</v>
      </c>
      <c r="L17">
        <v>104.94</v>
      </c>
      <c r="M17">
        <v>84.23</v>
      </c>
      <c r="N17" s="2">
        <f t="shared" si="2"/>
        <v>685799415.88507652</v>
      </c>
      <c r="O17" s="2">
        <v>20.32</v>
      </c>
      <c r="P17" s="2">
        <f t="shared" si="3"/>
        <v>33749971.254186839</v>
      </c>
      <c r="Q17" s="2">
        <f t="shared" si="4"/>
        <v>2.5205355679004362E-2</v>
      </c>
    </row>
    <row r="18" spans="1:17" x14ac:dyDescent="0.2">
      <c r="A18" s="2" t="s">
        <v>4</v>
      </c>
      <c r="B18" s="2">
        <v>2017</v>
      </c>
      <c r="C18" s="2" t="s">
        <v>5</v>
      </c>
      <c r="D18" s="2" t="s">
        <v>61</v>
      </c>
      <c r="E18">
        <v>183989.36679999999</v>
      </c>
      <c r="F18">
        <v>1203144531</v>
      </c>
      <c r="G18" s="2">
        <v>9563.69</v>
      </c>
      <c r="H18" s="2">
        <f t="shared" si="0"/>
        <v>19.238323994190523</v>
      </c>
      <c r="I18" s="2">
        <v>1.3540000000000001</v>
      </c>
      <c r="J18" s="2">
        <v>65.12</v>
      </c>
      <c r="K18" s="2">
        <f t="shared" si="1"/>
        <v>78348771858.720001</v>
      </c>
      <c r="L18">
        <v>103.33</v>
      </c>
      <c r="M18">
        <v>87.04</v>
      </c>
      <c r="N18" s="2">
        <f t="shared" si="2"/>
        <v>90014673550.919113</v>
      </c>
      <c r="O18" s="2">
        <v>20.32</v>
      </c>
      <c r="P18" s="2">
        <f t="shared" si="3"/>
        <v>4429855981.8365707</v>
      </c>
      <c r="Q18" s="2">
        <f t="shared" si="4"/>
        <v>3.2716809319324747</v>
      </c>
    </row>
    <row r="19" spans="1:17" x14ac:dyDescent="0.2">
      <c r="A19" s="2" t="s">
        <v>4</v>
      </c>
      <c r="B19" s="2">
        <v>2017</v>
      </c>
      <c r="C19" s="2" t="s">
        <v>5</v>
      </c>
      <c r="D19" s="2" t="s">
        <v>8</v>
      </c>
      <c r="E19">
        <v>2266.1251999999999</v>
      </c>
      <c r="F19">
        <v>14818662</v>
      </c>
      <c r="G19" s="2">
        <v>9563.69</v>
      </c>
      <c r="H19" s="2">
        <f t="shared" si="0"/>
        <v>0.23695092584556796</v>
      </c>
      <c r="I19" s="2">
        <v>1.3540000000000001</v>
      </c>
      <c r="J19" s="2">
        <v>65.12</v>
      </c>
      <c r="K19" s="2">
        <f t="shared" si="1"/>
        <v>964991269.44000006</v>
      </c>
      <c r="L19">
        <v>103.33</v>
      </c>
      <c r="M19">
        <v>87.04</v>
      </c>
      <c r="N19" s="2">
        <f t="shared" si="2"/>
        <v>1108675631.25</v>
      </c>
      <c r="O19" s="2">
        <v>20.32</v>
      </c>
      <c r="P19" s="2">
        <f t="shared" si="3"/>
        <v>54560808.624507874</v>
      </c>
      <c r="Q19" s="2">
        <f t="shared" si="4"/>
        <v>4.0296018186490305E-2</v>
      </c>
    </row>
    <row r="20" spans="1:17" x14ac:dyDescent="0.2">
      <c r="A20" s="2" t="s">
        <v>4</v>
      </c>
      <c r="B20" s="2">
        <v>2018</v>
      </c>
      <c r="C20" s="2" t="s">
        <v>5</v>
      </c>
      <c r="D20" s="2" t="s">
        <v>61</v>
      </c>
      <c r="E20">
        <v>145959.04860000001</v>
      </c>
      <c r="F20">
        <v>955389659</v>
      </c>
      <c r="G20" s="2">
        <v>6750.97</v>
      </c>
      <c r="H20" s="2">
        <f t="shared" si="0"/>
        <v>21.620455815979039</v>
      </c>
      <c r="I20" s="2">
        <v>1.369</v>
      </c>
      <c r="J20" s="2">
        <v>68.39</v>
      </c>
      <c r="K20" s="2">
        <f t="shared" si="1"/>
        <v>65339098779.010002</v>
      </c>
      <c r="L20">
        <v>103.94</v>
      </c>
      <c r="M20">
        <v>90.48</v>
      </c>
      <c r="N20" s="2">
        <f t="shared" si="2"/>
        <v>72213858066.987183</v>
      </c>
      <c r="O20" s="2">
        <v>20.32</v>
      </c>
      <c r="P20" s="2">
        <f t="shared" si="3"/>
        <v>3553831597.7848024</v>
      </c>
      <c r="Q20" s="2">
        <f t="shared" si="4"/>
        <v>2.5959325038603378</v>
      </c>
    </row>
    <row r="21" spans="1:17" x14ac:dyDescent="0.2">
      <c r="A21" s="2" t="s">
        <v>4</v>
      </c>
      <c r="B21" s="2">
        <v>2018</v>
      </c>
      <c r="C21" s="2" t="s">
        <v>5</v>
      </c>
      <c r="D21" s="2" t="s">
        <v>8</v>
      </c>
      <c r="E21">
        <v>1565.5309</v>
      </c>
      <c r="F21">
        <v>10247340</v>
      </c>
      <c r="G21" s="2">
        <v>6750.97</v>
      </c>
      <c r="H21" s="2">
        <f t="shared" si="0"/>
        <v>0.23189717922017131</v>
      </c>
      <c r="I21" s="2">
        <v>1.369</v>
      </c>
      <c r="J21" s="2">
        <v>68.39</v>
      </c>
      <c r="K21" s="2">
        <f t="shared" si="1"/>
        <v>700815582.60000002</v>
      </c>
      <c r="L21">
        <v>103.94</v>
      </c>
      <c r="M21">
        <v>90.48</v>
      </c>
      <c r="N21" s="2">
        <f t="shared" si="2"/>
        <v>774553031.16710877</v>
      </c>
      <c r="O21" s="2">
        <v>20.32</v>
      </c>
      <c r="P21" s="2">
        <f t="shared" si="3"/>
        <v>38117767.281845905</v>
      </c>
      <c r="Q21" s="2">
        <f t="shared" si="4"/>
        <v>2.7843511528010158E-2</v>
      </c>
    </row>
    <row r="22" spans="1:17" x14ac:dyDescent="0.2">
      <c r="A22" s="2" t="s">
        <v>4</v>
      </c>
      <c r="B22" s="2">
        <v>2019</v>
      </c>
      <c r="C22" s="2" t="s">
        <v>5</v>
      </c>
      <c r="D22" s="2" t="s">
        <v>61</v>
      </c>
      <c r="E22">
        <v>150453.23920000001</v>
      </c>
      <c r="F22">
        <v>1022810449</v>
      </c>
      <c r="G22" s="2">
        <v>6510.06</v>
      </c>
      <c r="H22" s="2">
        <f t="shared" si="0"/>
        <v>23.110883647769761</v>
      </c>
      <c r="I22" s="2">
        <v>1.383</v>
      </c>
      <c r="J22" s="2">
        <v>70.42</v>
      </c>
      <c r="K22" s="2">
        <f t="shared" si="1"/>
        <v>72026311818.580002</v>
      </c>
      <c r="L22">
        <v>103.73</v>
      </c>
      <c r="M22">
        <v>93.85</v>
      </c>
      <c r="N22" s="2">
        <f t="shared" si="2"/>
        <v>76746203322.940872</v>
      </c>
      <c r="O22" s="2">
        <v>20.32</v>
      </c>
      <c r="P22" s="2">
        <f t="shared" si="3"/>
        <v>3776880084.7903972</v>
      </c>
      <c r="Q22" s="2">
        <f t="shared" si="4"/>
        <v>2.7309328161897306</v>
      </c>
    </row>
    <row r="23" spans="1:17" x14ac:dyDescent="0.2">
      <c r="A23" s="2" t="s">
        <v>4</v>
      </c>
      <c r="B23" s="2">
        <v>2019</v>
      </c>
      <c r="C23" s="2" t="s">
        <v>5</v>
      </c>
      <c r="D23" s="2" t="s">
        <v>8</v>
      </c>
      <c r="E23">
        <v>1634.7482</v>
      </c>
      <c r="F23">
        <v>11113337</v>
      </c>
      <c r="G23" s="2">
        <v>6510.06</v>
      </c>
      <c r="H23" s="2">
        <f t="shared" si="0"/>
        <v>0.25111108038942803</v>
      </c>
      <c r="I23" s="2">
        <v>1.383</v>
      </c>
      <c r="J23" s="2">
        <v>70.42</v>
      </c>
      <c r="K23" s="2">
        <f t="shared" si="1"/>
        <v>782601191.53999996</v>
      </c>
      <c r="L23">
        <v>103.73</v>
      </c>
      <c r="M23">
        <v>93.85</v>
      </c>
      <c r="N23" s="2">
        <f t="shared" si="2"/>
        <v>833885126.84070325</v>
      </c>
      <c r="O23" s="2">
        <v>20.32</v>
      </c>
      <c r="P23" s="2">
        <f t="shared" si="3"/>
        <v>41037653.879955865</v>
      </c>
      <c r="Q23" s="2">
        <f t="shared" si="4"/>
        <v>2.9672923991291299E-2</v>
      </c>
    </row>
    <row r="24" spans="1:17" x14ac:dyDescent="0.2">
      <c r="A24" s="2" t="s">
        <v>4</v>
      </c>
      <c r="B24" s="2">
        <v>2020</v>
      </c>
      <c r="C24" s="2" t="s">
        <v>5</v>
      </c>
      <c r="D24" s="2" t="s">
        <v>61</v>
      </c>
      <c r="E24">
        <v>129580.367</v>
      </c>
      <c r="F24">
        <v>885407270</v>
      </c>
      <c r="G24" s="2">
        <v>5628.8</v>
      </c>
      <c r="H24" s="2">
        <f t="shared" si="0"/>
        <v>23.02095775298465</v>
      </c>
      <c r="I24" s="2">
        <v>1.3959999999999999</v>
      </c>
      <c r="J24" s="2">
        <v>74.099999999999994</v>
      </c>
      <c r="K24" s="2">
        <f t="shared" si="1"/>
        <v>65608678706.999992</v>
      </c>
      <c r="L24">
        <v>106.61</v>
      </c>
      <c r="M24">
        <v>100</v>
      </c>
      <c r="N24" s="2">
        <f t="shared" si="2"/>
        <v>65608678706.999992</v>
      </c>
      <c r="O24" s="2">
        <v>20.32</v>
      </c>
      <c r="P24" s="2">
        <f t="shared" si="3"/>
        <v>3228773558.4153538</v>
      </c>
      <c r="Q24" s="2">
        <f t="shared" si="4"/>
        <v>2.3128750418448094</v>
      </c>
    </row>
    <row r="25" spans="1:17" x14ac:dyDescent="0.2">
      <c r="A25" s="2" t="s">
        <v>4</v>
      </c>
      <c r="B25" s="2">
        <v>2020</v>
      </c>
      <c r="C25" s="2" t="s">
        <v>5</v>
      </c>
      <c r="D25" s="2" t="s">
        <v>8</v>
      </c>
      <c r="E25">
        <v>1434.4043999999999</v>
      </c>
      <c r="F25">
        <v>9801115</v>
      </c>
      <c r="G25" s="2">
        <v>5628.8</v>
      </c>
      <c r="H25" s="2">
        <f t="shared" si="0"/>
        <v>0.2548330727686185</v>
      </c>
      <c r="I25" s="2">
        <v>1.3959999999999999</v>
      </c>
      <c r="J25" s="2">
        <v>74.099999999999994</v>
      </c>
      <c r="K25" s="2">
        <f t="shared" si="1"/>
        <v>726262621.5</v>
      </c>
      <c r="L25">
        <v>106.61</v>
      </c>
      <c r="M25">
        <v>100</v>
      </c>
      <c r="N25" s="2">
        <f t="shared" si="2"/>
        <v>726262621.5</v>
      </c>
      <c r="O25" s="2">
        <v>20.32</v>
      </c>
      <c r="P25" s="2">
        <f t="shared" si="3"/>
        <v>35741270.743110232</v>
      </c>
      <c r="Q25" s="2">
        <f t="shared" si="4"/>
        <v>2.5602629472142001E-2</v>
      </c>
    </row>
    <row r="26" spans="1:17" x14ac:dyDescent="0.2">
      <c r="A26" s="2" t="s">
        <v>12</v>
      </c>
      <c r="B26" s="2">
        <v>2015</v>
      </c>
      <c r="C26" s="2" t="s">
        <v>1</v>
      </c>
      <c r="D26" s="2" t="s">
        <v>61</v>
      </c>
      <c r="E26">
        <v>1180519.5951</v>
      </c>
      <c r="F26">
        <v>9078807137</v>
      </c>
      <c r="G26" s="2">
        <v>32970</v>
      </c>
      <c r="H26" s="2">
        <f t="shared" si="0"/>
        <v>35.80587185623294</v>
      </c>
      <c r="I26" s="2">
        <v>1.38</v>
      </c>
      <c r="J26" s="2">
        <v>6.23</v>
      </c>
      <c r="K26" s="2">
        <f t="shared" si="1"/>
        <v>56560968463.510002</v>
      </c>
      <c r="L26">
        <v>101.4</v>
      </c>
      <c r="M26">
        <v>89.61</v>
      </c>
      <c r="N26" s="2">
        <f t="shared" si="2"/>
        <v>63119036339.147415</v>
      </c>
      <c r="O26" s="2">
        <v>4.01</v>
      </c>
      <c r="P26" s="2">
        <f t="shared" si="3"/>
        <v>15740408064.625292</v>
      </c>
      <c r="Q26" s="2">
        <f t="shared" si="4"/>
        <v>11.406092800453109</v>
      </c>
    </row>
    <row r="27" spans="1:17" x14ac:dyDescent="0.2">
      <c r="A27" s="2" t="s">
        <v>12</v>
      </c>
      <c r="B27" s="2">
        <v>2015</v>
      </c>
      <c r="C27" s="2" t="s">
        <v>1</v>
      </c>
      <c r="D27" s="2" t="s">
        <v>8</v>
      </c>
      <c r="E27">
        <v>57455.350299999998</v>
      </c>
      <c r="F27">
        <v>441861403</v>
      </c>
      <c r="G27" s="2">
        <v>32970</v>
      </c>
      <c r="H27" s="2">
        <f t="shared" si="0"/>
        <v>1.7426554534425234</v>
      </c>
      <c r="I27" s="2">
        <v>1.38</v>
      </c>
      <c r="J27" s="2">
        <v>6.23</v>
      </c>
      <c r="K27" s="2">
        <f t="shared" si="1"/>
        <v>2752796540.6900001</v>
      </c>
      <c r="L27">
        <v>101.4</v>
      </c>
      <c r="M27">
        <v>89.61</v>
      </c>
      <c r="N27" s="2">
        <f t="shared" si="2"/>
        <v>3071974713.4136815</v>
      </c>
      <c r="O27" s="2">
        <v>4.01</v>
      </c>
      <c r="P27" s="2">
        <f t="shared" si="3"/>
        <v>766078482.14805031</v>
      </c>
      <c r="Q27" s="2">
        <f t="shared" si="4"/>
        <v>0.55512933488989158</v>
      </c>
    </row>
    <row r="28" spans="1:17" x14ac:dyDescent="0.2">
      <c r="A28" s="2" t="s">
        <v>12</v>
      </c>
      <c r="B28" s="2">
        <v>2016</v>
      </c>
      <c r="C28" s="2" t="s">
        <v>1</v>
      </c>
      <c r="D28" s="2" t="s">
        <v>61</v>
      </c>
      <c r="E28">
        <v>678086.97699999996</v>
      </c>
      <c r="F28">
        <v>5420849175</v>
      </c>
      <c r="G28" s="2">
        <v>19300</v>
      </c>
      <c r="H28" s="2">
        <f t="shared" si="0"/>
        <v>35.134040259067355</v>
      </c>
      <c r="I28" s="2">
        <v>1.3879999999999999</v>
      </c>
      <c r="J28" s="2">
        <v>6.64</v>
      </c>
      <c r="K28" s="2">
        <f t="shared" si="1"/>
        <v>35994438522</v>
      </c>
      <c r="L28">
        <v>102</v>
      </c>
      <c r="M28">
        <v>91.4</v>
      </c>
      <c r="N28" s="2">
        <f t="shared" si="2"/>
        <v>39381223765.864326</v>
      </c>
      <c r="O28" s="2">
        <v>4.01</v>
      </c>
      <c r="P28" s="2">
        <f t="shared" si="3"/>
        <v>9820754056.3252697</v>
      </c>
      <c r="Q28" s="2">
        <f t="shared" si="4"/>
        <v>7.0754712221363611</v>
      </c>
    </row>
    <row r="29" spans="1:17" x14ac:dyDescent="0.2">
      <c r="A29" s="2" t="s">
        <v>12</v>
      </c>
      <c r="B29" s="2">
        <v>2016</v>
      </c>
      <c r="C29" s="2" t="s">
        <v>1</v>
      </c>
      <c r="D29" s="2" t="s">
        <v>8</v>
      </c>
      <c r="E29">
        <v>32989.470600000001</v>
      </c>
      <c r="F29">
        <v>263728623</v>
      </c>
      <c r="G29" s="2">
        <v>19300</v>
      </c>
      <c r="H29" s="2">
        <f t="shared" si="0"/>
        <v>1.7092989948186528</v>
      </c>
      <c r="I29" s="2">
        <v>1.3879999999999999</v>
      </c>
      <c r="J29" s="2">
        <v>6.64</v>
      </c>
      <c r="K29" s="2">
        <f t="shared" si="1"/>
        <v>1751158056.72</v>
      </c>
      <c r="L29">
        <v>102</v>
      </c>
      <c r="M29">
        <v>91.4</v>
      </c>
      <c r="N29" s="2">
        <f t="shared" si="2"/>
        <v>1915927851.9912472</v>
      </c>
      <c r="O29" s="2">
        <v>4.01</v>
      </c>
      <c r="P29" s="2">
        <f t="shared" si="3"/>
        <v>477787494.26215643</v>
      </c>
      <c r="Q29" s="2">
        <f t="shared" si="4"/>
        <v>0.34422730134161128</v>
      </c>
    </row>
    <row r="30" spans="1:17" x14ac:dyDescent="0.2">
      <c r="A30" s="2" t="s">
        <v>12</v>
      </c>
      <c r="B30" s="2">
        <v>2017</v>
      </c>
      <c r="C30" s="2" t="s">
        <v>1</v>
      </c>
      <c r="D30" s="2" t="s">
        <v>61</v>
      </c>
      <c r="E30">
        <v>542354.08700000006</v>
      </c>
      <c r="F30">
        <v>4417359311</v>
      </c>
      <c r="G30" s="2">
        <v>15030</v>
      </c>
      <c r="H30" s="2">
        <f t="shared" si="0"/>
        <v>36.084769594145044</v>
      </c>
      <c r="I30" s="2">
        <v>1.3959999999999999</v>
      </c>
      <c r="J30" s="2">
        <v>6.76</v>
      </c>
      <c r="K30" s="2">
        <f t="shared" si="1"/>
        <v>29861348942.360001</v>
      </c>
      <c r="L30">
        <v>101.6</v>
      </c>
      <c r="M30">
        <v>92.88</v>
      </c>
      <c r="N30" s="2">
        <f t="shared" si="2"/>
        <v>32150461824.246342</v>
      </c>
      <c r="O30" s="2">
        <v>4.01</v>
      </c>
      <c r="P30" s="2">
        <f t="shared" si="3"/>
        <v>8017571527.2434769</v>
      </c>
      <c r="Q30" s="2">
        <f t="shared" si="4"/>
        <v>5.7432460796873039</v>
      </c>
    </row>
    <row r="31" spans="1:17" x14ac:dyDescent="0.2">
      <c r="A31" s="2" t="s">
        <v>12</v>
      </c>
      <c r="B31" s="2">
        <v>2017</v>
      </c>
      <c r="C31" s="2" t="s">
        <v>1</v>
      </c>
      <c r="D31" s="2" t="s">
        <v>8</v>
      </c>
      <c r="E31">
        <v>25115.8573</v>
      </c>
      <c r="F31">
        <v>204563344</v>
      </c>
      <c r="G31" s="2">
        <v>15030</v>
      </c>
      <c r="H31" s="2">
        <f t="shared" si="0"/>
        <v>1.6710483898868929</v>
      </c>
      <c r="I31" s="2">
        <v>1.3959999999999999</v>
      </c>
      <c r="J31" s="2">
        <v>6.76</v>
      </c>
      <c r="K31" s="2">
        <f t="shared" si="1"/>
        <v>1382848205.4400001</v>
      </c>
      <c r="L31">
        <v>101.6</v>
      </c>
      <c r="M31">
        <v>92.88</v>
      </c>
      <c r="N31" s="2">
        <f t="shared" si="2"/>
        <v>1488854657.0198107</v>
      </c>
      <c r="O31" s="2">
        <v>4.01</v>
      </c>
      <c r="P31" s="2">
        <f t="shared" si="3"/>
        <v>371285450.62838173</v>
      </c>
      <c r="Q31" s="2">
        <f t="shared" si="4"/>
        <v>0.26596378984841096</v>
      </c>
    </row>
    <row r="32" spans="1:17" x14ac:dyDescent="0.2">
      <c r="A32" s="2" t="s">
        <v>12</v>
      </c>
      <c r="B32" s="2">
        <v>2018</v>
      </c>
      <c r="C32" s="2" t="s">
        <v>1</v>
      </c>
      <c r="D32" s="2" t="s">
        <v>61</v>
      </c>
      <c r="E32">
        <v>634646.64390000002</v>
      </c>
      <c r="F32">
        <v>5944108896</v>
      </c>
      <c r="G32" s="2">
        <v>20590</v>
      </c>
      <c r="H32" s="2">
        <f t="shared" si="0"/>
        <v>30.823052156386595</v>
      </c>
      <c r="I32" s="2">
        <v>1.403</v>
      </c>
      <c r="J32" s="2">
        <v>6.62</v>
      </c>
      <c r="K32" s="2">
        <f t="shared" si="1"/>
        <v>39350000891.520004</v>
      </c>
      <c r="L32">
        <v>102.1</v>
      </c>
      <c r="M32">
        <v>94.82</v>
      </c>
      <c r="N32" s="2">
        <f t="shared" si="2"/>
        <v>41499684551.276108</v>
      </c>
      <c r="O32" s="2">
        <v>4.01</v>
      </c>
      <c r="P32" s="2">
        <f t="shared" si="3"/>
        <v>10349048516.527708</v>
      </c>
      <c r="Q32" s="2">
        <f t="shared" si="4"/>
        <v>7.3763710025144036</v>
      </c>
    </row>
    <row r="33" spans="1:17" x14ac:dyDescent="0.2">
      <c r="A33" s="2" t="s">
        <v>12</v>
      </c>
      <c r="B33" s="2">
        <v>2018</v>
      </c>
      <c r="C33" s="2" t="s">
        <v>1</v>
      </c>
      <c r="D33" s="2" t="s">
        <v>8</v>
      </c>
      <c r="E33">
        <v>28906.873899999999</v>
      </c>
      <c r="F33">
        <v>270742165</v>
      </c>
      <c r="G33" s="2">
        <v>20590</v>
      </c>
      <c r="H33" s="2">
        <f t="shared" si="0"/>
        <v>1.4039278241864983</v>
      </c>
      <c r="I33" s="2">
        <v>1.403</v>
      </c>
      <c r="J33" s="2">
        <v>6.62</v>
      </c>
      <c r="K33" s="2">
        <f t="shared" si="1"/>
        <v>1792313132.3</v>
      </c>
      <c r="L33">
        <v>102.1</v>
      </c>
      <c r="M33">
        <v>94.82</v>
      </c>
      <c r="N33" s="2">
        <f t="shared" si="2"/>
        <v>1890226884.9398863</v>
      </c>
      <c r="O33" s="2">
        <v>4.01</v>
      </c>
      <c r="P33" s="2">
        <f t="shared" si="3"/>
        <v>471378275.54610634</v>
      </c>
      <c r="Q33" s="2">
        <f t="shared" si="4"/>
        <v>0.33597881364654764</v>
      </c>
    </row>
    <row r="34" spans="1:17" x14ac:dyDescent="0.2">
      <c r="A34" s="2" t="s">
        <v>12</v>
      </c>
      <c r="B34" s="2">
        <v>2019</v>
      </c>
      <c r="C34" s="2" t="s">
        <v>1</v>
      </c>
      <c r="D34" s="2" t="s">
        <v>61</v>
      </c>
      <c r="E34">
        <v>768487.5233</v>
      </c>
      <c r="F34">
        <v>7579475000</v>
      </c>
      <c r="G34" s="2">
        <v>25740</v>
      </c>
      <c r="H34" s="2">
        <f t="shared" si="0"/>
        <v>29.855770135975135</v>
      </c>
      <c r="I34" s="2">
        <v>1.4079999999999999</v>
      </c>
      <c r="J34" s="2">
        <v>6.91</v>
      </c>
      <c r="K34" s="2">
        <f t="shared" si="1"/>
        <v>52374172250</v>
      </c>
      <c r="L34">
        <v>102.9</v>
      </c>
      <c r="M34">
        <v>97.56</v>
      </c>
      <c r="N34" s="2">
        <f t="shared" si="2"/>
        <v>53684063396.883965</v>
      </c>
      <c r="O34" s="2">
        <v>4.01</v>
      </c>
      <c r="P34" s="2">
        <f t="shared" si="3"/>
        <v>13387546981.766575</v>
      </c>
      <c r="Q34" s="2">
        <f t="shared" si="4"/>
        <v>9.5082009813683062</v>
      </c>
    </row>
    <row r="35" spans="1:17" x14ac:dyDescent="0.2">
      <c r="A35" s="2" t="s">
        <v>12</v>
      </c>
      <c r="B35" s="2">
        <v>2019</v>
      </c>
      <c r="C35" s="2" t="s">
        <v>1</v>
      </c>
      <c r="D35" s="2" t="s">
        <v>8</v>
      </c>
      <c r="E35">
        <v>35235.4496</v>
      </c>
      <c r="F35">
        <v>347521855</v>
      </c>
      <c r="G35" s="2">
        <v>25740</v>
      </c>
      <c r="H35" s="2">
        <f t="shared" si="0"/>
        <v>1.3688985858585858</v>
      </c>
      <c r="I35" s="2">
        <v>1.4079999999999999</v>
      </c>
      <c r="J35" s="2">
        <v>6.91</v>
      </c>
      <c r="K35" s="2">
        <f t="shared" si="1"/>
        <v>2401376018.0500002</v>
      </c>
      <c r="L35">
        <v>102.9</v>
      </c>
      <c r="M35">
        <v>97.56</v>
      </c>
      <c r="N35" s="2">
        <f t="shared" si="2"/>
        <v>2461435032.8515787</v>
      </c>
      <c r="O35" s="2">
        <v>4.01</v>
      </c>
      <c r="P35" s="2">
        <f t="shared" si="3"/>
        <v>613824197.71859825</v>
      </c>
      <c r="Q35" s="2">
        <f t="shared" si="4"/>
        <v>0.43595468587968628</v>
      </c>
    </row>
    <row r="36" spans="1:17" x14ac:dyDescent="0.2">
      <c r="A36" s="2" t="s">
        <v>12</v>
      </c>
      <c r="B36" s="2">
        <v>2020</v>
      </c>
      <c r="C36" s="2" t="s">
        <v>1</v>
      </c>
      <c r="D36" s="2" t="s">
        <v>61</v>
      </c>
      <c r="E36">
        <v>1903576.8707000001</v>
      </c>
      <c r="F36">
        <v>20516898973</v>
      </c>
      <c r="G36" s="2">
        <v>71670</v>
      </c>
      <c r="H36" s="2">
        <f t="shared" si="0"/>
        <v>26.560302367796847</v>
      </c>
      <c r="I36" s="2">
        <v>1.411</v>
      </c>
      <c r="J36" s="2">
        <v>6.9</v>
      </c>
      <c r="K36" s="2">
        <f t="shared" si="1"/>
        <v>141566602913.70001</v>
      </c>
      <c r="L36">
        <v>102.5</v>
      </c>
      <c r="M36">
        <v>100</v>
      </c>
      <c r="N36" s="2">
        <f t="shared" si="2"/>
        <v>141566602913.70001</v>
      </c>
      <c r="O36" s="2">
        <v>4.01</v>
      </c>
      <c r="P36" s="2">
        <f t="shared" si="3"/>
        <v>35303392247.805489</v>
      </c>
      <c r="Q36" s="2">
        <f t="shared" si="4"/>
        <v>25.020122074986173</v>
      </c>
    </row>
    <row r="37" spans="1:17" x14ac:dyDescent="0.2">
      <c r="A37" s="2" t="s">
        <v>12</v>
      </c>
      <c r="B37" s="2">
        <v>2020</v>
      </c>
      <c r="C37" s="2" t="s">
        <v>1</v>
      </c>
      <c r="D37" s="2" t="s">
        <v>8</v>
      </c>
      <c r="E37">
        <v>86694.652900000001</v>
      </c>
      <c r="F37">
        <v>934401685</v>
      </c>
      <c r="G37" s="2">
        <v>71670</v>
      </c>
      <c r="H37" s="2">
        <f t="shared" si="0"/>
        <v>1.209636568996791</v>
      </c>
      <c r="I37" s="2">
        <v>1.411</v>
      </c>
      <c r="J37" s="2">
        <v>6.9</v>
      </c>
      <c r="K37" s="2">
        <f t="shared" si="1"/>
        <v>6447371626.5</v>
      </c>
      <c r="L37">
        <v>102.5</v>
      </c>
      <c r="M37">
        <v>100</v>
      </c>
      <c r="N37" s="2">
        <f t="shared" si="2"/>
        <v>6447371626.5</v>
      </c>
      <c r="O37" s="2">
        <v>4.01</v>
      </c>
      <c r="P37" s="2">
        <f t="shared" si="3"/>
        <v>1607823348.2543643</v>
      </c>
      <c r="Q37" s="2">
        <f t="shared" si="4"/>
        <v>1.1394920965658144</v>
      </c>
    </row>
    <row r="38" spans="1:17" x14ac:dyDescent="0.2">
      <c r="A38" s="2" t="s">
        <v>12</v>
      </c>
      <c r="B38" s="2">
        <v>2015</v>
      </c>
      <c r="C38" s="2" t="s">
        <v>5</v>
      </c>
      <c r="D38" s="2" t="s">
        <v>61</v>
      </c>
      <c r="E38">
        <v>957589.34519999998</v>
      </c>
      <c r="F38">
        <v>7364358048</v>
      </c>
      <c r="G38" s="2">
        <v>15130</v>
      </c>
      <c r="H38" s="2">
        <f t="shared" si="0"/>
        <v>63.290769676140116</v>
      </c>
      <c r="I38" s="2">
        <v>1.38</v>
      </c>
      <c r="J38" s="2">
        <v>6.23</v>
      </c>
      <c r="K38" s="2">
        <f t="shared" si="1"/>
        <v>45879950639.040001</v>
      </c>
      <c r="L38">
        <v>101.4</v>
      </c>
      <c r="M38">
        <v>89.61</v>
      </c>
      <c r="N38" s="2">
        <f t="shared" si="2"/>
        <v>51199587812.78875</v>
      </c>
      <c r="O38" s="2">
        <v>4.01</v>
      </c>
      <c r="P38" s="2">
        <f t="shared" si="3"/>
        <v>12767977010.670511</v>
      </c>
      <c r="Q38" s="2">
        <f t="shared" si="4"/>
        <v>9.2521572541090666</v>
      </c>
    </row>
    <row r="39" spans="1:17" x14ac:dyDescent="0.2">
      <c r="A39" s="2" t="s">
        <v>12</v>
      </c>
      <c r="B39" s="2">
        <v>2015</v>
      </c>
      <c r="C39" s="2" t="s">
        <v>5</v>
      </c>
      <c r="D39" s="2" t="s">
        <v>8</v>
      </c>
      <c r="E39">
        <v>15451.2451</v>
      </c>
      <c r="F39">
        <v>118828077</v>
      </c>
      <c r="G39" s="2">
        <v>15130</v>
      </c>
      <c r="H39" s="2">
        <f t="shared" si="0"/>
        <v>1.0212323265036352</v>
      </c>
      <c r="I39" s="2">
        <v>1.38</v>
      </c>
      <c r="J39" s="2">
        <v>6.23</v>
      </c>
      <c r="K39" s="2">
        <f t="shared" si="1"/>
        <v>740298919.71000004</v>
      </c>
      <c r="L39">
        <v>101.4</v>
      </c>
      <c r="M39">
        <v>89.61</v>
      </c>
      <c r="N39" s="2">
        <f t="shared" si="2"/>
        <v>826134270.40508878</v>
      </c>
      <c r="O39" s="2">
        <v>4.01</v>
      </c>
      <c r="P39" s="2">
        <f t="shared" si="3"/>
        <v>206018521.29802713</v>
      </c>
      <c r="Q39" s="2">
        <f t="shared" si="4"/>
        <v>0.14928878354929501</v>
      </c>
    </row>
    <row r="40" spans="1:17" x14ac:dyDescent="0.2">
      <c r="A40" s="2" t="s">
        <v>12</v>
      </c>
      <c r="B40" s="2">
        <v>2016</v>
      </c>
      <c r="C40" s="2" t="s">
        <v>5</v>
      </c>
      <c r="D40" s="2" t="s">
        <v>61</v>
      </c>
      <c r="E40">
        <v>2081614.5349000001</v>
      </c>
      <c r="F40">
        <v>16641107729</v>
      </c>
      <c r="G40" s="2">
        <v>34540</v>
      </c>
      <c r="H40" s="2">
        <f t="shared" si="0"/>
        <v>60.266778659525194</v>
      </c>
      <c r="I40" s="2">
        <v>1.3879999999999999</v>
      </c>
      <c r="J40" s="2">
        <v>6.64</v>
      </c>
      <c r="K40" s="2">
        <f t="shared" si="1"/>
        <v>110496955320.56</v>
      </c>
      <c r="L40">
        <v>102</v>
      </c>
      <c r="M40">
        <v>91.4</v>
      </c>
      <c r="N40" s="2">
        <f t="shared" si="2"/>
        <v>120893824201.9256</v>
      </c>
      <c r="O40" s="2">
        <v>4.01</v>
      </c>
      <c r="P40" s="2">
        <f t="shared" si="3"/>
        <v>30148085835.89167</v>
      </c>
      <c r="Q40" s="2">
        <f t="shared" si="4"/>
        <v>21.720522936521377</v>
      </c>
    </row>
    <row r="41" spans="1:17" x14ac:dyDescent="0.2">
      <c r="A41" s="2" t="s">
        <v>12</v>
      </c>
      <c r="B41" s="2">
        <v>2016</v>
      </c>
      <c r="C41" s="2" t="s">
        <v>5</v>
      </c>
      <c r="D41" s="2" t="s">
        <v>8</v>
      </c>
      <c r="E41">
        <v>34611.524400000002</v>
      </c>
      <c r="F41">
        <v>276695851</v>
      </c>
      <c r="G41" s="2">
        <v>34540</v>
      </c>
      <c r="H41" s="2">
        <f t="shared" si="0"/>
        <v>1.0020707701215983</v>
      </c>
      <c r="I41" s="2">
        <v>1.3879999999999999</v>
      </c>
      <c r="J41" s="2">
        <v>6.64</v>
      </c>
      <c r="K41" s="2">
        <f t="shared" si="1"/>
        <v>1837260450.6399999</v>
      </c>
      <c r="L41">
        <v>102</v>
      </c>
      <c r="M41">
        <v>91.4</v>
      </c>
      <c r="N41" s="2">
        <f t="shared" si="2"/>
        <v>2010131784.0700219</v>
      </c>
      <c r="O41" s="2">
        <v>4.01</v>
      </c>
      <c r="P41" s="2">
        <f t="shared" si="3"/>
        <v>501279746.65087831</v>
      </c>
      <c r="Q41" s="2">
        <f t="shared" si="4"/>
        <v>0.36115255522397571</v>
      </c>
    </row>
    <row r="42" spans="1:17" x14ac:dyDescent="0.2">
      <c r="A42" s="2" t="s">
        <v>12</v>
      </c>
      <c r="B42" s="2">
        <v>2017</v>
      </c>
      <c r="C42" s="2" t="s">
        <v>5</v>
      </c>
      <c r="D42" s="2" t="s">
        <v>61</v>
      </c>
      <c r="E42">
        <v>3247374.4051000001</v>
      </c>
      <c r="F42">
        <v>26449177591</v>
      </c>
      <c r="G42" s="2">
        <v>53060</v>
      </c>
      <c r="H42" s="2">
        <f t="shared" si="0"/>
        <v>61.201929986807393</v>
      </c>
      <c r="I42" s="2">
        <v>1.3959999999999999</v>
      </c>
      <c r="J42" s="2">
        <v>6.76</v>
      </c>
      <c r="K42" s="2">
        <f t="shared" si="1"/>
        <v>178796440515.16</v>
      </c>
      <c r="L42">
        <v>101.6</v>
      </c>
      <c r="M42">
        <v>92.88</v>
      </c>
      <c r="N42" s="2">
        <f t="shared" si="2"/>
        <v>192502627600.30148</v>
      </c>
      <c r="O42" s="2">
        <v>4.01</v>
      </c>
      <c r="P42" s="2">
        <f t="shared" si="3"/>
        <v>48005642793.092644</v>
      </c>
      <c r="Q42" s="2">
        <f t="shared" si="4"/>
        <v>34.387996270123672</v>
      </c>
    </row>
    <row r="43" spans="1:17" x14ac:dyDescent="0.2">
      <c r="A43" s="2" t="s">
        <v>12</v>
      </c>
      <c r="B43" s="2">
        <v>2017</v>
      </c>
      <c r="C43" s="2" t="s">
        <v>5</v>
      </c>
      <c r="D43" s="2" t="s">
        <v>8</v>
      </c>
      <c r="E43">
        <v>54971.962899999999</v>
      </c>
      <c r="F43">
        <v>447735009</v>
      </c>
      <c r="G43" s="2">
        <v>53060</v>
      </c>
      <c r="H43" s="2">
        <f t="shared" si="0"/>
        <v>1.0360339785148889</v>
      </c>
      <c r="I43" s="2">
        <v>1.3959999999999999</v>
      </c>
      <c r="J43" s="2">
        <v>6.76</v>
      </c>
      <c r="K43" s="2">
        <f t="shared" si="1"/>
        <v>3026688660.8399997</v>
      </c>
      <c r="L43">
        <v>101.6</v>
      </c>
      <c r="M43">
        <v>92.88</v>
      </c>
      <c r="N43" s="2">
        <f t="shared" si="2"/>
        <v>3258708721.8346248</v>
      </c>
      <c r="O43" s="2">
        <v>4.01</v>
      </c>
      <c r="P43" s="2">
        <f t="shared" si="3"/>
        <v>812645566.54230046</v>
      </c>
      <c r="Q43" s="2">
        <f t="shared" si="4"/>
        <v>0.58212433133402608</v>
      </c>
    </row>
    <row r="44" spans="1:17" x14ac:dyDescent="0.2">
      <c r="A44" s="2" t="s">
        <v>12</v>
      </c>
      <c r="B44" s="2">
        <v>2018</v>
      </c>
      <c r="C44" s="2" t="s">
        <v>5</v>
      </c>
      <c r="D44" s="2" t="s">
        <v>61</v>
      </c>
      <c r="E44">
        <v>2163976.6652000002</v>
      </c>
      <c r="F44">
        <v>20267834188</v>
      </c>
      <c r="G44" s="2">
        <v>44260</v>
      </c>
      <c r="H44" s="2">
        <f t="shared" si="0"/>
        <v>48.892378337098961</v>
      </c>
      <c r="I44" s="2">
        <v>1.403</v>
      </c>
      <c r="J44" s="2">
        <v>6.62</v>
      </c>
      <c r="K44" s="2">
        <f t="shared" si="1"/>
        <v>134173062324.56</v>
      </c>
      <c r="L44">
        <v>102.1</v>
      </c>
      <c r="M44">
        <v>94.82</v>
      </c>
      <c r="N44" s="2">
        <f t="shared" si="2"/>
        <v>141502913229.86713</v>
      </c>
      <c r="O44" s="2">
        <v>4.01</v>
      </c>
      <c r="P44" s="2">
        <f t="shared" si="3"/>
        <v>35287509533.632698</v>
      </c>
      <c r="Q44" s="2">
        <f t="shared" si="4"/>
        <v>25.151467949845117</v>
      </c>
    </row>
    <row r="45" spans="1:17" x14ac:dyDescent="0.2">
      <c r="A45" s="2" t="s">
        <v>12</v>
      </c>
      <c r="B45" s="2">
        <v>2018</v>
      </c>
      <c r="C45" s="2" t="s">
        <v>5</v>
      </c>
      <c r="D45" s="2" t="s">
        <v>8</v>
      </c>
      <c r="E45">
        <v>38166.8632</v>
      </c>
      <c r="F45">
        <v>357471348</v>
      </c>
      <c r="G45" s="2">
        <v>44260</v>
      </c>
      <c r="H45" s="2">
        <f t="shared" si="0"/>
        <v>0.86233310438319022</v>
      </c>
      <c r="I45" s="2">
        <v>1.403</v>
      </c>
      <c r="J45" s="2">
        <v>6.62</v>
      </c>
      <c r="K45" s="2">
        <f t="shared" si="1"/>
        <v>2366460323.7600002</v>
      </c>
      <c r="L45">
        <v>102.1</v>
      </c>
      <c r="M45">
        <v>94.82</v>
      </c>
      <c r="N45" s="2">
        <f t="shared" si="2"/>
        <v>2495739636.9542294</v>
      </c>
      <c r="O45" s="2">
        <v>4.01</v>
      </c>
      <c r="P45" s="2">
        <f t="shared" si="3"/>
        <v>622378961.83397245</v>
      </c>
      <c r="Q45" s="2">
        <f t="shared" si="4"/>
        <v>0.44360581741551852</v>
      </c>
    </row>
    <row r="46" spans="1:17" x14ac:dyDescent="0.2">
      <c r="A46" s="2" t="s">
        <v>12</v>
      </c>
      <c r="B46" s="2">
        <v>2019</v>
      </c>
      <c r="C46" s="2" t="s">
        <v>5</v>
      </c>
      <c r="D46" s="2" t="s">
        <v>61</v>
      </c>
      <c r="E46">
        <v>1382739.4313000001</v>
      </c>
      <c r="F46">
        <v>13637747696</v>
      </c>
      <c r="G46" s="2">
        <v>30110</v>
      </c>
      <c r="H46" s="2">
        <f t="shared" si="0"/>
        <v>45.922930298904021</v>
      </c>
      <c r="I46" s="2">
        <v>1.4079999999999999</v>
      </c>
      <c r="J46" s="2">
        <v>6.91</v>
      </c>
      <c r="K46" s="2">
        <f t="shared" si="1"/>
        <v>94236836579.360001</v>
      </c>
      <c r="L46">
        <v>102.9</v>
      </c>
      <c r="M46">
        <v>97.56</v>
      </c>
      <c r="N46" s="2">
        <f t="shared" si="2"/>
        <v>96593723431.078308</v>
      </c>
      <c r="O46" s="2">
        <v>4.01</v>
      </c>
      <c r="P46" s="2">
        <f t="shared" si="3"/>
        <v>24088210331.939728</v>
      </c>
      <c r="Q46" s="2">
        <f t="shared" si="4"/>
        <v>17.108103928934465</v>
      </c>
    </row>
    <row r="47" spans="1:17" x14ac:dyDescent="0.2">
      <c r="A47" s="2" t="s">
        <v>12</v>
      </c>
      <c r="B47" s="2">
        <v>2019</v>
      </c>
      <c r="C47" s="2" t="s">
        <v>5</v>
      </c>
      <c r="D47" s="2" t="s">
        <v>8</v>
      </c>
      <c r="E47">
        <v>25150.026699999999</v>
      </c>
      <c r="F47">
        <v>248050870</v>
      </c>
      <c r="G47" s="2">
        <v>30110</v>
      </c>
      <c r="H47" s="2">
        <f t="shared" si="0"/>
        <v>0.8352715609432082</v>
      </c>
      <c r="I47" s="2">
        <v>1.4079999999999999</v>
      </c>
      <c r="J47" s="2">
        <v>6.91</v>
      </c>
      <c r="K47" s="2">
        <f t="shared" si="1"/>
        <v>1714031511.7</v>
      </c>
      <c r="L47">
        <v>102.9</v>
      </c>
      <c r="M47">
        <v>97.56</v>
      </c>
      <c r="N47" s="2">
        <f t="shared" si="2"/>
        <v>1756899868.4911849</v>
      </c>
      <c r="O47" s="2">
        <v>4.01</v>
      </c>
      <c r="P47" s="2">
        <f t="shared" si="3"/>
        <v>438129643.01525813</v>
      </c>
      <c r="Q47" s="2">
        <f t="shared" si="4"/>
        <v>0.3111716214597004</v>
      </c>
    </row>
    <row r="48" spans="1:17" x14ac:dyDescent="0.2">
      <c r="A48" s="2" t="s">
        <v>12</v>
      </c>
      <c r="B48" s="2">
        <v>2020</v>
      </c>
      <c r="C48" s="2" t="s">
        <v>5</v>
      </c>
      <c r="D48" s="2" t="s">
        <v>61</v>
      </c>
      <c r="E48">
        <v>1994331.0723000001</v>
      </c>
      <c r="F48">
        <v>21495054788</v>
      </c>
      <c r="G48" s="2">
        <v>48200</v>
      </c>
      <c r="H48" s="2">
        <f t="shared" si="0"/>
        <v>41.376163325726147</v>
      </c>
      <c r="I48" s="2">
        <v>1.411</v>
      </c>
      <c r="J48" s="2">
        <v>6.9</v>
      </c>
      <c r="K48" s="2">
        <f t="shared" si="1"/>
        <v>148315878037.20001</v>
      </c>
      <c r="L48">
        <v>102.5</v>
      </c>
      <c r="M48">
        <v>100</v>
      </c>
      <c r="N48" s="2">
        <f t="shared" si="2"/>
        <v>148315878037.20001</v>
      </c>
      <c r="O48" s="2">
        <v>4.01</v>
      </c>
      <c r="P48" s="2">
        <f t="shared" si="3"/>
        <v>36986503251.172073</v>
      </c>
      <c r="Q48" s="2">
        <f t="shared" si="4"/>
        <v>26.212971829321102</v>
      </c>
    </row>
    <row r="49" spans="1:17" x14ac:dyDescent="0.2">
      <c r="A49" s="2" t="s">
        <v>12</v>
      </c>
      <c r="B49" s="2">
        <v>2020</v>
      </c>
      <c r="C49" s="2" t="s">
        <v>5</v>
      </c>
      <c r="D49" s="2" t="s">
        <v>8</v>
      </c>
      <c r="E49">
        <v>37288.618999999999</v>
      </c>
      <c r="F49">
        <v>401899624</v>
      </c>
      <c r="G49" s="2">
        <v>48200</v>
      </c>
      <c r="H49" s="2">
        <f t="shared" si="0"/>
        <v>0.77362280082987545</v>
      </c>
      <c r="I49" s="2">
        <v>1.411</v>
      </c>
      <c r="J49" s="2">
        <v>6.9</v>
      </c>
      <c r="K49" s="2">
        <f t="shared" si="1"/>
        <v>2773107405.5999999</v>
      </c>
      <c r="L49">
        <v>102.5</v>
      </c>
      <c r="M49">
        <v>100</v>
      </c>
      <c r="N49" s="2">
        <f t="shared" si="2"/>
        <v>2773107405.5999999</v>
      </c>
      <c r="O49" s="2">
        <v>4.01</v>
      </c>
      <c r="P49" s="2">
        <f t="shared" si="3"/>
        <v>691547981.44638407</v>
      </c>
      <c r="Q49" s="2">
        <f t="shared" si="4"/>
        <v>0.49011196417178177</v>
      </c>
    </row>
    <row r="50" spans="1:17" x14ac:dyDescent="0.2">
      <c r="A50"/>
    </row>
    <row r="51" spans="1:17" x14ac:dyDescent="0.2">
      <c r="A51"/>
    </row>
    <row r="52" spans="1:17" x14ac:dyDescent="0.2">
      <c r="A52"/>
    </row>
    <row r="53" spans="1:17" x14ac:dyDescent="0.2">
      <c r="A53"/>
    </row>
    <row r="54" spans="1:17" x14ac:dyDescent="0.2">
      <c r="A54"/>
    </row>
    <row r="55" spans="1:17" x14ac:dyDescent="0.2">
      <c r="A55"/>
    </row>
    <row r="56" spans="1:17" x14ac:dyDescent="0.2">
      <c r="A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4BC3-1466-0047-8427-50F37A10CD61}">
  <dimension ref="A1:Q56"/>
  <sheetViews>
    <sheetView topLeftCell="A5" workbookViewId="0">
      <selection activeCell="P19" sqref="P19"/>
    </sheetView>
  </sheetViews>
  <sheetFormatPr baseColWidth="10" defaultRowHeight="16" x14ac:dyDescent="0.2"/>
  <cols>
    <col min="1" max="1" width="9.6640625" style="2" customWidth="1"/>
    <col min="2" max="2" width="10.1640625" style="2" customWidth="1"/>
    <col min="3" max="3" width="10.83203125" style="2"/>
    <col min="4" max="4" width="13.6640625" style="2" customWidth="1"/>
    <col min="5" max="6" width="13.5" style="2" customWidth="1"/>
    <col min="7" max="7" width="12.1640625" style="2" customWidth="1"/>
    <col min="8" max="8" width="12.6640625" style="2" customWidth="1"/>
    <col min="9" max="10" width="10.83203125" style="2"/>
    <col min="11" max="11" width="12.1640625" style="2" bestFit="1" customWidth="1"/>
    <col min="14" max="14" width="12.1640625" style="2" bestFit="1" customWidth="1"/>
    <col min="15" max="15" width="10.83203125" style="2"/>
    <col min="16" max="16" width="11.1640625" style="2" bestFit="1" customWidth="1"/>
    <col min="17" max="17" width="10.83203125" style="2"/>
  </cols>
  <sheetData>
    <row r="1" spans="1:17" x14ac:dyDescent="0.2">
      <c r="A1" s="2" t="s">
        <v>3</v>
      </c>
      <c r="B1" s="2" t="s">
        <v>0</v>
      </c>
      <c r="C1" s="2" t="s">
        <v>2</v>
      </c>
      <c r="D1" s="2" t="s">
        <v>7</v>
      </c>
      <c r="E1" s="2" t="s">
        <v>6</v>
      </c>
      <c r="F1" s="2" t="s">
        <v>29</v>
      </c>
      <c r="G1" s="2" t="s">
        <v>38</v>
      </c>
      <c r="H1" s="2" t="s">
        <v>39</v>
      </c>
      <c r="I1" s="2" t="s">
        <v>40</v>
      </c>
      <c r="J1" s="2" t="s">
        <v>13</v>
      </c>
      <c r="K1" s="2" t="s">
        <v>28</v>
      </c>
      <c r="L1" t="s">
        <v>26</v>
      </c>
      <c r="M1" t="s">
        <v>27</v>
      </c>
      <c r="N1" s="2" t="s">
        <v>30</v>
      </c>
      <c r="O1" s="2" t="s">
        <v>25</v>
      </c>
      <c r="P1" s="2" t="s">
        <v>31</v>
      </c>
      <c r="Q1" s="2" t="s">
        <v>41</v>
      </c>
    </row>
    <row r="2" spans="1:17" x14ac:dyDescent="0.2">
      <c r="A2" s="2" t="s">
        <v>4</v>
      </c>
      <c r="B2" s="2">
        <v>2015</v>
      </c>
      <c r="C2" s="2" t="s">
        <v>1</v>
      </c>
      <c r="D2" s="2" t="s">
        <v>61</v>
      </c>
      <c r="E2">
        <v>132742.95610000001</v>
      </c>
      <c r="F2">
        <v>770854970</v>
      </c>
      <c r="G2" s="2">
        <v>3423.05</v>
      </c>
      <c r="H2" s="2">
        <f t="shared" ref="H2:H49" si="0">E2/G2</f>
        <v>38.779146112385156</v>
      </c>
      <c r="I2" s="2">
        <v>1.323</v>
      </c>
      <c r="J2" s="2">
        <v>64.150000000000006</v>
      </c>
      <c r="K2" s="2">
        <f t="shared" ref="K2:K49" si="1">F2*J2</f>
        <v>49450346325.500008</v>
      </c>
      <c r="L2">
        <v>104.91</v>
      </c>
      <c r="M2">
        <v>80.27</v>
      </c>
      <c r="N2" s="2">
        <f>K2*100/M2</f>
        <v>61605015977.949432</v>
      </c>
      <c r="O2" s="2">
        <v>20.32</v>
      </c>
      <c r="P2" s="2">
        <f>N2/O2</f>
        <v>3031742912.3006611</v>
      </c>
      <c r="Q2" s="2">
        <f>P2/(I2*10^9)</f>
        <v>2.2915668271357981</v>
      </c>
    </row>
    <row r="3" spans="1:17" x14ac:dyDescent="0.2">
      <c r="A3" s="2" t="s">
        <v>4</v>
      </c>
      <c r="B3" s="2">
        <v>2015</v>
      </c>
      <c r="C3" s="2" t="s">
        <v>1</v>
      </c>
      <c r="D3" s="2" t="s">
        <v>8</v>
      </c>
      <c r="E3">
        <v>1818.4864</v>
      </c>
      <c r="F3">
        <v>14036912</v>
      </c>
      <c r="G3" s="2">
        <v>3423.05</v>
      </c>
      <c r="H3" s="2">
        <f t="shared" si="0"/>
        <v>0.53124739632783624</v>
      </c>
      <c r="I3" s="2">
        <v>1.323</v>
      </c>
      <c r="J3" s="2">
        <v>64.150000000000006</v>
      </c>
      <c r="K3" s="2">
        <f t="shared" si="1"/>
        <v>900467904.80000007</v>
      </c>
      <c r="L3">
        <v>104.91</v>
      </c>
      <c r="M3">
        <v>80.27</v>
      </c>
      <c r="N3" s="2">
        <f t="shared" ref="N3:N49" si="2">K3*100/M3</f>
        <v>1121798810.0161953</v>
      </c>
      <c r="O3" s="2">
        <v>20.32</v>
      </c>
      <c r="P3" s="2">
        <f t="shared" ref="P3:P49" si="3">N3/O3</f>
        <v>55206634.351190716</v>
      </c>
      <c r="Q3" s="2">
        <f t="shared" ref="Q3:Q49" si="4">P3/(I3*10^9)</f>
        <v>4.1728370635820647E-2</v>
      </c>
    </row>
    <row r="4" spans="1:17" x14ac:dyDescent="0.2">
      <c r="A4" s="2" t="s">
        <v>4</v>
      </c>
      <c r="B4" s="2">
        <v>2016</v>
      </c>
      <c r="C4" s="2" t="s">
        <v>1</v>
      </c>
      <c r="D4" s="2" t="s">
        <v>61</v>
      </c>
      <c r="E4">
        <v>232377.87669999999</v>
      </c>
      <c r="F4">
        <v>1282187569</v>
      </c>
      <c r="G4" s="2">
        <v>5502.37</v>
      </c>
      <c r="H4" s="2">
        <f t="shared" si="0"/>
        <v>42.232324743701348</v>
      </c>
      <c r="I4" s="2">
        <v>1.339</v>
      </c>
      <c r="J4" s="2">
        <v>67.2</v>
      </c>
      <c r="K4" s="2">
        <f t="shared" si="1"/>
        <v>86163004636.800003</v>
      </c>
      <c r="L4">
        <v>104.94</v>
      </c>
      <c r="M4">
        <v>84.23</v>
      </c>
      <c r="N4" s="2">
        <f t="shared" si="2"/>
        <v>102294912307.72884</v>
      </c>
      <c r="O4" s="2">
        <v>20.32</v>
      </c>
      <c r="P4" s="2">
        <f t="shared" si="3"/>
        <v>5034198440.3409863</v>
      </c>
      <c r="Q4" s="2">
        <f t="shared" si="4"/>
        <v>3.759670231770714</v>
      </c>
    </row>
    <row r="5" spans="1:17" x14ac:dyDescent="0.2">
      <c r="A5" s="2" t="s">
        <v>4</v>
      </c>
      <c r="B5" s="2">
        <v>2016</v>
      </c>
      <c r="C5" s="2" t="s">
        <v>1</v>
      </c>
      <c r="D5" s="2" t="s">
        <v>8</v>
      </c>
      <c r="E5">
        <v>3321.3485000000001</v>
      </c>
      <c r="F5">
        <v>24586952</v>
      </c>
      <c r="G5" s="2">
        <v>5502.37</v>
      </c>
      <c r="H5" s="2">
        <f t="shared" si="0"/>
        <v>0.60362143948880209</v>
      </c>
      <c r="I5" s="2">
        <v>1.339</v>
      </c>
      <c r="J5" s="2">
        <v>67.2</v>
      </c>
      <c r="K5" s="2">
        <f t="shared" si="1"/>
        <v>1652243174.4000001</v>
      </c>
      <c r="L5">
        <v>104.94</v>
      </c>
      <c r="M5">
        <v>84.23</v>
      </c>
      <c r="N5" s="2">
        <f t="shared" si="2"/>
        <v>1961585153.033361</v>
      </c>
      <c r="O5" s="2">
        <v>20.32</v>
      </c>
      <c r="P5" s="2">
        <f t="shared" si="3"/>
        <v>96534702.413059101</v>
      </c>
      <c r="Q5" s="2">
        <f t="shared" si="4"/>
        <v>7.2094624655010528E-2</v>
      </c>
    </row>
    <row r="6" spans="1:17" x14ac:dyDescent="0.2">
      <c r="A6" s="2" t="s">
        <v>4</v>
      </c>
      <c r="B6" s="2">
        <v>2017</v>
      </c>
      <c r="C6" s="2" t="s">
        <v>1</v>
      </c>
      <c r="D6" s="2" t="s">
        <v>61</v>
      </c>
      <c r="E6">
        <v>72712.094200000007</v>
      </c>
      <c r="F6">
        <v>443337364</v>
      </c>
      <c r="G6" s="2">
        <v>1865.23</v>
      </c>
      <c r="H6" s="2">
        <f t="shared" si="0"/>
        <v>38.982910525779666</v>
      </c>
      <c r="I6" s="2">
        <v>1.3540000000000001</v>
      </c>
      <c r="J6" s="2">
        <v>65.12</v>
      </c>
      <c r="K6" s="2">
        <f t="shared" si="1"/>
        <v>28870129143.68</v>
      </c>
      <c r="L6">
        <v>103.33</v>
      </c>
      <c r="M6">
        <v>87.04</v>
      </c>
      <c r="N6" s="2">
        <f t="shared" si="2"/>
        <v>33168806461.029408</v>
      </c>
      <c r="O6" s="2">
        <v>20.32</v>
      </c>
      <c r="P6" s="2">
        <f t="shared" si="3"/>
        <v>1632323152.609715</v>
      </c>
      <c r="Q6" s="2">
        <f t="shared" si="4"/>
        <v>1.205556242695506</v>
      </c>
    </row>
    <row r="7" spans="1:17" x14ac:dyDescent="0.2">
      <c r="A7" s="2" t="s">
        <v>4</v>
      </c>
      <c r="B7" s="2">
        <v>2017</v>
      </c>
      <c r="C7" s="2" t="s">
        <v>1</v>
      </c>
      <c r="D7" s="2" t="s">
        <v>8</v>
      </c>
      <c r="E7">
        <v>1054.9206999999999</v>
      </c>
      <c r="F7">
        <v>8625169</v>
      </c>
      <c r="G7" s="2">
        <v>1865.23</v>
      </c>
      <c r="H7" s="2">
        <f t="shared" si="0"/>
        <v>0.56557137725642403</v>
      </c>
      <c r="I7" s="2">
        <v>1.3540000000000001</v>
      </c>
      <c r="J7" s="2">
        <v>65.12</v>
      </c>
      <c r="K7" s="2">
        <f t="shared" si="1"/>
        <v>561671005.28000009</v>
      </c>
      <c r="L7">
        <v>103.33</v>
      </c>
      <c r="M7">
        <v>87.04</v>
      </c>
      <c r="N7" s="2">
        <f t="shared" si="2"/>
        <v>645302165.99264705</v>
      </c>
      <c r="O7" s="2">
        <v>20.32</v>
      </c>
      <c r="P7" s="2">
        <f t="shared" si="3"/>
        <v>31756996.357905857</v>
      </c>
      <c r="Q7" s="2">
        <f t="shared" si="4"/>
        <v>2.3454207059014666E-2</v>
      </c>
    </row>
    <row r="8" spans="1:17" x14ac:dyDescent="0.2">
      <c r="A8" s="2" t="s">
        <v>4</v>
      </c>
      <c r="B8" s="2">
        <v>2018</v>
      </c>
      <c r="C8" s="2" t="s">
        <v>1</v>
      </c>
      <c r="D8" s="2" t="s">
        <v>61</v>
      </c>
      <c r="E8">
        <v>57980.667399999998</v>
      </c>
      <c r="F8">
        <v>353521360</v>
      </c>
      <c r="G8" s="2">
        <v>1480.97</v>
      </c>
      <c r="H8" s="2">
        <f t="shared" si="0"/>
        <v>39.150467193798654</v>
      </c>
      <c r="I8" s="2">
        <v>1.369</v>
      </c>
      <c r="J8" s="2">
        <v>68.39</v>
      </c>
      <c r="K8" s="2">
        <f t="shared" si="1"/>
        <v>24177325810.400002</v>
      </c>
      <c r="L8">
        <v>103.94</v>
      </c>
      <c r="M8">
        <v>90.48</v>
      </c>
      <c r="N8" s="2">
        <f t="shared" si="2"/>
        <v>26721182372.236958</v>
      </c>
      <c r="O8" s="2">
        <v>20.32</v>
      </c>
      <c r="P8" s="2">
        <f t="shared" si="3"/>
        <v>1315018817.5313463</v>
      </c>
      <c r="Q8" s="2">
        <f t="shared" si="4"/>
        <v>0.96056889520185995</v>
      </c>
    </row>
    <row r="9" spans="1:17" x14ac:dyDescent="0.2">
      <c r="A9" s="2" t="s">
        <v>4</v>
      </c>
      <c r="B9" s="2">
        <v>2018</v>
      </c>
      <c r="C9" s="2" t="s">
        <v>1</v>
      </c>
      <c r="D9" s="2" t="s">
        <v>8</v>
      </c>
      <c r="E9">
        <v>784.54539999999997</v>
      </c>
      <c r="F9">
        <v>6252338</v>
      </c>
      <c r="G9" s="2">
        <v>1480.97</v>
      </c>
      <c r="H9" s="2">
        <f t="shared" si="0"/>
        <v>0.52975104154709407</v>
      </c>
      <c r="I9" s="2">
        <v>1.369</v>
      </c>
      <c r="J9" s="2">
        <v>68.39</v>
      </c>
      <c r="K9" s="2">
        <f t="shared" si="1"/>
        <v>427597395.81999999</v>
      </c>
      <c r="L9">
        <v>103.94</v>
      </c>
      <c r="M9">
        <v>90.48</v>
      </c>
      <c r="N9" s="2">
        <f t="shared" si="2"/>
        <v>472587749.58001769</v>
      </c>
      <c r="O9" s="2">
        <v>20.32</v>
      </c>
      <c r="P9" s="2">
        <f t="shared" si="3"/>
        <v>23257271.140748903</v>
      </c>
      <c r="Q9" s="2">
        <f t="shared" si="4"/>
        <v>1.6988510694484225E-2</v>
      </c>
    </row>
    <row r="10" spans="1:17" x14ac:dyDescent="0.2">
      <c r="A10" s="2" t="s">
        <v>4</v>
      </c>
      <c r="B10" s="2">
        <v>2019</v>
      </c>
      <c r="C10" s="2" t="s">
        <v>1</v>
      </c>
      <c r="D10" s="2" t="s">
        <v>61</v>
      </c>
      <c r="E10">
        <v>85688.154800000004</v>
      </c>
      <c r="F10">
        <v>543488427</v>
      </c>
      <c r="G10" s="2">
        <v>2117.79</v>
      </c>
      <c r="H10" s="2">
        <f t="shared" si="0"/>
        <v>40.461119752194506</v>
      </c>
      <c r="I10" s="2">
        <v>1.383</v>
      </c>
      <c r="J10" s="2">
        <v>70.42</v>
      </c>
      <c r="K10" s="2">
        <f t="shared" si="1"/>
        <v>38272455029.340004</v>
      </c>
      <c r="L10">
        <v>103.73</v>
      </c>
      <c r="M10">
        <v>93.85</v>
      </c>
      <c r="N10" s="2">
        <f t="shared" si="2"/>
        <v>40780452881.555679</v>
      </c>
      <c r="O10" s="2">
        <v>20.32</v>
      </c>
      <c r="P10" s="2">
        <f t="shared" si="3"/>
        <v>2006912051.2576613</v>
      </c>
      <c r="Q10" s="2">
        <f t="shared" si="4"/>
        <v>1.4511294658406806</v>
      </c>
    </row>
    <row r="11" spans="1:17" x14ac:dyDescent="0.2">
      <c r="A11" s="2" t="s">
        <v>4</v>
      </c>
      <c r="B11" s="2">
        <v>2019</v>
      </c>
      <c r="C11" s="2" t="s">
        <v>1</v>
      </c>
      <c r="D11" s="2" t="s">
        <v>8</v>
      </c>
      <c r="E11">
        <v>1255.0431000000001</v>
      </c>
      <c r="F11">
        <v>10144815</v>
      </c>
      <c r="G11" s="2">
        <v>2117.79</v>
      </c>
      <c r="H11" s="2">
        <f t="shared" si="0"/>
        <v>0.5926192398679756</v>
      </c>
      <c r="I11" s="2">
        <v>1.383</v>
      </c>
      <c r="J11" s="2">
        <v>70.42</v>
      </c>
      <c r="K11" s="2">
        <f t="shared" si="1"/>
        <v>714397872.30000007</v>
      </c>
      <c r="L11">
        <v>103.73</v>
      </c>
      <c r="M11">
        <v>93.85</v>
      </c>
      <c r="N11" s="2">
        <f t="shared" si="2"/>
        <v>761212437.18700063</v>
      </c>
      <c r="O11" s="2">
        <v>20.32</v>
      </c>
      <c r="P11" s="2">
        <f t="shared" si="3"/>
        <v>37461241.987549245</v>
      </c>
      <c r="Q11" s="2">
        <f t="shared" si="4"/>
        <v>2.7086942868799164E-2</v>
      </c>
    </row>
    <row r="12" spans="1:17" x14ac:dyDescent="0.2">
      <c r="A12" s="2" t="s">
        <v>4</v>
      </c>
      <c r="B12" s="2">
        <v>2020</v>
      </c>
      <c r="C12" s="2" t="s">
        <v>1</v>
      </c>
      <c r="D12" s="2" t="s">
        <v>61</v>
      </c>
      <c r="E12">
        <v>61726.757400000002</v>
      </c>
      <c r="F12">
        <v>393507702</v>
      </c>
      <c r="G12" s="2">
        <v>1503.3</v>
      </c>
      <c r="H12" s="2">
        <f t="shared" si="0"/>
        <v>41.060837756934745</v>
      </c>
      <c r="I12" s="2">
        <v>1.3959999999999999</v>
      </c>
      <c r="J12" s="2">
        <v>74.099999999999994</v>
      </c>
      <c r="K12" s="2">
        <f t="shared" si="1"/>
        <v>29158920718.199997</v>
      </c>
      <c r="L12">
        <v>106.61</v>
      </c>
      <c r="M12">
        <v>100</v>
      </c>
      <c r="N12" s="2">
        <f t="shared" si="2"/>
        <v>29158920718.199997</v>
      </c>
      <c r="O12" s="2">
        <v>20.32</v>
      </c>
      <c r="P12" s="2">
        <f t="shared" si="3"/>
        <v>1434986255.8169289</v>
      </c>
      <c r="Q12" s="2">
        <f t="shared" si="4"/>
        <v>1.0279271173473703</v>
      </c>
    </row>
    <row r="13" spans="1:17" x14ac:dyDescent="0.2">
      <c r="A13" s="2" t="s">
        <v>4</v>
      </c>
      <c r="B13" s="2">
        <v>2020</v>
      </c>
      <c r="C13" s="2" t="s">
        <v>1</v>
      </c>
      <c r="D13" s="2" t="s">
        <v>8</v>
      </c>
      <c r="E13">
        <v>901.45090000000005</v>
      </c>
      <c r="F13">
        <v>7324011</v>
      </c>
      <c r="G13" s="2">
        <v>1503.3</v>
      </c>
      <c r="H13" s="2">
        <f t="shared" si="0"/>
        <v>0.59964804097651836</v>
      </c>
      <c r="I13" s="2">
        <v>1.3959999999999999</v>
      </c>
      <c r="J13" s="2">
        <v>74.099999999999994</v>
      </c>
      <c r="K13" s="2">
        <f t="shared" si="1"/>
        <v>542709215.0999999</v>
      </c>
      <c r="L13">
        <v>106.61</v>
      </c>
      <c r="M13">
        <v>100</v>
      </c>
      <c r="N13" s="2">
        <f t="shared" si="2"/>
        <v>542709215.0999999</v>
      </c>
      <c r="O13" s="2">
        <v>20.32</v>
      </c>
      <c r="P13" s="2">
        <f t="shared" si="3"/>
        <v>26708130.664370075</v>
      </c>
      <c r="Q13" s="2">
        <f t="shared" si="4"/>
        <v>1.9131898756712087E-2</v>
      </c>
    </row>
    <row r="14" spans="1:17" x14ac:dyDescent="0.2">
      <c r="A14" s="2" t="s">
        <v>4</v>
      </c>
      <c r="B14" s="2">
        <v>2015</v>
      </c>
      <c r="C14" s="2" t="s">
        <v>5</v>
      </c>
      <c r="D14" s="2" t="s">
        <v>61</v>
      </c>
      <c r="E14">
        <v>256713.9418</v>
      </c>
      <c r="F14">
        <v>1592911053</v>
      </c>
      <c r="G14" s="2">
        <v>3130.36</v>
      </c>
      <c r="H14" s="2">
        <f t="shared" si="0"/>
        <v>82.007801594704759</v>
      </c>
      <c r="I14" s="2">
        <v>1.323</v>
      </c>
      <c r="J14" s="2">
        <v>64.150000000000006</v>
      </c>
      <c r="K14" s="2">
        <f t="shared" si="1"/>
        <v>102185244049.95001</v>
      </c>
      <c r="L14">
        <v>104.91</v>
      </c>
      <c r="M14">
        <v>80.27</v>
      </c>
      <c r="N14" s="2">
        <f t="shared" si="2"/>
        <v>127301911112.43307</v>
      </c>
      <c r="O14" s="2">
        <v>20.32</v>
      </c>
      <c r="P14" s="2">
        <f t="shared" si="3"/>
        <v>6264857830.3362732</v>
      </c>
      <c r="Q14" s="2">
        <f t="shared" si="4"/>
        <v>4.7353422753864498</v>
      </c>
    </row>
    <row r="15" spans="1:17" x14ac:dyDescent="0.2">
      <c r="A15" s="2" t="s">
        <v>4</v>
      </c>
      <c r="B15" s="2">
        <v>2015</v>
      </c>
      <c r="C15" s="2" t="s">
        <v>5</v>
      </c>
      <c r="D15" s="2" t="s">
        <v>8</v>
      </c>
      <c r="E15">
        <v>3755.9430000000002</v>
      </c>
      <c r="F15">
        <v>20824298</v>
      </c>
      <c r="G15" s="2">
        <v>3130.36</v>
      </c>
      <c r="H15" s="2">
        <f t="shared" si="0"/>
        <v>1.199843787934934</v>
      </c>
      <c r="I15" s="2">
        <v>1.323</v>
      </c>
      <c r="J15" s="2">
        <v>64.150000000000006</v>
      </c>
      <c r="K15" s="2">
        <f t="shared" si="1"/>
        <v>1335878716.7</v>
      </c>
      <c r="L15">
        <v>104.91</v>
      </c>
      <c r="M15">
        <v>80.27</v>
      </c>
      <c r="N15" s="2">
        <f t="shared" si="2"/>
        <v>1664231614.1771522</v>
      </c>
      <c r="O15" s="2">
        <v>20.32</v>
      </c>
      <c r="P15" s="2">
        <f t="shared" si="3"/>
        <v>81901162.115017325</v>
      </c>
      <c r="Q15" s="2">
        <f t="shared" si="4"/>
        <v>6.1905640298576967E-2</v>
      </c>
    </row>
    <row r="16" spans="1:17" x14ac:dyDescent="0.2">
      <c r="A16" s="2" t="s">
        <v>4</v>
      </c>
      <c r="B16" s="2">
        <v>2016</v>
      </c>
      <c r="C16" s="2" t="s">
        <v>5</v>
      </c>
      <c r="D16" s="2" t="s">
        <v>61</v>
      </c>
      <c r="E16">
        <v>466380.56199999998</v>
      </c>
      <c r="F16">
        <v>2723525095</v>
      </c>
      <c r="G16" s="2">
        <v>5658.63</v>
      </c>
      <c r="H16" s="2">
        <f t="shared" si="0"/>
        <v>82.419342137584536</v>
      </c>
      <c r="I16" s="2">
        <v>1.339</v>
      </c>
      <c r="J16" s="2">
        <v>67.2</v>
      </c>
      <c r="K16" s="2">
        <f t="shared" si="1"/>
        <v>183020886384</v>
      </c>
      <c r="L16">
        <v>104.94</v>
      </c>
      <c r="M16">
        <v>84.23</v>
      </c>
      <c r="N16" s="2">
        <f t="shared" si="2"/>
        <v>217287054949.54291</v>
      </c>
      <c r="O16" s="2">
        <v>20.32</v>
      </c>
      <c r="P16" s="2">
        <f t="shared" si="3"/>
        <v>10693260578.225536</v>
      </c>
      <c r="Q16" s="2">
        <f t="shared" si="4"/>
        <v>7.9860049127897952</v>
      </c>
    </row>
    <row r="17" spans="1:17" x14ac:dyDescent="0.2">
      <c r="A17" s="2" t="s">
        <v>4</v>
      </c>
      <c r="B17" s="2">
        <v>2016</v>
      </c>
      <c r="C17" s="2" t="s">
        <v>5</v>
      </c>
      <c r="D17" s="2" t="s">
        <v>8</v>
      </c>
      <c r="E17">
        <v>7418.7545</v>
      </c>
      <c r="F17">
        <v>39333721</v>
      </c>
      <c r="G17" s="2">
        <v>5658.63</v>
      </c>
      <c r="H17" s="2">
        <f t="shared" si="0"/>
        <v>1.3110513498850429</v>
      </c>
      <c r="I17" s="2">
        <v>1.339</v>
      </c>
      <c r="J17" s="2">
        <v>67.2</v>
      </c>
      <c r="K17" s="2">
        <f t="shared" si="1"/>
        <v>2643226051.2000003</v>
      </c>
      <c r="L17">
        <v>104.94</v>
      </c>
      <c r="M17">
        <v>84.23</v>
      </c>
      <c r="N17" s="2">
        <f t="shared" si="2"/>
        <v>3138105248.9611778</v>
      </c>
      <c r="O17" s="2">
        <v>20.32</v>
      </c>
      <c r="P17" s="2">
        <f t="shared" si="3"/>
        <v>154434313.43312883</v>
      </c>
      <c r="Q17" s="2">
        <f t="shared" si="4"/>
        <v>0.11533555894931205</v>
      </c>
    </row>
    <row r="18" spans="1:17" x14ac:dyDescent="0.2">
      <c r="A18" s="2" t="s">
        <v>4</v>
      </c>
      <c r="B18" s="2">
        <v>2017</v>
      </c>
      <c r="C18" s="2" t="s">
        <v>5</v>
      </c>
      <c r="D18" s="2" t="s">
        <v>61</v>
      </c>
      <c r="E18">
        <v>709361.76069999998</v>
      </c>
      <c r="F18">
        <v>4579171076</v>
      </c>
      <c r="G18" s="2">
        <v>9563.69</v>
      </c>
      <c r="H18" s="2">
        <f t="shared" si="0"/>
        <v>74.172391691909709</v>
      </c>
      <c r="I18" s="2">
        <v>1.3540000000000001</v>
      </c>
      <c r="J18" s="2">
        <v>65.12</v>
      </c>
      <c r="K18" s="2">
        <f t="shared" si="1"/>
        <v>298195620469.12</v>
      </c>
      <c r="L18">
        <v>103.33</v>
      </c>
      <c r="M18">
        <v>87.04</v>
      </c>
      <c r="N18" s="2">
        <f t="shared" si="2"/>
        <v>342596071311.02936</v>
      </c>
      <c r="O18" s="2">
        <v>20.32</v>
      </c>
      <c r="P18" s="2">
        <f t="shared" si="3"/>
        <v>16860042879.479792</v>
      </c>
      <c r="Q18" s="2">
        <f t="shared" si="4"/>
        <v>12.452025760324808</v>
      </c>
    </row>
    <row r="19" spans="1:17" x14ac:dyDescent="0.2">
      <c r="A19" s="2" t="s">
        <v>4</v>
      </c>
      <c r="B19" s="2">
        <v>2017</v>
      </c>
      <c r="C19" s="2" t="s">
        <v>5</v>
      </c>
      <c r="D19" s="2" t="s">
        <v>8</v>
      </c>
      <c r="E19">
        <v>11573.7598</v>
      </c>
      <c r="F19">
        <v>67807760</v>
      </c>
      <c r="G19" s="2">
        <v>9563.69</v>
      </c>
      <c r="H19" s="2">
        <f t="shared" si="0"/>
        <v>1.2101772223901024</v>
      </c>
      <c r="I19" s="2">
        <v>1.3540000000000001</v>
      </c>
      <c r="J19" s="2">
        <v>65.12</v>
      </c>
      <c r="K19" s="2">
        <f t="shared" si="1"/>
        <v>4415641331.2000008</v>
      </c>
      <c r="L19">
        <v>103.33</v>
      </c>
      <c r="M19">
        <v>87.04</v>
      </c>
      <c r="N19" s="2">
        <f t="shared" si="2"/>
        <v>5073117338.2352943</v>
      </c>
      <c r="O19" s="2">
        <v>20.32</v>
      </c>
      <c r="P19" s="2">
        <f t="shared" si="3"/>
        <v>249661286.33047709</v>
      </c>
      <c r="Q19" s="2">
        <f t="shared" si="4"/>
        <v>0.18438795149961379</v>
      </c>
    </row>
    <row r="20" spans="1:17" x14ac:dyDescent="0.2">
      <c r="A20" s="2" t="s">
        <v>4</v>
      </c>
      <c r="B20" s="2">
        <v>2018</v>
      </c>
      <c r="C20" s="2" t="s">
        <v>5</v>
      </c>
      <c r="D20" s="2" t="s">
        <v>61</v>
      </c>
      <c r="E20">
        <v>511661.57400000002</v>
      </c>
      <c r="F20">
        <v>3335304885</v>
      </c>
      <c r="G20" s="2">
        <v>6750.97</v>
      </c>
      <c r="H20" s="2">
        <f t="shared" si="0"/>
        <v>75.790823244659663</v>
      </c>
      <c r="I20" s="2">
        <v>1.369</v>
      </c>
      <c r="J20" s="2">
        <v>68.39</v>
      </c>
      <c r="K20" s="2">
        <f t="shared" si="1"/>
        <v>228101501085.14999</v>
      </c>
      <c r="L20">
        <v>103.94</v>
      </c>
      <c r="M20">
        <v>90.48</v>
      </c>
      <c r="N20" s="2">
        <f t="shared" si="2"/>
        <v>252101570606.92969</v>
      </c>
      <c r="O20" s="2">
        <v>20.32</v>
      </c>
      <c r="P20" s="2">
        <f t="shared" si="3"/>
        <v>12406573356.64024</v>
      </c>
      <c r="Q20" s="2">
        <f t="shared" si="4"/>
        <v>9.0625079303434912</v>
      </c>
    </row>
    <row r="21" spans="1:17" x14ac:dyDescent="0.2">
      <c r="A21" s="2" t="s">
        <v>4</v>
      </c>
      <c r="B21" s="2">
        <v>2018</v>
      </c>
      <c r="C21" s="2" t="s">
        <v>5</v>
      </c>
      <c r="D21" s="2" t="s">
        <v>8</v>
      </c>
      <c r="E21">
        <v>7958.7833000000001</v>
      </c>
      <c r="F21">
        <v>46511242</v>
      </c>
      <c r="G21" s="2">
        <v>6750.97</v>
      </c>
      <c r="H21" s="2">
        <f t="shared" si="0"/>
        <v>1.1789095937324563</v>
      </c>
      <c r="I21" s="2">
        <v>1.369</v>
      </c>
      <c r="J21" s="2">
        <v>68.39</v>
      </c>
      <c r="K21" s="2">
        <f t="shared" si="1"/>
        <v>3180903840.3800001</v>
      </c>
      <c r="L21">
        <v>103.94</v>
      </c>
      <c r="M21">
        <v>90.48</v>
      </c>
      <c r="N21" s="2">
        <f t="shared" si="2"/>
        <v>3515587798.8284702</v>
      </c>
      <c r="O21" s="2">
        <v>20.32</v>
      </c>
      <c r="P21" s="2">
        <f t="shared" si="3"/>
        <v>173011210.57226723</v>
      </c>
      <c r="Q21" s="2">
        <f t="shared" si="4"/>
        <v>0.12637780173284677</v>
      </c>
    </row>
    <row r="22" spans="1:17" x14ac:dyDescent="0.2">
      <c r="A22" s="2" t="s">
        <v>4</v>
      </c>
      <c r="B22" s="2">
        <v>2019</v>
      </c>
      <c r="C22" s="2" t="s">
        <v>5</v>
      </c>
      <c r="D22" s="2" t="s">
        <v>61</v>
      </c>
      <c r="E22">
        <v>511227.05560000002</v>
      </c>
      <c r="F22">
        <v>3468415098</v>
      </c>
      <c r="G22" s="2">
        <v>6510.06</v>
      </c>
      <c r="H22" s="2">
        <f t="shared" si="0"/>
        <v>78.528777860726322</v>
      </c>
      <c r="I22" s="2">
        <v>1.383</v>
      </c>
      <c r="J22" s="2">
        <v>70.42</v>
      </c>
      <c r="K22" s="2">
        <f t="shared" si="1"/>
        <v>244245791201.16</v>
      </c>
      <c r="L22">
        <v>103.73</v>
      </c>
      <c r="M22">
        <v>93.85</v>
      </c>
      <c r="N22" s="2">
        <f t="shared" si="2"/>
        <v>260251242622.44009</v>
      </c>
      <c r="O22" s="2">
        <v>20.32</v>
      </c>
      <c r="P22" s="2">
        <f t="shared" si="3"/>
        <v>12807639892.836618</v>
      </c>
      <c r="Q22" s="2">
        <f t="shared" si="4"/>
        <v>9.2607663722607505</v>
      </c>
    </row>
    <row r="23" spans="1:17" x14ac:dyDescent="0.2">
      <c r="A23" s="2" t="s">
        <v>4</v>
      </c>
      <c r="B23" s="2">
        <v>2019</v>
      </c>
      <c r="C23" s="2" t="s">
        <v>5</v>
      </c>
      <c r="D23" s="2" t="s">
        <v>8</v>
      </c>
      <c r="E23">
        <v>7975.0249000000003</v>
      </c>
      <c r="F23">
        <v>48572605</v>
      </c>
      <c r="G23" s="2">
        <v>6510.06</v>
      </c>
      <c r="H23" s="2">
        <f t="shared" si="0"/>
        <v>1.225030936734838</v>
      </c>
      <c r="I23" s="2">
        <v>1.383</v>
      </c>
      <c r="J23" s="2">
        <v>70.42</v>
      </c>
      <c r="K23" s="2">
        <f t="shared" si="1"/>
        <v>3420482844.0999999</v>
      </c>
      <c r="L23">
        <v>103.73</v>
      </c>
      <c r="M23">
        <v>93.85</v>
      </c>
      <c r="N23" s="2">
        <f t="shared" si="2"/>
        <v>3644627431.1134791</v>
      </c>
      <c r="O23" s="2">
        <v>20.32</v>
      </c>
      <c r="P23" s="2">
        <f t="shared" si="3"/>
        <v>179361586.17684445</v>
      </c>
      <c r="Q23" s="2">
        <f t="shared" si="4"/>
        <v>0.12969022861666266</v>
      </c>
    </row>
    <row r="24" spans="1:17" x14ac:dyDescent="0.2">
      <c r="A24" s="2" t="s">
        <v>4</v>
      </c>
      <c r="B24" s="2">
        <v>2020</v>
      </c>
      <c r="C24" s="2" t="s">
        <v>5</v>
      </c>
      <c r="D24" s="2" t="s">
        <v>61</v>
      </c>
      <c r="E24">
        <v>437717.44089999999</v>
      </c>
      <c r="F24">
        <v>2986530233</v>
      </c>
      <c r="G24" s="2">
        <v>5628.8</v>
      </c>
      <c r="H24" s="2">
        <f t="shared" si="0"/>
        <v>77.763900103041493</v>
      </c>
      <c r="I24" s="2">
        <v>1.3959999999999999</v>
      </c>
      <c r="J24" s="2">
        <v>74.099999999999994</v>
      </c>
      <c r="K24" s="2">
        <f t="shared" si="1"/>
        <v>221301890265.29999</v>
      </c>
      <c r="L24">
        <v>106.61</v>
      </c>
      <c r="M24">
        <v>100</v>
      </c>
      <c r="N24" s="2">
        <f t="shared" si="2"/>
        <v>221301890265.29999</v>
      </c>
      <c r="O24" s="2">
        <v>20.32</v>
      </c>
      <c r="P24" s="2">
        <f t="shared" si="3"/>
        <v>10890841056.363188</v>
      </c>
      <c r="Q24" s="2">
        <f t="shared" si="4"/>
        <v>7.8014620747587307</v>
      </c>
    </row>
    <row r="25" spans="1:17" x14ac:dyDescent="0.2">
      <c r="A25" s="2" t="s">
        <v>4</v>
      </c>
      <c r="B25" s="2">
        <v>2020</v>
      </c>
      <c r="C25" s="2" t="s">
        <v>5</v>
      </c>
      <c r="D25" s="2" t="s">
        <v>8</v>
      </c>
      <c r="E25">
        <v>6997.6590999999999</v>
      </c>
      <c r="F25">
        <v>42837330</v>
      </c>
      <c r="G25" s="2">
        <v>5628.8</v>
      </c>
      <c r="H25" s="2">
        <f t="shared" si="0"/>
        <v>1.2431884415861285</v>
      </c>
      <c r="I25" s="2">
        <v>1.3959999999999999</v>
      </c>
      <c r="J25" s="2">
        <v>74.099999999999994</v>
      </c>
      <c r="K25" s="2">
        <f t="shared" si="1"/>
        <v>3174246152.9999995</v>
      </c>
      <c r="L25">
        <v>106.61</v>
      </c>
      <c r="M25">
        <v>100</v>
      </c>
      <c r="N25" s="2">
        <f t="shared" si="2"/>
        <v>3174246152.9999995</v>
      </c>
      <c r="O25" s="2">
        <v>20.32</v>
      </c>
      <c r="P25" s="2">
        <f t="shared" si="3"/>
        <v>156212901.23031494</v>
      </c>
      <c r="Q25" s="2">
        <f t="shared" si="4"/>
        <v>0.11190035904750353</v>
      </c>
    </row>
    <row r="26" spans="1:17" x14ac:dyDescent="0.2">
      <c r="A26" s="2" t="s">
        <v>12</v>
      </c>
      <c r="B26" s="2">
        <v>2015</v>
      </c>
      <c r="C26" s="2" t="s">
        <v>1</v>
      </c>
      <c r="D26" s="2" t="s">
        <v>61</v>
      </c>
      <c r="E26">
        <v>2177393.2444000002</v>
      </c>
      <c r="F26">
        <v>17479138927</v>
      </c>
      <c r="G26" s="2">
        <v>32970</v>
      </c>
      <c r="H26" s="2">
        <f t="shared" si="0"/>
        <v>66.041651331513506</v>
      </c>
      <c r="I26" s="2">
        <v>1.38</v>
      </c>
      <c r="J26" s="2">
        <v>6.23</v>
      </c>
      <c r="K26" s="2">
        <f t="shared" si="1"/>
        <v>108895035515.21001</v>
      </c>
      <c r="L26">
        <v>101.4</v>
      </c>
      <c r="M26">
        <v>89.61</v>
      </c>
      <c r="N26" s="2">
        <f t="shared" si="2"/>
        <v>121521075231.79333</v>
      </c>
      <c r="O26" s="2">
        <v>4.01</v>
      </c>
      <c r="P26" s="2">
        <f t="shared" si="3"/>
        <v>30304507539.100582</v>
      </c>
      <c r="Q26" s="2">
        <f t="shared" si="4"/>
        <v>21.959788071812017</v>
      </c>
    </row>
    <row r="27" spans="1:17" x14ac:dyDescent="0.2">
      <c r="A27" s="2" t="s">
        <v>12</v>
      </c>
      <c r="B27" s="2">
        <v>2015</v>
      </c>
      <c r="C27" s="2" t="s">
        <v>1</v>
      </c>
      <c r="D27" s="2" t="s">
        <v>8</v>
      </c>
      <c r="E27">
        <v>104260.96679999999</v>
      </c>
      <c r="F27">
        <v>850701720</v>
      </c>
      <c r="G27" s="2">
        <v>32970</v>
      </c>
      <c r="H27" s="2">
        <f t="shared" si="0"/>
        <v>3.1622980527752502</v>
      </c>
      <c r="I27" s="2">
        <v>1.38</v>
      </c>
      <c r="J27" s="2">
        <v>6.23</v>
      </c>
      <c r="K27" s="2">
        <f t="shared" si="1"/>
        <v>5299871715.6000004</v>
      </c>
      <c r="L27">
        <v>101.4</v>
      </c>
      <c r="M27">
        <v>89.61</v>
      </c>
      <c r="N27" s="2">
        <f t="shared" si="2"/>
        <v>5914375310.3448286</v>
      </c>
      <c r="O27" s="2">
        <v>4.01</v>
      </c>
      <c r="P27" s="2">
        <f t="shared" si="3"/>
        <v>1474906561.183249</v>
      </c>
      <c r="Q27" s="2">
        <f t="shared" si="4"/>
        <v>1.0687728704226442</v>
      </c>
    </row>
    <row r="28" spans="1:17" x14ac:dyDescent="0.2">
      <c r="A28" s="2" t="s">
        <v>12</v>
      </c>
      <c r="B28" s="2">
        <v>2016</v>
      </c>
      <c r="C28" s="2" t="s">
        <v>1</v>
      </c>
      <c r="D28" s="2" t="s">
        <v>61</v>
      </c>
      <c r="E28">
        <v>1257938.7768999999</v>
      </c>
      <c r="F28">
        <v>10436588684</v>
      </c>
      <c r="G28" s="2">
        <v>19300</v>
      </c>
      <c r="H28" s="2">
        <f t="shared" si="0"/>
        <v>65.178174968911918</v>
      </c>
      <c r="I28" s="2">
        <v>1.3879999999999999</v>
      </c>
      <c r="J28" s="2">
        <v>6.64</v>
      </c>
      <c r="K28" s="2">
        <f t="shared" si="1"/>
        <v>69298948861.759995</v>
      </c>
      <c r="L28">
        <v>102</v>
      </c>
      <c r="M28">
        <v>91.4</v>
      </c>
      <c r="N28" s="2">
        <f t="shared" si="2"/>
        <v>75819418885.951843</v>
      </c>
      <c r="O28" s="2">
        <v>4.01</v>
      </c>
      <c r="P28" s="2">
        <f t="shared" si="3"/>
        <v>18907585757.095222</v>
      </c>
      <c r="Q28" s="2">
        <f t="shared" si="4"/>
        <v>13.622179940270334</v>
      </c>
    </row>
    <row r="29" spans="1:17" x14ac:dyDescent="0.2">
      <c r="A29" s="2" t="s">
        <v>12</v>
      </c>
      <c r="B29" s="2">
        <v>2016</v>
      </c>
      <c r="C29" s="2" t="s">
        <v>1</v>
      </c>
      <c r="D29" s="2" t="s">
        <v>8</v>
      </c>
      <c r="E29">
        <v>60196.770600000003</v>
      </c>
      <c r="F29">
        <v>507748338</v>
      </c>
      <c r="G29" s="2">
        <v>19300</v>
      </c>
      <c r="H29" s="2">
        <f t="shared" si="0"/>
        <v>3.1190036580310885</v>
      </c>
      <c r="I29" s="2">
        <v>1.3879999999999999</v>
      </c>
      <c r="J29" s="2">
        <v>6.64</v>
      </c>
      <c r="K29" s="2">
        <f t="shared" si="1"/>
        <v>3371448964.3199997</v>
      </c>
      <c r="L29">
        <v>102</v>
      </c>
      <c r="M29">
        <v>91.4</v>
      </c>
      <c r="N29" s="2">
        <f t="shared" si="2"/>
        <v>3688675015.6673961</v>
      </c>
      <c r="O29" s="2">
        <v>4.01</v>
      </c>
      <c r="P29" s="2">
        <f t="shared" si="3"/>
        <v>919869081.2138145</v>
      </c>
      <c r="Q29" s="2">
        <f t="shared" si="4"/>
        <v>0.66272988560073087</v>
      </c>
    </row>
    <row r="30" spans="1:17" x14ac:dyDescent="0.2">
      <c r="A30" s="2" t="s">
        <v>12</v>
      </c>
      <c r="B30" s="2">
        <v>2017</v>
      </c>
      <c r="C30" s="2" t="s">
        <v>1</v>
      </c>
      <c r="D30" s="2" t="s">
        <v>61</v>
      </c>
      <c r="E30">
        <v>984570.44799999997</v>
      </c>
      <c r="F30">
        <v>8300222175</v>
      </c>
      <c r="G30" s="2">
        <v>15030</v>
      </c>
      <c r="H30" s="2">
        <f t="shared" si="0"/>
        <v>65.507015834996665</v>
      </c>
      <c r="I30" s="2">
        <v>1.3959999999999999</v>
      </c>
      <c r="J30" s="2">
        <v>6.76</v>
      </c>
      <c r="K30" s="2">
        <f t="shared" si="1"/>
        <v>56109501903</v>
      </c>
      <c r="L30">
        <v>101.6</v>
      </c>
      <c r="M30">
        <v>92.88</v>
      </c>
      <c r="N30" s="2">
        <f t="shared" si="2"/>
        <v>60410747096.253235</v>
      </c>
      <c r="O30" s="2">
        <v>4.01</v>
      </c>
      <c r="P30" s="2">
        <f t="shared" si="3"/>
        <v>15065024213.529486</v>
      </c>
      <c r="Q30" s="2">
        <f t="shared" si="4"/>
        <v>10.791564622872125</v>
      </c>
    </row>
    <row r="31" spans="1:17" x14ac:dyDescent="0.2">
      <c r="A31" s="2" t="s">
        <v>12</v>
      </c>
      <c r="B31" s="2">
        <v>2017</v>
      </c>
      <c r="C31" s="2" t="s">
        <v>1</v>
      </c>
      <c r="D31" s="2" t="s">
        <v>8</v>
      </c>
      <c r="E31">
        <v>44874.966899999999</v>
      </c>
      <c r="F31">
        <v>384376813</v>
      </c>
      <c r="G31" s="2">
        <v>15030</v>
      </c>
      <c r="H31" s="2">
        <f t="shared" si="0"/>
        <v>2.9856930738522953</v>
      </c>
      <c r="I31" s="2">
        <v>1.3959999999999999</v>
      </c>
      <c r="J31" s="2">
        <v>6.76</v>
      </c>
      <c r="K31" s="2">
        <f t="shared" si="1"/>
        <v>2598387255.8800001</v>
      </c>
      <c r="L31">
        <v>101.6</v>
      </c>
      <c r="M31">
        <v>92.88</v>
      </c>
      <c r="N31" s="2">
        <f t="shared" si="2"/>
        <v>2797574564.9009476</v>
      </c>
      <c r="O31" s="2">
        <v>4.01</v>
      </c>
      <c r="P31" s="2">
        <f t="shared" si="3"/>
        <v>697649517.43165779</v>
      </c>
      <c r="Q31" s="2">
        <f t="shared" si="4"/>
        <v>0.49974893798829356</v>
      </c>
    </row>
    <row r="32" spans="1:17" x14ac:dyDescent="0.2">
      <c r="A32" s="2" t="s">
        <v>12</v>
      </c>
      <c r="B32" s="2">
        <v>2018</v>
      </c>
      <c r="C32" s="2" t="s">
        <v>1</v>
      </c>
      <c r="D32" s="2" t="s">
        <v>61</v>
      </c>
      <c r="E32">
        <v>1202559.2537</v>
      </c>
      <c r="F32">
        <v>11556234182</v>
      </c>
      <c r="G32" s="2">
        <v>20590</v>
      </c>
      <c r="H32" s="2">
        <f t="shared" si="0"/>
        <v>58.405014749878582</v>
      </c>
      <c r="I32" s="2">
        <v>1.403</v>
      </c>
      <c r="J32" s="2">
        <v>6.62</v>
      </c>
      <c r="K32" s="2">
        <f t="shared" si="1"/>
        <v>76502270284.839996</v>
      </c>
      <c r="L32">
        <v>102.1</v>
      </c>
      <c r="M32">
        <v>94.82</v>
      </c>
      <c r="N32" s="2">
        <f t="shared" si="2"/>
        <v>80681575917.359207</v>
      </c>
      <c r="O32" s="2">
        <v>4.01</v>
      </c>
      <c r="P32" s="2">
        <f t="shared" si="3"/>
        <v>20120093744.97736</v>
      </c>
      <c r="Q32" s="2">
        <f t="shared" si="4"/>
        <v>14.340765320725131</v>
      </c>
    </row>
    <row r="33" spans="1:17" x14ac:dyDescent="0.2">
      <c r="A33" s="2" t="s">
        <v>12</v>
      </c>
      <c r="B33" s="2">
        <v>2018</v>
      </c>
      <c r="C33" s="2" t="s">
        <v>1</v>
      </c>
      <c r="D33" s="2" t="s">
        <v>8</v>
      </c>
      <c r="E33">
        <v>53060.091200000003</v>
      </c>
      <c r="F33">
        <v>526363146</v>
      </c>
      <c r="G33" s="2">
        <v>20590</v>
      </c>
      <c r="H33" s="2">
        <f t="shared" si="0"/>
        <v>2.5769835454103935</v>
      </c>
      <c r="I33" s="2">
        <v>1.403</v>
      </c>
      <c r="J33" s="2">
        <v>6.62</v>
      </c>
      <c r="K33" s="2">
        <f t="shared" si="1"/>
        <v>3484524026.52</v>
      </c>
      <c r="L33">
        <v>102.1</v>
      </c>
      <c r="M33">
        <v>94.82</v>
      </c>
      <c r="N33" s="2">
        <f t="shared" si="2"/>
        <v>3674882964.0582156</v>
      </c>
      <c r="O33" s="2">
        <v>4.01</v>
      </c>
      <c r="P33" s="2">
        <f t="shared" si="3"/>
        <v>916429666.84743536</v>
      </c>
      <c r="Q33" s="2">
        <f t="shared" si="4"/>
        <v>0.65319292006232033</v>
      </c>
    </row>
    <row r="34" spans="1:17" x14ac:dyDescent="0.2">
      <c r="A34" s="2" t="s">
        <v>12</v>
      </c>
      <c r="B34" s="2">
        <v>2019</v>
      </c>
      <c r="C34" s="2" t="s">
        <v>1</v>
      </c>
      <c r="D34" s="2" t="s">
        <v>61</v>
      </c>
      <c r="E34">
        <v>1452439.1057</v>
      </c>
      <c r="F34">
        <v>14735629781</v>
      </c>
      <c r="G34" s="2">
        <v>25740</v>
      </c>
      <c r="H34" s="2">
        <f t="shared" si="0"/>
        <v>56.427315683760682</v>
      </c>
      <c r="I34" s="2">
        <v>1.4079999999999999</v>
      </c>
      <c r="J34" s="2">
        <v>6.91</v>
      </c>
      <c r="K34" s="2">
        <f t="shared" si="1"/>
        <v>101823201786.71001</v>
      </c>
      <c r="L34">
        <v>102.9</v>
      </c>
      <c r="M34">
        <v>97.56</v>
      </c>
      <c r="N34" s="2">
        <f t="shared" si="2"/>
        <v>104369825529.63304</v>
      </c>
      <c r="O34" s="2">
        <v>4.01</v>
      </c>
      <c r="P34" s="2">
        <f t="shared" si="3"/>
        <v>26027387912.626694</v>
      </c>
      <c r="Q34" s="2">
        <f t="shared" si="4"/>
        <v>18.485360733399641</v>
      </c>
    </row>
    <row r="35" spans="1:17" x14ac:dyDescent="0.2">
      <c r="A35" s="2" t="s">
        <v>12</v>
      </c>
      <c r="B35" s="2">
        <v>2019</v>
      </c>
      <c r="C35" s="2" t="s">
        <v>1</v>
      </c>
      <c r="D35" s="2" t="s">
        <v>8</v>
      </c>
      <c r="E35">
        <v>64475.063199999997</v>
      </c>
      <c r="F35">
        <v>675634314</v>
      </c>
      <c r="G35" s="2">
        <v>25740</v>
      </c>
      <c r="H35" s="2">
        <f t="shared" si="0"/>
        <v>2.5048587101787101</v>
      </c>
      <c r="I35" s="2">
        <v>1.4079999999999999</v>
      </c>
      <c r="J35" s="2">
        <v>6.91</v>
      </c>
      <c r="K35" s="2">
        <f t="shared" si="1"/>
        <v>4668633109.7399998</v>
      </c>
      <c r="L35">
        <v>102.9</v>
      </c>
      <c r="M35">
        <v>97.56</v>
      </c>
      <c r="N35" s="2">
        <f t="shared" si="2"/>
        <v>4785396791.4514141</v>
      </c>
      <c r="O35" s="2">
        <v>4.01</v>
      </c>
      <c r="P35" s="2">
        <f t="shared" si="3"/>
        <v>1193365783.4043427</v>
      </c>
      <c r="Q35" s="2">
        <f t="shared" si="4"/>
        <v>0.84756092571331154</v>
      </c>
    </row>
    <row r="36" spans="1:17" x14ac:dyDescent="0.2">
      <c r="A36" s="2" t="s">
        <v>12</v>
      </c>
      <c r="B36" s="2">
        <v>2020</v>
      </c>
      <c r="C36" s="2" t="s">
        <v>1</v>
      </c>
      <c r="D36" s="2" t="s">
        <v>61</v>
      </c>
      <c r="E36">
        <v>3555017.1346</v>
      </c>
      <c r="F36">
        <v>40000572194</v>
      </c>
      <c r="G36" s="2">
        <v>71670</v>
      </c>
      <c r="H36" s="2">
        <f t="shared" si="0"/>
        <v>49.602583153341705</v>
      </c>
      <c r="I36" s="2">
        <v>1.411</v>
      </c>
      <c r="J36" s="2">
        <v>6.9</v>
      </c>
      <c r="K36" s="2">
        <f t="shared" si="1"/>
        <v>276003948138.60004</v>
      </c>
      <c r="L36">
        <v>102.5</v>
      </c>
      <c r="M36">
        <v>100</v>
      </c>
      <c r="N36" s="2">
        <f t="shared" si="2"/>
        <v>276003948138.60004</v>
      </c>
      <c r="O36" s="2">
        <v>4.01</v>
      </c>
      <c r="P36" s="2">
        <f t="shared" si="3"/>
        <v>68828914747.780563</v>
      </c>
      <c r="Q36" s="2">
        <f t="shared" si="4"/>
        <v>48.780237241517057</v>
      </c>
    </row>
    <row r="37" spans="1:17" x14ac:dyDescent="0.2">
      <c r="A37" s="2" t="s">
        <v>12</v>
      </c>
      <c r="B37" s="2">
        <v>2020</v>
      </c>
      <c r="C37" s="2" t="s">
        <v>1</v>
      </c>
      <c r="D37" s="2" t="s">
        <v>8</v>
      </c>
      <c r="E37">
        <v>157619.04860000001</v>
      </c>
      <c r="F37">
        <v>1821747141</v>
      </c>
      <c r="G37" s="2">
        <v>71670</v>
      </c>
      <c r="H37" s="2">
        <f t="shared" si="0"/>
        <v>2.1992332719408401</v>
      </c>
      <c r="I37" s="2">
        <v>1.411</v>
      </c>
      <c r="J37" s="2">
        <v>6.9</v>
      </c>
      <c r="K37" s="2">
        <f t="shared" si="1"/>
        <v>12570055272.900002</v>
      </c>
      <c r="L37">
        <v>102.5</v>
      </c>
      <c r="M37">
        <v>100</v>
      </c>
      <c r="N37" s="2">
        <f t="shared" si="2"/>
        <v>12570055272.900002</v>
      </c>
      <c r="O37" s="2">
        <v>4.01</v>
      </c>
      <c r="P37" s="2">
        <f t="shared" si="3"/>
        <v>3134677125.4114718</v>
      </c>
      <c r="Q37" s="2">
        <f t="shared" si="4"/>
        <v>2.2215996636509368</v>
      </c>
    </row>
    <row r="38" spans="1:17" x14ac:dyDescent="0.2">
      <c r="A38" s="2" t="s">
        <v>12</v>
      </c>
      <c r="B38" s="2">
        <v>2015</v>
      </c>
      <c r="C38" s="2" t="s">
        <v>5</v>
      </c>
      <c r="D38" s="2" t="s">
        <v>61</v>
      </c>
      <c r="E38">
        <v>1745530.2243999999</v>
      </c>
      <c r="F38">
        <v>14178364568</v>
      </c>
      <c r="G38" s="2">
        <v>15130</v>
      </c>
      <c r="H38" s="2">
        <f t="shared" si="0"/>
        <v>115.36881853271646</v>
      </c>
      <c r="I38" s="2">
        <v>1.38</v>
      </c>
      <c r="J38" s="2">
        <v>6.23</v>
      </c>
      <c r="K38" s="2">
        <f t="shared" si="1"/>
        <v>88331211258.639999</v>
      </c>
      <c r="L38">
        <v>101.4</v>
      </c>
      <c r="M38">
        <v>89.61</v>
      </c>
      <c r="N38" s="2">
        <f t="shared" si="2"/>
        <v>98572939692.71286</v>
      </c>
      <c r="O38" s="2">
        <v>4.01</v>
      </c>
      <c r="P38" s="2">
        <f t="shared" si="3"/>
        <v>24581780471.998222</v>
      </c>
      <c r="Q38" s="2">
        <f t="shared" si="4"/>
        <v>17.812884399998712</v>
      </c>
    </row>
    <row r="39" spans="1:17" x14ac:dyDescent="0.2">
      <c r="A39" s="2" t="s">
        <v>12</v>
      </c>
      <c r="B39" s="2">
        <v>2015</v>
      </c>
      <c r="C39" s="2" t="s">
        <v>5</v>
      </c>
      <c r="D39" s="2" t="s">
        <v>8</v>
      </c>
      <c r="E39">
        <v>28821.862499999999</v>
      </c>
      <c r="F39">
        <v>228775922</v>
      </c>
      <c r="G39" s="2">
        <v>15130</v>
      </c>
      <c r="H39" s="2">
        <f t="shared" si="0"/>
        <v>1.9049479510905485</v>
      </c>
      <c r="I39" s="2">
        <v>1.38</v>
      </c>
      <c r="J39" s="2">
        <v>6.23</v>
      </c>
      <c r="K39" s="2">
        <f t="shared" si="1"/>
        <v>1425273994.0600002</v>
      </c>
      <c r="L39">
        <v>101.4</v>
      </c>
      <c r="M39">
        <v>89.61</v>
      </c>
      <c r="N39" s="2">
        <f t="shared" si="2"/>
        <v>1590530068.1397169</v>
      </c>
      <c r="O39" s="2">
        <v>4.01</v>
      </c>
      <c r="P39" s="2">
        <f t="shared" si="3"/>
        <v>396640914.74805909</v>
      </c>
      <c r="Q39" s="2">
        <f t="shared" si="4"/>
        <v>0.28742095271598483</v>
      </c>
    </row>
    <row r="40" spans="1:17" x14ac:dyDescent="0.2">
      <c r="A40" s="2" t="s">
        <v>12</v>
      </c>
      <c r="B40" s="2">
        <v>2016</v>
      </c>
      <c r="C40" s="2" t="s">
        <v>5</v>
      </c>
      <c r="D40" s="2" t="s">
        <v>61</v>
      </c>
      <c r="E40">
        <v>3818423.9844999998</v>
      </c>
      <c r="F40">
        <v>32038595987</v>
      </c>
      <c r="G40" s="2">
        <v>34540</v>
      </c>
      <c r="H40" s="2">
        <f t="shared" si="0"/>
        <v>110.55078125361899</v>
      </c>
      <c r="I40" s="2">
        <v>1.3879999999999999</v>
      </c>
      <c r="J40" s="2">
        <v>6.64</v>
      </c>
      <c r="K40" s="2">
        <f t="shared" si="1"/>
        <v>212736277353.67999</v>
      </c>
      <c r="L40">
        <v>102</v>
      </c>
      <c r="M40">
        <v>91.4</v>
      </c>
      <c r="N40" s="2">
        <f t="shared" si="2"/>
        <v>232753038680.17505</v>
      </c>
      <c r="O40" s="2">
        <v>4.01</v>
      </c>
      <c r="P40" s="2">
        <f t="shared" si="3"/>
        <v>58043151790.567345</v>
      </c>
      <c r="Q40" s="2">
        <f t="shared" si="4"/>
        <v>41.817832702137856</v>
      </c>
    </row>
    <row r="41" spans="1:17" x14ac:dyDescent="0.2">
      <c r="A41" s="2" t="s">
        <v>12</v>
      </c>
      <c r="B41" s="2">
        <v>2016</v>
      </c>
      <c r="C41" s="2" t="s">
        <v>5</v>
      </c>
      <c r="D41" s="2" t="s">
        <v>8</v>
      </c>
      <c r="E41">
        <v>64946.273699999998</v>
      </c>
      <c r="F41">
        <v>532713731</v>
      </c>
      <c r="G41" s="2">
        <v>34540</v>
      </c>
      <c r="H41" s="2">
        <f t="shared" si="0"/>
        <v>1.8803206050955414</v>
      </c>
      <c r="I41" s="2">
        <v>1.3879999999999999</v>
      </c>
      <c r="J41" s="2">
        <v>6.64</v>
      </c>
      <c r="K41" s="2">
        <f t="shared" si="1"/>
        <v>3537219173.8399997</v>
      </c>
      <c r="L41">
        <v>102</v>
      </c>
      <c r="M41">
        <v>91.4</v>
      </c>
      <c r="N41" s="2">
        <f t="shared" si="2"/>
        <v>3870042859.7811809</v>
      </c>
      <c r="O41" s="2">
        <v>4.01</v>
      </c>
      <c r="P41" s="2">
        <f t="shared" si="3"/>
        <v>965097970.0202446</v>
      </c>
      <c r="Q41" s="2">
        <f t="shared" si="4"/>
        <v>0.69531554036040677</v>
      </c>
    </row>
    <row r="42" spans="1:17" x14ac:dyDescent="0.2">
      <c r="A42" s="2" t="s">
        <v>12</v>
      </c>
      <c r="B42" s="2">
        <v>2017</v>
      </c>
      <c r="C42" s="2" t="s">
        <v>5</v>
      </c>
      <c r="D42" s="2" t="s">
        <v>61</v>
      </c>
      <c r="E42">
        <v>5811854.5395</v>
      </c>
      <c r="F42">
        <v>49697921058</v>
      </c>
      <c r="G42" s="2">
        <v>53060</v>
      </c>
      <c r="H42" s="2">
        <f t="shared" si="0"/>
        <v>109.53363248209574</v>
      </c>
      <c r="I42" s="2">
        <v>1.3959999999999999</v>
      </c>
      <c r="J42" s="2">
        <v>6.76</v>
      </c>
      <c r="K42" s="2">
        <f t="shared" si="1"/>
        <v>335957946352.08002</v>
      </c>
      <c r="L42">
        <v>101.6</v>
      </c>
      <c r="M42">
        <v>92.88</v>
      </c>
      <c r="N42" s="2">
        <f t="shared" si="2"/>
        <v>361711828544.44446</v>
      </c>
      <c r="O42" s="2">
        <v>4.01</v>
      </c>
      <c r="P42" s="2">
        <f t="shared" si="3"/>
        <v>90202451008.589645</v>
      </c>
      <c r="Q42" s="2">
        <f t="shared" si="4"/>
        <v>64.614936252571383</v>
      </c>
    </row>
    <row r="43" spans="1:17" x14ac:dyDescent="0.2">
      <c r="A43" s="2" t="s">
        <v>12</v>
      </c>
      <c r="B43" s="2">
        <v>2017</v>
      </c>
      <c r="C43" s="2" t="s">
        <v>5</v>
      </c>
      <c r="D43" s="2" t="s">
        <v>8</v>
      </c>
      <c r="E43">
        <v>101047.0687</v>
      </c>
      <c r="F43">
        <v>841289007</v>
      </c>
      <c r="G43" s="2">
        <v>53060</v>
      </c>
      <c r="H43" s="2">
        <f t="shared" si="0"/>
        <v>1.9043925499434602</v>
      </c>
      <c r="I43" s="2">
        <v>1.3959999999999999</v>
      </c>
      <c r="J43" s="2">
        <v>6.76</v>
      </c>
      <c r="K43" s="2">
        <f t="shared" si="1"/>
        <v>5687113687.3199997</v>
      </c>
      <c r="L43">
        <v>101.6</v>
      </c>
      <c r="M43">
        <v>92.88</v>
      </c>
      <c r="N43" s="2">
        <f t="shared" si="2"/>
        <v>6123076752.0671835</v>
      </c>
      <c r="O43" s="2">
        <v>4.01</v>
      </c>
      <c r="P43" s="2">
        <f t="shared" si="3"/>
        <v>1526951808.4955571</v>
      </c>
      <c r="Q43" s="2">
        <f t="shared" si="4"/>
        <v>1.0938050204122902</v>
      </c>
    </row>
    <row r="44" spans="1:17" x14ac:dyDescent="0.2">
      <c r="A44" s="2" t="s">
        <v>12</v>
      </c>
      <c r="B44" s="2">
        <v>2018</v>
      </c>
      <c r="C44" s="2" t="s">
        <v>5</v>
      </c>
      <c r="D44" s="2" t="s">
        <v>61</v>
      </c>
      <c r="E44">
        <v>3994004.0940999999</v>
      </c>
      <c r="F44">
        <v>39403692349</v>
      </c>
      <c r="G44" s="2">
        <v>44260</v>
      </c>
      <c r="H44" s="2">
        <f t="shared" si="0"/>
        <v>90.239586400813366</v>
      </c>
      <c r="I44" s="2">
        <v>1.403</v>
      </c>
      <c r="J44" s="2">
        <v>6.62</v>
      </c>
      <c r="K44" s="2">
        <f t="shared" si="1"/>
        <v>260852443350.38</v>
      </c>
      <c r="L44">
        <v>102.1</v>
      </c>
      <c r="M44">
        <v>94.82</v>
      </c>
      <c r="N44" s="2">
        <f t="shared" si="2"/>
        <v>275102766663.552</v>
      </c>
      <c r="O44" s="2">
        <v>4.01</v>
      </c>
      <c r="P44" s="2">
        <f t="shared" si="3"/>
        <v>68604181212.855865</v>
      </c>
      <c r="Q44" s="2">
        <f t="shared" si="4"/>
        <v>48.898204713368401</v>
      </c>
    </row>
    <row r="45" spans="1:17" x14ac:dyDescent="0.2">
      <c r="A45" s="2" t="s">
        <v>12</v>
      </c>
      <c r="B45" s="2">
        <v>2018</v>
      </c>
      <c r="C45" s="2" t="s">
        <v>5</v>
      </c>
      <c r="D45" s="2" t="s">
        <v>8</v>
      </c>
      <c r="E45">
        <v>72465.184899999993</v>
      </c>
      <c r="F45">
        <v>694977612</v>
      </c>
      <c r="G45" s="2">
        <v>44260</v>
      </c>
      <c r="H45" s="2">
        <f t="shared" si="0"/>
        <v>1.6372612946226839</v>
      </c>
      <c r="I45" s="2">
        <v>1.403</v>
      </c>
      <c r="J45" s="2">
        <v>6.62</v>
      </c>
      <c r="K45" s="2">
        <f t="shared" si="1"/>
        <v>4600751791.4400005</v>
      </c>
      <c r="L45">
        <v>102.1</v>
      </c>
      <c r="M45">
        <v>94.82</v>
      </c>
      <c r="N45" s="2">
        <f t="shared" si="2"/>
        <v>4852090056.3594189</v>
      </c>
      <c r="O45" s="2">
        <v>4.01</v>
      </c>
      <c r="P45" s="2">
        <f t="shared" si="3"/>
        <v>1209997520.2891319</v>
      </c>
      <c r="Q45" s="2">
        <f t="shared" si="4"/>
        <v>0.86243586620750667</v>
      </c>
    </row>
    <row r="46" spans="1:17" x14ac:dyDescent="0.2">
      <c r="A46" s="2" t="s">
        <v>12</v>
      </c>
      <c r="B46" s="2">
        <v>2019</v>
      </c>
      <c r="C46" s="2" t="s">
        <v>5</v>
      </c>
      <c r="D46" s="2" t="s">
        <v>61</v>
      </c>
      <c r="E46">
        <v>2546072.236</v>
      </c>
      <c r="F46">
        <v>26513815415</v>
      </c>
      <c r="G46" s="2">
        <v>30110</v>
      </c>
      <c r="H46" s="2">
        <f t="shared" si="0"/>
        <v>84.559024775821982</v>
      </c>
      <c r="I46" s="2">
        <v>1.4079999999999999</v>
      </c>
      <c r="J46" s="2">
        <v>6.91</v>
      </c>
      <c r="K46" s="2">
        <f t="shared" si="1"/>
        <v>183210464517.64999</v>
      </c>
      <c r="L46">
        <v>102.9</v>
      </c>
      <c r="M46">
        <v>97.56</v>
      </c>
      <c r="N46" s="2">
        <f t="shared" si="2"/>
        <v>187792604056.63181</v>
      </c>
      <c r="O46" s="2">
        <v>4.01</v>
      </c>
      <c r="P46" s="2">
        <f t="shared" si="3"/>
        <v>46831073330.830879</v>
      </c>
      <c r="Q46" s="2">
        <f t="shared" si="4"/>
        <v>33.260705490646934</v>
      </c>
    </row>
    <row r="47" spans="1:17" x14ac:dyDescent="0.2">
      <c r="A47" s="2" t="s">
        <v>12</v>
      </c>
      <c r="B47" s="2">
        <v>2019</v>
      </c>
      <c r="C47" s="2" t="s">
        <v>5</v>
      </c>
      <c r="D47" s="2" t="s">
        <v>8</v>
      </c>
      <c r="E47">
        <v>47629.785799999998</v>
      </c>
      <c r="F47">
        <v>482247885</v>
      </c>
      <c r="G47" s="2">
        <v>30110</v>
      </c>
      <c r="H47" s="2">
        <f t="shared" si="0"/>
        <v>1.5818593756227166</v>
      </c>
      <c r="I47" s="2">
        <v>1.4079999999999999</v>
      </c>
      <c r="J47" s="2">
        <v>6.91</v>
      </c>
      <c r="K47" s="2">
        <f t="shared" si="1"/>
        <v>3332332885.3499999</v>
      </c>
      <c r="L47">
        <v>102.9</v>
      </c>
      <c r="M47">
        <v>97.56</v>
      </c>
      <c r="N47" s="2">
        <f t="shared" si="2"/>
        <v>3415675364.2373924</v>
      </c>
      <c r="O47" s="2">
        <v>4.01</v>
      </c>
      <c r="P47" s="2">
        <f t="shared" si="3"/>
        <v>851789367.64024758</v>
      </c>
      <c r="Q47" s="2">
        <f t="shared" si="4"/>
        <v>0.60496403951722133</v>
      </c>
    </row>
    <row r="48" spans="1:17" x14ac:dyDescent="0.2">
      <c r="A48" s="2" t="s">
        <v>12</v>
      </c>
      <c r="B48" s="2">
        <v>2020</v>
      </c>
      <c r="C48" s="2" t="s">
        <v>5</v>
      </c>
      <c r="D48" s="2" t="s">
        <v>61</v>
      </c>
      <c r="E48">
        <v>3666825.2636000002</v>
      </c>
      <c r="F48">
        <v>41907624148</v>
      </c>
      <c r="G48" s="2">
        <v>48200</v>
      </c>
      <c r="H48" s="2">
        <f t="shared" si="0"/>
        <v>76.075212937759346</v>
      </c>
      <c r="I48" s="2">
        <v>1.411</v>
      </c>
      <c r="J48" s="2">
        <v>6.9</v>
      </c>
      <c r="K48" s="2">
        <f t="shared" si="1"/>
        <v>289162606621.20001</v>
      </c>
      <c r="L48">
        <v>102.5</v>
      </c>
      <c r="M48">
        <v>100</v>
      </c>
      <c r="N48" s="2">
        <f t="shared" si="2"/>
        <v>289162606621.20001</v>
      </c>
      <c r="O48" s="2">
        <v>4.01</v>
      </c>
      <c r="P48" s="2">
        <f t="shared" si="3"/>
        <v>72110375716.009979</v>
      </c>
      <c r="Q48" s="2">
        <f t="shared" si="4"/>
        <v>51.105865142459237</v>
      </c>
    </row>
    <row r="49" spans="1:17" x14ac:dyDescent="0.2">
      <c r="A49" s="2" t="s">
        <v>12</v>
      </c>
      <c r="B49" s="2">
        <v>2020</v>
      </c>
      <c r="C49" s="2" t="s">
        <v>5</v>
      </c>
      <c r="D49" s="2" t="s">
        <v>8</v>
      </c>
      <c r="E49">
        <v>70429.184800000003</v>
      </c>
      <c r="F49">
        <v>783559687</v>
      </c>
      <c r="G49" s="2">
        <v>48200</v>
      </c>
      <c r="H49" s="2">
        <f t="shared" si="0"/>
        <v>1.4611864066390041</v>
      </c>
      <c r="I49" s="2">
        <v>1.411</v>
      </c>
      <c r="J49" s="2">
        <v>6.9</v>
      </c>
      <c r="K49" s="2">
        <f t="shared" si="1"/>
        <v>5406561840.3000002</v>
      </c>
      <c r="L49">
        <v>102.5</v>
      </c>
      <c r="M49">
        <v>100</v>
      </c>
      <c r="N49" s="2">
        <f t="shared" si="2"/>
        <v>5406561840.3000002</v>
      </c>
      <c r="O49" s="2">
        <v>4.01</v>
      </c>
      <c r="P49" s="2">
        <f t="shared" si="3"/>
        <v>1348269785.6109726</v>
      </c>
      <c r="Q49" s="2">
        <f t="shared" si="4"/>
        <v>0.95554201673350292</v>
      </c>
    </row>
    <row r="50" spans="1:17" x14ac:dyDescent="0.2">
      <c r="A50"/>
    </row>
    <row r="51" spans="1:17" x14ac:dyDescent="0.2">
      <c r="A51"/>
    </row>
    <row r="52" spans="1:17" x14ac:dyDescent="0.2">
      <c r="A52"/>
    </row>
    <row r="53" spans="1:17" x14ac:dyDescent="0.2">
      <c r="A53"/>
    </row>
    <row r="54" spans="1:17" x14ac:dyDescent="0.2">
      <c r="A54"/>
    </row>
    <row r="55" spans="1:17" x14ac:dyDescent="0.2">
      <c r="A55"/>
    </row>
    <row r="56" spans="1:17" x14ac:dyDescent="0.2">
      <c r="A5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5390-2517-384E-B906-0698C944857A}">
  <dimension ref="A1:M25"/>
  <sheetViews>
    <sheetView workbookViewId="0">
      <selection activeCell="I27" sqref="I27"/>
    </sheetView>
  </sheetViews>
  <sheetFormatPr baseColWidth="10" defaultRowHeight="16" x14ac:dyDescent="0.2"/>
  <cols>
    <col min="4" max="4" width="10.83203125" style="5"/>
    <col min="5" max="6" width="10.83203125" style="6"/>
    <col min="7" max="10" width="20.83203125" customWidth="1"/>
    <col min="11" max="11" width="20.83203125" style="5" customWidth="1"/>
    <col min="12" max="13" width="10.83203125" style="5"/>
  </cols>
  <sheetData>
    <row r="1" spans="1:13" x14ac:dyDescent="0.2">
      <c r="A1" t="s">
        <v>3</v>
      </c>
      <c r="B1" t="s">
        <v>0</v>
      </c>
      <c r="C1" t="s">
        <v>2</v>
      </c>
      <c r="D1" s="5" t="s">
        <v>54</v>
      </c>
      <c r="E1" s="6" t="s">
        <v>60</v>
      </c>
      <c r="F1" s="6" t="s">
        <v>55</v>
      </c>
      <c r="G1" t="s">
        <v>47</v>
      </c>
      <c r="H1" t="s">
        <v>44</v>
      </c>
      <c r="I1" t="s">
        <v>46</v>
      </c>
      <c r="J1" t="s">
        <v>45</v>
      </c>
      <c r="K1" s="5" t="s">
        <v>58</v>
      </c>
      <c r="L1" s="5" t="s">
        <v>57</v>
      </c>
      <c r="M1" s="5" t="s">
        <v>56</v>
      </c>
    </row>
    <row r="2" spans="1:13" x14ac:dyDescent="0.2">
      <c r="A2" t="s">
        <v>12</v>
      </c>
      <c r="B2">
        <v>2015</v>
      </c>
      <c r="C2" t="s">
        <v>5</v>
      </c>
      <c r="D2" s="5">
        <v>15.13</v>
      </c>
      <c r="E2" s="6">
        <v>237.55848999999998</v>
      </c>
      <c r="F2" s="6">
        <v>3.4567510609999998</v>
      </c>
      <c r="G2">
        <v>15130</v>
      </c>
      <c r="H2">
        <v>237558.49</v>
      </c>
      <c r="I2">
        <v>3456.7510609999999</v>
      </c>
      <c r="J2">
        <v>15.70115598149372</v>
      </c>
      <c r="K2" s="5">
        <v>2.5048920731884059</v>
      </c>
      <c r="L2" s="5">
        <f>F2*10^3/D2</f>
        <v>228.4699974223397</v>
      </c>
      <c r="M2" s="5">
        <f>F2*10^3/E2</f>
        <v>14.551157742246973</v>
      </c>
    </row>
    <row r="3" spans="1:13" x14ac:dyDescent="0.2">
      <c r="A3" t="s">
        <v>12</v>
      </c>
      <c r="B3">
        <v>2015</v>
      </c>
      <c r="C3" t="s">
        <v>1</v>
      </c>
      <c r="D3" s="5">
        <v>32.97</v>
      </c>
      <c r="E3" s="6">
        <v>320.42733000000004</v>
      </c>
      <c r="F3" s="6">
        <v>4.5409608380000002</v>
      </c>
      <c r="G3">
        <v>32970</v>
      </c>
      <c r="H3">
        <v>320427.33</v>
      </c>
      <c r="I3">
        <v>4540.960838</v>
      </c>
      <c r="J3">
        <v>9.7187543221110104</v>
      </c>
      <c r="K3" s="5">
        <v>3.2905513318840578</v>
      </c>
      <c r="L3" s="5">
        <f t="shared" ref="L3:L25" si="0">F3*10^3/D3</f>
        <v>137.7300830451926</v>
      </c>
      <c r="M3" s="5">
        <f t="shared" ref="M3:M25" si="1">F3*10^3/E3</f>
        <v>14.171577805176604</v>
      </c>
    </row>
    <row r="4" spans="1:13" x14ac:dyDescent="0.2">
      <c r="A4" t="s">
        <v>12</v>
      </c>
      <c r="B4">
        <v>2016</v>
      </c>
      <c r="C4" t="s">
        <v>5</v>
      </c>
      <c r="D4" s="5">
        <v>34.54</v>
      </c>
      <c r="E4" s="6">
        <v>527.46816999999999</v>
      </c>
      <c r="F4" s="6">
        <v>8.1870901679999992</v>
      </c>
      <c r="G4">
        <v>34540</v>
      </c>
      <c r="H4">
        <v>527468.17000000004</v>
      </c>
      <c r="I4">
        <v>8187.0901679999997</v>
      </c>
      <c r="J4">
        <v>15.271226693688478</v>
      </c>
      <c r="K4" s="5">
        <v>5.8984799481268011</v>
      </c>
      <c r="L4" s="5">
        <f t="shared" si="0"/>
        <v>237.03214151708161</v>
      </c>
      <c r="M4" s="5">
        <f t="shared" si="1"/>
        <v>15.521486667148084</v>
      </c>
    </row>
    <row r="5" spans="1:13" x14ac:dyDescent="0.2">
      <c r="A5" t="s">
        <v>12</v>
      </c>
      <c r="B5">
        <v>2016</v>
      </c>
      <c r="C5" t="s">
        <v>1</v>
      </c>
      <c r="D5" s="5">
        <v>19.3</v>
      </c>
      <c r="E5" s="6">
        <v>187.17680999999999</v>
      </c>
      <c r="F5" s="6">
        <v>2.8331670559999997</v>
      </c>
      <c r="G5">
        <v>19300</v>
      </c>
      <c r="H5">
        <v>187176.81</v>
      </c>
      <c r="I5">
        <v>2833.1670559999998</v>
      </c>
      <c r="J5">
        <v>9.6982803108808291</v>
      </c>
      <c r="K5" s="5">
        <v>2.0411866397694522</v>
      </c>
      <c r="L5" s="5">
        <f t="shared" si="0"/>
        <v>146.7962205181347</v>
      </c>
      <c r="M5" s="5">
        <f t="shared" si="1"/>
        <v>15.136314461177108</v>
      </c>
    </row>
    <row r="6" spans="1:13" x14ac:dyDescent="0.2">
      <c r="A6" t="s">
        <v>12</v>
      </c>
      <c r="B6">
        <v>2017</v>
      </c>
      <c r="C6" t="s">
        <v>5</v>
      </c>
      <c r="D6" s="5">
        <v>53.06</v>
      </c>
      <c r="E6" s="6">
        <v>892.04201</v>
      </c>
      <c r="F6" s="6">
        <v>14.41821638</v>
      </c>
      <c r="G6">
        <v>53060</v>
      </c>
      <c r="H6">
        <v>892042.01</v>
      </c>
      <c r="I6">
        <v>14418.21638</v>
      </c>
      <c r="J6">
        <v>16.811948925744442</v>
      </c>
      <c r="K6" s="5">
        <v>10.328235229226362</v>
      </c>
      <c r="L6" s="5">
        <f t="shared" si="0"/>
        <v>271.73419487372786</v>
      </c>
      <c r="M6" s="5">
        <f t="shared" si="1"/>
        <v>16.163158481740115</v>
      </c>
    </row>
    <row r="7" spans="1:13" x14ac:dyDescent="0.2">
      <c r="A7" t="s">
        <v>12</v>
      </c>
      <c r="B7">
        <v>2017</v>
      </c>
      <c r="C7" t="s">
        <v>1</v>
      </c>
      <c r="D7" s="5">
        <v>15.03</v>
      </c>
      <c r="E7" s="6">
        <v>157.93983</v>
      </c>
      <c r="F7" s="6">
        <v>2.4238615709999998</v>
      </c>
      <c r="G7">
        <v>15030</v>
      </c>
      <c r="H7">
        <v>157939.82999999999</v>
      </c>
      <c r="I7">
        <v>2423.8615709999999</v>
      </c>
      <c r="J7">
        <v>10.508305389221556</v>
      </c>
      <c r="K7" s="5">
        <v>1.7362905236389685</v>
      </c>
      <c r="L7" s="5">
        <f t="shared" si="0"/>
        <v>161.26823493013973</v>
      </c>
      <c r="M7" s="5">
        <f t="shared" si="1"/>
        <v>15.346740407407047</v>
      </c>
    </row>
    <row r="8" spans="1:13" x14ac:dyDescent="0.2">
      <c r="A8" t="s">
        <v>12</v>
      </c>
      <c r="B8">
        <v>2018</v>
      </c>
      <c r="C8" t="s">
        <v>5</v>
      </c>
      <c r="D8" s="5">
        <v>44.26</v>
      </c>
      <c r="E8" s="6">
        <v>657.31922999999995</v>
      </c>
      <c r="F8" s="6">
        <v>11.586761688000001</v>
      </c>
      <c r="G8">
        <v>44260</v>
      </c>
      <c r="H8">
        <v>657319.23</v>
      </c>
      <c r="I8">
        <v>11586.761688000001</v>
      </c>
      <c r="J8">
        <v>14.851315634884772</v>
      </c>
      <c r="K8" s="5">
        <v>8.2585614312188174</v>
      </c>
      <c r="L8" s="5">
        <f t="shared" si="0"/>
        <v>261.78856050610034</v>
      </c>
      <c r="M8" s="5">
        <f t="shared" si="1"/>
        <v>17.627297603935915</v>
      </c>
    </row>
    <row r="9" spans="1:13" x14ac:dyDescent="0.2">
      <c r="A9" t="s">
        <v>12</v>
      </c>
      <c r="B9">
        <v>2018</v>
      </c>
      <c r="C9" t="s">
        <v>1</v>
      </c>
      <c r="D9" s="5">
        <v>20.59</v>
      </c>
      <c r="E9" s="6">
        <v>196.57858999999999</v>
      </c>
      <c r="F9" s="6">
        <v>3.2921705370000001</v>
      </c>
      <c r="G9">
        <v>20590</v>
      </c>
      <c r="H9">
        <v>196578.59</v>
      </c>
      <c r="I9">
        <v>3292.170537</v>
      </c>
      <c r="J9">
        <v>9.5472846041767845</v>
      </c>
      <c r="K9" s="5">
        <v>2.3465221218816823</v>
      </c>
      <c r="L9" s="5">
        <f t="shared" si="0"/>
        <v>159.89172107819329</v>
      </c>
      <c r="M9" s="5">
        <f t="shared" si="1"/>
        <v>16.74735044645503</v>
      </c>
    </row>
    <row r="10" spans="1:13" x14ac:dyDescent="0.2">
      <c r="A10" t="s">
        <v>12</v>
      </c>
      <c r="B10">
        <v>2019</v>
      </c>
      <c r="C10" t="s">
        <v>5</v>
      </c>
      <c r="D10" s="5">
        <v>30.11</v>
      </c>
      <c r="E10" s="6">
        <v>416.73575</v>
      </c>
      <c r="F10" s="6">
        <v>7.9332579870000002</v>
      </c>
      <c r="G10">
        <v>30110</v>
      </c>
      <c r="H10">
        <v>416735.75</v>
      </c>
      <c r="I10">
        <v>7933.257987</v>
      </c>
      <c r="J10">
        <v>13.840443374294255</v>
      </c>
      <c r="K10" s="5">
        <v>5.634416183948864</v>
      </c>
      <c r="L10" s="5">
        <f t="shared" si="0"/>
        <v>263.47585476585851</v>
      </c>
      <c r="M10" s="5">
        <f t="shared" si="1"/>
        <v>19.036662890092824</v>
      </c>
    </row>
    <row r="11" spans="1:13" x14ac:dyDescent="0.2">
      <c r="A11" t="s">
        <v>12</v>
      </c>
      <c r="B11">
        <v>2019</v>
      </c>
      <c r="C11" t="s">
        <v>1</v>
      </c>
      <c r="D11" s="5">
        <v>25.74</v>
      </c>
      <c r="E11" s="6">
        <v>235.41982999999999</v>
      </c>
      <c r="F11" s="6">
        <v>4.2597698790000003</v>
      </c>
      <c r="G11">
        <v>25740</v>
      </c>
      <c r="H11">
        <v>235419.83</v>
      </c>
      <c r="I11">
        <v>4259.7698790000004</v>
      </c>
      <c r="J11">
        <v>9.1460695415695419</v>
      </c>
      <c r="K11" s="5">
        <v>3.0254047436079547</v>
      </c>
      <c r="L11" s="5">
        <f t="shared" si="0"/>
        <v>165.49222529137532</v>
      </c>
      <c r="M11" s="5">
        <f t="shared" si="1"/>
        <v>18.094354579221303</v>
      </c>
    </row>
    <row r="12" spans="1:13" x14ac:dyDescent="0.2">
      <c r="A12" t="s">
        <v>12</v>
      </c>
      <c r="B12">
        <v>2020</v>
      </c>
      <c r="C12" t="s">
        <v>5</v>
      </c>
      <c r="D12" s="5">
        <v>48.2</v>
      </c>
      <c r="E12" s="6">
        <v>632.18462</v>
      </c>
      <c r="F12" s="6">
        <v>12.773098320999999</v>
      </c>
      <c r="G12">
        <v>48200</v>
      </c>
      <c r="H12">
        <v>632184.62</v>
      </c>
      <c r="I12">
        <v>12773.098320999999</v>
      </c>
      <c r="J12">
        <v>13.115863485477178</v>
      </c>
      <c r="K12" s="5">
        <v>9.0525147562012762</v>
      </c>
      <c r="L12" s="5">
        <f t="shared" si="0"/>
        <v>265.00203985477174</v>
      </c>
      <c r="M12" s="5">
        <f t="shared" si="1"/>
        <v>20.204696408147353</v>
      </c>
    </row>
    <row r="13" spans="1:13" x14ac:dyDescent="0.2">
      <c r="A13" t="s">
        <v>12</v>
      </c>
      <c r="B13">
        <v>2020</v>
      </c>
      <c r="C13" t="s">
        <v>1</v>
      </c>
      <c r="D13" s="5">
        <v>71.67</v>
      </c>
      <c r="E13" s="6">
        <v>606.05931999999996</v>
      </c>
      <c r="F13" s="6">
        <v>11.566006075999999</v>
      </c>
      <c r="G13">
        <v>71670</v>
      </c>
      <c r="H13">
        <v>606059.31999999995</v>
      </c>
      <c r="I13">
        <v>11566.006076</v>
      </c>
      <c r="J13">
        <v>8.4562483605413696</v>
      </c>
      <c r="K13" s="5">
        <v>8.1970276938341602</v>
      </c>
      <c r="L13" s="5">
        <f t="shared" si="0"/>
        <v>161.37862531045067</v>
      </c>
      <c r="M13" s="5">
        <f t="shared" si="1"/>
        <v>19.083950521543006</v>
      </c>
    </row>
    <row r="14" spans="1:13" x14ac:dyDescent="0.2">
      <c r="A14" t="s">
        <v>4</v>
      </c>
      <c r="B14">
        <v>2015</v>
      </c>
      <c r="C14" t="s">
        <v>5</v>
      </c>
      <c r="D14" s="5">
        <v>3.13036</v>
      </c>
      <c r="E14" s="6">
        <v>110.4525</v>
      </c>
      <c r="F14" s="6">
        <v>2.4373744299999998</v>
      </c>
      <c r="G14">
        <v>3130.36</v>
      </c>
      <c r="H14">
        <v>110452.5</v>
      </c>
      <c r="I14">
        <v>2437.3744299999998</v>
      </c>
      <c r="J14">
        <v>35.284280402254055</v>
      </c>
      <c r="K14" s="5">
        <v>1.842308715041572</v>
      </c>
      <c r="L14" s="5">
        <f t="shared" si="0"/>
        <v>778.62432116433888</v>
      </c>
      <c r="M14" s="5">
        <f t="shared" si="1"/>
        <v>22.067173038183832</v>
      </c>
    </row>
    <row r="15" spans="1:13" x14ac:dyDescent="0.2">
      <c r="A15" t="s">
        <v>4</v>
      </c>
      <c r="B15">
        <v>2015</v>
      </c>
      <c r="C15" t="s">
        <v>1</v>
      </c>
      <c r="D15" s="5">
        <v>3.4230500000000004</v>
      </c>
      <c r="E15" s="6">
        <v>74.036500000000004</v>
      </c>
      <c r="F15" s="6">
        <v>1.4978009409999999</v>
      </c>
      <c r="G15">
        <v>3423.05</v>
      </c>
      <c r="H15">
        <v>74036.5</v>
      </c>
      <c r="I15">
        <v>1497.800941</v>
      </c>
      <c r="J15">
        <v>21.628810563678588</v>
      </c>
      <c r="K15" s="5">
        <v>1.1321246719576719</v>
      </c>
      <c r="L15" s="5">
        <f t="shared" si="0"/>
        <v>437.56326696951544</v>
      </c>
      <c r="M15" s="5">
        <f t="shared" si="1"/>
        <v>20.230574662497549</v>
      </c>
    </row>
    <row r="16" spans="1:13" x14ac:dyDescent="0.2">
      <c r="A16" t="s">
        <v>4</v>
      </c>
      <c r="B16">
        <v>2016</v>
      </c>
      <c r="C16" t="s">
        <v>5</v>
      </c>
      <c r="D16" s="5">
        <v>5.6586300000000005</v>
      </c>
      <c r="E16" s="6">
        <v>210.07286999999999</v>
      </c>
      <c r="F16" s="6">
        <v>4.4211053319999998</v>
      </c>
      <c r="G16">
        <v>5658.63</v>
      </c>
      <c r="H16">
        <v>210072.87</v>
      </c>
      <c r="I16">
        <v>4421.1053320000001</v>
      </c>
      <c r="J16">
        <v>37.124333981900214</v>
      </c>
      <c r="K16" s="5">
        <v>3.301796364451083</v>
      </c>
      <c r="L16" s="5">
        <f t="shared" si="0"/>
        <v>781.30313026297881</v>
      </c>
      <c r="M16" s="5">
        <f t="shared" si="1"/>
        <v>21.045579717171474</v>
      </c>
    </row>
    <row r="17" spans="1:13" x14ac:dyDescent="0.2">
      <c r="A17" t="s">
        <v>4</v>
      </c>
      <c r="B17">
        <v>2016</v>
      </c>
      <c r="C17" t="s">
        <v>1</v>
      </c>
      <c r="D17" s="5">
        <v>5.50237</v>
      </c>
      <c r="E17" s="6">
        <v>131.78945000000002</v>
      </c>
      <c r="F17" s="6">
        <v>2.5679147489999998</v>
      </c>
      <c r="G17">
        <v>5502.37</v>
      </c>
      <c r="H17">
        <v>131789.45000000001</v>
      </c>
      <c r="I17">
        <v>2567.914749</v>
      </c>
      <c r="J17">
        <v>23.951397306978631</v>
      </c>
      <c r="K17" s="5">
        <v>1.9177854734876774</v>
      </c>
      <c r="L17" s="5">
        <f t="shared" si="0"/>
        <v>466.69248869123669</v>
      </c>
      <c r="M17" s="5">
        <f t="shared" si="1"/>
        <v>19.484979632284677</v>
      </c>
    </row>
    <row r="18" spans="1:13" x14ac:dyDescent="0.2">
      <c r="A18" t="s">
        <v>4</v>
      </c>
      <c r="B18">
        <v>2017</v>
      </c>
      <c r="C18" t="s">
        <v>5</v>
      </c>
      <c r="D18" s="5">
        <v>9.5636900000000011</v>
      </c>
      <c r="E18" s="6">
        <v>317.71913000000001</v>
      </c>
      <c r="F18" s="6">
        <v>6.9309977319999998</v>
      </c>
      <c r="G18">
        <v>9563.69</v>
      </c>
      <c r="H18">
        <v>317719.13</v>
      </c>
      <c r="I18">
        <v>6930.9977319999998</v>
      </c>
      <c r="J18">
        <v>33.221395716506912</v>
      </c>
      <c r="K18" s="5">
        <v>5.1189052673559825</v>
      </c>
      <c r="L18" s="5">
        <f t="shared" si="0"/>
        <v>724.72003295798993</v>
      </c>
      <c r="M18" s="5">
        <f t="shared" si="1"/>
        <v>21.814858085504639</v>
      </c>
    </row>
    <row r="19" spans="1:13" x14ac:dyDescent="0.2">
      <c r="A19" t="s">
        <v>4</v>
      </c>
      <c r="B19">
        <v>2017</v>
      </c>
      <c r="C19" t="s">
        <v>1</v>
      </c>
      <c r="D19" s="5">
        <v>1.8652299999999999</v>
      </c>
      <c r="E19" s="6">
        <v>41.243110000000001</v>
      </c>
      <c r="F19" s="6">
        <v>0.83283038200000004</v>
      </c>
      <c r="G19">
        <v>1865.23</v>
      </c>
      <c r="H19">
        <v>41243.11</v>
      </c>
      <c r="I19">
        <v>832.83038199999999</v>
      </c>
      <c r="J19">
        <v>22.11154120403382</v>
      </c>
      <c r="K19" s="5">
        <v>0.61508890841949782</v>
      </c>
      <c r="L19" s="5">
        <f t="shared" si="0"/>
        <v>446.50278089029234</v>
      </c>
      <c r="M19" s="5">
        <f t="shared" si="1"/>
        <v>20.193200318792641</v>
      </c>
    </row>
    <row r="20" spans="1:13" x14ac:dyDescent="0.2">
      <c r="A20" t="s">
        <v>4</v>
      </c>
      <c r="B20">
        <v>2018</v>
      </c>
      <c r="C20" t="s">
        <v>5</v>
      </c>
      <c r="D20" s="5">
        <v>6.7509700000000006</v>
      </c>
      <c r="E20" s="6">
        <v>215.64310999999998</v>
      </c>
      <c r="F20" s="6">
        <v>4.8330326370000005</v>
      </c>
      <c r="G20">
        <v>6750.97</v>
      </c>
      <c r="H20">
        <v>215643.11</v>
      </c>
      <c r="I20">
        <v>4833.0326370000002</v>
      </c>
      <c r="J20">
        <v>31.942537146513757</v>
      </c>
      <c r="K20" s="5">
        <v>3.5303379379108839</v>
      </c>
      <c r="L20" s="5">
        <f t="shared" si="0"/>
        <v>715.9019573483514</v>
      </c>
      <c r="M20" s="5">
        <f t="shared" si="1"/>
        <v>22.412182040038289</v>
      </c>
    </row>
    <row r="21" spans="1:13" x14ac:dyDescent="0.2">
      <c r="A21" t="s">
        <v>4</v>
      </c>
      <c r="B21">
        <v>2018</v>
      </c>
      <c r="C21" t="s">
        <v>1</v>
      </c>
      <c r="D21" s="5">
        <v>1.4809700000000001</v>
      </c>
      <c r="E21" s="6">
        <v>31.90774</v>
      </c>
      <c r="F21" s="6">
        <v>0.65334296300000005</v>
      </c>
      <c r="G21">
        <v>1480.97</v>
      </c>
      <c r="H21">
        <v>31907.74</v>
      </c>
      <c r="I21">
        <v>653.34296300000005</v>
      </c>
      <c r="J21">
        <v>21.545162967514536</v>
      </c>
      <c r="K21" s="5">
        <v>0.47724102483564651</v>
      </c>
      <c r="L21" s="5">
        <f t="shared" si="0"/>
        <v>441.15881010418849</v>
      </c>
      <c r="M21" s="5">
        <f t="shared" si="1"/>
        <v>20.476002468366612</v>
      </c>
    </row>
    <row r="22" spans="1:13" x14ac:dyDescent="0.2">
      <c r="A22" t="s">
        <v>4</v>
      </c>
      <c r="B22">
        <v>2019</v>
      </c>
      <c r="C22" t="s">
        <v>5</v>
      </c>
      <c r="D22" s="5">
        <v>6.5100600000000002</v>
      </c>
      <c r="E22" s="6">
        <v>204.62273000000002</v>
      </c>
      <c r="F22" s="6">
        <v>4.6968486670000003</v>
      </c>
      <c r="G22">
        <v>6510.06</v>
      </c>
      <c r="H22">
        <v>204622.73</v>
      </c>
      <c r="I22">
        <v>4696.8486670000002</v>
      </c>
      <c r="J22">
        <v>31.431773286267713</v>
      </c>
      <c r="K22" s="5">
        <v>3.3961306341287059</v>
      </c>
      <c r="L22" s="5">
        <f t="shared" si="0"/>
        <v>721.47548056392725</v>
      </c>
      <c r="M22" s="5">
        <f t="shared" si="1"/>
        <v>22.953699557229051</v>
      </c>
    </row>
    <row r="23" spans="1:13" x14ac:dyDescent="0.2">
      <c r="A23" t="s">
        <v>4</v>
      </c>
      <c r="B23">
        <v>2019</v>
      </c>
      <c r="C23" t="s">
        <v>1</v>
      </c>
      <c r="D23" s="5">
        <v>2.1177899999999998</v>
      </c>
      <c r="E23" s="6">
        <v>45.753360000000001</v>
      </c>
      <c r="F23" s="6">
        <v>0.95556305899999994</v>
      </c>
      <c r="G23">
        <v>2117.79</v>
      </c>
      <c r="H23">
        <v>45753.36</v>
      </c>
      <c r="I23">
        <v>955.56305899999995</v>
      </c>
      <c r="J23">
        <v>21.604295043417903</v>
      </c>
      <c r="K23" s="5">
        <v>0.69093496673897326</v>
      </c>
      <c r="L23" s="5">
        <f t="shared" si="0"/>
        <v>451.20765467775368</v>
      </c>
      <c r="M23" s="5">
        <f t="shared" si="1"/>
        <v>20.885090384618746</v>
      </c>
    </row>
    <row r="24" spans="1:13" x14ac:dyDescent="0.2">
      <c r="A24" t="s">
        <v>4</v>
      </c>
      <c r="B24">
        <v>2020</v>
      </c>
      <c r="C24" t="s">
        <v>5</v>
      </c>
      <c r="D24" s="5">
        <v>5.6288</v>
      </c>
      <c r="E24" s="6">
        <v>173.86741000000001</v>
      </c>
      <c r="F24" s="6">
        <v>3.9625347700000004</v>
      </c>
      <c r="G24">
        <v>5628.8</v>
      </c>
      <c r="H24">
        <v>173867.41</v>
      </c>
      <c r="I24">
        <v>3962.5347700000002</v>
      </c>
      <c r="J24">
        <v>30.888894613416713</v>
      </c>
      <c r="K24" s="5">
        <v>2.8384919555873926</v>
      </c>
      <c r="L24" s="5">
        <f t="shared" si="0"/>
        <v>703.97505152075041</v>
      </c>
      <c r="M24" s="5">
        <f t="shared" si="1"/>
        <v>22.790554998202367</v>
      </c>
    </row>
    <row r="25" spans="1:13" x14ac:dyDescent="0.2">
      <c r="A25" t="s">
        <v>4</v>
      </c>
      <c r="B25">
        <v>2020</v>
      </c>
      <c r="C25" t="s">
        <v>1</v>
      </c>
      <c r="D25" s="5">
        <v>1.5032999999999999</v>
      </c>
      <c r="E25" s="6">
        <v>32.958260000000003</v>
      </c>
      <c r="F25" s="6">
        <v>0.683217933</v>
      </c>
      <c r="G25">
        <v>1503.3</v>
      </c>
      <c r="H25">
        <v>32958.26</v>
      </c>
      <c r="I25">
        <v>683.21793300000002</v>
      </c>
      <c r="J25">
        <v>21.923940663872816</v>
      </c>
      <c r="K25" s="5">
        <v>0.48941112679083093</v>
      </c>
      <c r="L25" s="5">
        <f t="shared" si="0"/>
        <v>454.47876870884062</v>
      </c>
      <c r="M25" s="5">
        <f t="shared" si="1"/>
        <v>20.729793775520914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977E-74C8-F24F-8B40-EC11951C3093}">
  <dimension ref="A1:N13"/>
  <sheetViews>
    <sheetView topLeftCell="C1" workbookViewId="0">
      <selection activeCell="D1" sqref="D1"/>
    </sheetView>
  </sheetViews>
  <sheetFormatPr baseColWidth="10" defaultRowHeight="16" x14ac:dyDescent="0.2"/>
  <cols>
    <col min="1" max="4" width="15.6640625" customWidth="1"/>
    <col min="5" max="13" width="21.6640625" customWidth="1"/>
  </cols>
  <sheetData>
    <row r="1" spans="1:14" x14ac:dyDescent="0.2">
      <c r="A1" s="3" t="s">
        <v>3</v>
      </c>
      <c r="B1" s="3" t="s">
        <v>0</v>
      </c>
      <c r="C1" t="s">
        <v>47</v>
      </c>
      <c r="D1" t="s">
        <v>44</v>
      </c>
      <c r="E1" t="s">
        <v>42</v>
      </c>
      <c r="F1" t="s">
        <v>45</v>
      </c>
      <c r="G1" t="s">
        <v>43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59</v>
      </c>
    </row>
    <row r="2" spans="1:14" x14ac:dyDescent="0.2">
      <c r="A2" s="4" t="s">
        <v>12</v>
      </c>
      <c r="B2" s="4">
        <v>2015</v>
      </c>
      <c r="C2" s="4">
        <v>48100</v>
      </c>
      <c r="D2" s="4">
        <v>557985.80000000005</v>
      </c>
      <c r="E2" s="4">
        <v>7.9977118979999995</v>
      </c>
      <c r="F2" s="4">
        <v>25.419910000000002</v>
      </c>
      <c r="G2" s="4">
        <v>5.795443404347826</v>
      </c>
      <c r="H2">
        <v>365.10888177621899</v>
      </c>
      <c r="I2">
        <v>307.56980403217688</v>
      </c>
      <c r="J2">
        <v>417.59812860494441</v>
      </c>
      <c r="K2">
        <v>10.998637084043311</v>
      </c>
      <c r="L2">
        <v>9.3652384384908416</v>
      </c>
      <c r="M2">
        <v>12.39686175223242</v>
      </c>
      <c r="N2">
        <f>E2+K2</f>
        <v>18.996348982043312</v>
      </c>
    </row>
    <row r="3" spans="1:14" x14ac:dyDescent="0.2">
      <c r="A3" s="4" t="s">
        <v>12</v>
      </c>
      <c r="B3" s="4">
        <v>2016</v>
      </c>
      <c r="C3" s="4">
        <v>53840</v>
      </c>
      <c r="D3" s="4">
        <v>714645</v>
      </c>
      <c r="E3" s="4">
        <v>11.020257225</v>
      </c>
      <c r="F3" s="4">
        <v>24.96951</v>
      </c>
      <c r="G3" s="4">
        <v>7.9396665886167144</v>
      </c>
      <c r="H3">
        <v>375.63610074560472</v>
      </c>
      <c r="I3">
        <v>316.32160179481673</v>
      </c>
      <c r="J3">
        <v>429.66821446057548</v>
      </c>
      <c r="K3">
        <v>11.502676303224021</v>
      </c>
      <c r="L3">
        <v>9.7988022981273915</v>
      </c>
      <c r="M3">
        <v>13.009479686556649</v>
      </c>
      <c r="N3">
        <f t="shared" ref="N3:N13" si="0">E3+K3</f>
        <v>22.522933528224023</v>
      </c>
    </row>
    <row r="4" spans="1:14" x14ac:dyDescent="0.2">
      <c r="A4" s="4" t="s">
        <v>12</v>
      </c>
      <c r="B4" s="4">
        <v>2017</v>
      </c>
      <c r="C4" s="4">
        <v>68090</v>
      </c>
      <c r="D4" s="4">
        <v>1049981.8</v>
      </c>
      <c r="E4" s="4">
        <v>16.84207795</v>
      </c>
      <c r="F4" s="4">
        <v>27.320250000000001</v>
      </c>
      <c r="G4" s="4">
        <v>12.064525752148997</v>
      </c>
      <c r="H4">
        <v>409.81275679955985</v>
      </c>
      <c r="I4">
        <v>345.20980691357852</v>
      </c>
      <c r="J4">
        <v>468.66371482667165</v>
      </c>
      <c r="K4">
        <v>13.393395709685802</v>
      </c>
      <c r="L4">
        <v>11.404382127109363</v>
      </c>
      <c r="M4">
        <v>15.131393162341743</v>
      </c>
      <c r="N4">
        <f t="shared" si="0"/>
        <v>30.235473659685802</v>
      </c>
    </row>
    <row r="5" spans="1:14" x14ac:dyDescent="0.2">
      <c r="A5" s="4" t="s">
        <v>12</v>
      </c>
      <c r="B5" s="4">
        <v>2018</v>
      </c>
      <c r="C5" s="4">
        <v>64850</v>
      </c>
      <c r="D5" s="4">
        <v>853897.8</v>
      </c>
      <c r="E5" s="4">
        <v>14.878932224</v>
      </c>
      <c r="F5" s="4">
        <v>24.398599999999998</v>
      </c>
      <c r="G5" s="4">
        <v>10.605083552387741</v>
      </c>
      <c r="H5">
        <v>461.84530495315505</v>
      </c>
      <c r="I5">
        <v>389.10039456529745</v>
      </c>
      <c r="J5">
        <v>528.15046032646819</v>
      </c>
      <c r="K5">
        <v>16.075507962958618</v>
      </c>
      <c r="L5">
        <v>13.686998493852505</v>
      </c>
      <c r="M5">
        <v>18.146819399239607</v>
      </c>
      <c r="N5">
        <f t="shared" si="0"/>
        <v>30.954440186958617</v>
      </c>
    </row>
    <row r="6" spans="1:14" x14ac:dyDescent="0.2">
      <c r="A6" s="4" t="s">
        <v>12</v>
      </c>
      <c r="B6" s="4">
        <v>2019</v>
      </c>
      <c r="C6" s="4">
        <v>55850</v>
      </c>
      <c r="D6" s="4">
        <v>652155.6</v>
      </c>
      <c r="E6" s="4">
        <v>12.193027866</v>
      </c>
      <c r="F6" s="4">
        <v>22.986509999999999</v>
      </c>
      <c r="G6" s="4">
        <v>8.6598209275568188</v>
      </c>
      <c r="H6">
        <v>487.39061357416398</v>
      </c>
      <c r="I6">
        <v>410.56534573116403</v>
      </c>
      <c r="J6">
        <v>557.45958124229514</v>
      </c>
      <c r="K6">
        <v>18.936175824624058</v>
      </c>
      <c r="L6">
        <v>16.080824526282605</v>
      </c>
      <c r="M6">
        <v>21.294882487541123</v>
      </c>
      <c r="N6">
        <f t="shared" si="0"/>
        <v>31.12920369062406</v>
      </c>
    </row>
    <row r="7" spans="1:14" x14ac:dyDescent="0.2">
      <c r="A7" s="4" t="s">
        <v>12</v>
      </c>
      <c r="B7" s="4">
        <v>2020</v>
      </c>
      <c r="C7" s="4">
        <v>119870</v>
      </c>
      <c r="D7" s="4">
        <v>1238243.8999999999</v>
      </c>
      <c r="E7" s="4">
        <v>24.339104396</v>
      </c>
      <c r="F7" s="4">
        <v>21.572109999999999</v>
      </c>
      <c r="G7" s="4">
        <v>17.249542449326718</v>
      </c>
      <c r="H7">
        <v>502.87989566916184</v>
      </c>
      <c r="I7">
        <v>423.60802809057589</v>
      </c>
      <c r="J7">
        <v>575.27546650249769</v>
      </c>
      <c r="K7">
        <v>20.379286982967511</v>
      </c>
      <c r="L7">
        <v>17.316548796058481</v>
      </c>
      <c r="M7">
        <v>22.942244203429787</v>
      </c>
      <c r="N7">
        <f t="shared" si="0"/>
        <v>44.71839137896751</v>
      </c>
    </row>
    <row r="8" spans="1:14" x14ac:dyDescent="0.2">
      <c r="A8" s="4" t="s">
        <v>4</v>
      </c>
      <c r="B8" s="4">
        <v>2015</v>
      </c>
      <c r="C8" s="4">
        <v>6553.41</v>
      </c>
      <c r="D8" s="4">
        <v>184489</v>
      </c>
      <c r="E8" s="4">
        <v>3.9351753709999997</v>
      </c>
      <c r="F8" s="4">
        <v>56.913089999999997</v>
      </c>
      <c r="G8" s="4">
        <v>2.9744333869992441</v>
      </c>
      <c r="H8">
        <v>84.595781366536158</v>
      </c>
      <c r="I8">
        <v>74.337823594314571</v>
      </c>
      <c r="J8">
        <v>93.794931907318414</v>
      </c>
      <c r="K8">
        <v>1.8028059834391927</v>
      </c>
      <c r="L8">
        <v>1.6107217907720062</v>
      </c>
      <c r="M8">
        <v>2.0006127130738509</v>
      </c>
      <c r="N8">
        <f t="shared" si="0"/>
        <v>5.7379813544391922</v>
      </c>
    </row>
    <row r="9" spans="1:14" x14ac:dyDescent="0.2">
      <c r="A9" s="4" t="s">
        <v>4</v>
      </c>
      <c r="B9" s="4">
        <v>2016</v>
      </c>
      <c r="C9" s="4">
        <v>11161</v>
      </c>
      <c r="D9" s="4">
        <v>341862.3</v>
      </c>
      <c r="E9" s="4">
        <v>6.9890200800000004</v>
      </c>
      <c r="F9" s="4">
        <v>61.07573</v>
      </c>
      <c r="G9" s="4">
        <v>5.2195818371919342</v>
      </c>
      <c r="H9">
        <v>93.020047074805376</v>
      </c>
      <c r="I9">
        <v>81.847902448589878</v>
      </c>
      <c r="J9">
        <v>103.05046137689882</v>
      </c>
      <c r="K9">
        <v>2.2117729887190256</v>
      </c>
      <c r="L9">
        <v>1.9504315619109409</v>
      </c>
      <c r="M9">
        <v>2.4322546463595813</v>
      </c>
      <c r="N9">
        <f t="shared" si="0"/>
        <v>9.200793068719026</v>
      </c>
    </row>
    <row r="10" spans="1:14" x14ac:dyDescent="0.2">
      <c r="A10" s="4" t="s">
        <v>4</v>
      </c>
      <c r="B10" s="4">
        <v>2017</v>
      </c>
      <c r="C10" s="4">
        <v>11428.92</v>
      </c>
      <c r="D10" s="4">
        <v>358962.2</v>
      </c>
      <c r="E10" s="4">
        <v>7.7638281139999998</v>
      </c>
      <c r="F10" s="4">
        <v>55.332940000000001</v>
      </c>
      <c r="G10" s="4">
        <v>5.7339941757754804</v>
      </c>
      <c r="H10">
        <v>106.57175863897304</v>
      </c>
      <c r="I10">
        <v>93.681415209506625</v>
      </c>
      <c r="J10">
        <v>118.13356086989202</v>
      </c>
      <c r="K10">
        <v>3.3423239617719434</v>
      </c>
      <c r="L10">
        <v>2.9640321780869856</v>
      </c>
      <c r="M10">
        <v>3.6794882210734992</v>
      </c>
      <c r="N10">
        <f t="shared" si="0"/>
        <v>11.106152075771943</v>
      </c>
    </row>
    <row r="11" spans="1:14" x14ac:dyDescent="0.2">
      <c r="A11" s="4" t="s">
        <v>4</v>
      </c>
      <c r="B11" s="4">
        <v>2018</v>
      </c>
      <c r="C11" s="4">
        <v>8231.94</v>
      </c>
      <c r="D11" s="4">
        <v>247550.8</v>
      </c>
      <c r="E11" s="4">
        <v>5.4863756000000006</v>
      </c>
      <c r="F11" s="4">
        <v>53.487699999999997</v>
      </c>
      <c r="G11" s="4">
        <v>4.0075789627465301</v>
      </c>
      <c r="H11">
        <v>114.14917879757816</v>
      </c>
      <c r="I11">
        <v>100.3854227716709</v>
      </c>
      <c r="J11">
        <v>126.45956600980857</v>
      </c>
      <c r="K11">
        <v>3.2718220368591724</v>
      </c>
      <c r="L11">
        <v>2.9108369357919175</v>
      </c>
      <c r="M11">
        <v>3.5866489249123763</v>
      </c>
      <c r="N11">
        <f t="shared" si="0"/>
        <v>8.7581976368591725</v>
      </c>
    </row>
    <row r="12" spans="1:14" x14ac:dyDescent="0.2">
      <c r="A12" s="4" t="s">
        <v>4</v>
      </c>
      <c r="B12" s="4">
        <v>2019</v>
      </c>
      <c r="C12" s="4">
        <v>8627.85</v>
      </c>
      <c r="D12" s="4">
        <v>250376.1</v>
      </c>
      <c r="E12" s="4">
        <v>5.6524117269999996</v>
      </c>
      <c r="F12" s="4">
        <v>53.036070000000002</v>
      </c>
      <c r="G12" s="4">
        <v>4.0870656015907443</v>
      </c>
      <c r="H12">
        <v>120.74754699675086</v>
      </c>
      <c r="I12">
        <v>106.2397967613593</v>
      </c>
      <c r="J12">
        <v>133.76346644399283</v>
      </c>
      <c r="K12">
        <v>4.3315986267834656</v>
      </c>
      <c r="L12">
        <v>3.811113938575406</v>
      </c>
      <c r="M12">
        <v>4.7595620920064876</v>
      </c>
      <c r="N12">
        <f t="shared" si="0"/>
        <v>9.9840103537834644</v>
      </c>
    </row>
    <row r="13" spans="1:14" x14ac:dyDescent="0.2">
      <c r="A13" s="4" t="s">
        <v>4</v>
      </c>
      <c r="B13" s="4">
        <v>2020</v>
      </c>
      <c r="C13" s="4">
        <v>7132.1</v>
      </c>
      <c r="D13" s="4">
        <v>206825.7</v>
      </c>
      <c r="E13" s="4">
        <v>4.6457527030000003</v>
      </c>
      <c r="F13" s="4">
        <v>52.812829999999998</v>
      </c>
      <c r="G13" s="4">
        <v>3.3279030823782234</v>
      </c>
      <c r="H13">
        <v>114.33101414063971</v>
      </c>
      <c r="I13">
        <v>100.68978551203836</v>
      </c>
      <c r="J13">
        <v>126.58242457928404</v>
      </c>
      <c r="K13">
        <v>3.8971512590683806</v>
      </c>
      <c r="L13">
        <v>3.4176224105086597</v>
      </c>
      <c r="M13">
        <v>4.2964121909968975</v>
      </c>
      <c r="N13">
        <f t="shared" si="0"/>
        <v>8.5429039620683813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F1FB-0DE6-844B-AD2E-CF399327BF87}">
  <dimension ref="A1:D7"/>
  <sheetViews>
    <sheetView workbookViewId="0">
      <selection activeCell="D7" sqref="D7"/>
    </sheetView>
  </sheetViews>
  <sheetFormatPr baseColWidth="10" defaultRowHeight="16" x14ac:dyDescent="0.2"/>
  <cols>
    <col min="3" max="4" width="16.6640625" customWidth="1"/>
  </cols>
  <sheetData>
    <row r="1" spans="1:4" x14ac:dyDescent="0.2">
      <c r="A1" t="s">
        <v>3</v>
      </c>
      <c r="B1" t="s">
        <v>0</v>
      </c>
      <c r="C1" t="s">
        <v>9</v>
      </c>
      <c r="D1" t="s">
        <v>10</v>
      </c>
    </row>
    <row r="2" spans="1:4" x14ac:dyDescent="0.2">
      <c r="A2" t="s">
        <v>4</v>
      </c>
      <c r="B2">
        <v>2015</v>
      </c>
      <c r="C2">
        <v>3423.05</v>
      </c>
      <c r="D2">
        <v>3130.36</v>
      </c>
    </row>
    <row r="3" spans="1:4" x14ac:dyDescent="0.2">
      <c r="A3" t="s">
        <v>4</v>
      </c>
      <c r="B3">
        <v>2016</v>
      </c>
      <c r="C3">
        <v>5502.37</v>
      </c>
      <c r="D3">
        <v>5658.63</v>
      </c>
    </row>
    <row r="4" spans="1:4" x14ac:dyDescent="0.2">
      <c r="A4" t="s">
        <v>4</v>
      </c>
      <c r="B4">
        <v>2017</v>
      </c>
      <c r="C4">
        <v>1865.23</v>
      </c>
      <c r="D4">
        <v>9563.69</v>
      </c>
    </row>
    <row r="5" spans="1:4" x14ac:dyDescent="0.2">
      <c r="A5" t="s">
        <v>4</v>
      </c>
      <c r="B5">
        <v>2018</v>
      </c>
      <c r="C5">
        <v>1480.97</v>
      </c>
      <c r="D5">
        <v>6750.97</v>
      </c>
    </row>
    <row r="6" spans="1:4" x14ac:dyDescent="0.2">
      <c r="A6" t="s">
        <v>4</v>
      </c>
      <c r="B6">
        <v>2019</v>
      </c>
      <c r="C6">
        <v>2117.79</v>
      </c>
      <c r="D6">
        <v>6510.06</v>
      </c>
    </row>
    <row r="7" spans="1:4" x14ac:dyDescent="0.2">
      <c r="A7" t="s">
        <v>4</v>
      </c>
      <c r="B7">
        <v>2020</v>
      </c>
      <c r="C7">
        <v>1503.3</v>
      </c>
      <c r="D7">
        <v>5628.8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1B53-620A-3540-B4C4-9777F1561876}">
  <dimension ref="A1:D17"/>
  <sheetViews>
    <sheetView workbookViewId="0">
      <selection activeCell="C9" sqref="C9"/>
    </sheetView>
  </sheetViews>
  <sheetFormatPr baseColWidth="10" defaultRowHeight="16" x14ac:dyDescent="0.2"/>
  <cols>
    <col min="3" max="3" width="19.1640625" customWidth="1"/>
    <col min="4" max="4" width="17.1640625" customWidth="1"/>
  </cols>
  <sheetData>
    <row r="1" spans="1:4" x14ac:dyDescent="0.2">
      <c r="A1" t="s">
        <v>3</v>
      </c>
      <c r="B1" t="s">
        <v>0</v>
      </c>
      <c r="C1" t="s">
        <v>9</v>
      </c>
      <c r="D1" t="s">
        <v>10</v>
      </c>
    </row>
    <row r="2" spans="1:4" x14ac:dyDescent="0.2">
      <c r="A2" t="s">
        <v>12</v>
      </c>
      <c r="B2">
        <v>2015</v>
      </c>
      <c r="C2">
        <v>32970</v>
      </c>
      <c r="D2">
        <v>15130</v>
      </c>
    </row>
    <row r="3" spans="1:4" x14ac:dyDescent="0.2">
      <c r="A3" t="s">
        <v>12</v>
      </c>
      <c r="B3">
        <v>2016</v>
      </c>
      <c r="C3">
        <v>19300</v>
      </c>
      <c r="D3">
        <v>34540</v>
      </c>
    </row>
    <row r="4" spans="1:4" x14ac:dyDescent="0.2">
      <c r="A4" t="s">
        <v>12</v>
      </c>
      <c r="B4">
        <v>2017</v>
      </c>
      <c r="C4">
        <v>15030</v>
      </c>
      <c r="D4">
        <v>53060</v>
      </c>
    </row>
    <row r="5" spans="1:4" x14ac:dyDescent="0.2">
      <c r="A5" t="s">
        <v>12</v>
      </c>
      <c r="B5">
        <v>2018</v>
      </c>
      <c r="C5">
        <v>20590</v>
      </c>
      <c r="D5">
        <v>44260</v>
      </c>
    </row>
    <row r="6" spans="1:4" x14ac:dyDescent="0.2">
      <c r="A6" t="s">
        <v>12</v>
      </c>
      <c r="B6">
        <v>2019</v>
      </c>
      <c r="C6">
        <v>25740</v>
      </c>
      <c r="D6">
        <v>30110</v>
      </c>
    </row>
    <row r="7" spans="1:4" x14ac:dyDescent="0.2">
      <c r="A7" t="s">
        <v>12</v>
      </c>
      <c r="B7">
        <v>2020</v>
      </c>
      <c r="C7">
        <v>71670</v>
      </c>
      <c r="D7">
        <v>48200</v>
      </c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4CC1-E1B2-3845-8B4A-488169B0ACF4}">
  <dimension ref="A1:D11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3</v>
      </c>
      <c r="B1" t="s">
        <v>17</v>
      </c>
      <c r="C1" t="s">
        <v>16</v>
      </c>
      <c r="D1" t="s">
        <v>24</v>
      </c>
    </row>
    <row r="2" spans="1:4" x14ac:dyDescent="0.2">
      <c r="A2" t="s">
        <v>12</v>
      </c>
      <c r="B2" t="s">
        <v>18</v>
      </c>
      <c r="C2" s="1" t="s">
        <v>14</v>
      </c>
    </row>
    <row r="3" spans="1:4" x14ac:dyDescent="0.2">
      <c r="A3" t="s">
        <v>4</v>
      </c>
      <c r="B3" t="s">
        <v>18</v>
      </c>
      <c r="C3" t="s">
        <v>15</v>
      </c>
    </row>
    <row r="4" spans="1:4" x14ac:dyDescent="0.2">
      <c r="A4" t="s">
        <v>12</v>
      </c>
      <c r="B4" t="s">
        <v>19</v>
      </c>
      <c r="C4" s="1" t="s">
        <v>20</v>
      </c>
    </row>
    <row r="5" spans="1:4" x14ac:dyDescent="0.2">
      <c r="A5" t="s">
        <v>4</v>
      </c>
      <c r="B5" t="s">
        <v>19</v>
      </c>
      <c r="C5" t="s">
        <v>11</v>
      </c>
    </row>
    <row r="6" spans="1:4" x14ac:dyDescent="0.2">
      <c r="A6" t="s">
        <v>12</v>
      </c>
      <c r="B6" t="s">
        <v>21</v>
      </c>
      <c r="C6" s="1" t="s">
        <v>22</v>
      </c>
      <c r="D6" t="s">
        <v>63</v>
      </c>
    </row>
    <row r="7" spans="1:4" x14ac:dyDescent="0.2">
      <c r="A7" t="s">
        <v>4</v>
      </c>
      <c r="B7" t="s">
        <v>21</v>
      </c>
      <c r="C7" t="s">
        <v>23</v>
      </c>
      <c r="D7" t="s">
        <v>62</v>
      </c>
    </row>
    <row r="8" spans="1:4" x14ac:dyDescent="0.2">
      <c r="A8" t="s">
        <v>12</v>
      </c>
      <c r="B8" t="s">
        <v>37</v>
      </c>
      <c r="C8" s="1" t="s">
        <v>34</v>
      </c>
    </row>
    <row r="9" spans="1:4" x14ac:dyDescent="0.2">
      <c r="A9" t="s">
        <v>4</v>
      </c>
      <c r="B9" t="s">
        <v>37</v>
      </c>
      <c r="C9" s="1" t="s">
        <v>33</v>
      </c>
    </row>
    <row r="10" spans="1:4" x14ac:dyDescent="0.2">
      <c r="A10" t="s">
        <v>12</v>
      </c>
      <c r="B10" t="s">
        <v>32</v>
      </c>
      <c r="C10" s="1" t="s">
        <v>35</v>
      </c>
    </row>
    <row r="11" spans="1:4" x14ac:dyDescent="0.2">
      <c r="A11" t="s">
        <v>4</v>
      </c>
      <c r="B11" t="s">
        <v>32</v>
      </c>
      <c r="C11" s="1" t="s">
        <v>36</v>
      </c>
    </row>
  </sheetData>
  <hyperlinks>
    <hyperlink ref="C2" r:id="rId1" xr:uid="{F24E5C09-8DD0-A54A-ADFB-295D5C1A8132}"/>
    <hyperlink ref="C4" r:id="rId2" xr:uid="{60EED313-80E7-8941-AB36-FC7312A99A5F}"/>
    <hyperlink ref="C6" r:id="rId3" xr:uid="{326614C8-7968-E14D-851F-8B72EBEFCEF2}"/>
    <hyperlink ref="C9" r:id="rId4" xr:uid="{9B17757B-4933-2642-8DD7-DDBC7B793389}"/>
    <hyperlink ref="C8" r:id="rId5" xr:uid="{F18474B2-BD1E-894C-8A2F-18A31DE770D4}"/>
    <hyperlink ref="C10" r:id="rId6" xr:uid="{C364C195-4521-3944-90AD-59340693D4F4}"/>
    <hyperlink ref="C11" r:id="rId7" xr:uid="{59FDEC53-5AF6-964C-9C3F-5934F2C43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Results_Direct_Effect</vt:lpstr>
      <vt:lpstr>Results_Indirect_Effect</vt:lpstr>
      <vt:lpstr>Results_Induced_Effect</vt:lpstr>
      <vt:lpstr>Results_Total_Effect</vt:lpstr>
      <vt:lpstr>Fig 2</vt:lpstr>
      <vt:lpstr>Fig 2b</vt:lpstr>
      <vt:lpstr>India_Capacity</vt:lpstr>
      <vt:lpstr>China_Capacity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Yu</dc:creator>
  <cp:lastModifiedBy>Ying Yu</cp:lastModifiedBy>
  <dcterms:created xsi:type="dcterms:W3CDTF">2024-07-24T01:26:49Z</dcterms:created>
  <dcterms:modified xsi:type="dcterms:W3CDTF">2024-08-16T20:55:14Z</dcterms:modified>
</cp:coreProperties>
</file>