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Design4\"/>
    </mc:Choice>
  </mc:AlternateContent>
  <xr:revisionPtr revIDLastSave="0" documentId="13_ncr:1_{F3F6F60F-1689-4E92-B5F1-A627B80788EC}"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95" i="6" l="1"/>
  <c r="A96" i="6" s="1"/>
  <c r="A97" i="6" s="1"/>
  <c r="A98" i="6" s="1"/>
  <c r="A100" i="6" s="1"/>
  <c r="A101" i="6" s="1"/>
  <c r="A102" i="6" s="1"/>
  <c r="A103" i="6" s="1"/>
  <c r="A105" i="6" s="1"/>
  <c r="A106" i="6" s="1"/>
  <c r="A107" i="6" s="1"/>
  <c r="A108" i="6" s="1"/>
  <c r="A109" i="6" s="1"/>
  <c r="A110" i="6" s="1"/>
  <c r="A111" i="6" s="1"/>
  <c r="A112" i="6" s="1"/>
  <c r="A113" i="6" s="1"/>
  <c r="A114" i="6" s="1"/>
  <c r="A115" i="6" s="1"/>
  <c r="A116" i="6" s="1"/>
  <c r="A117" i="6" s="1"/>
  <c r="A118" i="6" s="1"/>
  <c r="A120" i="6" s="1"/>
  <c r="A121" i="6" s="1"/>
  <c r="A122" i="6" s="1"/>
  <c r="A123" i="6" s="1"/>
  <c r="A125" i="6" s="1"/>
  <c r="A126" i="6" s="1"/>
  <c r="A127" i="6" s="1"/>
  <c r="A129" i="6" s="1"/>
  <c r="A130" i="6" s="1"/>
  <c r="A131" i="6" s="1"/>
  <c r="A132" i="6" s="1"/>
  <c r="A133" i="6" s="1"/>
  <c r="A134" i="6" s="1"/>
  <c r="A135" i="6" s="1"/>
  <c r="A136" i="6" s="1"/>
  <c r="A137" i="6" s="1"/>
  <c r="A138" i="6" s="1"/>
  <c r="A139" i="6" s="1"/>
  <c r="A140" i="6" s="1"/>
  <c r="A141" i="6" s="1"/>
  <c r="A142" i="6" s="1"/>
  <c r="A144" i="6" s="1"/>
  <c r="A145" i="6" s="1"/>
  <c r="A146" i="6" s="1"/>
  <c r="A148" i="6" s="1"/>
  <c r="A15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89"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60"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62"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65"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78"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178"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79"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179"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184"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184"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187"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02"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04"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<sst xmlns="http://schemas.openxmlformats.org/spreadsheetml/2006/main" count="355" uniqueCount="247">
  <si>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</si>
  <si>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</si>
  <si>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</si>
  <si>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</si>
  <si>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</si>
  <si>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</si>
  <si>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</si>
  <si>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</si>
  <si>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</si>
  <si>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</si>
  <si>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</si>
  <si>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</si>
  <si>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</si>
  <si>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</si>
  <si>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</si>
  <si>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</si>
  <si>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</si>
  <si>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</si>
  <si>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</si>
  <si>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</si>
  <si>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</si>
  <si>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</si>
  <si>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</si>
  <si>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</si>
  <si>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</si>
  <si>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</si>
  <si>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</si>
  <si>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</si>
  <si>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</si>
  <si>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</si>
  <si>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</si>
  <si>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</si>
  <si>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</si>
  <si>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</si>
  <si>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</si>
  <si>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</si>
  <si>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</si>
  <si>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</si>
  <si>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</si>
  <si>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</si>
  <si>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</si>
  <si>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</si>
  <si>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</si>
  <si>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</si>
  <si>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</si>
  <si>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</si>
  <si>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</si>
  <si>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</si>
  <si>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</si>
  <si>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</si>
  <si>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</si>
  <si>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</si>
  <si>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</si>
  <si>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</si>
  <si>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</si>
  <si>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</si>
  <si>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</si>
  <si>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</si>
  <si>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</si>
  <si>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</si>
  <si>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</si>
  <si>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</si>
  <si>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</si>
  <si>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</si>
  <si>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</si>
  <si>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</si>
  <si>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</si>
  <si>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</si>
  <si>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</si>
  <si>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</si>
  <si>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</si>
  <si>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</si>
  <si>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</si>
  <si>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</si>
  <si>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</si>
  <si>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</si>
  <si>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</si>
  <si>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</si>
  <si>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</si>
  <si>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</si>
  <si>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</si>
  <si>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</si>
  <si>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</si>
  <si>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</si>
  <si>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</si>
  <si>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</si>
  <si>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</si>
  <si>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</si>
  <si>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</si>
  <si>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</si>
  <si>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</si>
  <si>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</si>
  <si>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</si>
  <si>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</si>
  <si>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</si>
  <si>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</si>
  <si>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</si>
  <si>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</si>
  <si>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</si>
  <si>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</si>
  <si>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</si>
  <si>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</si>
  <si>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</si>
  <si>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</si>
  <si>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</si>
  <si>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</si>
  <si>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</si>
  <si>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</si>
  <si>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t>.</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</si>
  <si>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</si>
  <si>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</si>
  <si>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</si>
  <si>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</si>
  <si>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</si>
  <si>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</si>
  <si>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</si>
  <si>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</si>
  <si>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</si>
  <si>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</si>
  <si>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</si>
  <si>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</si>
  <si>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</si>
  <si>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</si>
  <si>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</si>
  <si>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</si>
  <si>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</si>
  <si>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</si>
  <si>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</si>
  <si>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</si>
  <si>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</si>
  <si>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</si>
  <si>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</si>
  <si>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</si>
  <si>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</si>
  <si>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</si>
  <si>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</si>
  <si>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</si>
  <si>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</si>
  <si>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</si>
  <si>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</si>
  <si>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</si>
  <si>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</si>
  <si>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</si>
  <si>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</si>
  <si>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</si>
  <si>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</si>
  <si>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</si>
  <si>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</si>
  <si>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</si>
  <si>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</si>
  <si>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</si>
  <si>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</si>
  <si>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</si>
  <si>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</si>
  <si>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</si>
  <si>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</si>
  <si>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</si>
  <si>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</si>
  <si>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</si>
  <si>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</si>
  <si>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</si>
  <si>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</si>
  <si>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</si>
  <si>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</si>
  <si>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</si>
  <si>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</si>
  <si>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</si>
  <si>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</si>
  <si>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</si>
  <si>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</si>
  <si>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</si>
  <si>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</si>
  <si>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</si>
  <si>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</si>
  <si>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</si>
  <si>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</si>
  <si>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</si>
  <si>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</si>
  <si>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</si>
  <si>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</si>
  <si>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</si>
  <si>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</si>
  <si>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</si>
  <si>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</si>
  <si>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</si>
  <si>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</si>
  <si>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</si>
  <si>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</si>
  <si>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</si>
  <si>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</si>
  <si>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</si>
  <si>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</si>
  <si>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</si>
  <si>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</si>
  <si>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</si>
  <si>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</si>
  <si>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</si>
  <si>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</si>
  <si>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</si>
  <si>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</si>
  <si>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Full name by pasting data</t>
  </si>
  <si>
    <t>Check that show error message if input 1 Numeric</t>
  </si>
  <si>
    <t>Check that show error message if leave blank</t>
  </si>
  <si>
    <t xml:space="preserve">Check that show error message if input invalid data </t>
  </si>
  <si>
    <t>need check: message displaed when lose focus or need to click on Save button?</t>
  </si>
  <si>
    <t>Check if X button show up when input data and can click to clear data</t>
  </si>
  <si>
    <t>Phone Number</t>
  </si>
  <si>
    <t>Check Full name when input URL, SQL, HTTP GET, SQL Injection, XSS</t>
  </si>
  <si>
    <t>Check that show error message if input 1 Alphanumeric</t>
  </si>
  <si>
    <t>Check  if input 2 Alphanumeric</t>
  </si>
  <si>
    <t>2-50 Alphanumeric</t>
  </si>
  <si>
    <t>Check  if input 50 Alphanumeric</t>
  </si>
  <si>
    <t>Check that show error message if input  51 Alphanumeric</t>
  </si>
  <si>
    <t>Check  if input 10 Numeric</t>
  </si>
  <si>
    <t>Check  if input &gt;10 Numeric</t>
  </si>
  <si>
    <t>Check if input data existsed on another Address</t>
  </si>
  <si>
    <t>Check if input data existsed on another Account</t>
  </si>
  <si>
    <t>Address</t>
  </si>
  <si>
    <t>Check  if input 5 Alphanumeric</t>
  </si>
  <si>
    <t>Check  if input 350 Alphanumeric</t>
  </si>
  <si>
    <t>Check that show error message if input 351 Alphanumeric</t>
  </si>
  <si>
    <t>Check that show error message if input &lt;5 Alphanumeric</t>
  </si>
  <si>
    <t>Check when input URL, SQL, HTTP GET, SQL Injection, XSS</t>
  </si>
  <si>
    <t>Check by pasting data</t>
  </si>
  <si>
    <t xml:space="preserve">Check inicial status </t>
  </si>
  <si>
    <t>Check inicial status</t>
  </si>
  <si>
    <t>Verify that automatic trim the space</t>
  </si>
  <si>
    <t xml:space="preserve">Check Full name by pasting data( only trim </t>
  </si>
  <si>
    <t>Province</t>
  </si>
  <si>
    <t>Check Province by input data</t>
  </si>
  <si>
    <t xml:space="preserve">Check Province by select </t>
  </si>
  <si>
    <t>Check value of the Province droplist is sort ascending</t>
  </si>
  <si>
    <t>District</t>
  </si>
  <si>
    <t>Check the change of District when changing the Province</t>
  </si>
  <si>
    <t>Ward</t>
  </si>
  <si>
    <t>Check the change of Ward when changing the District</t>
  </si>
  <si>
    <t>Check value of the Ward droplist is sort ascending</t>
  </si>
  <si>
    <t>Check value of the District droplist is sort ascending</t>
  </si>
  <si>
    <t>Label for delivery</t>
  </si>
  <si>
    <t xml:space="preserve">Check Label by select </t>
  </si>
  <si>
    <t>Verify save successfully when input valid data all fields.</t>
  </si>
  <si>
    <t>Verify that can NOT save successfully when input invalid data all fields</t>
  </si>
  <si>
    <t>Verify that can NOT save successfully when input invalid data in single fiels</t>
  </si>
  <si>
    <t>Check if create Address that is the same as an existing one</t>
  </si>
  <si>
    <t>cover by validate case</t>
  </si>
  <si>
    <t>Check if click on Cancel button, back to previous page</t>
  </si>
  <si>
    <t>funtion Save, 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</si>
</sst>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6">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s>
  <fills count="20">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2" xfId="18" applyFont="1" applyFill="1" applyBorder="1" applyAlignment="1">
      <alignment horizontal="left" vertical="top"/>
    </xf>
    <xf numFmtId="0" fontId="1" fillId="13" borderId="12" xfId="18" applyFont="1" applyFill="1" applyBorder="1" applyAlignment="1">
      <alignment horizontal="left" vertical="top"/>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2" xfId="18" applyFont="1" applyFill="1" applyBorder="1" applyAlignment="1">
      <alignment horizontal="left" vertical="top"/>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49" fontId="41" fillId="17" borderId="3" xfId="18" applyNumberFormat="1"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 fillId="5" borderId="0" xfId="18" applyFont="1" applyFill="1" applyBorder="1" applyAlignment="1">
      <alignment horizontal="left" vertical="top"/>
    </xf>
    <xf numFmtId="0" fontId="48" fillId="18" borderId="0" xfId="0" applyFont="1" applyFill="1"/>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1'!$B$57:$B$79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1'!$B$80:$B$150</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485-4A77-BDEB-44748529526F}"/>
            </c:ext>
          </c:extLst>
        </c:ser>
        <c:ser>
          <c:idx val="1"/>
          <c:order val="1"/>
          <c:tx>
            <c:strRef>
              <c:f>'User Story 1'!$C$57:$C$79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1'!$C$80:$C$150</c:f>
              <c:numCache>
                <c:formatCode>General</c:formatCode>
                <c:ptCount val="71"/>
              </c:numCache>
            </c:numRef>
          </c:val>
          <c:extLst>
            <c:ext xmlns:c16="http://schemas.microsoft.com/office/drawing/2014/chart" uri="{C3380CC4-5D6E-409C-BE32-E72D297353CC}">
              <c16:uniqueId val="{00000001-7485-4A77-BDEB-44748529526F}"/>
            </c:ext>
          </c:extLst>
        </c:ser>
        <c:ser>
          <c:idx val="2"/>
          <c:order val="2"/>
          <c:tx>
            <c:strRef>
              <c:f>'User Story 1'!$D$57:$D$79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1'!$D$80:$D$150</c:f>
              <c:numCache>
                <c:formatCode>General</c:formatCode>
                <c:ptCount val="71"/>
              </c:numCache>
            </c:numRef>
          </c:val>
          <c:extLst>
            <c:ext xmlns:c16="http://schemas.microsoft.com/office/drawing/2014/chart" uri="{C3380CC4-5D6E-409C-BE32-E72D297353CC}">
              <c16:uniqueId val="{00000002-7485-4A77-BDEB-44748529526F}"/>
            </c:ext>
          </c:extLst>
        </c:ser>
        <c:ser>
          <c:idx val="3"/>
          <c:order val="3"/>
          <c:tx>
            <c:strRef>
              <c:f>'User Story 1'!$F$57:$F$79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1'!$F$80:$F$150</c:f>
              <c:numCache>
                <c:formatCode>General</c:formatCode>
                <c:ptCount val="7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02" t="s">
        <v>2</v>
      </c>
      <c r="B4" s="202"/>
      <c r="C4" s="202"/>
      <c r="D4" s="202"/>
      <c r="E4" s="202"/>
      <c r="F4" s="6"/>
    </row>
    <row r="5" spans="1:6" ht="14.25" customHeight="1">
      <c r="A5" s="203" t="s">
        <v>3</v>
      </c>
      <c r="B5" s="203"/>
      <c r="C5" s="204" t="s">
        <v>4</v>
      </c>
      <c r="D5" s="204"/>
      <c r="E5" s="204"/>
      <c r="F5" s="6"/>
    </row>
    <row r="6" spans="1:6" ht="29.25" customHeight="1">
      <c r="A6" s="205" t="s">
        <v>5</v>
      </c>
      <c r="B6" s="205"/>
      <c r="C6" s="201" t="s">
        <v>6</v>
      </c>
      <c r="D6" s="201"/>
      <c r="E6" s="201"/>
      <c r="F6" s="6"/>
    </row>
    <row r="7" spans="1:6" ht="29.25" customHeight="1">
      <c r="A7" s="7"/>
      <c r="B7" s="7"/>
      <c r="C7" s="8"/>
      <c r="D7" s="8"/>
      <c r="E7" s="8"/>
      <c r="F7" s="6"/>
    </row>
    <row r="8" spans="1:6" s="9" customFormat="1" ht="29.25" customHeight="1">
      <c r="A8" s="200" t="s">
        <v>7</v>
      </c>
      <c r="B8" s="200"/>
      <c r="C8" s="200"/>
      <c r="D8" s="200"/>
      <c r="E8" s="200"/>
      <c r="F8" s="200"/>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01" t="s">
        <v>23</v>
      </c>
      <c r="B13" s="201"/>
      <c r="C13" s="201"/>
      <c r="D13" s="201"/>
      <c r="E13" s="201"/>
      <c r="F13" s="201"/>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10" t="s">
        <v>25</v>
      </c>
      <c r="C2" s="210"/>
      <c r="D2" s="210"/>
      <c r="E2" s="210"/>
      <c r="F2" s="210"/>
      <c r="G2" s="210"/>
      <c r="H2" s="210"/>
      <c r="I2" s="210"/>
      <c r="J2" s="211" t="s">
        <v>26</v>
      </c>
      <c r="K2" s="211"/>
    </row>
    <row r="3" spans="1:11" ht="28.5" customHeight="1">
      <c r="B3" s="212" t="s">
        <v>27</v>
      </c>
      <c r="C3" s="212"/>
      <c r="D3" s="212"/>
      <c r="E3" s="212"/>
      <c r="F3" s="213" t="s">
        <v>28</v>
      </c>
      <c r="G3" s="213"/>
      <c r="H3" s="213"/>
      <c r="I3" s="213"/>
      <c r="J3" s="211"/>
      <c r="K3" s="211"/>
    </row>
    <row r="4" spans="1:11" ht="18" customHeight="1">
      <c r="B4" s="26"/>
      <c r="C4" s="26"/>
      <c r="D4" s="26"/>
      <c r="E4" s="26"/>
      <c r="F4" s="27"/>
      <c r="G4" s="27"/>
      <c r="H4" s="27"/>
      <c r="I4" s="27"/>
      <c r="J4" s="28"/>
      <c r="K4" s="28"/>
    </row>
    <row r="6" spans="1:11" ht="23.25">
      <c r="A6" s="29" t="s">
        <v>29</v>
      </c>
    </row>
    <row r="7" spans="1:11" ht="12.75" customHeight="1">
      <c r="A7" s="208" t="s">
        <v>30</v>
      </c>
      <c r="B7" s="208"/>
      <c r="C7" s="208"/>
      <c r="D7" s="208"/>
      <c r="E7" s="208"/>
      <c r="F7" s="208"/>
      <c r="G7" s="208"/>
      <c r="H7" s="208"/>
      <c r="I7" s="208"/>
    </row>
    <row r="8" spans="1:11" ht="20.25" customHeight="1">
      <c r="A8" s="208"/>
      <c r="B8" s="208"/>
      <c r="C8" s="208"/>
      <c r="D8" s="208"/>
      <c r="E8" s="208"/>
      <c r="F8" s="208"/>
      <c r="G8" s="208"/>
      <c r="H8" s="208"/>
      <c r="I8" s="208"/>
    </row>
    <row r="9" spans="1:11" ht="12.75" customHeight="1">
      <c r="A9" s="208" t="s">
        <v>31</v>
      </c>
      <c r="B9" s="208"/>
      <c r="C9" s="208"/>
      <c r="D9" s="208"/>
      <c r="E9" s="208"/>
      <c r="F9" s="208"/>
      <c r="G9" s="208"/>
      <c r="H9" s="208"/>
      <c r="I9" s="208"/>
    </row>
    <row r="10" spans="1:11" ht="21" customHeight="1">
      <c r="A10" s="208"/>
      <c r="B10" s="208"/>
      <c r="C10" s="208"/>
      <c r="D10" s="208"/>
      <c r="E10" s="208"/>
      <c r="F10" s="208"/>
      <c r="G10" s="208"/>
      <c r="H10" s="208"/>
      <c r="I10" s="208"/>
    </row>
    <row r="11" spans="1:11">
      <c r="A11" s="209" t="s">
        <v>32</v>
      </c>
      <c r="B11" s="209"/>
      <c r="C11" s="209"/>
      <c r="D11" s="209"/>
      <c r="E11" s="209"/>
      <c r="F11" s="209"/>
      <c r="G11" s="209"/>
      <c r="H11" s="209"/>
      <c r="I11" s="209"/>
    </row>
    <row r="12" spans="1:11">
      <c r="A12" s="30"/>
      <c r="B12" s="30"/>
      <c r="C12" s="30"/>
      <c r="D12" s="30"/>
      <c r="E12" s="30"/>
      <c r="F12" s="30"/>
      <c r="G12" s="30"/>
      <c r="H12" s="30"/>
      <c r="I12" s="30"/>
    </row>
    <row r="13" spans="1:11" ht="23.25">
      <c r="A13" s="29" t="s">
        <v>33</v>
      </c>
    </row>
    <row r="14" spans="1:11" ht="12.75" customHeight="1">
      <c r="A14" s="31" t="s">
        <v>34</v>
      </c>
      <c r="B14" s="206" t="s">
        <v>35</v>
      </c>
      <c r="C14" s="206"/>
      <c r="D14" s="206"/>
      <c r="E14" s="206"/>
      <c r="F14" s="206"/>
      <c r="G14" s="206"/>
      <c r="H14" s="206"/>
      <c r="I14" s="206"/>
      <c r="J14" s="206"/>
      <c r="K14" s="206"/>
    </row>
    <row r="15" spans="1:11" ht="14.25" customHeight="1">
      <c r="A15" s="31" t="s">
        <v>36</v>
      </c>
      <c r="B15" s="206" t="s">
        <v>37</v>
      </c>
      <c r="C15" s="206"/>
      <c r="D15" s="206"/>
      <c r="E15" s="206"/>
      <c r="F15" s="206"/>
      <c r="G15" s="206"/>
      <c r="H15" s="206"/>
      <c r="I15" s="206"/>
      <c r="J15" s="206"/>
      <c r="K15" s="206"/>
    </row>
    <row r="16" spans="1:11" ht="14.25" customHeight="1">
      <c r="A16" s="31"/>
      <c r="B16" s="206" t="s">
        <v>38</v>
      </c>
      <c r="C16" s="206"/>
      <c r="D16" s="206"/>
      <c r="E16" s="206"/>
      <c r="F16" s="206"/>
      <c r="G16" s="206"/>
      <c r="H16" s="206"/>
      <c r="I16" s="206"/>
      <c r="J16" s="206"/>
      <c r="K16" s="206"/>
    </row>
    <row r="17" spans="1:14" ht="14.25" customHeight="1">
      <c r="A17" s="31"/>
      <c r="B17" s="206" t="s">
        <v>39</v>
      </c>
      <c r="C17" s="206"/>
      <c r="D17" s="206"/>
      <c r="E17" s="206"/>
      <c r="F17" s="206"/>
      <c r="G17" s="206"/>
      <c r="H17" s="206"/>
      <c r="I17" s="206"/>
      <c r="J17" s="206"/>
      <c r="K17" s="206"/>
    </row>
    <row r="19" spans="1:14" ht="23.25">
      <c r="A19" s="29" t="s">
        <v>40</v>
      </c>
    </row>
    <row r="20" spans="1:14" ht="12.75" customHeight="1">
      <c r="A20" s="31" t="s">
        <v>41</v>
      </c>
      <c r="B20" s="206" t="s">
        <v>42</v>
      </c>
      <c r="C20" s="206"/>
      <c r="D20" s="206"/>
      <c r="E20" s="206"/>
      <c r="F20" s="206"/>
      <c r="G20" s="206"/>
    </row>
    <row r="21" spans="1:14" ht="12.75" customHeight="1">
      <c r="A21" s="31" t="s">
        <v>43</v>
      </c>
      <c r="B21" s="206" t="s">
        <v>44</v>
      </c>
      <c r="C21" s="206"/>
      <c r="D21" s="206"/>
      <c r="E21" s="206"/>
      <c r="F21" s="206"/>
      <c r="G21" s="206"/>
    </row>
    <row r="22" spans="1:14" ht="12.75" customHeight="1">
      <c r="A22" s="31" t="s">
        <v>45</v>
      </c>
      <c r="B22" s="206" t="s">
        <v>46</v>
      </c>
      <c r="C22" s="206"/>
      <c r="D22" s="206"/>
      <c r="E22" s="206"/>
      <c r="F22" s="206"/>
      <c r="G22" s="206"/>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07" t="s">
        <v>51</v>
      </c>
      <c r="C29" s="207"/>
      <c r="D29" s="207"/>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14" t="s">
        <v>56</v>
      </c>
      <c r="B2" s="214"/>
      <c r="C2" s="214"/>
      <c r="D2" s="214"/>
      <c r="E2" s="214"/>
      <c r="F2" s="214"/>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15" t="s">
        <v>70</v>
      </c>
      <c r="B2" s="215"/>
      <c r="C2" s="215"/>
      <c r="D2" s="215"/>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16" t="s">
        <v>91</v>
      </c>
      <c r="B16" s="216"/>
      <c r="C16" s="65"/>
      <c r="D16" s="66"/>
    </row>
    <row r="17" spans="1:4" ht="14.25" customHeight="1">
      <c r="A17" s="217" t="s">
        <v>92</v>
      </c>
      <c r="B17" s="217"/>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4"/>
  <sheetViews>
    <sheetView showGridLines="0" tabSelected="1" topLeftCell="A24" zoomScaleNormal="100" workbookViewId="0">
      <selection activeCell="B55" sqref="B55"/>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24"/>
      <c r="B1" s="224"/>
      <c r="C1" s="224"/>
      <c r="D1" s="224"/>
      <c r="E1" s="25"/>
      <c r="F1" s="24"/>
      <c r="G1" s="24"/>
      <c r="H1" s="24"/>
      <c r="I1" s="24"/>
      <c r="J1" s="24"/>
      <c r="K1" s="24"/>
    </row>
    <row r="2" spans="1:25" s="23" customFormat="1" ht="26.25">
      <c r="A2" s="225" t="s">
        <v>70</v>
      </c>
      <c r="B2" s="225"/>
      <c r="C2" s="225"/>
      <c r="D2" s="225"/>
      <c r="E2" s="71"/>
      <c r="F2" s="226"/>
      <c r="G2" s="56"/>
      <c r="H2" s="56"/>
      <c r="I2" s="56"/>
      <c r="J2" s="56"/>
      <c r="K2" s="56"/>
    </row>
    <row r="3" spans="1:25" s="23" customFormat="1" ht="23.25">
      <c r="A3" s="72"/>
      <c r="B3" s="73"/>
      <c r="C3" s="227"/>
      <c r="D3" s="227"/>
      <c r="E3" s="74"/>
      <c r="F3" s="226"/>
      <c r="G3" s="56"/>
      <c r="H3" s="56"/>
      <c r="I3" s="56"/>
      <c r="J3" s="56"/>
      <c r="K3" s="56"/>
    </row>
    <row r="4" spans="1:25" s="79" customFormat="1" ht="38.25">
      <c r="A4" s="75" t="s">
        <v>197</v>
      </c>
      <c r="B4" s="221"/>
      <c r="C4" s="221"/>
      <c r="D4" s="221"/>
      <c r="E4" s="76"/>
      <c r="F4" s="77"/>
      <c r="G4" s="77"/>
      <c r="H4" s="77"/>
      <c r="I4" s="78"/>
      <c r="J4" s="78"/>
      <c r="Y4" s="79" t="s">
        <v>93</v>
      </c>
    </row>
    <row r="5" spans="1:25" s="79" customFormat="1" ht="12.75">
      <c r="A5" s="75" t="s">
        <v>62</v>
      </c>
      <c r="B5" s="221"/>
      <c r="C5" s="221"/>
      <c r="D5" s="221"/>
      <c r="E5" s="76"/>
      <c r="F5" s="77"/>
      <c r="G5" s="77"/>
      <c r="H5" s="77"/>
      <c r="I5" s="78"/>
      <c r="J5" s="78"/>
      <c r="Y5" s="79" t="s">
        <v>94</v>
      </c>
    </row>
    <row r="6" spans="1:25" s="79" customFormat="1" ht="25.5">
      <c r="A6" s="75" t="s">
        <v>95</v>
      </c>
      <c r="B6" s="221"/>
      <c r="C6" s="221"/>
      <c r="D6" s="221"/>
      <c r="E6" s="76"/>
      <c r="F6" s="77"/>
      <c r="G6" s="77"/>
      <c r="H6" s="77"/>
      <c r="I6" s="78"/>
      <c r="J6" s="78"/>
    </row>
    <row r="7" spans="1:25" s="79" customFormat="1" ht="12.75">
      <c r="A7" s="75" t="s">
        <v>96</v>
      </c>
      <c r="B7" s="221" t="s">
        <v>97</v>
      </c>
      <c r="C7" s="221"/>
      <c r="D7" s="221"/>
      <c r="E7" s="76"/>
      <c r="F7" s="77"/>
      <c r="G7" s="77"/>
      <c r="H7" s="77"/>
      <c r="I7" s="80"/>
      <c r="J7" s="78"/>
      <c r="Y7" s="81"/>
    </row>
    <row r="8" spans="1:25" s="83" customFormat="1" ht="12.75">
      <c r="A8" s="75" t="s">
        <v>98</v>
      </c>
      <c r="B8" s="222"/>
      <c r="C8" s="222"/>
      <c r="D8" s="222"/>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COUNTIF($G$18:$G$49756,"*Passed")</f>
        <v>0</v>
      </c>
      <c r="C11" s="90">
        <f>COUNTIF($H$18:$H$49756,"*Passed")</f>
        <v>0</v>
      </c>
      <c r="D11" s="90">
        <f>COUNTIF($I$18:$I$49756,"*Passed")</f>
        <v>0</v>
      </c>
      <c r="E11" s="90"/>
    </row>
    <row r="12" spans="1:25" s="83" customFormat="1">
      <c r="A12" s="75" t="s">
        <v>43</v>
      </c>
      <c r="B12" s="89">
        <f>COUNTIF($G$18:$G$49476,"*Failed*")</f>
        <v>0</v>
      </c>
      <c r="C12" s="90">
        <f>COUNTIF($H$18:$H$49476,"*Failed*")</f>
        <v>0</v>
      </c>
      <c r="D12" s="90">
        <f>COUNTIF($I$18:$I$49476,"*Failed*")</f>
        <v>0</v>
      </c>
      <c r="E12" s="90"/>
    </row>
    <row r="13" spans="1:25" s="83" customFormat="1">
      <c r="A13" s="75" t="s">
        <v>45</v>
      </c>
      <c r="B13" s="89">
        <f>COUNTIF($G$18:$G$49476,"*Not Run*")</f>
        <v>0</v>
      </c>
      <c r="C13" s="90">
        <f>COUNTIF($H$18:$H$49476,"*Not Run*")</f>
        <v>0</v>
      </c>
      <c r="D13" s="90">
        <f>COUNTIF($I$18:$I$49476,"*Not Run*")</f>
        <v>0</v>
      </c>
      <c r="E13" s="90"/>
      <c r="F13" s="23"/>
      <c r="G13" s="23"/>
      <c r="H13" s="23"/>
      <c r="I13" s="23"/>
      <c r="J13" s="23"/>
    </row>
    <row r="14" spans="1:25" s="83" customFormat="1">
      <c r="A14" s="75" t="s">
        <v>101</v>
      </c>
      <c r="B14" s="89">
        <f>COUNTIF($G$18:$G$49476,"*NA*")</f>
        <v>0</v>
      </c>
      <c r="C14" s="90">
        <f>COUNTIF($H$18:$H$49476,"*NA*")</f>
        <v>0</v>
      </c>
      <c r="D14" s="90">
        <f>COUNTIF($I$18:$I$49476,"*NA*")</f>
        <v>0</v>
      </c>
      <c r="E14" s="90"/>
      <c r="F14" s="23"/>
      <c r="G14" s="23"/>
      <c r="H14" s="23"/>
      <c r="I14" s="23"/>
      <c r="J14" s="23"/>
    </row>
    <row r="15" spans="1:25" s="83" customFormat="1" ht="38.25">
      <c r="A15" s="75" t="s">
        <v>102</v>
      </c>
      <c r="B15" s="89">
        <f>COUNTIF($G$18:$G$49476,"*Passed in previous build*")</f>
        <v>0</v>
      </c>
      <c r="C15" s="90">
        <f>COUNTIF($H$18:$H$49476,"*Passed in previous build*")</f>
        <v>0</v>
      </c>
      <c r="D15" s="90">
        <f>COUNTIF($I$18:$I$49476,"*Passed in previous build*")</f>
        <v>0</v>
      </c>
      <c r="E15" s="90"/>
      <c r="F15" s="23"/>
      <c r="G15" s="23"/>
      <c r="H15" s="23"/>
      <c r="I15" s="23"/>
      <c r="J15" s="23"/>
    </row>
    <row r="16" spans="1:25" s="97" customFormat="1">
      <c r="A16" s="91"/>
      <c r="B16" s="92"/>
      <c r="C16" s="93"/>
      <c r="D16" s="94"/>
      <c r="E16" s="94"/>
      <c r="F16" s="95"/>
      <c r="G16" s="223" t="s">
        <v>99</v>
      </c>
      <c r="H16" s="223"/>
      <c r="I16" s="223"/>
      <c r="J16" s="96"/>
    </row>
    <row r="17" spans="1:10" s="97" customFormat="1" ht="51">
      <c r="A17" s="75" t="s">
        <v>103</v>
      </c>
      <c r="B17" s="98" t="s">
        <v>104</v>
      </c>
      <c r="C17" s="99" t="s">
        <v>105</v>
      </c>
      <c r="D17" s="99" t="s">
        <v>106</v>
      </c>
      <c r="E17" s="99" t="s">
        <v>107</v>
      </c>
      <c r="F17" s="99"/>
      <c r="G17" s="99"/>
      <c r="H17" s="99"/>
      <c r="I17" s="99"/>
      <c r="J17" s="99" t="s">
        <v>107</v>
      </c>
    </row>
    <row r="18" spans="1:10" s="97" customFormat="1" ht="12.75">
      <c r="A18" s="100"/>
      <c r="B18" s="219" t="s">
        <v>199</v>
      </c>
      <c r="C18" s="219"/>
      <c r="D18" s="219"/>
      <c r="E18" s="102"/>
      <c r="F18" s="101"/>
      <c r="G18" s="103"/>
      <c r="H18" s="103"/>
      <c r="I18" s="103"/>
      <c r="J18" s="101"/>
    </row>
    <row r="19" spans="1:10" s="108" customFormat="1">
      <c r="A19" s="32"/>
      <c r="B19" s="104" t="s">
        <v>198</v>
      </c>
      <c r="C19" s="105"/>
      <c r="D19" s="105"/>
      <c r="E19" s="105"/>
      <c r="F19" s="106"/>
      <c r="G19" s="32"/>
      <c r="H19" s="32"/>
      <c r="I19" s="32"/>
      <c r="J19" s="107"/>
    </row>
    <row r="20" spans="1:10" s="108" customFormat="1">
      <c r="A20" s="32">
        <f t="shared" ref="A20:A83" ca="1" si="0">IF(OFFSET(A20,-1,0) ="",OFFSET(A20,-2,0)+1,OFFSET(A20,-1,0)+1 )</f>
        <v>1</v>
      </c>
      <c r="B20" s="109" t="s">
        <v>225</v>
      </c>
      <c r="C20" s="110"/>
      <c r="D20" s="110"/>
      <c r="E20" s="110"/>
      <c r="F20" s="111"/>
      <c r="G20" s="32"/>
      <c r="H20" s="32"/>
      <c r="I20" s="32"/>
      <c r="J20" s="107"/>
    </row>
    <row r="21" spans="1:10" s="108" customFormat="1">
      <c r="A21" s="32">
        <f t="shared" ca="1" si="0"/>
        <v>2</v>
      </c>
      <c r="B21" s="109" t="s">
        <v>202</v>
      </c>
      <c r="C21" s="110"/>
      <c r="D21" s="110"/>
      <c r="E21" s="110" t="s">
        <v>204</v>
      </c>
      <c r="F21" s="111"/>
      <c r="G21" s="32"/>
      <c r="H21" s="32"/>
      <c r="I21" s="32"/>
      <c r="J21" s="107"/>
    </row>
    <row r="22" spans="1:10" s="108" customFormat="1">
      <c r="A22" s="32">
        <f t="shared" ca="1" si="0"/>
        <v>3</v>
      </c>
      <c r="B22" s="109" t="s">
        <v>208</v>
      </c>
      <c r="C22" s="110"/>
      <c r="D22" s="110"/>
      <c r="E22" s="110" t="s">
        <v>204</v>
      </c>
      <c r="F22" s="111"/>
      <c r="G22" s="32"/>
      <c r="H22" s="32"/>
      <c r="I22" s="32"/>
      <c r="J22" s="107"/>
    </row>
    <row r="23" spans="1:10" s="108" customFormat="1">
      <c r="A23" s="199">
        <f t="shared" ca="1" si="0"/>
        <v>4</v>
      </c>
      <c r="B23" s="109" t="s">
        <v>209</v>
      </c>
      <c r="C23" s="110"/>
      <c r="D23" s="110"/>
      <c r="E23" s="110"/>
      <c r="F23" s="111"/>
      <c r="G23" s="199"/>
      <c r="H23" s="199"/>
      <c r="I23" s="199"/>
      <c r="J23" s="107"/>
    </row>
    <row r="24" spans="1:10" s="108" customFormat="1">
      <c r="A24" s="199">
        <f t="shared" ca="1" si="0"/>
        <v>5</v>
      </c>
      <c r="B24" s="241" t="s">
        <v>210</v>
      </c>
      <c r="C24" s="110"/>
      <c r="D24" s="110"/>
      <c r="E24" s="110"/>
      <c r="F24" s="111"/>
      <c r="G24" s="199"/>
      <c r="H24" s="199"/>
      <c r="I24" s="199"/>
      <c r="J24" s="107"/>
    </row>
    <row r="25" spans="1:10" s="108" customFormat="1">
      <c r="A25" s="199">
        <f t="shared" ca="1" si="0"/>
        <v>6</v>
      </c>
      <c r="B25" s="109" t="s">
        <v>211</v>
      </c>
      <c r="C25" s="110"/>
      <c r="D25" s="110"/>
      <c r="E25" s="110"/>
      <c r="F25" s="111"/>
      <c r="G25" s="199"/>
      <c r="H25" s="199"/>
      <c r="I25" s="199"/>
      <c r="J25" s="107"/>
    </row>
    <row r="26" spans="1:10" s="108" customFormat="1">
      <c r="A26" s="199">
        <f t="shared" ca="1" si="0"/>
        <v>7</v>
      </c>
      <c r="B26" s="109" t="s">
        <v>212</v>
      </c>
      <c r="C26" s="110"/>
      <c r="D26" s="245"/>
      <c r="E26" s="115" t="s">
        <v>204</v>
      </c>
      <c r="F26" s="247"/>
      <c r="G26" s="32"/>
      <c r="H26" s="32"/>
      <c r="I26" s="32"/>
      <c r="J26" s="107"/>
    </row>
    <row r="27" spans="1:10" s="108" customFormat="1">
      <c r="A27" s="199">
        <f t="shared" ca="1" si="0"/>
        <v>8</v>
      </c>
      <c r="B27" s="109" t="s">
        <v>226</v>
      </c>
      <c r="C27" s="110"/>
      <c r="D27" s="245"/>
      <c r="E27" s="110"/>
      <c r="F27" s="247"/>
      <c r="G27" s="199"/>
      <c r="H27" s="199"/>
      <c r="I27" s="199"/>
      <c r="J27" s="107"/>
    </row>
    <row r="28" spans="1:10" s="108" customFormat="1">
      <c r="A28" s="199">
        <f t="shared" ca="1" si="0"/>
        <v>9</v>
      </c>
      <c r="B28" s="109" t="s">
        <v>203</v>
      </c>
      <c r="C28" s="110"/>
      <c r="D28" s="245"/>
      <c r="E28" s="110" t="s">
        <v>204</v>
      </c>
      <c r="F28" s="247"/>
      <c r="G28" s="32"/>
      <c r="H28" s="32"/>
      <c r="I28" s="32"/>
      <c r="J28" s="107"/>
    </row>
    <row r="29" spans="1:10" s="108" customFormat="1">
      <c r="A29" s="199">
        <f t="shared" ca="1" si="0"/>
        <v>10</v>
      </c>
      <c r="B29" s="109" t="s">
        <v>207</v>
      </c>
      <c r="C29" s="110"/>
      <c r="D29" s="245"/>
      <c r="E29" s="110" t="s">
        <v>204</v>
      </c>
      <c r="F29" s="247"/>
      <c r="G29" s="32"/>
      <c r="H29" s="32"/>
      <c r="I29" s="32"/>
      <c r="J29" s="107"/>
    </row>
    <row r="30" spans="1:10" s="108" customFormat="1">
      <c r="A30" s="199">
        <f t="shared" ca="1" si="0"/>
        <v>11</v>
      </c>
      <c r="B30" s="109" t="s">
        <v>227</v>
      </c>
      <c r="C30" s="110"/>
      <c r="D30" s="245"/>
      <c r="E30" s="251"/>
      <c r="F30" s="247"/>
      <c r="G30" s="32"/>
      <c r="H30" s="32"/>
      <c r="I30" s="32"/>
      <c r="J30" s="107"/>
    </row>
    <row r="31" spans="1:10" s="108" customFormat="1">
      <c r="A31" s="199">
        <f t="shared" ca="1" si="0"/>
        <v>12</v>
      </c>
      <c r="B31" s="109" t="s">
        <v>205</v>
      </c>
      <c r="C31" s="110"/>
      <c r="D31" s="245"/>
      <c r="E31" s="251"/>
      <c r="F31" s="247"/>
      <c r="G31" s="32"/>
      <c r="H31" s="32"/>
      <c r="I31" s="32"/>
      <c r="J31" s="107"/>
    </row>
    <row r="32" spans="1:10" s="108" customFormat="1">
      <c r="A32" s="199">
        <f t="shared" ca="1" si="0"/>
        <v>13</v>
      </c>
      <c r="B32" s="109" t="s">
        <v>216</v>
      </c>
      <c r="C32" s="110"/>
      <c r="D32" s="245"/>
      <c r="E32" s="251"/>
      <c r="F32" s="247"/>
      <c r="G32" s="32"/>
      <c r="H32" s="32"/>
      <c r="I32" s="32"/>
      <c r="J32" s="107"/>
    </row>
    <row r="33" spans="1:10" s="108" customFormat="1">
      <c r="A33" s="199">
        <f t="shared" ca="1" si="0"/>
        <v>14</v>
      </c>
      <c r="B33" s="109" t="s">
        <v>215</v>
      </c>
      <c r="C33" s="110"/>
      <c r="D33" s="245"/>
      <c r="E33" s="251"/>
      <c r="F33" s="247"/>
      <c r="G33" s="199"/>
      <c r="H33" s="199"/>
      <c r="I33" s="199"/>
      <c r="J33" s="107"/>
    </row>
    <row r="34" spans="1:10" s="108" customFormat="1">
      <c r="A34" s="199">
        <f t="shared" ca="1" si="0"/>
        <v>15</v>
      </c>
      <c r="B34" s="104" t="s">
        <v>206</v>
      </c>
      <c r="C34" s="105"/>
      <c r="D34" s="246"/>
      <c r="E34" s="116"/>
      <c r="F34" s="248"/>
      <c r="G34" s="32"/>
      <c r="H34" s="32"/>
      <c r="I34" s="32"/>
      <c r="J34" s="107"/>
    </row>
    <row r="35" spans="1:10" s="108" customFormat="1">
      <c r="A35" s="199">
        <f t="shared" ca="1" si="0"/>
        <v>16</v>
      </c>
      <c r="B35" s="109" t="s">
        <v>224</v>
      </c>
      <c r="C35" s="242"/>
      <c r="D35" s="249"/>
      <c r="E35" s="244"/>
      <c r="F35" s="250"/>
      <c r="G35" s="199"/>
      <c r="H35" s="199"/>
      <c r="I35" s="199"/>
      <c r="J35" s="107"/>
    </row>
    <row r="36" spans="1:10" s="108" customFormat="1">
      <c r="A36" s="199">
        <f t="shared" ca="1" si="0"/>
        <v>17</v>
      </c>
      <c r="B36" s="109" t="s">
        <v>202</v>
      </c>
      <c r="C36" s="242"/>
      <c r="D36" s="242"/>
      <c r="E36" s="110"/>
      <c r="F36" s="243"/>
      <c r="G36" s="199"/>
      <c r="H36" s="199"/>
      <c r="I36" s="199"/>
      <c r="J36" s="107"/>
    </row>
    <row r="37" spans="1:10" s="108" customFormat="1">
      <c r="A37" s="199">
        <f t="shared" ca="1" si="0"/>
        <v>18</v>
      </c>
      <c r="B37" s="109" t="s">
        <v>201</v>
      </c>
      <c r="C37" s="242"/>
      <c r="D37" s="242"/>
      <c r="E37" s="110"/>
      <c r="F37" s="243"/>
      <c r="G37" s="199"/>
      <c r="H37" s="199"/>
      <c r="I37" s="199"/>
      <c r="J37" s="107"/>
    </row>
    <row r="38" spans="1:10" s="108" customFormat="1">
      <c r="A38" s="199">
        <f t="shared" ca="1" si="0"/>
        <v>19</v>
      </c>
      <c r="B38" s="109" t="s">
        <v>213</v>
      </c>
      <c r="C38" s="242"/>
      <c r="D38" s="242"/>
      <c r="E38" s="244"/>
      <c r="F38" s="243"/>
      <c r="G38" s="199"/>
      <c r="H38" s="199"/>
      <c r="I38" s="199"/>
      <c r="J38" s="107"/>
    </row>
    <row r="39" spans="1:10" s="108" customFormat="1">
      <c r="A39" s="199">
        <f t="shared" ca="1" si="0"/>
        <v>20</v>
      </c>
      <c r="B39" s="109" t="s">
        <v>214</v>
      </c>
      <c r="C39" s="242"/>
      <c r="D39" s="242"/>
      <c r="E39" s="110"/>
      <c r="F39" s="243"/>
      <c r="G39" s="199"/>
      <c r="H39" s="199"/>
      <c r="I39" s="199"/>
      <c r="J39" s="107"/>
    </row>
    <row r="40" spans="1:10" s="108" customFormat="1">
      <c r="A40" s="199">
        <f t="shared" ca="1" si="0"/>
        <v>21</v>
      </c>
      <c r="B40" s="109" t="s">
        <v>226</v>
      </c>
      <c r="C40" s="242"/>
      <c r="D40" s="242"/>
      <c r="E40" s="110"/>
      <c r="F40" s="243"/>
      <c r="G40" s="199"/>
      <c r="H40" s="199"/>
      <c r="I40" s="199"/>
      <c r="J40" s="107"/>
    </row>
    <row r="41" spans="1:10" s="108" customFormat="1">
      <c r="A41" s="199">
        <f t="shared" ca="1" si="0"/>
        <v>22</v>
      </c>
      <c r="B41" s="109" t="s">
        <v>203</v>
      </c>
      <c r="C41" s="242"/>
      <c r="D41" s="242"/>
      <c r="E41" s="110"/>
      <c r="F41" s="243"/>
      <c r="G41" s="199"/>
      <c r="H41" s="199"/>
      <c r="I41" s="199"/>
      <c r="J41" s="107"/>
    </row>
    <row r="42" spans="1:10" s="108" customFormat="1">
      <c r="A42" s="199">
        <f t="shared" ca="1" si="0"/>
        <v>23</v>
      </c>
      <c r="B42" s="109" t="s">
        <v>207</v>
      </c>
      <c r="C42" s="109"/>
      <c r="D42" s="110"/>
      <c r="E42" s="110"/>
      <c r="F42" s="110"/>
      <c r="G42" s="32"/>
      <c r="H42" s="32"/>
      <c r="I42" s="32"/>
      <c r="J42" s="107"/>
    </row>
    <row r="43" spans="1:10" s="108" customFormat="1">
      <c r="A43" s="199">
        <f t="shared" ca="1" si="0"/>
        <v>24</v>
      </c>
      <c r="B43" s="109" t="s">
        <v>200</v>
      </c>
      <c r="C43" s="109"/>
      <c r="D43" s="110"/>
      <c r="E43" s="110"/>
      <c r="F43" s="113"/>
      <c r="G43" s="32"/>
      <c r="H43" s="32"/>
      <c r="I43" s="32"/>
      <c r="J43" s="107"/>
    </row>
    <row r="44" spans="1:10" s="108" customFormat="1">
      <c r="A44" s="199">
        <f t="shared" ca="1" si="0"/>
        <v>25</v>
      </c>
      <c r="B44" s="109" t="s">
        <v>205</v>
      </c>
      <c r="C44" s="109"/>
      <c r="D44" s="110"/>
      <c r="E44" s="110"/>
      <c r="F44" s="113"/>
      <c r="G44" s="32"/>
      <c r="H44" s="32"/>
      <c r="I44" s="32"/>
      <c r="J44" s="107"/>
    </row>
    <row r="45" spans="1:10" s="108" customFormat="1">
      <c r="A45" s="199">
        <f t="shared" ca="1" si="0"/>
        <v>26</v>
      </c>
      <c r="B45" s="109" t="s">
        <v>216</v>
      </c>
      <c r="C45" s="109"/>
      <c r="D45" s="110" t="s">
        <v>108</v>
      </c>
      <c r="E45" s="110"/>
      <c r="F45" s="113"/>
      <c r="G45" s="32"/>
      <c r="H45" s="32"/>
      <c r="I45" s="32"/>
      <c r="J45" s="107"/>
    </row>
    <row r="46" spans="1:10" s="108" customFormat="1">
      <c r="A46" s="199">
        <f t="shared" ca="1" si="0"/>
        <v>27</v>
      </c>
      <c r="B46" s="109" t="s">
        <v>215</v>
      </c>
      <c r="C46" s="109"/>
      <c r="D46" s="110"/>
      <c r="E46" s="110"/>
      <c r="F46" s="113"/>
      <c r="G46" s="199"/>
      <c r="H46" s="199"/>
      <c r="I46" s="199"/>
      <c r="J46" s="107"/>
    </row>
    <row r="47" spans="1:10" s="108" customFormat="1">
      <c r="A47" s="199">
        <f t="shared" ca="1" si="0"/>
        <v>28</v>
      </c>
      <c r="B47" s="104" t="s">
        <v>217</v>
      </c>
      <c r="C47" s="104"/>
      <c r="D47" s="105"/>
      <c r="E47" s="105"/>
      <c r="F47" s="114"/>
      <c r="G47" s="32"/>
      <c r="H47" s="32"/>
      <c r="I47" s="32"/>
      <c r="J47" s="107"/>
    </row>
    <row r="48" spans="1:10" s="108" customFormat="1">
      <c r="A48" s="199">
        <f t="shared" ca="1" si="0"/>
        <v>29</v>
      </c>
      <c r="B48" s="194" t="s">
        <v>224</v>
      </c>
      <c r="C48" s="185"/>
      <c r="D48" s="185"/>
      <c r="E48" s="185"/>
      <c r="F48" s="188"/>
      <c r="G48" s="199"/>
      <c r="H48" s="199"/>
      <c r="I48" s="199"/>
      <c r="J48" s="107"/>
    </row>
    <row r="49" spans="1:10" s="108" customFormat="1">
      <c r="A49" s="199">
        <f t="shared" ca="1" si="0"/>
        <v>30</v>
      </c>
      <c r="B49" s="194" t="s">
        <v>202</v>
      </c>
      <c r="C49" s="185"/>
      <c r="D49" s="185"/>
      <c r="E49" s="185"/>
      <c r="F49" s="188"/>
      <c r="G49" s="199"/>
      <c r="H49" s="199"/>
      <c r="I49" s="199"/>
      <c r="J49" s="107"/>
    </row>
    <row r="50" spans="1:10" s="108" customFormat="1">
      <c r="A50" s="199">
        <f t="shared" ca="1" si="0"/>
        <v>31</v>
      </c>
      <c r="B50" s="194" t="s">
        <v>221</v>
      </c>
      <c r="C50" s="185"/>
      <c r="D50" s="185"/>
      <c r="E50" s="185"/>
      <c r="F50" s="188"/>
      <c r="G50" s="199"/>
      <c r="H50" s="199"/>
      <c r="I50" s="199"/>
      <c r="J50" s="107"/>
    </row>
    <row r="51" spans="1:10" s="108" customFormat="1">
      <c r="A51" s="199">
        <f t="shared" ca="1" si="0"/>
        <v>32</v>
      </c>
      <c r="B51" s="194" t="s">
        <v>218</v>
      </c>
      <c r="C51" s="185"/>
      <c r="D51" s="185"/>
      <c r="E51" s="185"/>
      <c r="F51" s="188"/>
      <c r="G51" s="199"/>
      <c r="H51" s="199"/>
      <c r="I51" s="199"/>
      <c r="J51" s="107"/>
    </row>
    <row r="52" spans="1:10" s="108" customFormat="1">
      <c r="A52" s="199">
        <f t="shared" ca="1" si="0"/>
        <v>33</v>
      </c>
      <c r="B52" s="252" t="s">
        <v>210</v>
      </c>
      <c r="C52" s="185"/>
      <c r="D52" s="185"/>
      <c r="E52" s="185"/>
      <c r="F52" s="187"/>
      <c r="G52" s="32"/>
      <c r="H52" s="32"/>
      <c r="I52" s="32"/>
      <c r="J52" s="107"/>
    </row>
    <row r="53" spans="1:10" s="108" customFormat="1">
      <c r="A53" s="199">
        <f t="shared" ca="1" si="0"/>
        <v>34</v>
      </c>
      <c r="B53" s="194" t="s">
        <v>219</v>
      </c>
      <c r="C53" s="185"/>
      <c r="D53" s="185"/>
      <c r="E53" s="185"/>
      <c r="F53" s="187"/>
      <c r="G53" s="32"/>
      <c r="H53" s="32"/>
      <c r="I53" s="32"/>
      <c r="J53" s="107"/>
    </row>
    <row r="54" spans="1:10" s="108" customFormat="1">
      <c r="A54" s="199">
        <f t="shared" ca="1" si="0"/>
        <v>35</v>
      </c>
      <c r="B54" s="194" t="s">
        <v>220</v>
      </c>
      <c r="C54" s="185"/>
      <c r="D54" s="185"/>
      <c r="E54" s="185"/>
      <c r="F54" s="187"/>
      <c r="G54" s="32"/>
      <c r="H54" s="32"/>
      <c r="I54" s="32"/>
      <c r="J54" s="107"/>
    </row>
    <row r="55" spans="1:10" s="108" customFormat="1">
      <c r="A55" s="199">
        <f t="shared" ca="1" si="0"/>
        <v>36</v>
      </c>
      <c r="B55" s="194" t="s">
        <v>226</v>
      </c>
      <c r="C55" s="185"/>
      <c r="D55" s="185"/>
      <c r="E55" s="185"/>
      <c r="F55" s="187"/>
      <c r="G55" s="199"/>
      <c r="H55" s="199"/>
      <c r="I55" s="199"/>
      <c r="J55" s="107"/>
    </row>
    <row r="56" spans="1:10" s="108" customFormat="1">
      <c r="A56" s="199">
        <f t="shared" ca="1" si="0"/>
        <v>37</v>
      </c>
      <c r="B56" s="194" t="s">
        <v>203</v>
      </c>
      <c r="C56" s="185"/>
      <c r="D56" s="185"/>
      <c r="E56" s="185"/>
      <c r="F56" s="187"/>
      <c r="G56" s="32"/>
      <c r="H56" s="32"/>
      <c r="I56" s="32"/>
      <c r="J56" s="107"/>
    </row>
    <row r="57" spans="1:10" s="108" customFormat="1">
      <c r="A57" s="199">
        <f t="shared" ca="1" si="0"/>
        <v>38</v>
      </c>
      <c r="B57" s="194" t="s">
        <v>222</v>
      </c>
      <c r="C57" s="185"/>
      <c r="D57" s="185"/>
      <c r="E57" s="185"/>
      <c r="F57" s="253"/>
      <c r="G57" s="32"/>
      <c r="H57" s="32"/>
      <c r="I57" s="32"/>
      <c r="J57" s="107"/>
    </row>
    <row r="58" spans="1:10" s="108" customFormat="1">
      <c r="A58" s="199">
        <f t="shared" ca="1" si="0"/>
        <v>39</v>
      </c>
      <c r="B58" s="194" t="s">
        <v>223</v>
      </c>
      <c r="C58" s="185"/>
      <c r="D58" s="185"/>
      <c r="E58" s="254"/>
      <c r="F58" s="253"/>
      <c r="G58" s="32"/>
      <c r="H58" s="32"/>
      <c r="I58" s="32"/>
      <c r="J58" s="107"/>
    </row>
    <row r="59" spans="1:10" s="108" customFormat="1">
      <c r="A59" s="199">
        <f t="shared" ca="1" si="0"/>
        <v>40</v>
      </c>
      <c r="B59" s="194" t="s">
        <v>205</v>
      </c>
      <c r="C59" s="185"/>
      <c r="D59" s="185"/>
      <c r="E59" s="254"/>
      <c r="F59" s="253"/>
      <c r="G59" s="32"/>
      <c r="H59" s="32"/>
      <c r="I59" s="32"/>
      <c r="J59" s="107"/>
    </row>
    <row r="60" spans="1:10" s="108" customFormat="1">
      <c r="A60" s="199">
        <f t="shared" ca="1" si="0"/>
        <v>41</v>
      </c>
      <c r="B60" s="194" t="s">
        <v>216</v>
      </c>
      <c r="C60" s="185"/>
      <c r="D60" s="185"/>
      <c r="E60" s="254"/>
      <c r="F60" s="253"/>
      <c r="G60" s="32"/>
      <c r="H60" s="32"/>
      <c r="I60" s="32"/>
      <c r="J60" s="107"/>
    </row>
    <row r="61" spans="1:10" s="108" customFormat="1">
      <c r="A61" s="199">
        <f t="shared" ca="1" si="0"/>
        <v>42</v>
      </c>
      <c r="B61" s="194" t="s">
        <v>215</v>
      </c>
      <c r="C61" s="185"/>
      <c r="D61" s="185"/>
      <c r="E61" s="254"/>
      <c r="F61" s="253"/>
      <c r="G61" s="32"/>
      <c r="H61" s="32"/>
      <c r="I61" s="32"/>
      <c r="J61" s="107"/>
    </row>
    <row r="62" spans="1:10" s="108" customFormat="1">
      <c r="A62" s="199">
        <f t="shared" ca="1" si="0"/>
        <v>43</v>
      </c>
      <c r="B62" s="104" t="s">
        <v>228</v>
      </c>
      <c r="C62" s="104"/>
      <c r="D62" s="105"/>
      <c r="E62" s="105"/>
      <c r="F62" s="105"/>
      <c r="G62" s="32"/>
      <c r="H62" s="32"/>
      <c r="I62" s="32"/>
      <c r="J62" s="107"/>
    </row>
    <row r="63" spans="1:10" s="108" customFormat="1">
      <c r="A63" s="199">
        <f t="shared" ca="1" si="0"/>
        <v>44</v>
      </c>
      <c r="B63" s="194" t="s">
        <v>224</v>
      </c>
      <c r="C63" s="109"/>
      <c r="D63" s="110"/>
      <c r="E63" s="110"/>
      <c r="F63" s="110"/>
      <c r="G63" s="32"/>
      <c r="H63" s="32"/>
      <c r="I63" s="32"/>
      <c r="J63" s="107"/>
    </row>
    <row r="64" spans="1:10" s="108" customFormat="1">
      <c r="A64" s="199">
        <f t="shared" ca="1" si="0"/>
        <v>45</v>
      </c>
      <c r="B64" s="194" t="s">
        <v>202</v>
      </c>
      <c r="C64" s="109"/>
      <c r="D64" s="110"/>
      <c r="E64" s="110"/>
      <c r="F64" s="110"/>
      <c r="G64" s="32"/>
      <c r="H64" s="32"/>
      <c r="I64" s="32"/>
      <c r="J64" s="107"/>
    </row>
    <row r="65" spans="1:10" s="108" customFormat="1">
      <c r="A65" s="199">
        <f t="shared" ca="1" si="0"/>
        <v>46</v>
      </c>
      <c r="B65" s="109" t="s">
        <v>231</v>
      </c>
      <c r="C65" s="109"/>
      <c r="D65" s="110"/>
      <c r="E65" s="112"/>
      <c r="F65" s="113"/>
      <c r="G65" s="32"/>
      <c r="H65" s="32"/>
      <c r="I65" s="32"/>
      <c r="J65" s="107"/>
    </row>
    <row r="66" spans="1:10" s="108" customFormat="1">
      <c r="A66" s="199">
        <f t="shared" ca="1" si="0"/>
        <v>47</v>
      </c>
      <c r="B66" s="109" t="s">
        <v>229</v>
      </c>
      <c r="C66" s="109"/>
      <c r="D66" s="110"/>
      <c r="E66" s="112"/>
      <c r="F66" s="113"/>
      <c r="G66" s="32"/>
      <c r="H66" s="32"/>
      <c r="I66" s="32"/>
      <c r="J66" s="107"/>
    </row>
    <row r="67" spans="1:10" s="108" customFormat="1">
      <c r="A67" s="199">
        <f t="shared" ca="1" si="0"/>
        <v>48</v>
      </c>
      <c r="B67" s="109" t="s">
        <v>230</v>
      </c>
      <c r="C67" s="109"/>
      <c r="D67" s="110"/>
      <c r="E67" s="112"/>
      <c r="F67" s="113"/>
      <c r="G67" s="32"/>
      <c r="H67" s="32"/>
      <c r="I67" s="32"/>
      <c r="J67" s="107"/>
    </row>
    <row r="68" spans="1:10" s="108" customFormat="1">
      <c r="A68" s="199">
        <f t="shared" ca="1" si="0"/>
        <v>49</v>
      </c>
      <c r="B68" s="104" t="s">
        <v>232</v>
      </c>
      <c r="C68" s="104"/>
      <c r="D68" s="105"/>
      <c r="E68" s="105"/>
      <c r="F68" s="114"/>
      <c r="G68" s="32"/>
      <c r="H68" s="32"/>
      <c r="I68" s="32"/>
      <c r="J68" s="107"/>
    </row>
    <row r="69" spans="1:10" s="108" customFormat="1">
      <c r="A69" s="199">
        <f t="shared" ca="1" si="0"/>
        <v>50</v>
      </c>
      <c r="B69" s="194" t="s">
        <v>224</v>
      </c>
      <c r="C69" s="109"/>
      <c r="D69" s="110"/>
      <c r="E69" s="110"/>
      <c r="F69" s="110"/>
      <c r="G69" s="32"/>
      <c r="H69" s="32"/>
      <c r="I69" s="32"/>
      <c r="J69" s="107"/>
    </row>
    <row r="70" spans="1:10" s="108" customFormat="1">
      <c r="A70" s="199">
        <f t="shared" ca="1" si="0"/>
        <v>51</v>
      </c>
      <c r="B70" s="194" t="s">
        <v>202</v>
      </c>
      <c r="C70" s="109"/>
      <c r="D70" s="110"/>
      <c r="E70" s="110"/>
      <c r="F70" s="110"/>
      <c r="G70" s="32"/>
      <c r="H70" s="32"/>
      <c r="I70" s="32"/>
      <c r="J70" s="107"/>
    </row>
    <row r="71" spans="1:10" s="108" customFormat="1">
      <c r="A71" s="199">
        <f t="shared" ca="1" si="0"/>
        <v>52</v>
      </c>
      <c r="B71" s="109" t="s">
        <v>237</v>
      </c>
      <c r="C71" s="109"/>
      <c r="D71" s="110"/>
      <c r="E71" s="110"/>
      <c r="F71" s="110"/>
      <c r="G71" s="32"/>
      <c r="H71" s="32"/>
      <c r="I71" s="32"/>
      <c r="J71" s="107"/>
    </row>
    <row r="72" spans="1:10" s="108" customFormat="1">
      <c r="A72" s="199">
        <f t="shared" ca="1" si="0"/>
        <v>53</v>
      </c>
      <c r="B72" s="109" t="s">
        <v>233</v>
      </c>
      <c r="C72" s="109"/>
      <c r="D72" s="110"/>
      <c r="E72" s="256"/>
      <c r="F72" s="110"/>
      <c r="G72" s="199"/>
      <c r="H72" s="199"/>
      <c r="I72" s="199"/>
      <c r="J72" s="107"/>
    </row>
    <row r="73" spans="1:10" s="108" customFormat="1">
      <c r="A73" s="199">
        <f t="shared" ca="1" si="0"/>
        <v>54</v>
      </c>
      <c r="B73" s="109" t="s">
        <v>229</v>
      </c>
      <c r="C73" s="109"/>
      <c r="D73" s="110"/>
      <c r="E73" s="112"/>
      <c r="F73" s="110"/>
      <c r="G73" s="32"/>
      <c r="H73" s="32"/>
      <c r="I73" s="32"/>
      <c r="J73" s="107"/>
    </row>
    <row r="74" spans="1:10" s="108" customFormat="1">
      <c r="A74" s="199">
        <f t="shared" ca="1" si="0"/>
        <v>55</v>
      </c>
      <c r="B74" s="109" t="s">
        <v>230</v>
      </c>
      <c r="C74" s="255"/>
      <c r="D74" s="242"/>
      <c r="E74" s="242"/>
      <c r="F74" s="242"/>
      <c r="G74" s="32"/>
      <c r="H74" s="32"/>
      <c r="I74" s="32"/>
      <c r="J74" s="107"/>
    </row>
    <row r="75" spans="1:10" s="108" customFormat="1">
      <c r="A75" s="199">
        <f t="shared" ca="1" si="0"/>
        <v>56</v>
      </c>
      <c r="B75" s="104" t="s">
        <v>234</v>
      </c>
      <c r="C75" s="104"/>
      <c r="D75" s="105"/>
      <c r="E75" s="105"/>
      <c r="F75" s="105"/>
      <c r="G75" s="199"/>
      <c r="H75" s="199"/>
      <c r="I75" s="199"/>
      <c r="J75" s="107"/>
    </row>
    <row r="76" spans="1:10" s="108" customFormat="1">
      <c r="A76" s="199">
        <f t="shared" ca="1" si="0"/>
        <v>57</v>
      </c>
      <c r="B76" s="194" t="s">
        <v>224</v>
      </c>
      <c r="C76" s="109"/>
      <c r="D76" s="110"/>
      <c r="E76" s="110"/>
      <c r="F76" s="110"/>
      <c r="G76" s="32"/>
      <c r="H76" s="32"/>
      <c r="I76" s="32"/>
      <c r="J76" s="107"/>
    </row>
    <row r="77" spans="1:10" s="108" customFormat="1">
      <c r="A77" s="199">
        <f t="shared" ca="1" si="0"/>
        <v>58</v>
      </c>
      <c r="B77" s="194" t="s">
        <v>202</v>
      </c>
      <c r="C77" s="109"/>
      <c r="D77" s="110"/>
      <c r="E77" s="110"/>
      <c r="F77" s="110"/>
      <c r="G77" s="32"/>
      <c r="H77" s="32"/>
      <c r="I77" s="32"/>
      <c r="J77" s="107"/>
    </row>
    <row r="78" spans="1:10" s="108" customFormat="1">
      <c r="A78" s="199">
        <f t="shared" ca="1" si="0"/>
        <v>59</v>
      </c>
      <c r="B78" s="109" t="s">
        <v>236</v>
      </c>
      <c r="C78" s="109"/>
      <c r="D78" s="110"/>
      <c r="E78" s="110"/>
      <c r="F78" s="113"/>
      <c r="G78" s="32"/>
      <c r="H78" s="32"/>
      <c r="I78" s="32"/>
      <c r="J78" s="107"/>
    </row>
    <row r="79" spans="1:10" s="108" customFormat="1">
      <c r="A79" s="199">
        <f t="shared" ca="1" si="0"/>
        <v>60</v>
      </c>
      <c r="B79" s="109" t="s">
        <v>235</v>
      </c>
      <c r="C79" s="109"/>
      <c r="D79" s="110"/>
      <c r="E79" s="110"/>
      <c r="F79" s="110"/>
      <c r="G79" s="32"/>
      <c r="H79" s="32"/>
      <c r="I79" s="32"/>
      <c r="J79" s="107"/>
    </row>
    <row r="80" spans="1:10" s="108" customFormat="1">
      <c r="A80" s="199">
        <f t="shared" ca="1" si="0"/>
        <v>61</v>
      </c>
      <c r="B80" s="109" t="s">
        <v>229</v>
      </c>
      <c r="C80" s="109"/>
      <c r="D80" s="110"/>
      <c r="E80" s="110"/>
      <c r="F80" s="113"/>
      <c r="G80" s="32"/>
      <c r="H80" s="32"/>
      <c r="I80" s="32"/>
      <c r="J80" s="107"/>
    </row>
    <row r="81" spans="1:10" s="108" customFormat="1">
      <c r="A81" s="199">
        <f t="shared" ca="1" si="0"/>
        <v>62</v>
      </c>
      <c r="B81" s="109" t="s">
        <v>230</v>
      </c>
      <c r="C81" s="109"/>
      <c r="D81" s="110"/>
      <c r="E81" s="110"/>
      <c r="F81" s="113"/>
      <c r="G81" s="32"/>
      <c r="H81" s="32"/>
      <c r="I81" s="32"/>
      <c r="J81" s="107"/>
    </row>
    <row r="82" spans="1:10" s="108" customFormat="1">
      <c r="A82" s="199">
        <f t="shared" ca="1" si="0"/>
        <v>63</v>
      </c>
      <c r="B82" s="104" t="s">
        <v>238</v>
      </c>
      <c r="C82" s="104"/>
      <c r="D82" s="105"/>
      <c r="E82" s="184"/>
      <c r="F82" s="105"/>
      <c r="G82" s="32"/>
      <c r="H82" s="32"/>
      <c r="I82" s="32"/>
      <c r="J82" s="107"/>
    </row>
    <row r="83" spans="1:10" s="108" customFormat="1">
      <c r="A83" s="199">
        <f t="shared" ca="1" si="0"/>
        <v>64</v>
      </c>
      <c r="B83" s="194" t="s">
        <v>224</v>
      </c>
      <c r="C83" s="109"/>
      <c r="D83" s="110"/>
      <c r="E83" s="110"/>
      <c r="F83" s="110"/>
      <c r="G83" s="32"/>
      <c r="H83" s="32"/>
      <c r="I83" s="32"/>
      <c r="J83" s="107"/>
    </row>
    <row r="84" spans="1:10" s="108" customFormat="1">
      <c r="A84" s="199">
        <f t="shared" ref="A84:A91" ca="1" si="1">IF(OFFSET(A84,-1,0) ="",OFFSET(A84,-2,0)+1,OFFSET(A84,-1,0)+1 )</f>
        <v>65</v>
      </c>
      <c r="B84" s="194" t="s">
        <v>202</v>
      </c>
      <c r="C84" s="109"/>
      <c r="D84" s="110"/>
      <c r="E84" s="110"/>
      <c r="F84" s="110"/>
      <c r="G84" s="32"/>
      <c r="H84" s="32"/>
      <c r="I84" s="32"/>
      <c r="J84" s="107"/>
    </row>
    <row r="85" spans="1:10" s="108" customFormat="1">
      <c r="A85" s="199">
        <f t="shared" ca="1" si="1"/>
        <v>66</v>
      </c>
      <c r="B85" s="109" t="s">
        <v>239</v>
      </c>
      <c r="C85" s="109"/>
      <c r="D85" s="110"/>
      <c r="E85" s="110"/>
      <c r="F85" s="110"/>
      <c r="G85" s="32"/>
      <c r="H85" s="32"/>
      <c r="I85" s="32"/>
      <c r="J85" s="107"/>
    </row>
    <row r="86" spans="1:10" s="108" customFormat="1">
      <c r="A86" s="199">
        <f t="shared" ca="1" si="1"/>
        <v>67</v>
      </c>
      <c r="B86" s="104" t="s">
        <v>246</v>
      </c>
      <c r="C86" s="104"/>
      <c r="D86" s="105"/>
      <c r="E86" s="105"/>
      <c r="F86" s="116"/>
      <c r="G86" s="117"/>
      <c r="H86" s="117"/>
      <c r="I86" s="117"/>
      <c r="J86" s="118"/>
    </row>
    <row r="87" spans="1:10" s="108" customFormat="1">
      <c r="A87" s="199">
        <f t="shared" ca="1" si="1"/>
        <v>68</v>
      </c>
      <c r="B87" s="109" t="s">
        <v>240</v>
      </c>
      <c r="C87" s="109"/>
      <c r="D87" s="110"/>
      <c r="E87" s="112"/>
      <c r="F87" s="115"/>
      <c r="G87" s="117"/>
      <c r="H87" s="117"/>
      <c r="I87" s="117"/>
      <c r="J87" s="118"/>
    </row>
    <row r="88" spans="1:10" s="108" customFormat="1">
      <c r="A88" s="199">
        <f t="shared" ca="1" si="1"/>
        <v>69</v>
      </c>
      <c r="B88" s="109" t="s">
        <v>241</v>
      </c>
      <c r="C88" s="109"/>
      <c r="D88" s="110"/>
      <c r="E88" s="112"/>
      <c r="F88" s="115"/>
      <c r="G88" s="117"/>
      <c r="H88" s="117"/>
      <c r="I88" s="117"/>
      <c r="J88" s="118"/>
    </row>
    <row r="89" spans="1:10" s="257" customFormat="1" ht="30">
      <c r="A89" s="199">
        <f t="shared" ca="1" si="1"/>
        <v>70</v>
      </c>
      <c r="B89" s="109" t="s">
        <v>242</v>
      </c>
      <c r="C89" s="195"/>
      <c r="D89" s="195"/>
      <c r="E89" s="260" t="s">
        <v>244</v>
      </c>
      <c r="F89" s="195"/>
      <c r="G89" s="195"/>
      <c r="H89" s="195"/>
      <c r="I89" s="195"/>
      <c r="J89" s="195"/>
    </row>
    <row r="90" spans="1:10" s="258" customFormat="1">
      <c r="A90" s="199">
        <f t="shared" ca="1" si="1"/>
        <v>71</v>
      </c>
      <c r="B90" s="194" t="s">
        <v>243</v>
      </c>
      <c r="C90" s="185"/>
      <c r="D90" s="185"/>
      <c r="E90" s="185"/>
      <c r="F90" s="187"/>
      <c r="G90" s="188"/>
      <c r="H90" s="188"/>
      <c r="I90" s="188"/>
      <c r="J90" s="189"/>
    </row>
    <row r="91" spans="1:10" s="258" customFormat="1">
      <c r="A91" s="199">
        <f t="shared" ca="1" si="1"/>
        <v>72</v>
      </c>
      <c r="B91" s="259" t="s">
        <v>245</v>
      </c>
      <c r="C91" s="185"/>
      <c r="D91" s="185"/>
      <c r="E91" s="185"/>
      <c r="F91" s="187"/>
      <c r="G91" s="188"/>
      <c r="H91" s="188"/>
      <c r="I91" s="188"/>
      <c r="J91" s="189"/>
    </row>
    <row r="92" spans="1:10" s="258" customFormat="1">
      <c r="A92" s="188"/>
      <c r="B92" s="194"/>
      <c r="C92" s="185"/>
      <c r="D92" s="185"/>
      <c r="E92" s="185"/>
      <c r="F92" s="187"/>
      <c r="G92" s="188"/>
      <c r="H92" s="188"/>
      <c r="I92" s="188"/>
      <c r="J92" s="189"/>
    </row>
    <row r="93" spans="1:10" s="258" customFormat="1">
      <c r="A93" s="188"/>
      <c r="B93" s="259"/>
      <c r="C93" s="185"/>
      <c r="D93" s="185"/>
      <c r="E93" s="185"/>
      <c r="F93" s="187"/>
      <c r="G93" s="188"/>
      <c r="H93" s="188"/>
      <c r="I93" s="188"/>
      <c r="J93" s="189"/>
    </row>
    <row r="94" spans="1:10" s="258" customFormat="1">
      <c r="A94" s="188"/>
      <c r="B94" s="194"/>
      <c r="C94" s="185"/>
      <c r="D94" s="185"/>
      <c r="E94" s="185"/>
      <c r="F94" s="187"/>
      <c r="G94" s="188"/>
      <c r="H94" s="188"/>
      <c r="I94" s="188"/>
      <c r="J94" s="189"/>
    </row>
    <row r="95" spans="1:10" s="119" customFormat="1">
      <c r="A95" s="32">
        <f ca="1">IF(OFFSET(A95,-1,0) ="",OFFSET(A95,-2,0)+1,OFFSET(A95,-1,0)+1 )</f>
        <v>1</v>
      </c>
      <c r="B95" s="194"/>
      <c r="C95" s="185"/>
      <c r="D95" s="185"/>
      <c r="E95" s="185"/>
      <c r="F95" s="187"/>
      <c r="G95" s="188"/>
      <c r="H95" s="188"/>
      <c r="I95" s="188"/>
      <c r="J95" s="189"/>
    </row>
    <row r="96" spans="1:10" s="119" customFormat="1">
      <c r="A96" s="32">
        <f ca="1">IF(OFFSET(A96,-1,0) ="",OFFSET(A96,-2,0)+1,OFFSET(A96,-1,0)+1 )</f>
        <v>2</v>
      </c>
      <c r="B96" s="194"/>
      <c r="C96" s="185"/>
      <c r="D96" s="185"/>
      <c r="E96" s="185"/>
      <c r="F96" s="187"/>
      <c r="G96" s="188"/>
      <c r="H96" s="188"/>
      <c r="I96" s="188"/>
      <c r="J96" s="189"/>
    </row>
    <row r="97" spans="1:11" s="119" customFormat="1">
      <c r="A97" s="32">
        <f ca="1">IF(OFFSET(A97,-1,0) ="",OFFSET(A97,-2,0)+1,OFFSET(A97,-1,0)+1 )</f>
        <v>3</v>
      </c>
      <c r="B97" s="194"/>
      <c r="C97" s="185"/>
      <c r="D97" s="188"/>
      <c r="E97" s="188"/>
      <c r="F97" s="187"/>
      <c r="G97" s="188"/>
      <c r="H97" s="188"/>
      <c r="I97" s="188"/>
      <c r="J97" s="189"/>
    </row>
    <row r="98" spans="1:11" s="119" customFormat="1">
      <c r="A98" s="32">
        <f ca="1">IF(OFFSET(A98,-1,0) ="",OFFSET(A98,-2,0)+1,OFFSET(A98,-1,0)+1 )</f>
        <v>4</v>
      </c>
      <c r="B98" s="194"/>
      <c r="C98" s="185"/>
      <c r="D98" s="185"/>
      <c r="E98" s="185"/>
      <c r="F98" s="187"/>
      <c r="G98" s="188"/>
      <c r="H98" s="188"/>
      <c r="I98" s="188"/>
      <c r="J98" s="189"/>
    </row>
    <row r="99" spans="1:11" s="119" customFormat="1">
      <c r="A99" s="32"/>
      <c r="B99" s="194"/>
      <c r="C99" s="185"/>
      <c r="D99" s="185"/>
      <c r="E99" s="185"/>
      <c r="F99" s="187"/>
      <c r="G99" s="188"/>
      <c r="H99" s="188"/>
      <c r="I99" s="188"/>
      <c r="J99" s="189"/>
    </row>
    <row r="100" spans="1:11" s="119" customFormat="1">
      <c r="A100" s="32">
        <f ca="1">IF(OFFSET(A100,-1,0) ="",OFFSET(A100,-2,0)+1,OFFSET(A100,-1,0)+1 )</f>
        <v>5</v>
      </c>
      <c r="B100" s="194"/>
      <c r="C100" s="194"/>
      <c r="D100" s="185"/>
      <c r="E100" s="185"/>
      <c r="F100" s="185"/>
      <c r="G100" s="187"/>
      <c r="H100" s="188"/>
      <c r="I100" s="188"/>
      <c r="J100" s="188"/>
      <c r="K100" s="120"/>
    </row>
    <row r="101" spans="1:11" s="119" customFormat="1">
      <c r="A101" s="32">
        <f ca="1">IF(OFFSET(A101,-1,0) ="",OFFSET(A101,-2,0)+1,OFFSET(A101,-1,0)+1 )</f>
        <v>6</v>
      </c>
      <c r="B101" s="194"/>
      <c r="C101" s="194"/>
      <c r="D101" s="185"/>
      <c r="E101" s="185"/>
      <c r="F101" s="185"/>
      <c r="G101" s="187"/>
      <c r="H101" s="188"/>
      <c r="I101" s="188"/>
      <c r="J101" s="188"/>
      <c r="K101" s="120"/>
    </row>
    <row r="102" spans="1:11" s="119" customFormat="1">
      <c r="A102" s="32">
        <f ca="1">IF(OFFSET(A102,-1,0) ="",OFFSET(A102,-2,0)+1,OFFSET(A102,-1,0)+1 )</f>
        <v>7</v>
      </c>
      <c r="B102" s="194"/>
      <c r="C102" s="194"/>
      <c r="D102" s="185"/>
      <c r="E102" s="185"/>
      <c r="F102" s="185"/>
      <c r="G102" s="187"/>
      <c r="H102" s="188"/>
      <c r="I102" s="188"/>
      <c r="J102" s="188"/>
      <c r="K102" s="120"/>
    </row>
    <row r="103" spans="1:11" s="119" customFormat="1">
      <c r="A103" s="32">
        <f ca="1">IF(OFFSET(A103,-1,0) ="",OFFSET(A103,-2,0)+1,OFFSET(A103,-1,0)+1 )</f>
        <v>8</v>
      </c>
      <c r="B103" s="194"/>
      <c r="C103" s="194"/>
      <c r="D103" s="185"/>
      <c r="E103" s="185"/>
      <c r="F103" s="185"/>
      <c r="G103" s="187"/>
      <c r="H103" s="188"/>
      <c r="I103" s="188"/>
      <c r="J103" s="188"/>
      <c r="K103" s="120"/>
    </row>
    <row r="104" spans="1:11" s="119" customFormat="1">
      <c r="A104" s="32"/>
      <c r="B104" s="194"/>
      <c r="C104" s="194"/>
      <c r="D104" s="185"/>
      <c r="E104" s="185"/>
      <c r="F104" s="185"/>
      <c r="G104" s="187"/>
      <c r="H104" s="188"/>
      <c r="I104" s="188"/>
      <c r="J104" s="188"/>
      <c r="K104" s="120"/>
    </row>
    <row r="105" spans="1:11" s="119" customFormat="1">
      <c r="A105" s="32">
        <f t="shared" ref="A105:A118" ca="1" si="2">IF(OFFSET(A105,-1,0) ="",OFFSET(A105,-2,0)+1,OFFSET(A105,-1,0)+1 )</f>
        <v>9</v>
      </c>
      <c r="B105" s="194"/>
      <c r="C105" s="194"/>
      <c r="D105" s="185"/>
      <c r="E105" s="185"/>
      <c r="F105" s="185"/>
      <c r="G105" s="187"/>
      <c r="H105" s="188"/>
      <c r="I105" s="188"/>
      <c r="J105" s="188"/>
      <c r="K105" s="120"/>
    </row>
    <row r="106" spans="1:11" s="119" customFormat="1">
      <c r="A106" s="32">
        <f t="shared" ca="1" si="2"/>
        <v>10</v>
      </c>
      <c r="B106" s="194"/>
      <c r="C106" s="194"/>
      <c r="D106" s="185"/>
      <c r="E106" s="185"/>
      <c r="F106" s="185"/>
      <c r="G106" s="187"/>
      <c r="H106" s="188"/>
      <c r="I106" s="188"/>
      <c r="J106" s="188"/>
      <c r="K106" s="120"/>
    </row>
    <row r="107" spans="1:11" s="119" customFormat="1">
      <c r="A107" s="32">
        <f t="shared" ca="1" si="2"/>
        <v>11</v>
      </c>
      <c r="B107" s="194"/>
      <c r="C107" s="194"/>
      <c r="D107" s="185"/>
      <c r="E107" s="185"/>
      <c r="F107" s="196"/>
      <c r="G107" s="187"/>
      <c r="H107" s="188"/>
      <c r="I107" s="188"/>
      <c r="J107" s="188"/>
      <c r="K107" s="120"/>
    </row>
    <row r="108" spans="1:11" s="119" customFormat="1">
      <c r="A108" s="32">
        <f t="shared" ca="1" si="2"/>
        <v>12</v>
      </c>
      <c r="B108" s="194"/>
      <c r="C108" s="194"/>
      <c r="D108" s="185"/>
      <c r="E108" s="185"/>
      <c r="F108" s="185"/>
      <c r="G108" s="187"/>
      <c r="H108" s="188"/>
      <c r="I108" s="188"/>
      <c r="J108" s="188"/>
      <c r="K108" s="120"/>
    </row>
    <row r="109" spans="1:11" s="119" customFormat="1">
      <c r="A109" s="32">
        <f t="shared" ca="1" si="2"/>
        <v>13</v>
      </c>
      <c r="B109" s="194"/>
      <c r="C109" s="194"/>
      <c r="D109" s="185"/>
      <c r="E109" s="185"/>
      <c r="F109" s="188"/>
      <c r="G109" s="187"/>
      <c r="H109" s="188"/>
      <c r="I109" s="188"/>
      <c r="J109" s="188"/>
      <c r="K109" s="120"/>
    </row>
    <row r="110" spans="1:11" s="119" customFormat="1">
      <c r="A110" s="32">
        <f t="shared" ca="1" si="2"/>
        <v>14</v>
      </c>
      <c r="B110" s="194"/>
      <c r="C110" s="194"/>
      <c r="D110" s="185"/>
      <c r="E110" s="185"/>
      <c r="F110" s="188"/>
      <c r="G110" s="187"/>
      <c r="H110" s="188"/>
      <c r="I110" s="188"/>
      <c r="J110" s="188"/>
      <c r="K110" s="120"/>
    </row>
    <row r="111" spans="1:11" s="119" customFormat="1">
      <c r="A111" s="32">
        <f t="shared" ca="1" si="2"/>
        <v>15</v>
      </c>
      <c r="B111" s="194"/>
      <c r="C111" s="194"/>
      <c r="D111" s="185"/>
      <c r="E111" s="185"/>
      <c r="F111" s="188"/>
      <c r="G111" s="187"/>
      <c r="H111" s="188"/>
      <c r="I111" s="188"/>
      <c r="J111" s="188"/>
      <c r="K111" s="120"/>
    </row>
    <row r="112" spans="1:11" s="119" customFormat="1">
      <c r="A112" s="32">
        <f t="shared" ca="1" si="2"/>
        <v>16</v>
      </c>
      <c r="B112" s="194"/>
      <c r="C112" s="194"/>
      <c r="D112" s="185"/>
      <c r="E112" s="185"/>
      <c r="F112" s="188"/>
      <c r="G112" s="187"/>
      <c r="H112" s="188"/>
      <c r="I112" s="188"/>
      <c r="J112" s="188"/>
      <c r="K112" s="120"/>
    </row>
    <row r="113" spans="1:11" s="119" customFormat="1">
      <c r="A113" s="32">
        <f t="shared" ca="1" si="2"/>
        <v>17</v>
      </c>
      <c r="B113" s="194"/>
      <c r="C113" s="194"/>
      <c r="D113" s="185"/>
      <c r="E113" s="185"/>
      <c r="F113" s="188"/>
      <c r="G113" s="187"/>
      <c r="H113" s="188"/>
      <c r="I113" s="188"/>
      <c r="J113" s="188"/>
      <c r="K113" s="120"/>
    </row>
    <row r="114" spans="1:11" s="119" customFormat="1">
      <c r="A114" s="32">
        <f t="shared" ca="1" si="2"/>
        <v>18</v>
      </c>
      <c r="B114" s="194"/>
      <c r="C114" s="194"/>
      <c r="D114" s="185"/>
      <c r="E114" s="185"/>
      <c r="F114" s="185"/>
      <c r="G114" s="187"/>
      <c r="H114" s="188"/>
      <c r="I114" s="188"/>
      <c r="J114" s="188"/>
      <c r="K114" s="120"/>
    </row>
    <row r="115" spans="1:11" s="119" customFormat="1">
      <c r="A115" s="32">
        <f t="shared" ca="1" si="2"/>
        <v>19</v>
      </c>
      <c r="B115" s="194"/>
      <c r="C115" s="194"/>
      <c r="D115" s="185"/>
      <c r="E115" s="185"/>
      <c r="F115" s="185"/>
      <c r="G115" s="187"/>
      <c r="H115" s="188"/>
      <c r="I115" s="188"/>
      <c r="J115" s="188"/>
      <c r="K115" s="120"/>
    </row>
    <row r="116" spans="1:11" s="119" customFormat="1">
      <c r="A116" s="32">
        <f t="shared" ca="1" si="2"/>
        <v>20</v>
      </c>
      <c r="B116" s="194"/>
      <c r="C116" s="194"/>
      <c r="D116" s="185"/>
      <c r="E116" s="185"/>
      <c r="F116" s="185"/>
      <c r="G116" s="187"/>
      <c r="H116" s="188"/>
      <c r="I116" s="188"/>
      <c r="J116" s="188"/>
      <c r="K116" s="120"/>
    </row>
    <row r="117" spans="1:11" s="119" customFormat="1">
      <c r="A117" s="32">
        <f t="shared" ca="1" si="2"/>
        <v>21</v>
      </c>
      <c r="B117" s="194"/>
      <c r="C117" s="194"/>
      <c r="D117" s="185"/>
      <c r="E117" s="185"/>
      <c r="F117" s="185"/>
      <c r="G117" s="187"/>
      <c r="H117" s="188"/>
      <c r="I117" s="188"/>
      <c r="J117" s="188"/>
      <c r="K117" s="120"/>
    </row>
    <row r="118" spans="1:11" s="119" customFormat="1">
      <c r="A118" s="32">
        <f t="shared" ca="1" si="2"/>
        <v>22</v>
      </c>
      <c r="B118" s="194"/>
      <c r="C118" s="194"/>
      <c r="D118" s="185"/>
      <c r="E118" s="185"/>
      <c r="F118" s="185"/>
      <c r="G118" s="187"/>
      <c r="H118" s="188"/>
      <c r="I118" s="188"/>
      <c r="J118" s="188"/>
      <c r="K118" s="120"/>
    </row>
    <row r="119" spans="1:11" s="119" customFormat="1">
      <c r="A119" s="32"/>
      <c r="B119" s="194"/>
      <c r="C119" s="194"/>
      <c r="D119" s="185"/>
      <c r="E119" s="185"/>
      <c r="F119" s="185"/>
      <c r="G119" s="187"/>
      <c r="H119" s="188"/>
      <c r="I119" s="188"/>
      <c r="J119" s="188"/>
      <c r="K119" s="120"/>
    </row>
    <row r="120" spans="1:11" s="119" customFormat="1">
      <c r="A120" s="32">
        <f ca="1">IF(OFFSET(A120,-1,0) ="",OFFSET(A120,-2,0)+1,OFFSET(A120,-1,0)+1 )</f>
        <v>23</v>
      </c>
      <c r="B120" s="194"/>
      <c r="C120" s="194"/>
      <c r="D120" s="185"/>
      <c r="E120" s="185"/>
      <c r="F120" s="185"/>
      <c r="G120" s="187"/>
      <c r="H120" s="188"/>
      <c r="I120" s="188"/>
      <c r="J120" s="188"/>
      <c r="K120" s="120"/>
    </row>
    <row r="121" spans="1:11" s="119" customFormat="1">
      <c r="A121" s="32">
        <f ca="1">IF(OFFSET(A121,-1,0) ="",OFFSET(A121,-2,0)+1,OFFSET(A121,-1,0)+1 )</f>
        <v>24</v>
      </c>
      <c r="B121" s="194"/>
      <c r="C121" s="194"/>
      <c r="D121" s="185"/>
      <c r="E121" s="185"/>
      <c r="F121" s="185"/>
      <c r="G121" s="187"/>
      <c r="H121" s="188"/>
      <c r="I121" s="188"/>
      <c r="J121" s="188"/>
      <c r="K121" s="120"/>
    </row>
    <row r="122" spans="1:11" s="119" customFormat="1">
      <c r="A122" s="32">
        <f ca="1">IF(OFFSET(A122,-1,0) ="",OFFSET(A122,-2,0)+1,OFFSET(A122,-1,0)+1 )</f>
        <v>25</v>
      </c>
      <c r="B122" s="194"/>
      <c r="C122" s="194"/>
      <c r="D122" s="185"/>
      <c r="E122" s="185"/>
      <c r="F122" s="185"/>
      <c r="G122" s="187"/>
      <c r="H122" s="188"/>
      <c r="I122" s="188"/>
      <c r="J122" s="188"/>
      <c r="K122" s="120"/>
    </row>
    <row r="123" spans="1:11" s="119" customFormat="1">
      <c r="A123" s="32">
        <f ca="1">IF(OFFSET(A123,-1,0) ="",OFFSET(A123,-2,0)+1,OFFSET(A123,-1,0)+1 )</f>
        <v>26</v>
      </c>
      <c r="B123" s="194"/>
      <c r="C123" s="194"/>
      <c r="D123" s="185"/>
      <c r="E123" s="185"/>
      <c r="F123" s="188"/>
      <c r="G123" s="187"/>
      <c r="H123" s="188"/>
      <c r="I123" s="188"/>
      <c r="J123" s="188"/>
      <c r="K123" s="120"/>
    </row>
    <row r="124" spans="1:11" s="119" customFormat="1">
      <c r="A124" s="32"/>
      <c r="B124" s="194"/>
      <c r="C124" s="194"/>
      <c r="D124" s="185"/>
      <c r="E124" s="185"/>
      <c r="F124" s="188"/>
      <c r="G124" s="187"/>
      <c r="H124" s="188"/>
      <c r="I124" s="188"/>
      <c r="J124" s="188"/>
      <c r="K124" s="120"/>
    </row>
    <row r="125" spans="1:11" s="119" customFormat="1">
      <c r="A125" s="32">
        <f ca="1">IF(OFFSET(A125,-1,0) ="",OFFSET(A125,-2,0)+1,OFFSET(A125,-1,0)+1 )</f>
        <v>27</v>
      </c>
      <c r="B125" s="194"/>
      <c r="C125" s="194"/>
      <c r="D125" s="185"/>
      <c r="E125" s="185"/>
      <c r="F125" s="185"/>
      <c r="G125" s="187"/>
      <c r="H125" s="188"/>
      <c r="I125" s="188"/>
      <c r="J125" s="188"/>
      <c r="K125" s="120"/>
    </row>
    <row r="126" spans="1:11" s="119" customFormat="1">
      <c r="A126" s="32">
        <f ca="1">IF(OFFSET(A126,-1,0) ="",OFFSET(A126,-2,0)+1,OFFSET(A126,-1,0)+1 )</f>
        <v>28</v>
      </c>
      <c r="B126" s="194"/>
      <c r="C126" s="194"/>
      <c r="D126" s="185"/>
      <c r="E126" s="185"/>
      <c r="F126" s="185"/>
      <c r="G126" s="187"/>
      <c r="H126" s="188"/>
      <c r="I126" s="188"/>
      <c r="J126" s="188"/>
      <c r="K126" s="120"/>
    </row>
    <row r="127" spans="1:11" s="119" customFormat="1">
      <c r="A127" s="32">
        <f ca="1">IF(OFFSET(A127,-1,0) ="",OFFSET(A127,-2,0)+1,OFFSET(A127,-1,0)+1 )</f>
        <v>29</v>
      </c>
      <c r="B127" s="194"/>
      <c r="C127" s="194"/>
      <c r="D127" s="185"/>
      <c r="E127" s="185"/>
      <c r="F127" s="185"/>
      <c r="G127" s="187"/>
      <c r="H127" s="188"/>
      <c r="I127" s="188"/>
      <c r="J127" s="188"/>
      <c r="K127" s="120"/>
    </row>
    <row r="128" spans="1:11" s="119" customFormat="1">
      <c r="A128" s="32"/>
      <c r="B128" s="194"/>
      <c r="C128" s="194"/>
      <c r="D128" s="185"/>
      <c r="E128" s="185"/>
      <c r="F128" s="185"/>
      <c r="G128" s="187"/>
      <c r="H128" s="188"/>
      <c r="I128" s="188"/>
      <c r="J128" s="188"/>
      <c r="K128" s="120"/>
    </row>
    <row r="129" spans="1:11" s="119" customFormat="1">
      <c r="A129" s="32">
        <f t="shared" ref="A129:A142" ca="1" si="3">IF(OFFSET(A129,-1,0) ="",OFFSET(A129,-2,0)+1,OFFSET(A129,-1,0)+1 )</f>
        <v>30</v>
      </c>
      <c r="B129" s="194"/>
      <c r="C129" s="194"/>
      <c r="D129" s="185"/>
      <c r="E129" s="185"/>
      <c r="F129" s="185"/>
      <c r="G129" s="187"/>
      <c r="H129" s="188"/>
      <c r="I129" s="188"/>
      <c r="J129" s="188"/>
      <c r="K129" s="120"/>
    </row>
    <row r="130" spans="1:11" s="119" customFormat="1">
      <c r="A130" s="32">
        <f t="shared" ca="1" si="3"/>
        <v>31</v>
      </c>
      <c r="B130" s="194"/>
      <c r="C130" s="194"/>
      <c r="D130" s="185"/>
      <c r="E130" s="185"/>
      <c r="F130" s="185"/>
      <c r="G130" s="187"/>
      <c r="H130" s="188"/>
      <c r="I130" s="188"/>
      <c r="J130" s="188"/>
      <c r="K130" s="120"/>
    </row>
    <row r="131" spans="1:11" s="119" customFormat="1">
      <c r="A131" s="32">
        <f t="shared" ca="1" si="3"/>
        <v>32</v>
      </c>
      <c r="B131" s="194"/>
      <c r="C131" s="194"/>
      <c r="D131" s="185"/>
      <c r="E131" s="185"/>
      <c r="F131" s="188"/>
      <c r="G131" s="187"/>
      <c r="H131" s="188"/>
      <c r="I131" s="188"/>
      <c r="J131" s="188"/>
      <c r="K131" s="120"/>
    </row>
    <row r="132" spans="1:11" s="119" customFormat="1">
      <c r="A132" s="32">
        <f t="shared" ca="1" si="3"/>
        <v>33</v>
      </c>
      <c r="B132" s="194"/>
      <c r="C132" s="194"/>
      <c r="D132" s="185"/>
      <c r="E132" s="185"/>
      <c r="F132" s="185"/>
      <c r="G132" s="187"/>
      <c r="H132" s="188"/>
      <c r="I132" s="188"/>
      <c r="J132" s="188"/>
      <c r="K132" s="120"/>
    </row>
    <row r="133" spans="1:11" s="119" customFormat="1">
      <c r="A133" s="32">
        <f t="shared" ca="1" si="3"/>
        <v>34</v>
      </c>
      <c r="B133" s="194"/>
      <c r="C133" s="194"/>
      <c r="D133" s="185"/>
      <c r="E133" s="185"/>
      <c r="F133" s="188"/>
      <c r="G133" s="187"/>
      <c r="H133" s="188"/>
      <c r="I133" s="188"/>
      <c r="J133" s="188"/>
      <c r="K133" s="120"/>
    </row>
    <row r="134" spans="1:11" s="119" customFormat="1">
      <c r="A134" s="32">
        <f t="shared" ca="1" si="3"/>
        <v>35</v>
      </c>
      <c r="B134" s="194"/>
      <c r="C134" s="194"/>
      <c r="D134" s="185"/>
      <c r="E134" s="185"/>
      <c r="F134" s="188"/>
      <c r="G134" s="187"/>
      <c r="H134" s="188"/>
      <c r="I134" s="188"/>
      <c r="J134" s="188"/>
      <c r="K134" s="120"/>
    </row>
    <row r="135" spans="1:11" s="119" customFormat="1">
      <c r="A135" s="32">
        <f t="shared" ca="1" si="3"/>
        <v>36</v>
      </c>
      <c r="B135" s="194"/>
      <c r="C135" s="194"/>
      <c r="D135" s="185"/>
      <c r="E135" s="185"/>
      <c r="F135" s="185"/>
      <c r="G135" s="187"/>
      <c r="H135" s="188"/>
      <c r="I135" s="188"/>
      <c r="J135" s="188"/>
      <c r="K135" s="120"/>
    </row>
    <row r="136" spans="1:11" s="119" customFormat="1">
      <c r="A136" s="32">
        <f t="shared" ca="1" si="3"/>
        <v>37</v>
      </c>
      <c r="B136" s="194"/>
      <c r="C136" s="194"/>
      <c r="D136" s="185"/>
      <c r="E136" s="185"/>
      <c r="F136" s="185"/>
      <c r="G136" s="187"/>
      <c r="H136" s="188"/>
      <c r="I136" s="188"/>
      <c r="J136" s="188"/>
      <c r="K136" s="120"/>
    </row>
    <row r="137" spans="1:11" s="119" customFormat="1">
      <c r="A137" s="32">
        <f t="shared" ca="1" si="3"/>
        <v>38</v>
      </c>
      <c r="B137" s="194"/>
      <c r="C137" s="194"/>
      <c r="D137" s="185"/>
      <c r="E137" s="185"/>
      <c r="F137" s="188"/>
      <c r="G137" s="187"/>
      <c r="H137" s="188"/>
      <c r="I137" s="188"/>
      <c r="J137" s="188"/>
      <c r="K137" s="120"/>
    </row>
    <row r="138" spans="1:11" s="119" customFormat="1">
      <c r="A138" s="32">
        <f t="shared" ca="1" si="3"/>
        <v>39</v>
      </c>
      <c r="B138" s="194"/>
      <c r="C138" s="194"/>
      <c r="D138" s="185"/>
      <c r="E138" s="185"/>
      <c r="F138" s="188"/>
      <c r="G138" s="187"/>
      <c r="H138" s="188"/>
      <c r="I138" s="188"/>
      <c r="J138" s="188"/>
      <c r="K138" s="120"/>
    </row>
    <row r="139" spans="1:11" s="119" customFormat="1">
      <c r="A139" s="32">
        <f t="shared" ca="1" si="3"/>
        <v>40</v>
      </c>
      <c r="B139" s="194"/>
      <c r="C139" s="194"/>
      <c r="D139" s="185"/>
      <c r="E139" s="185"/>
      <c r="F139" s="188"/>
      <c r="G139" s="187"/>
      <c r="H139" s="188"/>
      <c r="I139" s="188"/>
      <c r="J139" s="188"/>
      <c r="K139" s="120"/>
    </row>
    <row r="140" spans="1:11" s="119" customFormat="1">
      <c r="A140" s="32">
        <f t="shared" ca="1" si="3"/>
        <v>41</v>
      </c>
      <c r="B140" s="194"/>
      <c r="C140" s="194"/>
      <c r="D140" s="185"/>
      <c r="E140" s="185"/>
      <c r="F140" s="188"/>
      <c r="G140" s="187"/>
      <c r="H140" s="188"/>
      <c r="I140" s="188"/>
      <c r="J140" s="188"/>
      <c r="K140" s="120"/>
    </row>
    <row r="141" spans="1:11" s="119" customFormat="1">
      <c r="A141" s="32">
        <f t="shared" ca="1" si="3"/>
        <v>42</v>
      </c>
      <c r="B141" s="194"/>
      <c r="C141" s="194"/>
      <c r="D141" s="185"/>
      <c r="E141" s="185"/>
      <c r="F141" s="188"/>
      <c r="G141" s="187"/>
      <c r="H141" s="188"/>
      <c r="I141" s="188"/>
      <c r="J141" s="188"/>
      <c r="K141" s="120"/>
    </row>
    <row r="142" spans="1:11" s="119" customFormat="1">
      <c r="A142" s="32">
        <f t="shared" ca="1" si="3"/>
        <v>43</v>
      </c>
      <c r="B142" s="194"/>
      <c r="C142" s="194"/>
      <c r="D142" s="185"/>
      <c r="E142" s="185"/>
      <c r="F142" s="188"/>
      <c r="G142" s="187"/>
      <c r="H142" s="188"/>
      <c r="I142" s="188"/>
      <c r="J142" s="188"/>
      <c r="K142" s="120"/>
    </row>
    <row r="143" spans="1:11" s="119" customFormat="1">
      <c r="A143" s="32"/>
      <c r="B143" s="194"/>
      <c r="C143" s="194"/>
      <c r="D143" s="185"/>
      <c r="E143" s="185"/>
      <c r="F143" s="185"/>
      <c r="G143" s="187"/>
      <c r="H143" s="188"/>
      <c r="I143" s="188"/>
      <c r="J143" s="188"/>
      <c r="K143" s="120"/>
    </row>
    <row r="144" spans="1:11" s="119" customFormat="1">
      <c r="A144" s="32">
        <f ca="1">IF(OFFSET(A144,-1,0) ="",OFFSET(A144,-2,0)+1,OFFSET(A144,-1,0)+1 )</f>
        <v>44</v>
      </c>
      <c r="B144" s="194"/>
      <c r="C144" s="194"/>
      <c r="D144" s="185"/>
      <c r="E144" s="185"/>
      <c r="F144" s="185"/>
      <c r="G144" s="187"/>
      <c r="H144" s="188"/>
      <c r="I144" s="188"/>
      <c r="J144" s="188"/>
      <c r="K144" s="120"/>
    </row>
    <row r="145" spans="1:11" s="119" customFormat="1">
      <c r="A145" s="32">
        <f ca="1">IF(OFFSET(A145,-1,0) ="",OFFSET(A145,-2,0)+1,OFFSET(A145,-1,0)+1 )</f>
        <v>45</v>
      </c>
      <c r="B145" s="194"/>
      <c r="C145" s="194"/>
      <c r="D145" s="185"/>
      <c r="E145" s="185"/>
      <c r="F145" s="185"/>
      <c r="G145" s="187"/>
      <c r="H145" s="188"/>
      <c r="I145" s="188"/>
      <c r="J145" s="188"/>
      <c r="K145" s="120"/>
    </row>
    <row r="146" spans="1:11" s="119" customFormat="1">
      <c r="A146" s="32">
        <f ca="1">IF(OFFSET(A146,-1,0) ="",OFFSET(A146,-2,0)+1,OFFSET(A146,-1,0)+1 )</f>
        <v>46</v>
      </c>
      <c r="B146" s="194"/>
      <c r="C146" s="194"/>
      <c r="D146" s="185"/>
      <c r="E146" s="185"/>
      <c r="F146" s="185"/>
      <c r="G146" s="187"/>
      <c r="H146" s="188"/>
      <c r="I146" s="188"/>
      <c r="J146" s="188"/>
      <c r="K146" s="120"/>
    </row>
    <row r="147" spans="1:11" s="119" customFormat="1" ht="14.25">
      <c r="A147" s="32"/>
      <c r="B147" s="195"/>
      <c r="C147" s="195"/>
      <c r="D147" s="195"/>
      <c r="E147" s="195"/>
      <c r="F147" s="195"/>
      <c r="G147" s="195"/>
      <c r="H147" s="195"/>
      <c r="I147" s="195"/>
      <c r="J147" s="195"/>
      <c r="K147" s="120"/>
    </row>
    <row r="148" spans="1:11" s="119" customFormat="1">
      <c r="A148" s="32">
        <f ca="1">IF(OFFSET(A148,-1,0) ="",OFFSET(A148,-2,0)+1,OFFSET(A148,-1,0)+1 )</f>
        <v>47</v>
      </c>
      <c r="B148" s="194"/>
      <c r="C148" s="194"/>
      <c r="D148" s="185"/>
      <c r="E148" s="185"/>
      <c r="F148" s="185"/>
      <c r="G148" s="187"/>
      <c r="H148" s="188"/>
      <c r="I148" s="188"/>
      <c r="J148" s="188"/>
      <c r="K148" s="120"/>
    </row>
    <row r="149" spans="1:11" s="119" customFormat="1" ht="14.25">
      <c r="A149" s="32"/>
      <c r="B149" s="195"/>
      <c r="C149" s="195"/>
      <c r="D149" s="195"/>
      <c r="E149" s="195"/>
      <c r="F149" s="195"/>
      <c r="G149" s="195"/>
      <c r="H149" s="195"/>
      <c r="I149" s="195"/>
      <c r="J149" s="195"/>
      <c r="K149" s="120"/>
    </row>
    <row r="150" spans="1:11" s="119" customFormat="1">
      <c r="A150" s="32">
        <f ca="1">IF(OFFSET(A150,-1,0) ="",OFFSET(A150,-2,0)+1,OFFSET(A150,-1,0)+1 )</f>
        <v>48</v>
      </c>
      <c r="B150" s="194"/>
      <c r="C150" s="185"/>
      <c r="D150" s="185"/>
      <c r="E150" s="185"/>
      <c r="F150" s="187"/>
      <c r="G150" s="188"/>
      <c r="H150" s="188"/>
      <c r="I150" s="188"/>
      <c r="J150" s="189"/>
    </row>
    <row r="151" spans="1:11" s="119" customFormat="1">
      <c r="A151" s="121"/>
      <c r="B151" s="194"/>
      <c r="C151" s="185"/>
      <c r="D151" s="185"/>
      <c r="E151" s="185"/>
      <c r="F151" s="187"/>
      <c r="G151" s="188"/>
      <c r="H151" s="188"/>
      <c r="I151" s="188"/>
      <c r="J151" s="189"/>
    </row>
    <row r="152" spans="1:11" s="119" customFormat="1">
      <c r="A152" s="121"/>
      <c r="B152" s="194"/>
      <c r="C152" s="186"/>
      <c r="D152" s="185"/>
      <c r="E152" s="185"/>
      <c r="F152" s="187"/>
      <c r="G152" s="188"/>
      <c r="H152" s="188"/>
      <c r="I152" s="188"/>
      <c r="J152" s="189"/>
    </row>
    <row r="153" spans="1:11" s="119" customFormat="1">
      <c r="A153" s="121"/>
      <c r="B153" s="194"/>
      <c r="C153" s="186"/>
      <c r="D153" s="185"/>
      <c r="E153" s="185"/>
      <c r="F153" s="187"/>
      <c r="G153" s="188"/>
      <c r="H153" s="188"/>
      <c r="I153" s="188"/>
      <c r="J153" s="189"/>
    </row>
    <row r="154" spans="1:11" s="119" customFormat="1">
      <c r="A154" s="121"/>
      <c r="B154" s="194"/>
      <c r="C154" s="186"/>
      <c r="D154" s="185"/>
      <c r="E154" s="185"/>
      <c r="F154" s="187"/>
      <c r="G154" s="188"/>
      <c r="H154" s="188"/>
      <c r="I154" s="188"/>
      <c r="J154" s="189"/>
    </row>
    <row r="155" spans="1:11" s="119" customFormat="1">
      <c r="A155" s="121"/>
      <c r="B155" s="194"/>
      <c r="C155" s="185"/>
      <c r="D155" s="185"/>
      <c r="E155" s="185"/>
      <c r="F155" s="187"/>
      <c r="G155" s="188"/>
      <c r="H155" s="188"/>
      <c r="I155" s="188"/>
      <c r="J155" s="189"/>
    </row>
    <row r="156" spans="1:11" s="123" customFormat="1">
      <c r="A156" s="121"/>
      <c r="B156" s="220"/>
      <c r="C156" s="220"/>
      <c r="D156" s="220"/>
      <c r="E156" s="197"/>
      <c r="F156" s="187"/>
      <c r="G156" s="188"/>
      <c r="H156" s="188"/>
      <c r="I156" s="188"/>
      <c r="J156" s="189"/>
    </row>
    <row r="157" spans="1:11" s="123" customFormat="1">
      <c r="A157" s="121"/>
      <c r="B157" s="190"/>
      <c r="C157" s="191"/>
      <c r="D157" s="191"/>
      <c r="E157" s="191"/>
      <c r="F157" s="187"/>
      <c r="G157" s="188"/>
      <c r="H157" s="188"/>
      <c r="I157" s="188"/>
      <c r="J157" s="189"/>
    </row>
    <row r="158" spans="1:11" s="123" customFormat="1">
      <c r="A158" s="121"/>
      <c r="B158" s="190"/>
      <c r="C158" s="191"/>
      <c r="D158" s="191"/>
      <c r="E158" s="191"/>
      <c r="F158" s="187"/>
      <c r="G158" s="188"/>
      <c r="H158" s="188"/>
      <c r="I158" s="188"/>
      <c r="J158" s="189"/>
    </row>
    <row r="159" spans="1:11" s="123" customFormat="1">
      <c r="A159" s="121"/>
      <c r="B159" s="190"/>
      <c r="C159" s="191"/>
      <c r="D159" s="191"/>
      <c r="E159" s="191"/>
      <c r="F159" s="187"/>
      <c r="G159" s="188"/>
      <c r="H159" s="188"/>
      <c r="I159" s="188"/>
      <c r="J159" s="189"/>
    </row>
    <row r="160" spans="1:11" s="123" customFormat="1">
      <c r="A160" s="121"/>
      <c r="B160" s="190"/>
      <c r="C160" s="191"/>
      <c r="D160" s="191"/>
      <c r="E160" s="191"/>
      <c r="F160" s="187"/>
      <c r="G160" s="188"/>
      <c r="H160" s="188"/>
      <c r="I160" s="188"/>
      <c r="J160" s="189"/>
    </row>
    <row r="161" spans="1:10" s="123" customFormat="1">
      <c r="A161" s="121"/>
      <c r="B161" s="190"/>
      <c r="C161" s="191"/>
      <c r="D161" s="191"/>
      <c r="E161" s="191"/>
      <c r="F161" s="187"/>
      <c r="G161" s="188"/>
      <c r="H161" s="188"/>
      <c r="I161" s="188"/>
      <c r="J161" s="189"/>
    </row>
    <row r="162" spans="1:10" s="123" customFormat="1">
      <c r="A162" s="121"/>
      <c r="B162" s="190"/>
      <c r="C162" s="191"/>
      <c r="D162" s="191"/>
      <c r="E162" s="191"/>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4"/>
      <c r="B165" s="190"/>
      <c r="C165" s="191"/>
      <c r="D165" s="191"/>
      <c r="E165" s="191"/>
      <c r="F165" s="187"/>
      <c r="G165" s="188"/>
      <c r="H165" s="188"/>
      <c r="I165" s="188"/>
      <c r="J165" s="189"/>
    </row>
    <row r="166" spans="1:10" s="123" customFormat="1">
      <c r="A166" s="124"/>
      <c r="B166" s="190"/>
      <c r="C166" s="191"/>
      <c r="D166" s="191"/>
      <c r="E166" s="191"/>
      <c r="F166" s="187"/>
      <c r="G166" s="188"/>
      <c r="H166" s="188"/>
      <c r="I166" s="188"/>
      <c r="J166" s="189"/>
    </row>
    <row r="167" spans="1:10" s="123" customFormat="1">
      <c r="A167" s="124"/>
      <c r="B167" s="190"/>
      <c r="C167" s="191"/>
      <c r="D167" s="191"/>
      <c r="E167" s="191"/>
      <c r="F167" s="192"/>
      <c r="G167" s="193"/>
      <c r="H167" s="193"/>
      <c r="I167" s="193"/>
      <c r="J167" s="192"/>
    </row>
    <row r="168" spans="1:10" s="123" customFormat="1">
      <c r="A168" s="124"/>
      <c r="B168" s="190"/>
      <c r="C168" s="191"/>
      <c r="D168" s="191"/>
      <c r="E168" s="191"/>
      <c r="F168" s="187"/>
      <c r="G168" s="188"/>
      <c r="H168" s="188"/>
      <c r="I168" s="188"/>
      <c r="J168" s="189"/>
    </row>
    <row r="169" spans="1:10" s="123" customFormat="1">
      <c r="A169" s="124"/>
      <c r="B169" s="190"/>
      <c r="C169" s="191"/>
      <c r="D169" s="191"/>
      <c r="E169" s="191"/>
      <c r="F169" s="187"/>
      <c r="G169" s="188"/>
      <c r="H169" s="188"/>
      <c r="I169" s="188"/>
      <c r="J169" s="189"/>
    </row>
    <row r="170" spans="1:10" s="123" customFormat="1">
      <c r="A170" s="124"/>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92"/>
      <c r="G172" s="193"/>
      <c r="H172" s="193"/>
      <c r="I172" s="193"/>
      <c r="J172" s="192"/>
    </row>
    <row r="173" spans="1:10" s="123" customFormat="1">
      <c r="A173" s="122"/>
      <c r="B173" s="190"/>
      <c r="C173" s="191"/>
      <c r="D173" s="191"/>
      <c r="E173" s="191"/>
      <c r="F173" s="187"/>
      <c r="G173" s="188"/>
      <c r="H173" s="188"/>
      <c r="I173" s="188"/>
      <c r="J173" s="189"/>
    </row>
    <row r="174" spans="1:10" s="123" customFormat="1">
      <c r="A174" s="122"/>
      <c r="B174" s="190"/>
      <c r="C174" s="191"/>
      <c r="D174" s="191"/>
      <c r="E174" s="191"/>
      <c r="F174" s="187"/>
      <c r="G174" s="188"/>
      <c r="H174" s="188"/>
      <c r="I174" s="188"/>
      <c r="J174" s="189"/>
    </row>
    <row r="175" spans="1:10" s="123" customFormat="1">
      <c r="A175" s="122"/>
      <c r="B175" s="190"/>
      <c r="C175" s="191"/>
      <c r="D175" s="191"/>
      <c r="E175" s="191"/>
      <c r="F175" s="187"/>
      <c r="G175" s="188"/>
      <c r="H175" s="188"/>
      <c r="I175" s="188"/>
      <c r="J175" s="189"/>
    </row>
    <row r="176" spans="1:10" s="123" customFormat="1">
      <c r="A176" s="125"/>
      <c r="B176" s="190"/>
      <c r="C176" s="191"/>
      <c r="D176" s="191"/>
      <c r="E176" s="191"/>
      <c r="F176" s="192"/>
      <c r="G176" s="193"/>
      <c r="H176" s="193"/>
      <c r="I176" s="193"/>
      <c r="J176" s="192"/>
    </row>
    <row r="177" spans="1:10" s="123" customFormat="1">
      <c r="A177" s="122"/>
      <c r="B177" s="194"/>
      <c r="C177" s="188"/>
      <c r="D177" s="187"/>
      <c r="E177" s="187"/>
      <c r="F177" s="187"/>
      <c r="G177" s="188"/>
      <c r="H177" s="188"/>
      <c r="I177" s="188"/>
      <c r="J177" s="189"/>
    </row>
    <row r="178" spans="1:10" s="123" customFormat="1">
      <c r="A178" s="122"/>
      <c r="B178" s="194"/>
      <c r="C178" s="188"/>
      <c r="D178" s="187"/>
      <c r="E178" s="187"/>
      <c r="F178" s="187"/>
      <c r="G178" s="188"/>
      <c r="H178" s="188"/>
      <c r="I178" s="188"/>
      <c r="J178" s="189"/>
    </row>
    <row r="179" spans="1:10" s="123" customFormat="1">
      <c r="A179" s="122"/>
      <c r="B179" s="194"/>
      <c r="C179" s="188"/>
      <c r="D179" s="187"/>
      <c r="E179" s="187"/>
      <c r="F179" s="187"/>
      <c r="G179" s="188"/>
      <c r="H179" s="188"/>
      <c r="I179" s="188"/>
      <c r="J179" s="189"/>
    </row>
    <row r="180" spans="1:10" s="123" customFormat="1">
      <c r="A180" s="122"/>
      <c r="B180" s="194"/>
      <c r="C180" s="188"/>
      <c r="D180" s="187"/>
      <c r="E180" s="187"/>
      <c r="F180" s="187"/>
      <c r="G180" s="188"/>
      <c r="H180" s="188"/>
      <c r="I180" s="188"/>
      <c r="J180" s="189"/>
    </row>
    <row r="181" spans="1:10" s="123" customFormat="1">
      <c r="A181" s="122"/>
      <c r="B181" s="194"/>
      <c r="C181" s="188"/>
      <c r="D181" s="187"/>
      <c r="E181" s="187"/>
      <c r="F181" s="187"/>
      <c r="G181" s="188"/>
      <c r="H181" s="188"/>
      <c r="I181" s="188"/>
      <c r="J181" s="189"/>
    </row>
    <row r="182" spans="1:10" s="123" customFormat="1">
      <c r="A182" s="122"/>
      <c r="B182" s="194"/>
      <c r="C182" s="188"/>
      <c r="D182" s="187"/>
      <c r="E182" s="187"/>
      <c r="F182" s="187"/>
      <c r="G182" s="188"/>
      <c r="H182" s="188"/>
      <c r="I182" s="188"/>
      <c r="J182" s="189"/>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ht="14.25">
      <c r="A188" s="125"/>
      <c r="B188" s="218"/>
      <c r="C188" s="218"/>
      <c r="D188" s="218"/>
      <c r="E188" s="198"/>
      <c r="F188" s="192"/>
      <c r="G188" s="193"/>
      <c r="H188" s="193"/>
      <c r="I188" s="193"/>
      <c r="J188" s="192"/>
    </row>
    <row r="189" spans="1:10" s="123" customFormat="1">
      <c r="A189" s="122"/>
      <c r="B189" s="194"/>
      <c r="C189" s="188"/>
      <c r="D189" s="187"/>
      <c r="E189" s="187"/>
      <c r="F189" s="187"/>
      <c r="G189" s="188"/>
      <c r="H189" s="188"/>
      <c r="I189" s="188"/>
      <c r="J189" s="189"/>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ht="14.25">
      <c r="A192" s="125"/>
      <c r="B192" s="218"/>
      <c r="C192" s="218"/>
      <c r="D192" s="218"/>
      <c r="E192" s="198"/>
      <c r="F192" s="192"/>
      <c r="G192" s="193"/>
      <c r="H192" s="193"/>
      <c r="I192" s="193"/>
      <c r="J192" s="192"/>
    </row>
    <row r="193" spans="1:10" s="123" customFormat="1">
      <c r="A193" s="122"/>
      <c r="B193" s="194"/>
      <c r="C193" s="188"/>
      <c r="D193" s="187"/>
      <c r="E193" s="187"/>
      <c r="F193" s="187"/>
      <c r="G193" s="188"/>
      <c r="H193" s="188"/>
      <c r="I193" s="188"/>
      <c r="J193" s="189"/>
    </row>
    <row r="194" spans="1:10" s="123" customFormat="1">
      <c r="A194" s="122"/>
      <c r="B194" s="194"/>
      <c r="C194" s="188"/>
      <c r="D194" s="187"/>
      <c r="E194" s="187"/>
      <c r="F194" s="187"/>
      <c r="G194" s="188"/>
      <c r="H194" s="188"/>
      <c r="I194" s="188"/>
      <c r="J194" s="189"/>
    </row>
    <row r="195" spans="1:10" s="123" customFormat="1">
      <c r="A195" s="122"/>
      <c r="B195" s="194"/>
      <c r="C195" s="188"/>
      <c r="D195" s="187"/>
      <c r="E195" s="187"/>
      <c r="F195" s="187"/>
      <c r="G195" s="188"/>
      <c r="H195" s="188"/>
      <c r="I195" s="188"/>
      <c r="J195" s="189"/>
    </row>
    <row r="196" spans="1:10" s="123" customFormat="1" ht="14.25">
      <c r="A196" s="125"/>
      <c r="B196" s="218"/>
      <c r="C196" s="218"/>
      <c r="D196" s="218"/>
      <c r="E196" s="198"/>
      <c r="F196" s="192"/>
      <c r="G196" s="193"/>
      <c r="H196" s="193"/>
      <c r="I196" s="193"/>
      <c r="J196" s="192"/>
    </row>
    <row r="197" spans="1:10" s="123" customFormat="1">
      <c r="A197" s="122"/>
      <c r="B197" s="194"/>
      <c r="C197" s="188"/>
      <c r="D197" s="187"/>
      <c r="E197" s="187"/>
      <c r="F197" s="187"/>
      <c r="G197" s="188"/>
      <c r="H197" s="188"/>
      <c r="I197" s="188"/>
      <c r="J197" s="189"/>
    </row>
    <row r="198" spans="1:10" s="123" customFormat="1">
      <c r="A198" s="122"/>
      <c r="B198" s="194"/>
      <c r="C198" s="188"/>
      <c r="D198" s="187"/>
      <c r="E198" s="187"/>
      <c r="F198" s="187"/>
      <c r="G198" s="188"/>
      <c r="H198" s="188"/>
      <c r="I198" s="188"/>
      <c r="J198" s="189"/>
    </row>
    <row r="199" spans="1:10" s="123" customFormat="1" ht="14.25">
      <c r="A199" s="125"/>
      <c r="B199" s="218"/>
      <c r="C199" s="218"/>
      <c r="D199" s="218"/>
      <c r="E199" s="198"/>
      <c r="F199" s="192"/>
      <c r="G199" s="193"/>
      <c r="H199" s="193"/>
      <c r="I199" s="193"/>
      <c r="J199" s="192"/>
    </row>
    <row r="200" spans="1:10" s="123" customFormat="1">
      <c r="A200" s="122"/>
      <c r="B200" s="194"/>
      <c r="C200" s="188"/>
      <c r="D200" s="187"/>
      <c r="E200" s="187"/>
      <c r="F200" s="187"/>
      <c r="G200" s="188"/>
      <c r="H200" s="188"/>
      <c r="I200" s="188"/>
      <c r="J200" s="189"/>
    </row>
    <row r="201" spans="1:10" s="123" customFormat="1">
      <c r="A201" s="122"/>
      <c r="B201" s="194"/>
      <c r="C201" s="188"/>
      <c r="D201" s="187"/>
      <c r="E201" s="187"/>
      <c r="F201" s="187"/>
      <c r="G201" s="188"/>
      <c r="H201" s="188"/>
      <c r="I201" s="188"/>
      <c r="J201" s="189"/>
    </row>
    <row r="202" spans="1:10" s="123" customFormat="1">
      <c r="A202" s="122"/>
      <c r="B202" s="194"/>
      <c r="C202" s="188"/>
      <c r="D202" s="187"/>
      <c r="E202" s="187"/>
      <c r="F202" s="187"/>
      <c r="G202" s="188"/>
      <c r="H202" s="188"/>
      <c r="I202" s="188"/>
      <c r="J202" s="189"/>
    </row>
    <row r="203" spans="1:10" s="123" customFormat="1">
      <c r="A203" s="122"/>
      <c r="B203" s="194"/>
      <c r="C203" s="188"/>
      <c r="D203" s="187"/>
      <c r="E203" s="187"/>
      <c r="F203" s="187"/>
      <c r="G203" s="188"/>
      <c r="H203" s="188"/>
      <c r="I203" s="188"/>
      <c r="J203" s="189"/>
    </row>
    <row r="204" spans="1:10" s="123" customFormat="1">
      <c r="A204" s="122"/>
      <c r="B204" s="194"/>
      <c r="C204" s="188"/>
      <c r="D204" s="187"/>
      <c r="E204" s="187"/>
      <c r="F204" s="187"/>
      <c r="G204" s="188"/>
      <c r="H204" s="188"/>
      <c r="I204" s="188"/>
      <c r="J204" s="189"/>
    </row>
  </sheetData>
  <mergeCells count="16">
    <mergeCell ref="A1:D1"/>
    <mergeCell ref="A2:D2"/>
    <mergeCell ref="F2:F3"/>
    <mergeCell ref="C3:D3"/>
    <mergeCell ref="B4:D4"/>
    <mergeCell ref="B5:D5"/>
    <mergeCell ref="B6:D6"/>
    <mergeCell ref="B7:D7"/>
    <mergeCell ref="B8:D8"/>
    <mergeCell ref="G16:I16"/>
    <mergeCell ref="B199:D199"/>
    <mergeCell ref="B18:D18"/>
    <mergeCell ref="B156:D156"/>
    <mergeCell ref="B188:D188"/>
    <mergeCell ref="B192:D192"/>
    <mergeCell ref="B196:D196"/>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05:I262" xr:uid="{00000000-0002-0000-0500-000002000000}">
      <formula1>#REF!</formula1>
      <formula2>0</formula2>
    </dataValidation>
    <dataValidation type="list" allowBlank="1" sqref="H100:J149 G150:I204 G19:I99"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109</v>
      </c>
    </row>
    <row r="2" spans="1:12" s="131" customFormat="1" ht="26.25">
      <c r="A2" s="130"/>
      <c r="C2" s="238" t="s">
        <v>110</v>
      </c>
      <c r="D2" s="238"/>
      <c r="E2" s="238"/>
      <c r="F2" s="238"/>
      <c r="G2" s="238"/>
      <c r="H2" s="132" t="s">
        <v>111</v>
      </c>
      <c r="I2" s="133"/>
      <c r="J2" s="133"/>
      <c r="K2" s="133"/>
      <c r="L2" s="133"/>
    </row>
    <row r="3" spans="1:12" s="131" customFormat="1" ht="23.25">
      <c r="A3" s="130"/>
      <c r="C3" s="239" t="s">
        <v>112</v>
      </c>
      <c r="D3" s="239"/>
      <c r="E3" s="134"/>
      <c r="F3" s="240" t="s">
        <v>113</v>
      </c>
      <c r="G3" s="240"/>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34" t="s">
        <v>114</v>
      </c>
      <c r="C6" s="234"/>
      <c r="D6" s="142"/>
      <c r="E6" s="142"/>
      <c r="F6" s="142"/>
      <c r="G6" s="143"/>
      <c r="H6" s="143"/>
    </row>
    <row r="7" spans="1:12">
      <c r="B7" s="144" t="s">
        <v>115</v>
      </c>
      <c r="C7" s="145"/>
      <c r="D7" s="145"/>
      <c r="E7" s="145"/>
      <c r="F7" s="145"/>
      <c r="G7" s="146"/>
    </row>
    <row r="8" spans="1:12">
      <c r="A8" s="147" t="s">
        <v>58</v>
      </c>
      <c r="B8" s="148" t="s">
        <v>116</v>
      </c>
      <c r="C8" s="148" t="s">
        <v>117</v>
      </c>
      <c r="D8" s="148" t="s">
        <v>118</v>
      </c>
      <c r="E8" s="148" t="s">
        <v>119</v>
      </c>
      <c r="F8" s="148" t="s">
        <v>120</v>
      </c>
      <c r="G8" s="148" t="s">
        <v>121</v>
      </c>
      <c r="H8" s="148" t="s">
        <v>122</v>
      </c>
      <c r="I8" s="149" t="s">
        <v>123</v>
      </c>
      <c r="L8" s="127"/>
    </row>
    <row r="9" spans="1:12" s="154" customFormat="1" ht="14.25">
      <c r="A9" s="150"/>
      <c r="B9" s="151" t="s">
        <v>124</v>
      </c>
      <c r="C9" s="151" t="s">
        <v>125</v>
      </c>
      <c r="D9" s="151" t="s">
        <v>126</v>
      </c>
      <c r="E9" s="151" t="s">
        <v>127</v>
      </c>
      <c r="F9" s="151" t="s">
        <v>128</v>
      </c>
      <c r="G9" s="151" t="s">
        <v>129</v>
      </c>
      <c r="H9" s="151" t="s">
        <v>130</v>
      </c>
      <c r="I9" s="152"/>
      <c r="J9" s="153"/>
      <c r="K9" s="153"/>
    </row>
    <row r="10" spans="1:12">
      <c r="A10" s="155">
        <v>1</v>
      </c>
      <c r="B10" s="156" t="s">
        <v>66</v>
      </c>
      <c r="C10" s="156" t="s">
        <v>131</v>
      </c>
      <c r="D10" s="156" t="s">
        <v>132</v>
      </c>
      <c r="E10" s="156" t="s">
        <v>133</v>
      </c>
      <c r="F10" s="156" t="s">
        <v>134</v>
      </c>
      <c r="G10" s="156" t="s">
        <v>135</v>
      </c>
      <c r="H10" s="156" t="s">
        <v>135</v>
      </c>
      <c r="I10" s="157"/>
      <c r="L10" s="127"/>
    </row>
    <row r="11" spans="1:12" ht="20.25" customHeight="1">
      <c r="A11" s="155">
        <v>2</v>
      </c>
      <c r="B11" s="156" t="s">
        <v>67</v>
      </c>
      <c r="C11" s="156" t="s">
        <v>136</v>
      </c>
      <c r="D11" s="156" t="s">
        <v>137</v>
      </c>
      <c r="E11" s="156" t="s">
        <v>138</v>
      </c>
      <c r="F11" s="156" t="s">
        <v>134</v>
      </c>
      <c r="G11" s="156" t="s">
        <v>135</v>
      </c>
      <c r="H11" s="156" t="s">
        <v>139</v>
      </c>
      <c r="I11" s="157" t="s">
        <v>140</v>
      </c>
      <c r="L11" s="127"/>
    </row>
    <row r="12" spans="1:12" ht="20.25" customHeight="1">
      <c r="A12" s="155">
        <v>3</v>
      </c>
      <c r="B12" s="156" t="s">
        <v>141</v>
      </c>
      <c r="C12" s="156" t="s">
        <v>142</v>
      </c>
      <c r="D12" s="156" t="s">
        <v>137</v>
      </c>
      <c r="E12" s="156" t="s">
        <v>133</v>
      </c>
      <c r="F12" s="156" t="s">
        <v>143</v>
      </c>
      <c r="G12" s="156" t="s">
        <v>135</v>
      </c>
      <c r="H12" s="156" t="s">
        <v>135</v>
      </c>
      <c r="I12" s="157"/>
      <c r="L12" s="127"/>
    </row>
    <row r="13" spans="1:12" ht="15" customHeight="1">
      <c r="B13" s="158"/>
      <c r="C13" s="145"/>
      <c r="D13" s="145"/>
      <c r="E13" s="145"/>
      <c r="F13" s="145"/>
      <c r="G13" s="146"/>
    </row>
    <row r="14" spans="1:12" ht="21.75" customHeight="1">
      <c r="B14" s="234" t="s">
        <v>144</v>
      </c>
      <c r="C14" s="234"/>
      <c r="D14" s="234"/>
      <c r="E14" s="142"/>
      <c r="F14" s="142"/>
      <c r="G14" s="143"/>
      <c r="H14" s="143"/>
    </row>
    <row r="15" spans="1:12">
      <c r="B15" s="144" t="s">
        <v>145</v>
      </c>
      <c r="C15" s="145"/>
      <c r="D15" s="145"/>
      <c r="E15" s="145"/>
      <c r="F15" s="145"/>
      <c r="G15" s="146"/>
    </row>
    <row r="16" spans="1:12" ht="31.5" customHeight="1">
      <c r="A16" s="147" t="s">
        <v>58</v>
      </c>
      <c r="B16" s="148" t="s">
        <v>146</v>
      </c>
      <c r="C16" s="148" t="s">
        <v>41</v>
      </c>
      <c r="D16" s="148" t="s">
        <v>43</v>
      </c>
      <c r="E16" s="148" t="s">
        <v>139</v>
      </c>
      <c r="F16" s="148" t="s">
        <v>45</v>
      </c>
      <c r="G16" s="148" t="s">
        <v>147</v>
      </c>
      <c r="L16" s="127"/>
    </row>
    <row r="17" spans="1:12" s="154" customFormat="1" ht="51">
      <c r="A17" s="150"/>
      <c r="B17" s="151" t="s">
        <v>124</v>
      </c>
      <c r="C17" s="159" t="s">
        <v>148</v>
      </c>
      <c r="D17" s="159" t="s">
        <v>149</v>
      </c>
      <c r="E17" s="159" t="s">
        <v>150</v>
      </c>
      <c r="F17" s="159" t="s">
        <v>151</v>
      </c>
      <c r="G17" s="159" t="s">
        <v>152</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141</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153</v>
      </c>
      <c r="D21" s="164" t="e">
        <f>SUM(C20,D20,G20)/SUM(C20:G20)</f>
        <v>#REF!</v>
      </c>
      <c r="E21" s="165"/>
      <c r="F21" s="165"/>
      <c r="G21" s="165"/>
      <c r="L21" s="127"/>
    </row>
    <row r="22" spans="1:12">
      <c r="B22" s="158"/>
      <c r="C22" s="145"/>
      <c r="D22" s="145"/>
      <c r="E22" s="145"/>
      <c r="F22" s="145"/>
      <c r="G22" s="146"/>
    </row>
    <row r="23" spans="1:12" ht="21.75" customHeight="1">
      <c r="B23" s="234" t="s">
        <v>154</v>
      </c>
      <c r="C23" s="234"/>
      <c r="D23" s="234"/>
      <c r="E23" s="142"/>
      <c r="F23" s="142"/>
      <c r="G23" s="143"/>
      <c r="H23" s="143"/>
    </row>
    <row r="24" spans="1:12" ht="21.75" customHeight="1">
      <c r="B24" s="144" t="s">
        <v>155</v>
      </c>
      <c r="C24" s="166"/>
      <c r="D24" s="166"/>
      <c r="E24" s="142"/>
      <c r="F24" s="142"/>
      <c r="G24" s="143"/>
      <c r="H24" s="143"/>
    </row>
    <row r="25" spans="1:12">
      <c r="B25" s="167" t="s">
        <v>156</v>
      </c>
      <c r="C25" s="145"/>
      <c r="D25" s="145"/>
      <c r="E25" s="145"/>
      <c r="F25" s="145"/>
      <c r="G25" s="146"/>
    </row>
    <row r="26" spans="1:12" ht="18.75" customHeight="1">
      <c r="A26" s="147" t="s">
        <v>58</v>
      </c>
      <c r="B26" s="148" t="s">
        <v>157</v>
      </c>
      <c r="C26" s="148" t="s">
        <v>158</v>
      </c>
      <c r="D26" s="148" t="s">
        <v>159</v>
      </c>
      <c r="E26" s="148" t="s">
        <v>160</v>
      </c>
      <c r="F26" s="148" t="s">
        <v>161</v>
      </c>
      <c r="G26" s="237" t="s">
        <v>107</v>
      </c>
      <c r="H26" s="237"/>
    </row>
    <row r="27" spans="1:12">
      <c r="A27" s="155">
        <v>1</v>
      </c>
      <c r="B27" s="156" t="s">
        <v>162</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35"/>
      <c r="H27" s="235"/>
    </row>
    <row r="28" spans="1:12" ht="20.25" customHeight="1">
      <c r="A28" s="155">
        <v>2</v>
      </c>
      <c r="B28" s="156" t="s">
        <v>163</v>
      </c>
      <c r="C28" s="160" t="e">
        <f>COUNTIFS(#REF!, "*Major*",#REF!,"*Open*")</f>
        <v>#REF!</v>
      </c>
      <c r="D28" s="160" t="e">
        <f>COUNTIFS(#REF!, "*Major*",#REF!,"*Resolved*")</f>
        <v>#REF!</v>
      </c>
      <c r="E28" s="160" t="e">
        <f>COUNTIFS(#REF!, "*Major*",#REF!,"*Reopened*")</f>
        <v>#REF!</v>
      </c>
      <c r="F28" s="160" t="e">
        <f>COUNTIFS(#REF!, "*Major*",#REF!,"*Closed*") + COUNTIFS(#REF!, "*Major*",#REF!,"*Ready for client test*")</f>
        <v>#REF!</v>
      </c>
      <c r="G28" s="235"/>
      <c r="H28" s="235"/>
    </row>
    <row r="29" spans="1:12" ht="20.25" customHeight="1">
      <c r="A29" s="155">
        <v>3</v>
      </c>
      <c r="B29" s="156" t="s">
        <v>164</v>
      </c>
      <c r="C29" s="160" t="e">
        <f>COUNTIFS(#REF!, "*Normal*",#REF!,"*Open*")</f>
        <v>#REF!</v>
      </c>
      <c r="D29" s="160" t="e">
        <f>COUNTIFS(#REF!, "*Normal*",#REF!,"*Resolved*")</f>
        <v>#REF!</v>
      </c>
      <c r="E29" s="160" t="e">
        <f>COUNTIFS(#REF!, "*Normal*",#REF!,"*Reopened*")</f>
        <v>#REF!</v>
      </c>
      <c r="F29" s="160" t="e">
        <f>COUNTIFS(#REF!, "*Normal*",#REF!,"*Closed*") + COUNTIFS(#REF!, "*Normal*",#REF!,"*Ready for client test*")</f>
        <v>#REF!</v>
      </c>
      <c r="G29" s="235"/>
      <c r="H29" s="235"/>
    </row>
    <row r="30" spans="1:12" ht="20.25" customHeight="1">
      <c r="A30" s="155">
        <v>4</v>
      </c>
      <c r="B30" s="156" t="s">
        <v>165</v>
      </c>
      <c r="C30" s="160" t="e">
        <f>COUNTIFS(#REF!, "*Minor*",#REF!,"*Open*")</f>
        <v>#REF!</v>
      </c>
      <c r="D30" s="160" t="e">
        <f>COUNTIFS(#REF!, "*Minor*",#REF!,"*Resolved*")</f>
        <v>#REF!</v>
      </c>
      <c r="E30" s="160" t="e">
        <f>COUNTIFS(#REF!, "*Minor*",#REF!,"*Reopened*")</f>
        <v>#REF!</v>
      </c>
      <c r="F30" s="160" t="e">
        <f>COUNTIFS(#REF!, "*Minor*",#REF!,"*Closed*") + COUNTIFS(#REF!, "*Minor*",#REF!,"*Ready for client test*")</f>
        <v>#REF!</v>
      </c>
      <c r="G30" s="235"/>
      <c r="H30" s="235"/>
    </row>
    <row r="31" spans="1:12" ht="20.25" customHeight="1">
      <c r="A31" s="155"/>
      <c r="B31" s="147" t="s">
        <v>100</v>
      </c>
      <c r="C31" s="168" t="e">
        <f>SUM(C27:C30)</f>
        <v>#REF!</v>
      </c>
      <c r="D31" s="147">
        <v>0</v>
      </c>
      <c r="E31" s="147">
        <v>0</v>
      </c>
      <c r="F31" s="168" t="e">
        <f>SUM(F27:F30)</f>
        <v>#REF!</v>
      </c>
      <c r="G31" s="235"/>
      <c r="H31" s="235"/>
    </row>
    <row r="32" spans="1:12" ht="20.25" customHeight="1">
      <c r="A32" s="161"/>
      <c r="B32" s="162"/>
      <c r="C32" s="165"/>
      <c r="D32" s="165"/>
      <c r="E32" s="165"/>
      <c r="F32" s="165"/>
      <c r="G32" s="165"/>
      <c r="H32" s="165"/>
    </row>
    <row r="33" spans="1:12">
      <c r="B33" s="167" t="s">
        <v>166</v>
      </c>
      <c r="C33" s="145"/>
      <c r="D33" s="145"/>
      <c r="E33" s="145"/>
      <c r="F33" s="145"/>
      <c r="G33" s="146"/>
    </row>
    <row r="34" spans="1:12" ht="18.75" customHeight="1">
      <c r="A34" s="147" t="s">
        <v>58</v>
      </c>
      <c r="B34" s="148" t="s">
        <v>167</v>
      </c>
      <c r="C34" s="148" t="s">
        <v>168</v>
      </c>
      <c r="D34" s="148" t="s">
        <v>169</v>
      </c>
      <c r="E34" s="148" t="s">
        <v>120</v>
      </c>
      <c r="F34" s="231" t="s">
        <v>123</v>
      </c>
      <c r="G34" s="231"/>
    </row>
    <row r="35" spans="1:12" s="154" customFormat="1" ht="14.25">
      <c r="A35" s="150"/>
      <c r="B35" s="151" t="s">
        <v>170</v>
      </c>
      <c r="C35" s="159" t="s">
        <v>171</v>
      </c>
      <c r="D35" s="159" t="s">
        <v>172</v>
      </c>
      <c r="E35" s="159" t="s">
        <v>128</v>
      </c>
      <c r="F35" s="236"/>
      <c r="G35" s="236"/>
      <c r="H35" s="153"/>
      <c r="I35" s="153"/>
      <c r="J35" s="153"/>
      <c r="K35" s="153"/>
      <c r="L35" s="153"/>
    </row>
    <row r="36" spans="1:12">
      <c r="A36" s="155">
        <v>1</v>
      </c>
      <c r="B36" s="156" t="s">
        <v>173</v>
      </c>
      <c r="C36" s="160" t="s">
        <v>174</v>
      </c>
      <c r="D36" s="160" t="s">
        <v>165</v>
      </c>
      <c r="E36" s="160" t="s">
        <v>134</v>
      </c>
      <c r="F36" s="235"/>
      <c r="G36" s="235"/>
    </row>
    <row r="37" spans="1:12" ht="20.25" customHeight="1">
      <c r="A37" s="155">
        <v>2</v>
      </c>
      <c r="B37" s="156" t="s">
        <v>175</v>
      </c>
      <c r="C37" s="160" t="s">
        <v>176</v>
      </c>
      <c r="D37" s="160" t="s">
        <v>165</v>
      </c>
      <c r="E37" s="160" t="s">
        <v>134</v>
      </c>
      <c r="F37" s="235"/>
      <c r="G37" s="235"/>
    </row>
    <row r="38" spans="1:12" ht="20.25" customHeight="1">
      <c r="A38" s="161"/>
      <c r="B38" s="162"/>
      <c r="C38" s="165"/>
      <c r="D38" s="165"/>
      <c r="E38" s="165"/>
      <c r="F38" s="165"/>
      <c r="G38" s="165"/>
      <c r="H38" s="165"/>
    </row>
    <row r="39" spans="1:12" ht="21.75" customHeight="1">
      <c r="B39" s="234" t="s">
        <v>177</v>
      </c>
      <c r="C39" s="234"/>
      <c r="D39" s="142"/>
      <c r="E39" s="142"/>
      <c r="F39" s="142"/>
      <c r="G39" s="143"/>
      <c r="H39" s="143"/>
    </row>
    <row r="40" spans="1:12">
      <c r="B40" s="144" t="s">
        <v>178</v>
      </c>
      <c r="C40" s="145"/>
      <c r="D40" s="145"/>
      <c r="E40" s="145"/>
      <c r="F40" s="145"/>
      <c r="G40" s="146"/>
    </row>
    <row r="41" spans="1:12" ht="18.75" customHeight="1">
      <c r="A41" s="147" t="s">
        <v>58</v>
      </c>
      <c r="B41" s="148" t="s">
        <v>62</v>
      </c>
      <c r="C41" s="231" t="s">
        <v>179</v>
      </c>
      <c r="D41" s="231"/>
      <c r="E41" s="231" t="s">
        <v>180</v>
      </c>
      <c r="F41" s="231"/>
      <c r="G41" s="231"/>
      <c r="H41" s="147" t="s">
        <v>181</v>
      </c>
    </row>
    <row r="42" spans="1:12" ht="34.5" customHeight="1">
      <c r="A42" s="155">
        <v>1</v>
      </c>
      <c r="B42" s="169" t="s">
        <v>182</v>
      </c>
      <c r="C42" s="233" t="s">
        <v>183</v>
      </c>
      <c r="D42" s="233"/>
      <c r="E42" s="233" t="s">
        <v>184</v>
      </c>
      <c r="F42" s="233"/>
      <c r="G42" s="233"/>
      <c r="H42" s="170"/>
    </row>
    <row r="43" spans="1:12" ht="34.5" customHeight="1">
      <c r="A43" s="155">
        <v>2</v>
      </c>
      <c r="B43" s="169" t="s">
        <v>182</v>
      </c>
      <c r="C43" s="233" t="s">
        <v>183</v>
      </c>
      <c r="D43" s="233"/>
      <c r="E43" s="233" t="s">
        <v>184</v>
      </c>
      <c r="F43" s="233"/>
      <c r="G43" s="233"/>
      <c r="H43" s="170"/>
    </row>
    <row r="44" spans="1:12" ht="34.5" customHeight="1">
      <c r="A44" s="155">
        <v>3</v>
      </c>
      <c r="B44" s="169" t="s">
        <v>182</v>
      </c>
      <c r="C44" s="233" t="s">
        <v>183</v>
      </c>
      <c r="D44" s="233"/>
      <c r="E44" s="233" t="s">
        <v>184</v>
      </c>
      <c r="F44" s="233"/>
      <c r="G44" s="233"/>
      <c r="H44" s="170"/>
    </row>
    <row r="45" spans="1:12">
      <c r="B45" s="171"/>
      <c r="C45" s="171"/>
      <c r="D45" s="171"/>
      <c r="E45" s="172"/>
      <c r="F45" s="145"/>
      <c r="G45" s="146"/>
    </row>
    <row r="46" spans="1:12" ht="21.75" customHeight="1">
      <c r="B46" s="234" t="s">
        <v>185</v>
      </c>
      <c r="C46" s="234"/>
      <c r="D46" s="142"/>
      <c r="E46" s="142"/>
      <c r="F46" s="142"/>
      <c r="G46" s="143"/>
      <c r="H46" s="143"/>
    </row>
    <row r="47" spans="1:12">
      <c r="B47" s="144" t="s">
        <v>186</v>
      </c>
      <c r="C47" s="171"/>
      <c r="D47" s="171"/>
      <c r="E47" s="172"/>
      <c r="F47" s="145"/>
      <c r="G47" s="146"/>
    </row>
    <row r="48" spans="1:12" s="174" customFormat="1" ht="21" customHeight="1">
      <c r="A48" s="229" t="s">
        <v>58</v>
      </c>
      <c r="B48" s="230" t="s">
        <v>187</v>
      </c>
      <c r="C48" s="231" t="s">
        <v>188</v>
      </c>
      <c r="D48" s="231"/>
      <c r="E48" s="231"/>
      <c r="F48" s="231"/>
      <c r="G48" s="232" t="s">
        <v>153</v>
      </c>
      <c r="H48" s="232" t="s">
        <v>187</v>
      </c>
      <c r="I48" s="228" t="s">
        <v>189</v>
      </c>
      <c r="J48" s="173"/>
      <c r="K48" s="173"/>
      <c r="L48" s="173"/>
    </row>
    <row r="49" spans="1:9">
      <c r="A49" s="229"/>
      <c r="B49" s="230"/>
      <c r="C49" s="175" t="s">
        <v>162</v>
      </c>
      <c r="D49" s="175" t="s">
        <v>163</v>
      </c>
      <c r="E49" s="176" t="s">
        <v>164</v>
      </c>
      <c r="F49" s="176" t="s">
        <v>165</v>
      </c>
      <c r="G49" s="232"/>
      <c r="H49" s="232"/>
      <c r="I49" s="228"/>
    </row>
    <row r="50" spans="1:9" ht="38.25">
      <c r="A50" s="229"/>
      <c r="B50" s="230"/>
      <c r="C50" s="177" t="s">
        <v>190</v>
      </c>
      <c r="D50" s="177" t="s">
        <v>191</v>
      </c>
      <c r="E50" s="177" t="s">
        <v>192</v>
      </c>
      <c r="F50" s="177" t="s">
        <v>193</v>
      </c>
      <c r="G50" s="178" t="s">
        <v>194</v>
      </c>
      <c r="H50" s="178" t="s">
        <v>195</v>
      </c>
      <c r="I50" s="178" t="s">
        <v>195</v>
      </c>
    </row>
    <row r="51" spans="1:9" ht="38.25">
      <c r="A51" s="155">
        <v>1</v>
      </c>
      <c r="B51" s="150" t="s">
        <v>196</v>
      </c>
      <c r="C51" s="177" t="s">
        <v>190</v>
      </c>
      <c r="D51" s="177" t="s">
        <v>191</v>
      </c>
      <c r="E51" s="177" t="s">
        <v>192</v>
      </c>
      <c r="F51" s="177" t="s">
        <v>193</v>
      </c>
      <c r="G51" s="179" t="s">
        <v>194</v>
      </c>
      <c r="H51" s="179" t="s">
        <v>195</v>
      </c>
      <c r="I51" s="179" t="s">
        <v>195</v>
      </c>
    </row>
    <row r="52" spans="1:9">
      <c r="A52" s="155">
        <v>2</v>
      </c>
      <c r="B52" s="155" t="s">
        <v>65</v>
      </c>
      <c r="C52" s="179">
        <v>0</v>
      </c>
      <c r="D52" s="179">
        <v>0</v>
      </c>
      <c r="E52" s="179">
        <v>0</v>
      </c>
      <c r="F52" s="180" t="e">
        <f>SUM(C31:E31)</f>
        <v>#REF!</v>
      </c>
      <c r="G52" s="181" t="e">
        <f>D21</f>
        <v>#REF!</v>
      </c>
      <c r="H52" s="179" t="s">
        <v>195</v>
      </c>
      <c r="I52" s="179" t="s">
        <v>195</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2022-10-27T12:21:14Z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