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case1\"/>
    </mc:Choice>
  </mc:AlternateContent>
  <xr:revisionPtr revIDLastSave="0" documentId="13_ncr:1_{8FC03CA8-C3AE-4646-93EF-48BF6D31B1C7}"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8" l="1"/>
  <c r="A21" i="8" s="1"/>
  <c r="B9" i="8"/>
  <c r="C9" i="8"/>
  <c r="D9" i="8"/>
  <c r="F30" i="10"/>
  <c r="F29" i="10"/>
  <c r="F28" i="10"/>
  <c r="F27" i="10"/>
  <c r="E30" i="10"/>
  <c r="E29" i="10"/>
  <c r="E28" i="10"/>
  <c r="E27" i="10"/>
  <c r="D30" i="10"/>
  <c r="D29" i="10"/>
  <c r="D28" i="10"/>
  <c r="D27" i="10"/>
  <c r="A23" i="8" l="1"/>
  <c r="A24" i="8" s="1"/>
  <c r="A25" i="8" s="1"/>
  <c r="A26" i="8" s="1"/>
  <c r="A27" i="8" s="1"/>
  <c r="A28" i="8" s="1"/>
  <c r="A29" i="8" s="1"/>
  <c r="A30" i="8" s="1"/>
  <c r="A32" i="8" s="1"/>
  <c r="A33" i="8" s="1"/>
  <c r="A34" i="8" s="1"/>
  <c r="A35" i="8" s="1"/>
  <c r="A36" i="8" s="1"/>
  <c r="A37" i="8" s="1"/>
  <c r="A39" i="8" s="1"/>
  <c r="A40" i="8" s="1"/>
  <c r="A41" i="8" s="1"/>
  <c r="A42" i="8" s="1"/>
  <c r="A43" i="8" s="1"/>
  <c r="A45" i="8" s="1"/>
  <c r="A46" i="8" s="1"/>
  <c r="A47" i="8" s="1"/>
  <c r="A48" i="8" s="1"/>
  <c r="A49" i="8" s="1"/>
  <c r="A50" i="8" s="1"/>
  <c r="A52" i="8" s="1"/>
  <c r="A53" i="8" s="1"/>
  <c r="A54" i="8" s="1"/>
  <c r="A55" i="8" s="1"/>
  <c r="A56" i="8" s="1"/>
  <c r="A60" i="8" s="1"/>
  <c r="A61" i="8" s="1"/>
  <c r="A62" i="8" s="1"/>
  <c r="A63" i="8" s="1"/>
  <c r="A64" i="8" s="1"/>
  <c r="A65" i="8" s="1"/>
  <c r="A66" i="8" s="1"/>
  <c r="A68" i="8" s="1"/>
  <c r="A69" i="8" s="1"/>
  <c r="A70" i="8" s="1"/>
  <c r="A71" i="8" s="1"/>
  <c r="A72" i="8" s="1"/>
  <c r="A73" i="8" s="1"/>
  <c r="A74" i="8" s="1"/>
  <c r="A75" i="8" s="1"/>
  <c r="A77" i="8" s="1"/>
  <c r="A78" i="8" s="1"/>
  <c r="A79" i="8" s="1"/>
  <c r="A80" i="8" s="1"/>
  <c r="C30" i="10"/>
  <c r="C29" i="10"/>
  <c r="C28" i="10"/>
  <c r="C27" i="10"/>
  <c r="A82" i="8" l="1"/>
  <c r="A83" i="8" s="1"/>
  <c r="A84" i="8" s="1"/>
  <c r="A85" i="8" s="1"/>
  <c r="C31" i="10"/>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106" authorId="1" shapeId="0" xr:uid="{00000000-0006-0000-0400-000004000000}">
      <text>
        <r>
          <rPr>
            <b/>
            <sz val="9"/>
            <color indexed="81"/>
            <rFont val="Tahoma"/>
            <family val="2"/>
          </rPr>
          <t>Nguyen Dao Thi Binh:</t>
        </r>
        <r>
          <rPr>
            <sz val="9"/>
            <color indexed="81"/>
            <rFont val="Tahoma"/>
            <family val="2"/>
          </rPr>
          <t xml:space="preserve">
Bug ID: 13050</t>
        </r>
      </text>
    </comment>
    <comment ref="F118" authorId="1" shapeId="0" xr:uid="{00000000-0006-0000-0400-000005000000}">
      <text>
        <r>
          <rPr>
            <b/>
            <sz val="9"/>
            <color indexed="81"/>
            <rFont val="Tahoma"/>
            <family val="2"/>
          </rPr>
          <t>Nguyen Dao Thi Binh:</t>
        </r>
        <r>
          <rPr>
            <sz val="9"/>
            <color indexed="81"/>
            <rFont val="Tahoma"/>
            <family val="2"/>
          </rPr>
          <t xml:space="preserve">
Bug ID: 13057</t>
        </r>
      </text>
    </comment>
    <comment ref="F120" authorId="1" shapeId="0" xr:uid="{00000000-0006-0000-0400-000006000000}">
      <text>
        <r>
          <rPr>
            <b/>
            <sz val="9"/>
            <color indexed="81"/>
            <rFont val="Tahoma"/>
            <family val="2"/>
          </rPr>
          <t>Nguyen Dao Thi Binh:</t>
        </r>
        <r>
          <rPr>
            <sz val="9"/>
            <color indexed="81"/>
            <rFont val="Tahoma"/>
            <family val="2"/>
          </rPr>
          <t xml:space="preserve">
Bug ID: 13057</t>
        </r>
      </text>
    </comment>
    <comment ref="F123" authorId="1" shapeId="0" xr:uid="{00000000-0006-0000-0400-000007000000}">
      <text>
        <r>
          <rPr>
            <b/>
            <sz val="9"/>
            <color indexed="81"/>
            <rFont val="Tahoma"/>
            <family val="2"/>
          </rPr>
          <t>Nguyen Dao Thi Binh:</t>
        </r>
        <r>
          <rPr>
            <sz val="9"/>
            <color indexed="81"/>
            <rFont val="Tahoma"/>
            <family val="2"/>
          </rPr>
          <t xml:space="preserve">
Bug ID: 13057</t>
        </r>
      </text>
    </comment>
    <comment ref="F136" authorId="1" shapeId="0" xr:uid="{00000000-0006-0000-0400-000008000000}">
      <text>
        <r>
          <rPr>
            <b/>
            <sz val="9"/>
            <color indexed="81"/>
            <rFont val="Tahoma"/>
            <family val="2"/>
          </rPr>
          <t>Nguyen Dao Thi Binh:</t>
        </r>
        <r>
          <rPr>
            <sz val="9"/>
            <color indexed="81"/>
            <rFont val="Tahoma"/>
            <family val="2"/>
          </rPr>
          <t xml:space="preserve">
Bug ID: 13051</t>
        </r>
      </text>
    </comment>
    <comment ref="G136" authorId="1" shapeId="0" xr:uid="{00000000-0006-0000-0400-000009000000}">
      <text>
        <r>
          <rPr>
            <b/>
            <sz val="9"/>
            <color indexed="81"/>
            <rFont val="Tahoma"/>
            <family val="2"/>
          </rPr>
          <t>Nguyen Dao Thi Binh:</t>
        </r>
        <r>
          <rPr>
            <sz val="9"/>
            <color indexed="81"/>
            <rFont val="Tahoma"/>
            <family val="2"/>
          </rPr>
          <t xml:space="preserve">
Bug ID: 13051</t>
        </r>
      </text>
    </comment>
    <comment ref="F137" authorId="1" shapeId="0" xr:uid="{00000000-0006-0000-0400-00000A000000}">
      <text>
        <r>
          <rPr>
            <b/>
            <sz val="9"/>
            <color indexed="81"/>
            <rFont val="Tahoma"/>
            <family val="2"/>
          </rPr>
          <t>Nguyen Dao Thi Binh:</t>
        </r>
        <r>
          <rPr>
            <sz val="9"/>
            <color indexed="81"/>
            <rFont val="Tahoma"/>
            <family val="2"/>
          </rPr>
          <t xml:space="preserve">
Bug ID: 13059</t>
        </r>
      </text>
    </comment>
    <comment ref="G137" authorId="1" shapeId="0" xr:uid="{00000000-0006-0000-0400-00000B000000}">
      <text>
        <r>
          <rPr>
            <b/>
            <sz val="9"/>
            <color indexed="81"/>
            <rFont val="Tahoma"/>
            <family val="2"/>
          </rPr>
          <t>Nguyen Dao Thi Binh:</t>
        </r>
        <r>
          <rPr>
            <sz val="9"/>
            <color indexed="81"/>
            <rFont val="Tahoma"/>
            <family val="2"/>
          </rPr>
          <t xml:space="preserve">
Bug ID: 13059</t>
        </r>
      </text>
    </comment>
    <comment ref="F142" authorId="1" shapeId="0" xr:uid="{00000000-0006-0000-0400-00000C000000}">
      <text>
        <r>
          <rPr>
            <b/>
            <sz val="9"/>
            <color indexed="81"/>
            <rFont val="Tahoma"/>
            <family val="2"/>
          </rPr>
          <t>Nguyen Dao Thi Binh:</t>
        </r>
        <r>
          <rPr>
            <sz val="9"/>
            <color indexed="81"/>
            <rFont val="Tahoma"/>
            <family val="2"/>
          </rPr>
          <t xml:space="preserve">
Bug ID: 13059</t>
        </r>
      </text>
    </comment>
    <comment ref="G142" authorId="1" shapeId="0" xr:uid="{00000000-0006-0000-0400-00000D000000}">
      <text>
        <r>
          <rPr>
            <b/>
            <sz val="9"/>
            <color indexed="81"/>
            <rFont val="Tahoma"/>
            <family val="2"/>
          </rPr>
          <t>Nguyen Dao Thi Binh:</t>
        </r>
        <r>
          <rPr>
            <sz val="9"/>
            <color indexed="81"/>
            <rFont val="Tahoma"/>
            <family val="2"/>
          </rPr>
          <t xml:space="preserve">
Bug ID: 13059</t>
        </r>
      </text>
    </comment>
    <comment ref="F145" authorId="1" shapeId="0" xr:uid="{00000000-0006-0000-0400-00000E000000}">
      <text>
        <r>
          <rPr>
            <b/>
            <sz val="9"/>
            <color indexed="81"/>
            <rFont val="Tahoma"/>
            <family val="2"/>
          </rPr>
          <t>Nguyen Dao Thi Binh:</t>
        </r>
        <r>
          <rPr>
            <sz val="9"/>
            <color indexed="81"/>
            <rFont val="Tahoma"/>
            <family val="2"/>
          </rPr>
          <t xml:space="preserve">
Bug ID: 13051</t>
        </r>
      </text>
    </comment>
    <comment ref="F160" authorId="1" shapeId="0" xr:uid="{00000000-0006-0000-0400-00000F000000}">
      <text>
        <r>
          <rPr>
            <b/>
            <sz val="9"/>
            <color indexed="81"/>
            <rFont val="Tahoma"/>
            <family val="2"/>
          </rPr>
          <t>Nguyen Dao Thi Binh:</t>
        </r>
        <r>
          <rPr>
            <sz val="9"/>
            <color indexed="81"/>
            <rFont val="Tahoma"/>
            <family val="2"/>
          </rPr>
          <t xml:space="preserve">
Bug ID: 13159</t>
        </r>
      </text>
    </comment>
    <comment ref="F162"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<sst xmlns="http://schemas.openxmlformats.org/spreadsheetml/2006/main" count="515" uniqueCount="362">
  <si>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</si>
  <si>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</si>
  <si>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</si>
  <si>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</si>
  <si>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</si>
  <si>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</si>
  <si>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</si>
  <si>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</si>
  <si>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</si>
  <si>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</si>
  <si>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</si>
  <si>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</si>
  <si>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</si>
  <si>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</si>
  <si>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</si>
  <si>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</si>
  <si>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</si>
  <si>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</si>
  <si>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</si>
  <si>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</si>
  <si>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</si>
  <si>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</si>
  <si>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</si>
  <si>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</si>
  <si>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</si>
  <si>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</si>
  <si>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</si>
  <si>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</si>
  <si>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</si>
  <si>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</si>
  <si>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</si>
  <si>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</si>
  <si>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</si>
  <si>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</si>
  <si>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</si>
  <si>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</si>
  <si>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</si>
  <si>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</si>
  <si>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</si>
  <si>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</si>
  <si>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</si>
  <si>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</si>
  <si>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</si>
  <si>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</si>
  <si>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</si>
  <si>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</si>
  <si>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</si>
  <si>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</si>
  <si>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</si>
  <si>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</si>
  <si>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</si>
  <si>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</si>
  <si>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</si>
  <si>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</si>
  <si>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</si>
  <si>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</si>
  <si>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</si>
  <si>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</si>
  <si>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</si>
  <si>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</si>
  <si>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</si>
  <si>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</si>
  <si>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</si>
  <si>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</si>
  <si>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</si>
  <si>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</si>
  <si>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</si>
  <si>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</si>
  <si>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</si>
  <si>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</si>
  <si>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</si>
  <si>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</si>
  <si>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</si>
  <si>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</si>
  <si>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</si>
  <si>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</si>
  <si>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</si>
  <si>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</si>
  <si>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</si>
  <si>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</si>
  <si>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</si>
  <si>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</si>
  <si>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</si>
  <si>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</si>
  <si>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</si>
  <si>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</si>
  <si>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</si>
  <si>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</si>
  <si>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</si>
  <si>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</si>
  <si>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</si>
  <si>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</si>
  <si>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</si>
  <si>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</si>
  <si>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</si>
  <si>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</si>
  <si>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</si>
  <si>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</si>
  <si>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</si>
  <si>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</si>
  <si>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</si>
  <si>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</si>
  <si>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</si>
  <si>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</si>
  <si>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</si>
  <si>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</si>
  <si>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</si>
  <si>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</si>
  <si>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</si>
  <si>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</si>
  <si>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</si>
  <si>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</si>
  <si>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</si>
  <si>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</si>
  <si>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</si>
  <si>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</si>
  <si>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</si>
  <si>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</si>
  <si>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</si>
  <si>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</si>
  <si>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</si>
  <si>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</si>
  <si>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</si>
  <si>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</si>
  <si>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</si>
  <si>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</si>
  <si>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</si>
  <si>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</si>
  <si>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</si>
  <si>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</si>
  <si>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</si>
  <si>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</si>
  <si>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</si>
  <si>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</si>
  <si>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</si>
  <si>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</si>
  <si>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</si>
  <si>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</si>
  <si>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</si>
  <si>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</si>
  <si>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</si>
  <si>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</si>
  <si>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</si>
  <si>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</si>
  <si>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</si>
  <si>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</si>
  <si>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</si>
  <si>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</si>
  <si>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</si>
  <si>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</si>
  <si>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</si>
  <si>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</si>
  <si>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</si>
  <si>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</si>
  <si>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</si>
  <si>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</si>
  <si>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</si>
  <si>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</si>
  <si>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</si>
  <si>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</si>
  <si>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</si>
  <si>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</si>
  <si>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</si>
  <si>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</si>
  <si>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</si>
  <si>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</si>
  <si>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</si>
  <si>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</si>
  <si>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</si>
  <si>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</si>
  <si>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</si>
  <si>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</si>
  <si>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</si>
  <si>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</si>
  <si>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</si>
  <si>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</si>
  <si>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</si>
  <si>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</si>
  <si>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</si>
  <si>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</si>
  <si>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</si>
  <si>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</si>
  <si>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</si>
  <si>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</si>
  <si>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</si>
  <si>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</si>
  <si>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</si>
  <si>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</si>
  <si>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</si>
  <si>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</si>
  <si>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</si>
  <si>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</si>
  <si>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</si>
  <si>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</si>
  <si>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</si>
  <si>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</si>
  <si>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Display photos</t>
  </si>
  <si>
    <t>Le Tuan Sang</t>
  </si>
  <si>
    <t xml:space="preserve">2. View Product function – Display Price </t>
  </si>
  <si>
    <t>1. Get product screen
2. Observe the photo list</t>
  </si>
  <si>
    <t xml:space="preserve">1. Get product screen
2. Observe the original price
</t>
  </si>
  <si>
    <t>Verify that the big photo frame display the first one in the photo list</t>
  </si>
  <si>
    <t>Assignment 1</t>
  </si>
  <si>
    <t>Test View Product function</t>
  </si>
  <si>
    <t>- Get access to lazada page
- Click on a specific product to view</t>
  </si>
  <si>
    <t>1. Observe the big photo frame and the first one in the photo list</t>
  </si>
  <si>
    <t>the big photo frame display the first one in the photo list</t>
  </si>
  <si>
    <t>Default currency product view</t>
  </si>
  <si>
    <t>Verify the photo list display 5 photo on the photo list</t>
  </si>
  <si>
    <t>Verify the photo list display 4 photo on the photo list</t>
  </si>
  <si>
    <t>Verify the photo list display 3 photo on the photo list</t>
  </si>
  <si>
    <t>Verify the photo list display 2 photo on the photo list</t>
  </si>
  <si>
    <t>Verify the photo list display 1 photo on the photo list</t>
  </si>
  <si>
    <t>Verify the photo list display nothing on the photo list</t>
  </si>
  <si>
    <t>Verify the photo list display 5 photo on the photo list have 6 photos</t>
  </si>
  <si>
    <t xml:space="preserve">photo list display 5 photos
</t>
  </si>
  <si>
    <t xml:space="preserve">photo list display 4 photos
</t>
  </si>
  <si>
    <t xml:space="preserve">photo list display 3 photos
</t>
  </si>
  <si>
    <t xml:space="preserve">photo list display 2 photos
</t>
  </si>
  <si>
    <t xml:space="preserve">photo list display 1 photo
</t>
  </si>
  <si>
    <t>photo list display nothing</t>
  </si>
  <si>
    <t xml:space="preserve">photo list have 5 photos
</t>
  </si>
  <si>
    <t xml:space="preserve">photo list have 4 photos
</t>
  </si>
  <si>
    <t xml:space="preserve">photo list have 3 photos
</t>
  </si>
  <si>
    <t xml:space="preserve">photo list have 2 photos
</t>
  </si>
  <si>
    <t xml:space="preserve">photo list have 1 photo
</t>
  </si>
  <si>
    <t>photo list have nothing</t>
  </si>
  <si>
    <t>1. Get product screen
2. Observe the &lt; button</t>
  </si>
  <si>
    <t>&lt; button is disable</t>
  </si>
  <si>
    <t>there is nothing on the photo list</t>
  </si>
  <si>
    <t>there is 1 photo on the photo list</t>
  </si>
  <si>
    <t>Verify the &gt; button is disable</t>
  </si>
  <si>
    <t>&gt; button is disable</t>
  </si>
  <si>
    <t>there is 3 photo on the photo list and the first one is displayed on big photo frame</t>
  </si>
  <si>
    <t>there is 5 photo on the photo list and the first one is displayed on big photo frame</t>
  </si>
  <si>
    <t>there is 6 photo on the photo list and the first one is displayed on big photo frame</t>
  </si>
  <si>
    <t xml:space="preserve">there is 2 photo on the photo list and the first one is displayed on big photo frame </t>
  </si>
  <si>
    <t xml:space="preserve">Verify the &lt; button is disable when nothing on the photo list </t>
  </si>
  <si>
    <t>Verify the &lt; button is disable when have 1 photo on the photo list</t>
  </si>
  <si>
    <t>Verify the &lt; button is disable when have 2 photo on the photo list</t>
  </si>
  <si>
    <t>Verify the &lt; button is disable when have 3 photo on the photo list</t>
  </si>
  <si>
    <t>Verify the &lt; button is disable when have 5 photo on the photo list</t>
  </si>
  <si>
    <t>Verify the &lt; button is disable when have 6 photo on the photo list</t>
  </si>
  <si>
    <t>Verify the &lt; button is enable when have 2 photo on the photo list</t>
  </si>
  <si>
    <t>Verify the &lt; button is enable when have 5 photo on the photo list</t>
  </si>
  <si>
    <t>Verify the &lt; button is enable when have 6 photo on the photo list</t>
  </si>
  <si>
    <t>&lt; button is enable</t>
  </si>
  <si>
    <t xml:space="preserve">there is 2 photo on the photo list </t>
  </si>
  <si>
    <t xml:space="preserve">there is 5 photo on the photo list </t>
  </si>
  <si>
    <t xml:space="preserve">there is 6 photo on the photo list </t>
  </si>
  <si>
    <t>1. Get product screen
2. Click the second photo on the photo list
3. Observe the &lt; button</t>
  </si>
  <si>
    <t>1. Get product screen
2. Click the second photo on the photo list
2. Observe the &lt; button</t>
  </si>
  <si>
    <t>1. Get product screen
2. Click the third photo on the photo list
2. Observe the &lt; button</t>
  </si>
  <si>
    <t>1. Get product screen
2. Click the 5th photo on the photo list
2. Observe the &lt; button</t>
  </si>
  <si>
    <t>1. Get product screen
2. Click the &gt; button
3. Observe the photo list</t>
  </si>
  <si>
    <t>photo list have 6 photos</t>
  </si>
  <si>
    <t>1. Get product screen
2. Click &gt; button 5 time to move to the 6th photo on the photo list
2. Observe the &lt; button</t>
  </si>
  <si>
    <t xml:space="preserve">photo list have 6 photos
</t>
  </si>
  <si>
    <t>1. Get product screen
2. Observe the  &gt; button</t>
  </si>
  <si>
    <t>1. Get product screen
2. Click the &gt; button
3. Observe the &gt; button</t>
  </si>
  <si>
    <t>1. Get product screen
2. Click twice on &gt; button
2. Observe the &gt; button</t>
  </si>
  <si>
    <t>1. Get product screen
2. Click 4 times on &gt; button
3. Observe the &gt; button</t>
  </si>
  <si>
    <t>1. Get product screen
2. Click 5 times on &gt; button
3. Observe the &gt; button</t>
  </si>
  <si>
    <t>Verify the &gt; button is disable when the last photo on the photo list have 2 photo is selected</t>
  </si>
  <si>
    <t>Verify the &gt; button is disable when the last photo on the photo list have 3 photo is selected</t>
  </si>
  <si>
    <t>Verify the &gt; button is disable when the last photo on the photo list have 5 photo is selected</t>
  </si>
  <si>
    <t>Verify the &gt; button is disable when the last photo on the photo list have 6 photo is selected</t>
  </si>
  <si>
    <t xml:space="preserve">there is 3 photo on the photo list </t>
  </si>
  <si>
    <t>1. Get product screen
3. Observe the &gt; button</t>
  </si>
  <si>
    <t>&gt; button is enable</t>
  </si>
  <si>
    <t>1. Get product screen
2. Click the second photo on the photo list
2. Observe the &gt; button</t>
  </si>
  <si>
    <t>1. Get product screen
2. Click the third photo on the photo list
2. Observe the &gt; button</t>
  </si>
  <si>
    <t>Verify the &gt; button is enable when have 2 photo on the photo list</t>
  </si>
  <si>
    <t>Verify the &gt; button is enable when have 5 photo on the photo list</t>
  </si>
  <si>
    <t>Verify the &gt; button is enable when have 6 photo on the photo list</t>
  </si>
  <si>
    <t>1. Get product screen
2. Click the 4th photo on the photo list
2. Observe the &gt; button</t>
  </si>
  <si>
    <t>1. Get product screen
2. Click &gt; button 4 time to move to the 6th photo on the photo list
2. Observe the &gt; button</t>
  </si>
  <si>
    <t xml:space="preserve">Verify that the original price = 0 and have no comma </t>
  </si>
  <si>
    <t>the original prices = 0</t>
  </si>
  <si>
    <t>Verify that the original price = 999 and have no comma</t>
  </si>
  <si>
    <t>the original prices = 999</t>
  </si>
  <si>
    <t>1. Get product screen
2. Observe the original price</t>
  </si>
  <si>
    <t>Verify that the original price = 1000 and have 1 comma</t>
  </si>
  <si>
    <t xml:space="preserve">the original prices = 1,000 </t>
  </si>
  <si>
    <t>Verify that the original price = 999.999 and have 1 comma</t>
  </si>
  <si>
    <t xml:space="preserve">the original prices = 999,999 
</t>
  </si>
  <si>
    <t>Verify that the original price = 1.000.000 and have 2 comma</t>
  </si>
  <si>
    <t>Verify that the original price = 999.999.999 and have 2 comma</t>
  </si>
  <si>
    <t xml:space="preserve">the discounted prices = 1,000,000 </t>
  </si>
  <si>
    <t xml:space="preserve">the discounted prices = 999,999,999 
</t>
  </si>
  <si>
    <t xml:space="preserve">the original prices = 1,000,000 </t>
  </si>
  <si>
    <t xml:space="preserve">the original prices = 999,999,999 
</t>
  </si>
  <si>
    <t>Verify that the original price = 1.000.000.000 and have 3 comma</t>
  </si>
  <si>
    <t>Verify the photo list display 5 photo on the photo list have 6 photos when move to next list</t>
  </si>
  <si>
    <t xml:space="preserve">photo list display 5 photo( the 2sd to 6th)
</t>
  </si>
  <si>
    <t>the discounted price = 1,000,000,000</t>
  </si>
  <si>
    <t>Verify that the original price = 999.999.999.999 and have 3 comma</t>
  </si>
  <si>
    <t>the discounted price = 999.999.999.999</t>
  </si>
  <si>
    <t>the original price = 999.999.999.999</t>
  </si>
  <si>
    <t>the original price = 1,000,000,000</t>
  </si>
  <si>
    <t xml:space="preserve">Verify that the discounted price = 0 and have no comma </t>
  </si>
  <si>
    <t>Verify that the discounted price = 999 and have no comma</t>
  </si>
  <si>
    <t>Verify that the discounted price = 1000 and have 1 comma</t>
  </si>
  <si>
    <t>Verify that the discounted price = 999.999 and have 1 comma</t>
  </si>
  <si>
    <t>Verify that the discounted price = 1.000.000 and have 2 comma</t>
  </si>
  <si>
    <t>Verify that the discounted price = 999.999.999 and have 2 comma</t>
  </si>
  <si>
    <t>Verify that the discounted price = 1.000.000.000 and have 3 comma</t>
  </si>
  <si>
    <t>Verify that the discounted price = 999.999.999.999 and have 3 comma</t>
  </si>
  <si>
    <t>The original price is displayed have 3 comma, each 3 numbers, from the far right</t>
  </si>
  <si>
    <t xml:space="preserve">The original price is displayed have no comma
</t>
  </si>
  <si>
    <t>The original price is displayed have no comma</t>
  </si>
  <si>
    <t>The original price is displayed and have 1 comma before the 3rd number from the far right</t>
  </si>
  <si>
    <t>The original price is displayedand  have 1 comma before the 3rd number from the far right</t>
  </si>
  <si>
    <t>The original price is displayed and have 3 comma, each 3 numbers, from the far right</t>
  </si>
  <si>
    <t>1. Get discounted screen
2. Observe the original price</t>
  </si>
  <si>
    <t xml:space="preserve">1. Get discounted screen
2. Observe the original price
</t>
  </si>
  <si>
    <t xml:space="preserve">The discounted price is displayed have no comma
</t>
  </si>
  <si>
    <t>The discounted price is displayed have no comma</t>
  </si>
  <si>
    <t>The discounted price is displayed and have 1 comma before the 3rd number from the far right</t>
  </si>
  <si>
    <t>The discounted price is displayedand  have 1 comma before the 3rd number from the far right</t>
  </si>
  <si>
    <t>The discounted price is displayed and have 3 comma, each 3 numbers, from the far right</t>
  </si>
  <si>
    <t>The discounted price is displayed have 3 comma, each 3 numbers, from the far right</t>
  </si>
  <si>
    <t xml:space="preserve">the discounted prices = 999,999 
</t>
  </si>
  <si>
    <t xml:space="preserve">the discounted prices = 1,000 </t>
  </si>
  <si>
    <t>the discounted prices = 999</t>
  </si>
  <si>
    <t>the discounted prices = 0</t>
  </si>
  <si>
    <t>Comma of original price</t>
  </si>
  <si>
    <t>Comma of discounted price</t>
  </si>
  <si>
    <t>1. Get discounted screen
2. Observe the original price, discounted price and discounted rate</t>
  </si>
  <si>
    <r>
      <t>The original price is displayed</t>
    </r>
    <r>
      <rPr>
        <b/>
        <sz val="11"/>
        <color theme="1"/>
        <rFont val="Calibri"/>
        <family val="2"/>
        <scheme val="minor"/>
      </rPr>
      <t xml:space="preserve"> and</t>
    </r>
    <r>
      <rPr>
        <sz val="11"/>
        <color theme="1"/>
        <rFont val="Calibri"/>
        <family val="2"/>
        <scheme val="minor"/>
      </rPr>
      <t xml:space="preserve"> have 2 comma, each 3 numbers, from the far right</t>
    </r>
  </si>
  <si>
    <r>
      <t>The discounted price is displayed</t>
    </r>
    <r>
      <rPr>
        <b/>
        <sz val="11"/>
        <color theme="1"/>
        <rFont val="Calibri"/>
        <family val="2"/>
        <scheme val="minor"/>
      </rPr>
      <t xml:space="preserve"> and</t>
    </r>
    <r>
      <rPr>
        <sz val="11"/>
        <color theme="1"/>
        <rFont val="Calibri"/>
        <family val="2"/>
        <scheme val="minor"/>
      </rPr>
      <t xml:space="preserve"> have 2 comma, each 3 numbers, from the far right</t>
    </r>
  </si>
  <si>
    <t>Discounted price is integer</t>
  </si>
  <si>
    <t>1. Get product screen
2. Caculate the the exact of original price, discounted price and discount rate.
3. Observe the discounted price</t>
  </si>
  <si>
    <t>Verify that discounted price is display 1 when it = 1.1</t>
  </si>
  <si>
    <t>Verify that discounted price is display 1 when it = 1.4</t>
  </si>
  <si>
    <t>Verify that discounted price is display 2 when it = 1.5</t>
  </si>
  <si>
    <t>Verify that discounted price is display 2 when it = 1.9</t>
  </si>
  <si>
    <t>discounted price = 1.1</t>
  </si>
  <si>
    <t>discounted price = 1.4</t>
  </si>
  <si>
    <t>discounted price = 1.5</t>
  </si>
  <si>
    <t>discounted price = 1.9</t>
  </si>
  <si>
    <t>discounted price is display 1</t>
  </si>
  <si>
    <t>discounted price is display 2</t>
  </si>
  <si>
    <t>Verify that discounted price is display 1 when it = 1.0</t>
  </si>
  <si>
    <t>discounted price = 1.0</t>
  </si>
  <si>
    <t>Verify that the discounted price = 0 when discounted rate = 100%, original price = 1</t>
  </si>
  <si>
    <t>discounted price = 0 
discounted rate = 100%
original price = 1</t>
  </si>
  <si>
    <t>Verify that the discounted price = original price = 1 when discounted rate = 0%</t>
  </si>
  <si>
    <t>discounted price = original price = 1
discounted rate = 0%</t>
  </si>
  <si>
    <t>discounted price = 1
discounted rate = 50%
original price = 2</t>
  </si>
  <si>
    <t>discounted price = 1
discounted rate = 100%
original price = 2</t>
  </si>
  <si>
    <t>Discounted price is decimal</t>
  </si>
  <si>
    <t>Verify that the discounted price display 1 when discounted price = 2, discounted rate = 50%</t>
  </si>
  <si>
    <t>Verify the display of photo list</t>
  </si>
  <si>
    <t>1. Get product screen 
2. Select the 2sd photo on the photo list
3. Observe the big photo frame</t>
  </si>
  <si>
    <t>Verify that the big photo frame display the 2nd photo in the photo list</t>
  </si>
  <si>
    <t>the big photo frame displaythe 2nd photo in the photo list</t>
  </si>
  <si>
    <t>photo list have 2 photos</t>
  </si>
  <si>
    <t>Verify that the big photo frame display the 5th photo in the photo list</t>
  </si>
  <si>
    <t>1. Get product screen 
2. Select the 5th photo on the photo list
3. Observe the big photo frame</t>
  </si>
  <si>
    <t>the big photo frame displaythe 5nd photo in the photo list</t>
  </si>
  <si>
    <t>photo list have 5 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</si>
</sst>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8"/>
      <color indexed="8"/>
      <name val="Times New Roman"/>
      <family val="1"/>
    </font>
    <font>
      <sz val="11"/>
      <color theme="1"/>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color theme="0"/>
      <name val="Calibri"/>
      <family val="2"/>
      <scheme val="minor"/>
    </font>
    <font>
      <sz val="11"/>
      <name val="Calibri"/>
      <family val="2"/>
      <scheme val="minor"/>
    </font>
    <font>
      <sz val="11"/>
      <color indexed="8"/>
      <name val="Calibri"/>
      <family val="2"/>
      <scheme val="minor"/>
    </font>
    <font>
      <sz val="11"/>
      <color rgb="FF323232"/>
      <name val="Calibri"/>
      <family val="2"/>
      <scheme val="minor"/>
    </font>
    <font>
      <b/>
      <sz val="11"/>
      <color theme="1"/>
      <name val="Calibri"/>
      <family val="2"/>
      <scheme val="minor"/>
    </font>
    <font>
      <sz val="11"/>
      <color rgb="FF002E36"/>
      <name val="Calibri"/>
      <family val="2"/>
      <scheme val="minor"/>
    </font>
    <font>
      <b/>
      <sz val="11"/>
      <color theme="6"/>
      <name val="Calibri"/>
      <family val="2"/>
      <scheme val="minor"/>
    </font>
    <font>
      <b/>
      <sz val="11"/>
      <color indexed="56"/>
      <name val="Calibri"/>
      <family val="2"/>
      <scheme val="minor"/>
    </font>
    <font>
      <b/>
      <sz val="11"/>
      <color indexed="9"/>
      <name val="Calibri"/>
      <family val="2"/>
      <scheme val="minor"/>
    </font>
    <font>
      <sz val="11"/>
      <color indexed="17"/>
      <name val="Calibri"/>
      <family val="2"/>
      <scheme val="minor"/>
    </font>
    <font>
      <b/>
      <sz val="11"/>
      <color indexed="8"/>
      <name val="Calibri"/>
      <family val="2"/>
      <scheme val="minor"/>
    </font>
    <font>
      <b/>
      <sz val="11"/>
      <color rgb="FFFFFFFF"/>
      <name val="Calibri"/>
      <family val="2"/>
      <scheme val="minor"/>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8EB63E"/>
        <bgColor indexed="64"/>
      </patternFill>
    </fill>
    <fill>
      <patternFill patternType="solid">
        <fgColor rgb="FFFFFFFF"/>
        <bgColor rgb="FFFFFFCC"/>
      </patternFill>
    </fill>
    <fill>
      <patternFill patternType="solid">
        <fgColor rgb="FFFFFFFF"/>
        <bgColor rgb="FFCCFFFF"/>
      </patternFill>
    </fill>
    <fill>
      <patternFill patternType="solid">
        <fgColor theme="0"/>
        <bgColor rgb="FFFFFFCC"/>
      </patternFill>
    </fill>
    <fill>
      <patternFill patternType="solid">
        <fgColor theme="9" tint="0.79998168889431442"/>
        <bgColor indexed="64"/>
      </patternFill>
    </fill>
    <fill>
      <patternFill patternType="solid">
        <fgColor theme="9" tint="0.79998168889431442"/>
        <bgColor indexed="41"/>
      </patternFill>
    </fill>
    <fill>
      <patternFill patternType="solid">
        <fgColor theme="9" tint="0.79998168889431442"/>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7"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49"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48" fillId="0" borderId="0">
      <alignment horizontal="left"/>
    </xf>
    <xf numFmtId="166" fontId="1" fillId="0" borderId="0"/>
    <xf numFmtId="166" fontId="50" fillId="4" borderId="0">
      <alignment horizontal="center" vertical="center" wrapText="1"/>
    </xf>
    <xf numFmtId="166" fontId="48" fillId="0" borderId="0">
      <alignment vertical="center"/>
    </xf>
    <xf numFmtId="166" fontId="48" fillId="0" borderId="0">
      <alignment vertical="center"/>
    </xf>
    <xf numFmtId="9" fontId="8" fillId="0" borderId="0" applyFont="0" applyFill="0" applyBorder="0" applyAlignment="0" applyProtection="0"/>
    <xf numFmtId="166" fontId="51" fillId="17" borderId="2">
      <alignment horizontal="center" vertical="center" wrapText="1"/>
    </xf>
    <xf numFmtId="166" fontId="48" fillId="18" borderId="2">
      <alignment horizontal="center" vertical="center" wrapText="1"/>
    </xf>
    <xf numFmtId="166" fontId="52" fillId="0" borderId="0"/>
    <xf numFmtId="166" fontId="53" fillId="0" borderId="0" applyNumberFormat="0" applyFill="0" applyBorder="0" applyAlignment="0" applyProtection="0"/>
  </cellStyleXfs>
  <cellXfs count="28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34" fillId="0" borderId="0" xfId="1" applyFont="1"/>
    <xf numFmtId="0" fontId="18" fillId="0" borderId="0" xfId="1" applyFont="1" applyAlignment="1">
      <alignment horizontal="right"/>
    </xf>
    <xf numFmtId="0" fontId="36" fillId="4" borderId="4" xfId="4" applyFont="1" applyFill="1" applyBorder="1" applyAlignment="1">
      <alignment horizontal="left" vertical="top" wrapText="1"/>
    </xf>
    <xf numFmtId="0" fontId="33" fillId="0" borderId="0" xfId="7" applyNumberFormat="1" applyFont="1" applyAlignment="1">
      <alignment horizontal="center" vertical="top"/>
    </xf>
    <xf numFmtId="166" fontId="33" fillId="0" borderId="0" xfId="7" applyFont="1" applyAlignment="1">
      <alignment vertical="top"/>
    </xf>
    <xf numFmtId="0" fontId="34"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7" fillId="0" borderId="0" xfId="7" applyAlignment="1">
      <alignment vertical="top"/>
    </xf>
    <xf numFmtId="166" fontId="37" fillId="0" borderId="0" xfId="7" applyAlignment="1">
      <alignment vertical="top" wrapText="1"/>
    </xf>
    <xf numFmtId="0" fontId="37" fillId="0" borderId="0" xfId="7" applyNumberFormat="1" applyAlignment="1">
      <alignment vertical="top"/>
    </xf>
    <xf numFmtId="0" fontId="37" fillId="0" borderId="0" xfId="7" applyNumberFormat="1" applyAlignment="1">
      <alignment vertical="top" wrapText="1"/>
    </xf>
    <xf numFmtId="166" fontId="41" fillId="3" borderId="0" xfId="7" applyFont="1" applyFill="1" applyAlignment="1">
      <alignment vertical="top" wrapText="1"/>
    </xf>
    <xf numFmtId="0" fontId="41" fillId="3" borderId="0" xfId="7" applyNumberFormat="1" applyFont="1" applyFill="1" applyAlignment="1">
      <alignment vertical="top" wrapText="1"/>
    </xf>
    <xf numFmtId="166" fontId="42" fillId="0" borderId="0" xfId="7" applyFont="1" applyAlignment="1">
      <alignment vertical="top"/>
    </xf>
    <xf numFmtId="166" fontId="43" fillId="0" borderId="0" xfId="7" applyFont="1" applyAlignment="1">
      <alignment vertical="top"/>
    </xf>
    <xf numFmtId="0" fontId="43"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4" fillId="0" borderId="6" xfId="7" applyFont="1" applyBorder="1" applyAlignment="1">
      <alignment horizontal="left" vertical="top" wrapText="1"/>
    </xf>
    <xf numFmtId="166" fontId="44" fillId="0" borderId="11" xfId="7" applyFont="1" applyBorder="1" applyAlignment="1">
      <alignment horizontal="left" vertical="top" wrapText="1"/>
    </xf>
    <xf numFmtId="166" fontId="45" fillId="0" borderId="0" xfId="7" applyFont="1" applyAlignment="1">
      <alignment vertical="top"/>
    </xf>
    <xf numFmtId="0" fontId="44" fillId="0" borderId="6" xfId="7" applyNumberFormat="1" applyFont="1" applyBorder="1" applyAlignment="1">
      <alignment horizontal="center" vertical="top" wrapText="1"/>
    </xf>
    <xf numFmtId="166" fontId="46" fillId="0" borderId="0" xfId="7" applyFont="1" applyAlignment="1">
      <alignment vertical="center"/>
    </xf>
    <xf numFmtId="0" fontId="1" fillId="6" borderId="0" xfId="9" applyNumberFormat="1" applyFont="1" applyFill="1" applyAlignment="1">
      <alignment horizontal="left" vertical="top"/>
    </xf>
    <xf numFmtId="166" fontId="44" fillId="0" borderId="0" xfId="7" applyFont="1" applyAlignment="1">
      <alignment horizontal="left" vertical="top" wrapText="1"/>
    </xf>
    <xf numFmtId="0" fontId="44" fillId="0" borderId="0" xfId="7" applyNumberFormat="1" applyFont="1" applyAlignment="1">
      <alignment horizontal="center" vertical="top" wrapText="1"/>
    </xf>
    <xf numFmtId="0" fontId="47" fillId="0" borderId="6" xfId="7" applyNumberFormat="1" applyFont="1" applyBorder="1" applyAlignment="1">
      <alignment horizontal="left" vertical="top" wrapText="1"/>
    </xf>
    <xf numFmtId="166" fontId="47" fillId="0" borderId="0" xfId="7" applyFont="1" applyAlignment="1">
      <alignment horizontal="left" vertical="top" wrapText="1"/>
    </xf>
    <xf numFmtId="166" fontId="47"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3" fillId="13" borderId="6" xfId="7" applyNumberFormat="1" applyFont="1" applyFill="1" applyBorder="1" applyAlignment="1">
      <alignment horizontal="center" vertical="top" wrapText="1"/>
    </xf>
    <xf numFmtId="0" fontId="47"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8" fillId="0" borderId="0" xfId="8" applyNumberFormat="1" applyFont="1" applyAlignment="1">
      <alignment horizontal="left" vertical="top"/>
    </xf>
    <xf numFmtId="165" fontId="1" fillId="0" borderId="0" xfId="8" applyNumberFormat="1" applyAlignment="1">
      <alignment vertical="top"/>
    </xf>
    <xf numFmtId="10" fontId="54" fillId="0" borderId="0" xfId="7" applyNumberFormat="1" applyFont="1" applyAlignment="1">
      <alignment horizontal="center" vertical="top" wrapText="1"/>
    </xf>
    <xf numFmtId="0" fontId="55" fillId="0" borderId="0" xfId="7" applyNumberFormat="1" applyFont="1" applyAlignment="1">
      <alignment horizontal="center" vertical="top" wrapText="1"/>
    </xf>
    <xf numFmtId="0" fontId="56" fillId="6" borderId="6" xfId="9" applyNumberFormat="1" applyFont="1" applyFill="1" applyBorder="1" applyAlignment="1">
      <alignment horizontal="left" vertical="top"/>
    </xf>
    <xf numFmtId="166" fontId="57" fillId="0" borderId="6" xfId="7" applyFont="1" applyBorder="1" applyAlignment="1">
      <alignment horizontal="left" vertical="top" wrapText="1"/>
    </xf>
    <xf numFmtId="166" fontId="57" fillId="0" borderId="11" xfId="7" applyFont="1" applyBorder="1" applyAlignment="1">
      <alignment horizontal="left" vertical="top" wrapText="1"/>
    </xf>
    <xf numFmtId="0" fontId="58" fillId="0" borderId="0" xfId="7" applyNumberFormat="1" applyFont="1" applyAlignment="1">
      <alignment vertical="top"/>
    </xf>
    <xf numFmtId="166" fontId="58" fillId="0" borderId="0" xfId="7" applyFont="1" applyAlignment="1">
      <alignment vertical="top"/>
    </xf>
    <xf numFmtId="0" fontId="57" fillId="0" borderId="6" xfId="7" applyNumberFormat="1" applyFont="1" applyBorder="1" applyAlignment="1">
      <alignment horizontal="center" vertical="top" wrapText="1"/>
    </xf>
    <xf numFmtId="0" fontId="59" fillId="13" borderId="6" xfId="7" applyNumberFormat="1" applyFont="1" applyFill="1" applyBorder="1" applyAlignment="1">
      <alignment horizontal="center" vertical="top" wrapText="1"/>
    </xf>
    <xf numFmtId="0" fontId="42"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2"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13" fillId="0" borderId="0" xfId="1" applyFont="1" applyAlignment="1">
      <alignment horizontal="left" vertical="top" wrapText="1"/>
    </xf>
    <xf numFmtId="166" fontId="53"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4"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4"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0"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2"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65" fillId="6" borderId="6" xfId="5" applyFont="1" applyFill="1" applyBorder="1" applyAlignment="1">
      <alignment vertical="top" wrapText="1"/>
    </xf>
    <xf numFmtId="0" fontId="0" fillId="0" borderId="6" xfId="0" applyFont="1" applyBorder="1" applyAlignment="1">
      <alignment wrapText="1"/>
    </xf>
    <xf numFmtId="0" fontId="65" fillId="0" borderId="0" xfId="0" applyFont="1"/>
    <xf numFmtId="0" fontId="63" fillId="10" borderId="6" xfId="5" applyFont="1" applyFill="1" applyBorder="1" applyAlignment="1">
      <alignment horizontal="center" vertical="center" wrapText="1"/>
    </xf>
    <xf numFmtId="0" fontId="65" fillId="5" borderId="6" xfId="0" applyFont="1" applyFill="1" applyBorder="1" applyAlignment="1">
      <alignment horizontal="center" vertical="top" wrapText="1"/>
    </xf>
    <xf numFmtId="0" fontId="65" fillId="0" borderId="6" xfId="0" applyFont="1" applyBorder="1" applyAlignment="1">
      <alignment horizontal="center" vertical="top" wrapText="1"/>
    </xf>
    <xf numFmtId="0" fontId="66" fillId="6" borderId="6" xfId="0" applyFont="1" applyFill="1" applyBorder="1"/>
    <xf numFmtId="0" fontId="63" fillId="22" borderId="6" xfId="5" applyFont="1" applyFill="1" applyBorder="1" applyAlignment="1">
      <alignment horizontal="center" vertical="center" wrapText="1"/>
    </xf>
    <xf numFmtId="0" fontId="65" fillId="9" borderId="6" xfId="5" applyFont="1" applyFill="1" applyBorder="1" applyAlignment="1">
      <alignment horizontal="left" vertical="top" wrapText="1"/>
    </xf>
    <xf numFmtId="0" fontId="65" fillId="6" borderId="0" xfId="0" applyFont="1" applyFill="1"/>
    <xf numFmtId="0" fontId="0" fillId="3" borderId="11" xfId="0" applyFont="1" applyFill="1" applyBorder="1" applyAlignment="1">
      <alignment vertical="center" wrapText="1"/>
    </xf>
    <xf numFmtId="0" fontId="0" fillId="3" borderId="6" xfId="0" applyFont="1" applyFill="1" applyBorder="1" applyAlignment="1">
      <alignment vertical="center" wrapText="1"/>
    </xf>
    <xf numFmtId="0" fontId="0" fillId="3" borderId="7" xfId="0" applyFont="1" applyFill="1" applyBorder="1" applyAlignment="1">
      <alignment vertical="center" wrapText="1"/>
    </xf>
    <xf numFmtId="0" fontId="0" fillId="3" borderId="6" xfId="0" applyFont="1" applyFill="1" applyBorder="1" applyAlignment="1">
      <alignment vertical="center"/>
    </xf>
    <xf numFmtId="0" fontId="67" fillId="0" borderId="6" xfId="0" applyFont="1" applyBorder="1" applyAlignment="1">
      <alignment wrapText="1"/>
    </xf>
    <xf numFmtId="0" fontId="67" fillId="0" borderId="18" xfId="0" applyFont="1" applyBorder="1" applyAlignment="1">
      <alignment wrapText="1"/>
    </xf>
    <xf numFmtId="0" fontId="67" fillId="0" borderId="7" xfId="0" applyFont="1" applyBorder="1" applyAlignment="1">
      <alignment wrapText="1"/>
    </xf>
    <xf numFmtId="49" fontId="0" fillId="3" borderId="6" xfId="0" applyNumberFormat="1" applyFont="1" applyFill="1" applyBorder="1" applyAlignment="1">
      <alignment vertical="center" wrapText="1"/>
    </xf>
    <xf numFmtId="49" fontId="0" fillId="3" borderId="7" xfId="0" applyNumberFormat="1" applyFont="1" applyFill="1" applyBorder="1" applyAlignment="1">
      <alignment vertical="center" wrapText="1"/>
    </xf>
    <xf numFmtId="49" fontId="65" fillId="9" borderId="6" xfId="0" quotePrefix="1" applyNumberFormat="1" applyFont="1" applyFill="1" applyBorder="1" applyAlignment="1">
      <alignment horizontal="left" vertical="top" wrapText="1"/>
    </xf>
    <xf numFmtId="49" fontId="0" fillId="3" borderId="11" xfId="0" applyNumberFormat="1" applyFont="1" applyFill="1" applyBorder="1" applyAlignment="1">
      <alignment vertical="center" wrapText="1"/>
    </xf>
    <xf numFmtId="0" fontId="64" fillId="9" borderId="6" xfId="5" applyFont="1" applyFill="1" applyBorder="1" applyAlignment="1">
      <alignment vertical="top"/>
    </xf>
    <xf numFmtId="49" fontId="64" fillId="25" borderId="11" xfId="0" applyNumberFormat="1" applyFont="1" applyFill="1" applyBorder="1" applyAlignment="1">
      <alignment vertical="center" wrapText="1"/>
    </xf>
    <xf numFmtId="49" fontId="64" fillId="25" borderId="6" xfId="0" applyNumberFormat="1" applyFont="1" applyFill="1" applyBorder="1" applyAlignment="1">
      <alignment vertical="center" wrapText="1"/>
    </xf>
    <xf numFmtId="0" fontId="63" fillId="25" borderId="6" xfId="0" applyFont="1" applyFill="1" applyBorder="1" applyAlignment="1">
      <alignment horizontal="left" vertical="center"/>
    </xf>
    <xf numFmtId="49" fontId="65" fillId="3" borderId="6" xfId="0" applyNumberFormat="1" applyFont="1" applyFill="1" applyBorder="1" applyAlignment="1">
      <alignment vertical="center"/>
    </xf>
    <xf numFmtId="49" fontId="0" fillId="3" borderId="6" xfId="0" applyNumberFormat="1" applyFont="1" applyFill="1" applyBorder="1" applyAlignment="1">
      <alignment horizontal="left" vertical="top" wrapText="1"/>
    </xf>
    <xf numFmtId="49" fontId="0" fillId="3" borderId="11" xfId="0" applyNumberFormat="1" applyFont="1" applyFill="1" applyBorder="1" applyAlignment="1">
      <alignment horizontal="left" vertical="top" wrapText="1"/>
    </xf>
    <xf numFmtId="0" fontId="65" fillId="24" borderId="6" xfId="5" applyFont="1" applyFill="1" applyBorder="1" applyAlignment="1">
      <alignment horizontal="left" vertical="center" wrapText="1"/>
    </xf>
    <xf numFmtId="49" fontId="0" fillId="3" borderId="9" xfId="0" applyNumberFormat="1" applyFont="1" applyFill="1" applyBorder="1" applyAlignment="1">
      <alignment vertical="center" wrapText="1"/>
    </xf>
    <xf numFmtId="49" fontId="65" fillId="31" borderId="6" xfId="0" quotePrefix="1" applyNumberFormat="1" applyFont="1" applyFill="1" applyBorder="1" applyAlignment="1">
      <alignment horizontal="left" vertical="top" wrapText="1"/>
    </xf>
    <xf numFmtId="49" fontId="0" fillId="29" borderId="6" xfId="0" applyNumberFormat="1" applyFont="1" applyFill="1" applyBorder="1" applyAlignment="1">
      <alignment vertical="center" wrapText="1"/>
    </xf>
    <xf numFmtId="49" fontId="0" fillId="29" borderId="11" xfId="0" applyNumberFormat="1" applyFont="1" applyFill="1" applyBorder="1" applyAlignment="1">
      <alignment vertical="center" wrapText="1"/>
    </xf>
    <xf numFmtId="49" fontId="64" fillId="29" borderId="11" xfId="0" applyNumberFormat="1" applyFont="1" applyFill="1" applyBorder="1" applyAlignment="1">
      <alignment vertical="center" wrapText="1"/>
    </xf>
    <xf numFmtId="49" fontId="64" fillId="29" borderId="6" xfId="0" applyNumberFormat="1" applyFont="1" applyFill="1" applyBorder="1" applyAlignment="1">
      <alignment vertical="center" wrapText="1"/>
    </xf>
    <xf numFmtId="0" fontId="65" fillId="29" borderId="6" xfId="0" applyFont="1" applyFill="1" applyBorder="1" applyAlignment="1">
      <alignment horizontal="left" vertical="center"/>
    </xf>
    <xf numFmtId="0" fontId="69" fillId="0" borderId="0" xfId="0" applyFont="1" applyAlignment="1">
      <alignment vertical="center"/>
    </xf>
    <xf numFmtId="0" fontId="69" fillId="0" borderId="0" xfId="0" applyFont="1" applyAlignment="1">
      <alignment horizontal="left" vertical="center"/>
    </xf>
    <xf numFmtId="0" fontId="0" fillId="0" borderId="0" xfId="0" applyFont="1"/>
    <xf numFmtId="0" fontId="65" fillId="3" borderId="8" xfId="0" applyFont="1" applyFill="1" applyBorder="1"/>
    <xf numFmtId="0" fontId="65" fillId="3" borderId="0" xfId="0" applyFont="1" applyFill="1" applyBorder="1"/>
    <xf numFmtId="0" fontId="0" fillId="3" borderId="0" xfId="0" applyFont="1" applyFill="1"/>
    <xf numFmtId="0" fontId="65" fillId="6" borderId="6" xfId="5" applyFont="1" applyFill="1" applyBorder="1" applyAlignment="1">
      <alignment horizontal="left" vertical="top" wrapText="1"/>
    </xf>
    <xf numFmtId="49" fontId="64" fillId="10" borderId="6" xfId="0" quotePrefix="1" applyNumberFormat="1" applyFont="1" applyFill="1" applyBorder="1" applyAlignment="1">
      <alignment horizontal="left" vertical="top" wrapText="1"/>
    </xf>
    <xf numFmtId="49" fontId="64" fillId="31" borderId="6" xfId="0" quotePrefix="1" applyNumberFormat="1" applyFont="1" applyFill="1" applyBorder="1" applyAlignment="1">
      <alignment horizontal="left" vertical="top" wrapText="1"/>
    </xf>
    <xf numFmtId="0" fontId="71" fillId="0" borderId="0" xfId="0" applyFont="1" applyAlignment="1">
      <alignment horizontal="left" vertical="center"/>
    </xf>
    <xf numFmtId="0" fontId="72" fillId="21" borderId="6" xfId="5" applyFont="1" applyFill="1" applyBorder="1" applyAlignment="1">
      <alignment horizontal="left" vertical="center" wrapText="1"/>
    </xf>
    <xf numFmtId="0" fontId="73" fillId="0" borderId="0" xfId="5" applyFont="1" applyAlignment="1">
      <alignment wrapText="1"/>
    </xf>
    <xf numFmtId="0" fontId="65" fillId="0" borderId="0" xfId="0" applyFont="1" applyAlignment="1">
      <alignment wrapText="1"/>
    </xf>
    <xf numFmtId="0" fontId="66" fillId="0" borderId="0" xfId="0" applyFont="1"/>
    <xf numFmtId="0" fontId="73" fillId="0" borderId="0" xfId="5" applyFont="1" applyAlignment="1">
      <alignment horizontal="left" wrapText="1"/>
    </xf>
    <xf numFmtId="0" fontId="74" fillId="0" borderId="0" xfId="0" applyFont="1"/>
    <xf numFmtId="0" fontId="63" fillId="19" borderId="6" xfId="5" applyFont="1" applyFill="1" applyBorder="1" applyAlignment="1">
      <alignment horizontal="left" vertical="top" wrapText="1"/>
    </xf>
    <xf numFmtId="0" fontId="72" fillId="19" borderId="6" xfId="5" applyFont="1" applyFill="1" applyBorder="1" applyAlignment="1">
      <alignment horizontal="left" vertical="center" wrapText="1"/>
    </xf>
    <xf numFmtId="0" fontId="66" fillId="6" borderId="6" xfId="0" applyFont="1" applyFill="1" applyBorder="1" applyAlignment="1">
      <alignment horizontal="left"/>
    </xf>
    <xf numFmtId="0" fontId="66" fillId="6" borderId="6" xfId="0" applyFont="1" applyFill="1" applyBorder="1" applyAlignment="1">
      <alignment horizontal="center" wrapText="1"/>
    </xf>
    <xf numFmtId="0" fontId="66" fillId="6" borderId="9" xfId="0" applyFont="1" applyFill="1" applyBorder="1" applyAlignment="1">
      <alignment horizontal="center" wrapText="1"/>
    </xf>
    <xf numFmtId="0" fontId="66" fillId="6" borderId="10" xfId="0" applyFont="1" applyFill="1" applyBorder="1" applyAlignment="1">
      <alignment horizontal="center" wrapText="1"/>
    </xf>
    <xf numFmtId="0" fontId="66" fillId="6" borderId="0" xfId="0" applyFont="1" applyFill="1"/>
    <xf numFmtId="0" fontId="63" fillId="22" borderId="6" xfId="5" applyFont="1" applyFill="1" applyBorder="1" applyAlignment="1">
      <alignment horizontal="left" vertical="center" wrapText="1"/>
    </xf>
    <xf numFmtId="0" fontId="63" fillId="11" borderId="6" xfId="5" applyFont="1" applyFill="1" applyBorder="1" applyAlignment="1">
      <alignment horizontal="left" vertical="center"/>
    </xf>
    <xf numFmtId="0" fontId="64" fillId="11" borderId="6" xfId="5" applyFont="1" applyFill="1" applyBorder="1" applyAlignment="1">
      <alignment horizontal="left" vertical="center"/>
    </xf>
    <xf numFmtId="0" fontId="65" fillId="24" borderId="6" xfId="5" applyFont="1" applyFill="1" applyBorder="1" applyAlignment="1">
      <alignment horizontal="left" vertical="center"/>
    </xf>
    <xf numFmtId="0" fontId="65" fillId="9" borderId="0" xfId="0" applyFont="1" applyFill="1"/>
    <xf numFmtId="0" fontId="66" fillId="9" borderId="6" xfId="0" applyFont="1" applyFill="1" applyBorder="1" applyAlignment="1">
      <alignment vertical="top" wrapText="1"/>
    </xf>
    <xf numFmtId="0" fontId="66" fillId="6" borderId="0" xfId="0" applyFont="1" applyFill="1" applyAlignment="1">
      <alignment vertical="top"/>
    </xf>
    <xf numFmtId="0" fontId="66" fillId="9" borderId="0" xfId="0" applyFont="1" applyFill="1" applyAlignment="1">
      <alignment vertical="top"/>
    </xf>
    <xf numFmtId="0" fontId="64" fillId="9" borderId="6" xfId="5" applyFont="1" applyFill="1" applyBorder="1" applyAlignment="1">
      <alignment horizontal="left" vertical="top" wrapText="1"/>
    </xf>
    <xf numFmtId="0" fontId="64" fillId="9" borderId="6" xfId="0" applyFont="1" applyFill="1" applyBorder="1" applyAlignment="1">
      <alignment vertical="top" wrapText="1"/>
    </xf>
    <xf numFmtId="49" fontId="65" fillId="9" borderId="6" xfId="5" applyNumberFormat="1" applyFont="1" applyFill="1" applyBorder="1" applyAlignment="1">
      <alignment horizontal="left" vertical="top" wrapText="1"/>
    </xf>
    <xf numFmtId="49" fontId="66" fillId="9" borderId="6" xfId="0" applyNumberFormat="1" applyFont="1" applyFill="1" applyBorder="1" applyAlignment="1">
      <alignment vertical="top" wrapText="1"/>
    </xf>
    <xf numFmtId="0" fontId="65" fillId="9" borderId="6" xfId="0" quotePrefix="1" applyFont="1" applyFill="1" applyBorder="1" applyAlignment="1">
      <alignment horizontal="left" vertical="top" wrapText="1"/>
    </xf>
    <xf numFmtId="0" fontId="65" fillId="6" borderId="11" xfId="5" applyFont="1" applyFill="1" applyBorder="1" applyAlignment="1">
      <alignment horizontal="left" vertical="center" wrapText="1"/>
    </xf>
    <xf numFmtId="0" fontId="65" fillId="9" borderId="6" xfId="0" applyFont="1" applyFill="1" applyBorder="1" applyAlignment="1">
      <alignment horizontal="left" vertical="top" wrapText="1"/>
    </xf>
    <xf numFmtId="0" fontId="65" fillId="6" borderId="6" xfId="0" quotePrefix="1" applyFont="1" applyFill="1" applyBorder="1" applyAlignment="1">
      <alignment horizontal="left" vertical="top" wrapText="1"/>
    </xf>
    <xf numFmtId="0" fontId="66" fillId="6" borderId="6" xfId="0" applyFont="1" applyFill="1" applyBorder="1" applyAlignment="1">
      <alignment vertical="top" wrapText="1"/>
    </xf>
    <xf numFmtId="0" fontId="65" fillId="6" borderId="11" xfId="5" applyFont="1" applyFill="1" applyBorder="1" applyAlignment="1">
      <alignment horizontal="left" vertical="top" wrapText="1"/>
    </xf>
    <xf numFmtId="0" fontId="65" fillId="6" borderId="6" xfId="0" applyFont="1" applyFill="1" applyBorder="1" applyAlignment="1">
      <alignment horizontal="left" vertical="top" wrapText="1"/>
    </xf>
    <xf numFmtId="0" fontId="65" fillId="9" borderId="16" xfId="0" quotePrefix="1" applyFont="1" applyFill="1" applyBorder="1" applyAlignment="1">
      <alignment horizontal="left" vertical="top" wrapText="1"/>
    </xf>
    <xf numFmtId="0" fontId="65" fillId="9" borderId="16" xfId="5" applyFont="1" applyFill="1" applyBorder="1" applyAlignment="1">
      <alignment horizontal="left" vertical="top" wrapText="1"/>
    </xf>
    <xf numFmtId="0" fontId="65" fillId="3" borderId="16" xfId="0" applyFont="1" applyFill="1" applyBorder="1" applyAlignment="1">
      <alignment horizontal="left" vertical="top"/>
    </xf>
    <xf numFmtId="0" fontId="65" fillId="26" borderId="11" xfId="0" applyFont="1" applyFill="1" applyBorder="1" applyAlignment="1">
      <alignment horizontal="left" vertical="top" wrapText="1"/>
    </xf>
    <xf numFmtId="0" fontId="65" fillId="26" borderId="6" xfId="0" applyFont="1" applyFill="1" applyBorder="1" applyAlignment="1">
      <alignment horizontal="left" vertical="top" wrapText="1"/>
    </xf>
    <xf numFmtId="0" fontId="65" fillId="3" borderId="6" xfId="0" applyFont="1" applyFill="1" applyBorder="1" applyAlignment="1">
      <alignment horizontal="left" vertical="top"/>
    </xf>
    <xf numFmtId="0" fontId="65" fillId="9" borderId="7" xfId="0" quotePrefix="1" applyFont="1" applyFill="1" applyBorder="1" applyAlignment="1">
      <alignment horizontal="left" vertical="top" wrapText="1"/>
    </xf>
    <xf numFmtId="0" fontId="65" fillId="9" borderId="7" xfId="5" applyFont="1" applyFill="1" applyBorder="1" applyAlignment="1">
      <alignment horizontal="left" vertical="top" wrapText="1"/>
    </xf>
    <xf numFmtId="0" fontId="65" fillId="3" borderId="7" xfId="0" applyFont="1" applyFill="1" applyBorder="1" applyAlignment="1">
      <alignment horizontal="left" vertical="top"/>
    </xf>
    <xf numFmtId="0" fontId="75" fillId="27" borderId="6" xfId="0" applyFont="1" applyFill="1" applyBorder="1" applyAlignment="1">
      <alignment vertical="center"/>
    </xf>
    <xf numFmtId="0" fontId="75" fillId="27" borderId="11" xfId="0" applyFont="1" applyFill="1" applyBorder="1" applyAlignment="1">
      <alignment vertical="center"/>
    </xf>
    <xf numFmtId="0" fontId="65" fillId="28" borderId="6" xfId="0" applyFont="1" applyFill="1" applyBorder="1" applyAlignment="1">
      <alignment vertical="top"/>
    </xf>
    <xf numFmtId="0" fontId="65" fillId="26" borderId="6" xfId="0" applyFont="1" applyFill="1" applyBorder="1" applyAlignment="1">
      <alignment vertical="top" wrapText="1"/>
    </xf>
    <xf numFmtId="0" fontId="65" fillId="0" borderId="6" xfId="0" applyFont="1" applyBorder="1" applyAlignment="1">
      <alignment horizontal="left"/>
    </xf>
    <xf numFmtId="0" fontId="64" fillId="9" borderId="6" xfId="0" applyFont="1" applyFill="1" applyBorder="1"/>
    <xf numFmtId="0" fontId="64" fillId="9" borderId="6" xfId="5" applyFont="1" applyFill="1" applyBorder="1" applyAlignment="1">
      <alignment horizontal="center" vertical="top" wrapText="1"/>
    </xf>
    <xf numFmtId="0" fontId="64" fillId="9" borderId="6" xfId="0" applyFont="1" applyFill="1" applyBorder="1" applyAlignment="1">
      <alignment horizontal="left"/>
    </xf>
    <xf numFmtId="0" fontId="65" fillId="6" borderId="0" xfId="0" applyFont="1" applyFill="1" applyAlignment="1">
      <alignment horizontal="left"/>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4" fillId="0" borderId="0" xfId="1" applyFont="1" applyAlignment="1">
      <alignment horizontal="center" vertical="center"/>
    </xf>
    <xf numFmtId="0" fontId="31" fillId="0" borderId="0" xfId="1" applyFont="1" applyAlignment="1">
      <alignment horizontal="right" vertical="center"/>
    </xf>
    <xf numFmtId="0" fontId="60"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4" fillId="0" borderId="0" xfId="1" applyFont="1" applyAlignment="1">
      <alignment horizontal="left" vertical="top" wrapText="1"/>
    </xf>
    <xf numFmtId="0" fontId="34" fillId="0" borderId="0" xfId="1" applyFont="1" applyAlignment="1">
      <alignment horizontal="left" vertical="top"/>
    </xf>
    <xf numFmtId="0" fontId="61" fillId="8" borderId="0" xfId="1" applyFont="1" applyFill="1" applyAlignment="1">
      <alignment horizontal="center" vertical="top"/>
    </xf>
    <xf numFmtId="0" fontId="35" fillId="0" borderId="0" xfId="6" applyFont="1" applyAlignment="1">
      <alignment horizontal="left" vertical="top" wrapText="1"/>
    </xf>
    <xf numFmtId="0" fontId="34" fillId="0" borderId="0" xfId="6" applyFont="1" applyAlignment="1">
      <alignment horizontal="left" vertical="top" wrapText="1"/>
    </xf>
    <xf numFmtId="0" fontId="60" fillId="8" borderId="0" xfId="0" applyFont="1" applyFill="1" applyAlignment="1">
      <alignment horizontal="center"/>
    </xf>
    <xf numFmtId="0" fontId="63" fillId="24" borderId="14" xfId="5" applyFont="1" applyFill="1" applyBorder="1" applyAlignment="1">
      <alignment horizontal="center" vertical="center"/>
    </xf>
    <xf numFmtId="0" fontId="63" fillId="24" borderId="15" xfId="5" applyFont="1" applyFill="1" applyBorder="1" applyAlignment="1">
      <alignment horizontal="center" vertical="center"/>
    </xf>
    <xf numFmtId="0" fontId="63" fillId="24" borderId="11" xfId="5" applyFont="1" applyFill="1" applyBorder="1" applyAlignment="1">
      <alignment horizontal="center" vertical="center"/>
    </xf>
    <xf numFmtId="0" fontId="69" fillId="0" borderId="0" xfId="0" applyFont="1" applyAlignment="1">
      <alignment horizontal="right" vertical="center"/>
    </xf>
    <xf numFmtId="0" fontId="70" fillId="8" borderId="0" xfId="0" applyFont="1" applyFill="1" applyAlignment="1">
      <alignment horizontal="center" vertical="center"/>
    </xf>
    <xf numFmtId="0" fontId="65" fillId="0" borderId="6" xfId="5" quotePrefix="1" applyFont="1" applyBorder="1" applyAlignment="1">
      <alignment horizontal="left" vertical="top" wrapText="1"/>
    </xf>
    <xf numFmtId="0" fontId="65" fillId="0" borderId="6" xfId="5" applyFont="1" applyBorder="1" applyAlignment="1">
      <alignment horizontal="left" vertical="top" wrapText="1"/>
    </xf>
    <xf numFmtId="165" fontId="65" fillId="0" borderId="6" xfId="5" applyNumberFormat="1" applyFont="1" applyBorder="1" applyAlignment="1">
      <alignment horizontal="left" vertical="top" wrapText="1"/>
    </xf>
    <xf numFmtId="0" fontId="0" fillId="29" borderId="14" xfId="0" applyFont="1" applyFill="1" applyBorder="1" applyAlignment="1">
      <alignment horizontal="left" vertical="center" wrapText="1"/>
    </xf>
    <xf numFmtId="0" fontId="0" fillId="29" borderId="15" xfId="0" applyFont="1" applyFill="1" applyBorder="1" applyAlignment="1">
      <alignment horizontal="left" vertical="center" wrapText="1"/>
    </xf>
    <xf numFmtId="0" fontId="0" fillId="29" borderId="11" xfId="0" applyFont="1" applyFill="1" applyBorder="1" applyAlignment="1">
      <alignment horizontal="left" vertical="center" wrapText="1"/>
    </xf>
    <xf numFmtId="0" fontId="65" fillId="30" borderId="14" xfId="5" applyFont="1" applyFill="1" applyBorder="1" applyAlignment="1">
      <alignment horizontal="left" vertical="center" wrapText="1"/>
    </xf>
    <xf numFmtId="0" fontId="65" fillId="30" borderId="15" xfId="5" applyFont="1" applyFill="1" applyBorder="1" applyAlignment="1">
      <alignment horizontal="left" vertical="center" wrapText="1"/>
    </xf>
    <xf numFmtId="0" fontId="65" fillId="30" borderId="11" xfId="5" applyFont="1" applyFill="1" applyBorder="1" applyAlignment="1">
      <alignment horizontal="left" vertical="center" wrapText="1"/>
    </xf>
    <xf numFmtId="0" fontId="63" fillId="19" borderId="7" xfId="0" applyFont="1" applyFill="1" applyBorder="1" applyAlignment="1">
      <alignment horizontal="center" wrapText="1"/>
    </xf>
    <xf numFmtId="0" fontId="63" fillId="11" borderId="14" xfId="5" applyFont="1" applyFill="1" applyBorder="1" applyAlignment="1">
      <alignment horizontal="left" vertical="center"/>
    </xf>
    <xf numFmtId="0" fontId="63" fillId="11" borderId="15" xfId="5" applyFont="1" applyFill="1" applyBorder="1" applyAlignment="1">
      <alignment horizontal="left" vertical="center"/>
    </xf>
    <xf numFmtId="0" fontId="63" fillId="11" borderId="11" xfId="5" applyFont="1" applyFill="1" applyBorder="1" applyAlignment="1">
      <alignment horizontal="left" vertical="center"/>
    </xf>
    <xf numFmtId="0" fontId="69" fillId="0" borderId="0" xfId="0" applyFont="1" applyAlignment="1">
      <alignment horizontal="center" vertical="center"/>
    </xf>
    <xf numFmtId="0" fontId="71" fillId="0" borderId="0" xfId="0" applyFont="1" applyAlignment="1">
      <alignment horizontal="right" vertical="center"/>
    </xf>
    <xf numFmtId="0" fontId="44" fillId="0" borderId="14" xfId="7" applyNumberFormat="1" applyFont="1" applyBorder="1" applyAlignment="1">
      <alignment horizontal="left" vertical="top" wrapText="1"/>
    </xf>
    <xf numFmtId="0" fontId="44" fillId="0" borderId="11" xfId="7" applyNumberFormat="1" applyFont="1" applyBorder="1" applyAlignment="1">
      <alignment horizontal="left" vertical="top" wrapText="1"/>
    </xf>
    <xf numFmtId="166" fontId="39" fillId="12" borderId="0" xfId="7" applyFont="1" applyFill="1" applyAlignment="1">
      <alignment horizontal="center" vertical="top"/>
    </xf>
    <xf numFmtId="166" fontId="40" fillId="0" borderId="0" xfId="7" applyFont="1" applyAlignment="1">
      <alignment horizontal="left" vertical="top"/>
    </xf>
    <xf numFmtId="166" fontId="40"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7" fillId="0" borderId="14" xfId="7" applyNumberFormat="1" applyFont="1" applyBorder="1" applyAlignment="1">
      <alignment horizontal="left" vertical="top" wrapText="1"/>
    </xf>
    <xf numFmtId="0" fontId="57" fillId="0" borderId="11" xfId="7" applyNumberFormat="1" applyFont="1" applyBorder="1" applyAlignment="1">
      <alignment horizontal="left" vertical="top" wrapText="1"/>
    </xf>
    <xf numFmtId="166" fontId="42"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39" t="s">
        <v>0</v>
      </c>
      <c r="F1" s="16"/>
    </row>
    <row r="2" spans="1:6" ht="20.25">
      <c r="A2" s="37" t="s">
        <v>1</v>
      </c>
      <c r="B2" s="18"/>
      <c r="C2" s="18"/>
      <c r="D2" s="18"/>
      <c r="E2" s="18"/>
      <c r="F2" s="18"/>
    </row>
    <row r="3" spans="1:6">
      <c r="A3" s="18"/>
      <c r="B3" s="18"/>
      <c r="C3" s="18"/>
      <c r="D3" s="18"/>
      <c r="E3" s="18"/>
      <c r="F3" s="18"/>
    </row>
    <row r="4" spans="1:6" ht="15" customHeight="1">
      <c r="A4" s="222" t="s">
        <v>2</v>
      </c>
      <c r="B4" s="223"/>
      <c r="C4" s="223"/>
      <c r="D4" s="223"/>
      <c r="E4" s="224"/>
      <c r="F4" s="18"/>
    </row>
    <row r="5" spans="1:6">
      <c r="A5" s="225" t="s">
        <v>3</v>
      </c>
      <c r="B5" s="225"/>
      <c r="C5" s="226" t="s">
        <v>4</v>
      </c>
      <c r="D5" s="226"/>
      <c r="E5" s="226"/>
      <c r="F5" s="18"/>
    </row>
    <row r="6" spans="1:6" ht="29.25" customHeight="1">
      <c r="A6" s="227" t="s">
        <v>5</v>
      </c>
      <c r="B6" s="228"/>
      <c r="C6" s="221" t="s">
        <v>6</v>
      </c>
      <c r="D6" s="221"/>
      <c r="E6" s="221"/>
      <c r="F6" s="18"/>
    </row>
    <row r="7" spans="1:6" ht="29.25" customHeight="1">
      <c r="A7" s="101"/>
      <c r="B7" s="101"/>
      <c r="C7" s="102"/>
      <c r="D7" s="102"/>
      <c r="E7" s="102"/>
      <c r="F7" s="18"/>
    </row>
    <row r="8" spans="1:6" s="103" customFormat="1" ht="29.25" customHeight="1">
      <c r="A8" s="219" t="s">
        <v>7</v>
      </c>
      <c r="B8" s="220"/>
      <c r="C8" s="220"/>
      <c r="D8" s="220"/>
      <c r="E8" s="220"/>
      <c r="F8" s="220"/>
    </row>
    <row r="9" spans="1:6" s="103" customFormat="1" ht="15" customHeight="1">
      <c r="A9" s="104" t="s">
        <v>8</v>
      </c>
      <c r="B9" s="104" t="s">
        <v>9</v>
      </c>
      <c r="C9" s="104" t="s">
        <v>10</v>
      </c>
      <c r="D9" s="104" t="s">
        <v>11</v>
      </c>
      <c r="E9" s="104" t="s">
        <v>12</v>
      </c>
      <c r="F9" s="104" t="s">
        <v>13</v>
      </c>
    </row>
    <row r="10" spans="1:6" s="103" customFormat="1" ht="38.25">
      <c r="A10" s="92" t="s">
        <v>14</v>
      </c>
      <c r="B10" s="93" t="s">
        <v>15</v>
      </c>
      <c r="C10" s="94" t="s">
        <v>16</v>
      </c>
      <c r="D10" s="106" t="s">
        <v>17</v>
      </c>
      <c r="E10" s="95" t="s">
        <v>18</v>
      </c>
      <c r="F10" s="105" t="s">
        <v>19</v>
      </c>
    </row>
    <row r="11" spans="1:6" s="103" customFormat="1" ht="25.5">
      <c r="A11" s="92">
        <v>1.3</v>
      </c>
      <c r="B11" s="93">
        <v>43082</v>
      </c>
      <c r="C11" s="94" t="s">
        <v>16</v>
      </c>
      <c r="D11" s="106" t="s">
        <v>20</v>
      </c>
      <c r="E11" s="95" t="s">
        <v>18</v>
      </c>
      <c r="F11" s="105" t="s">
        <v>19</v>
      </c>
    </row>
    <row r="12" spans="1:6" s="103" customFormat="1" ht="102">
      <c r="A12" s="118">
        <v>1.4</v>
      </c>
      <c r="B12" s="119" t="s">
        <v>21</v>
      </c>
      <c r="C12" s="120" t="s">
        <v>16</v>
      </c>
      <c r="D12" s="121" t="s">
        <v>22</v>
      </c>
      <c r="E12" s="122" t="s">
        <v>18</v>
      </c>
      <c r="F12" s="105" t="s">
        <v>19</v>
      </c>
    </row>
    <row r="13" spans="1:6" s="103" customFormat="1" ht="30" customHeight="1">
      <c r="A13" s="221" t="s">
        <v>23</v>
      </c>
      <c r="B13" s="221"/>
      <c r="C13" s="221"/>
      <c r="D13" s="221"/>
      <c r="E13" s="221"/>
      <c r="F13" s="22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11" t="s">
        <v>24</v>
      </c>
      <c r="J1" s="34"/>
      <c r="K1" s="34"/>
    </row>
    <row r="2" spans="1:11" ht="25.5" customHeight="1">
      <c r="B2" s="234" t="s">
        <v>25</v>
      </c>
      <c r="C2" s="234"/>
      <c r="D2" s="234"/>
      <c r="E2" s="234"/>
      <c r="F2" s="234"/>
      <c r="G2" s="234"/>
      <c r="H2" s="234"/>
      <c r="I2" s="234"/>
      <c r="J2" s="232" t="s">
        <v>26</v>
      </c>
      <c r="K2" s="232"/>
    </row>
    <row r="3" spans="1:11" ht="28.5" customHeight="1">
      <c r="B3" s="235" t="s">
        <v>27</v>
      </c>
      <c r="C3" s="235"/>
      <c r="D3" s="235"/>
      <c r="E3" s="235"/>
      <c r="F3" s="233" t="s">
        <v>28</v>
      </c>
      <c r="G3" s="233"/>
      <c r="H3" s="233"/>
      <c r="I3" s="233"/>
      <c r="J3" s="232"/>
      <c r="K3" s="232"/>
    </row>
    <row r="4" spans="1:11" ht="18" customHeight="1">
      <c r="B4" s="109"/>
      <c r="C4" s="109"/>
      <c r="D4" s="109"/>
      <c r="E4" s="109"/>
      <c r="F4" s="108"/>
      <c r="G4" s="108"/>
      <c r="H4" s="108"/>
      <c r="I4" s="108"/>
      <c r="J4" s="107"/>
      <c r="K4" s="107"/>
    </row>
    <row r="6" spans="1:11" ht="23.25">
      <c r="A6" s="4" t="s">
        <v>29</v>
      </c>
    </row>
    <row r="7" spans="1:11">
      <c r="A7" s="239" t="s">
        <v>30</v>
      </c>
      <c r="B7" s="239"/>
      <c r="C7" s="239"/>
      <c r="D7" s="239"/>
      <c r="E7" s="239"/>
      <c r="F7" s="239"/>
      <c r="G7" s="239"/>
      <c r="H7" s="239"/>
      <c r="I7" s="239"/>
    </row>
    <row r="8" spans="1:11" ht="20.25" customHeight="1">
      <c r="A8" s="239"/>
      <c r="B8" s="239"/>
      <c r="C8" s="239"/>
      <c r="D8" s="239"/>
      <c r="E8" s="239"/>
      <c r="F8" s="239"/>
      <c r="G8" s="239"/>
      <c r="H8" s="239"/>
      <c r="I8" s="239"/>
    </row>
    <row r="9" spans="1:11">
      <c r="A9" s="239" t="s">
        <v>31</v>
      </c>
      <c r="B9" s="239"/>
      <c r="C9" s="239"/>
      <c r="D9" s="239"/>
      <c r="E9" s="239"/>
      <c r="F9" s="239"/>
      <c r="G9" s="239"/>
      <c r="H9" s="239"/>
      <c r="I9" s="239"/>
    </row>
    <row r="10" spans="1:11" ht="21" customHeight="1">
      <c r="A10" s="239"/>
      <c r="B10" s="239"/>
      <c r="C10" s="239"/>
      <c r="D10" s="239"/>
      <c r="E10" s="239"/>
      <c r="F10" s="239"/>
      <c r="G10" s="239"/>
      <c r="H10" s="239"/>
      <c r="I10" s="239"/>
    </row>
    <row r="11" spans="1:11" ht="14.25">
      <c r="A11" s="240" t="s">
        <v>32</v>
      </c>
      <c r="B11" s="240"/>
      <c r="C11" s="240"/>
      <c r="D11" s="240"/>
      <c r="E11" s="240"/>
      <c r="F11" s="240"/>
      <c r="G11" s="240"/>
      <c r="H11" s="240"/>
      <c r="I11" s="240"/>
    </row>
    <row r="12" spans="1:11">
      <c r="A12" s="3"/>
      <c r="B12" s="3"/>
      <c r="C12" s="3"/>
      <c r="D12" s="3"/>
      <c r="E12" s="3"/>
      <c r="F12" s="3"/>
      <c r="G12" s="3"/>
      <c r="H12" s="3"/>
      <c r="I12" s="3"/>
    </row>
    <row r="13" spans="1:11" ht="23.25">
      <c r="A13" s="4" t="s">
        <v>33</v>
      </c>
    </row>
    <row r="14" spans="1:11">
      <c r="A14" s="96" t="s">
        <v>34</v>
      </c>
      <c r="B14" s="236" t="s">
        <v>35</v>
      </c>
      <c r="C14" s="237"/>
      <c r="D14" s="237"/>
      <c r="E14" s="237"/>
      <c r="F14" s="237"/>
      <c r="G14" s="237"/>
      <c r="H14" s="237"/>
      <c r="I14" s="237"/>
      <c r="J14" s="237"/>
      <c r="K14" s="238"/>
    </row>
    <row r="15" spans="1:11" ht="14.25" customHeight="1">
      <c r="A15" s="96" t="s">
        <v>36</v>
      </c>
      <c r="B15" s="236" t="s">
        <v>37</v>
      </c>
      <c r="C15" s="237"/>
      <c r="D15" s="237"/>
      <c r="E15" s="237"/>
      <c r="F15" s="237"/>
      <c r="G15" s="237"/>
      <c r="H15" s="237"/>
      <c r="I15" s="237"/>
      <c r="J15" s="237"/>
      <c r="K15" s="238"/>
    </row>
    <row r="16" spans="1:11" ht="14.25" customHeight="1">
      <c r="A16" s="96"/>
      <c r="B16" s="236" t="s">
        <v>38</v>
      </c>
      <c r="C16" s="237"/>
      <c r="D16" s="237"/>
      <c r="E16" s="237"/>
      <c r="F16" s="237"/>
      <c r="G16" s="237"/>
      <c r="H16" s="237"/>
      <c r="I16" s="237"/>
      <c r="J16" s="237"/>
      <c r="K16" s="238"/>
    </row>
    <row r="17" spans="1:14" ht="14.25" customHeight="1">
      <c r="A17" s="96"/>
      <c r="B17" s="236" t="s">
        <v>39</v>
      </c>
      <c r="C17" s="237"/>
      <c r="D17" s="237"/>
      <c r="E17" s="237"/>
      <c r="F17" s="237"/>
      <c r="G17" s="237"/>
      <c r="H17" s="237"/>
      <c r="I17" s="237"/>
      <c r="J17" s="237"/>
      <c r="K17" s="238"/>
    </row>
    <row r="19" spans="1:14" ht="23.25">
      <c r="A19" s="4" t="s">
        <v>40</v>
      </c>
    </row>
    <row r="20" spans="1:14">
      <c r="A20" s="96" t="s">
        <v>41</v>
      </c>
      <c r="B20" s="236" t="s">
        <v>42</v>
      </c>
      <c r="C20" s="237"/>
      <c r="D20" s="237"/>
      <c r="E20" s="237"/>
      <c r="F20" s="237"/>
      <c r="G20" s="238"/>
    </row>
    <row r="21" spans="1:14" ht="12.75" customHeight="1">
      <c r="A21" s="96" t="s">
        <v>43</v>
      </c>
      <c r="B21" s="236" t="s">
        <v>44</v>
      </c>
      <c r="C21" s="237"/>
      <c r="D21" s="237"/>
      <c r="E21" s="237"/>
      <c r="F21" s="237"/>
      <c r="G21" s="238"/>
    </row>
    <row r="22" spans="1:14" ht="12.75" customHeight="1">
      <c r="A22" s="96" t="s">
        <v>45</v>
      </c>
      <c r="B22" s="236" t="s">
        <v>46</v>
      </c>
      <c r="C22" s="237"/>
      <c r="D22" s="237"/>
      <c r="E22" s="237"/>
      <c r="F22" s="237"/>
      <c r="G22" s="238"/>
    </row>
    <row r="24" spans="1:14" ht="23.25">
      <c r="A24" s="4" t="s">
        <v>47</v>
      </c>
    </row>
    <row r="25" spans="1:14" ht="14.25">
      <c r="A25" s="110" t="s">
        <v>48</v>
      </c>
      <c r="C25" s="110"/>
      <c r="D25" s="110"/>
      <c r="E25" s="110"/>
      <c r="F25" s="110"/>
      <c r="G25" s="110"/>
      <c r="H25" s="110"/>
      <c r="I25" s="110"/>
      <c r="J25" s="110"/>
      <c r="K25" s="110"/>
      <c r="L25" s="110"/>
      <c r="M25" s="110"/>
      <c r="N25" s="38"/>
    </row>
    <row r="26" spans="1:14" ht="14.25">
      <c r="A26" s="110" t="s">
        <v>49</v>
      </c>
      <c r="C26" s="110"/>
      <c r="D26" s="110"/>
      <c r="E26" s="110"/>
      <c r="F26" s="110"/>
      <c r="G26" s="110"/>
      <c r="H26" s="110"/>
      <c r="I26" s="110"/>
      <c r="J26" s="110"/>
      <c r="K26" s="110"/>
      <c r="L26" s="110"/>
      <c r="M26" s="110"/>
      <c r="N26" s="38"/>
    </row>
    <row r="27" spans="1:14" ht="14.25">
      <c r="A27" s="110" t="s">
        <v>50</v>
      </c>
      <c r="C27" s="110"/>
      <c r="D27" s="110"/>
      <c r="E27" s="110"/>
      <c r="F27" s="110"/>
      <c r="G27" s="110"/>
      <c r="H27" s="110"/>
      <c r="I27" s="110"/>
      <c r="J27" s="110"/>
      <c r="K27" s="110"/>
      <c r="L27" s="110"/>
      <c r="M27" s="110"/>
      <c r="N27" s="38"/>
    </row>
    <row r="29" spans="1:14" ht="21.75" customHeight="1">
      <c r="B29" s="229" t="s">
        <v>51</v>
      </c>
      <c r="C29" s="230"/>
      <c r="D29" s="231"/>
    </row>
    <row r="30" spans="1:14" ht="90" customHeight="1">
      <c r="B30" s="5"/>
      <c r="C30" s="6" t="s">
        <v>52</v>
      </c>
      <c r="D30" s="6" t="s">
        <v>53</v>
      </c>
    </row>
    <row r="32" spans="1:14" ht="23.25">
      <c r="A32" s="4" t="s">
        <v>54</v>
      </c>
    </row>
    <row r="33" spans="1:1" ht="14.25">
      <c r="A33" s="110"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41" t="s">
        <v>56</v>
      </c>
      <c r="B2" s="241"/>
      <c r="C2" s="241"/>
      <c r="D2" s="241"/>
      <c r="E2" s="241"/>
      <c r="F2" s="241"/>
    </row>
    <row r="3" spans="1:10">
      <c r="A3" s="10"/>
      <c r="B3" s="11"/>
      <c r="E3" s="12"/>
    </row>
    <row r="5" spans="1:10" ht="25.5">
      <c r="A5" s="8"/>
      <c r="D5" s="97" t="s">
        <v>57</v>
      </c>
      <c r="E5" s="14"/>
    </row>
    <row r="6" spans="1:10">
      <c r="A6" s="8"/>
    </row>
    <row r="7" spans="1:10" ht="20.25" customHeight="1">
      <c r="A7" s="98" t="s">
        <v>58</v>
      </c>
      <c r="B7" s="98" t="s">
        <v>59</v>
      </c>
      <c r="C7" s="99" t="s">
        <v>60</v>
      </c>
      <c r="D7" s="99" t="s">
        <v>61</v>
      </c>
      <c r="E7" s="99" t="s">
        <v>62</v>
      </c>
      <c r="F7" s="99"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40"/>
      <c r="E11" s="22"/>
      <c r="F11" s="22"/>
    </row>
    <row r="12" spans="1:10">
      <c r="A12" s="19">
        <v>5</v>
      </c>
      <c r="B12" s="19" t="s">
        <v>68</v>
      </c>
      <c r="C12" s="20"/>
      <c r="D12" s="40"/>
      <c r="E12" s="22"/>
      <c r="F12" s="22"/>
    </row>
    <row r="13" spans="1:10">
      <c r="A13" s="19">
        <v>6</v>
      </c>
      <c r="B13" s="19" t="s">
        <v>69</v>
      </c>
      <c r="C13" s="20"/>
      <c r="D13" s="40"/>
      <c r="E13" s="22"/>
      <c r="F13" s="22"/>
    </row>
    <row r="14" spans="1:10">
      <c r="A14" s="19">
        <v>7</v>
      </c>
      <c r="B14" s="19" t="s">
        <v>69</v>
      </c>
      <c r="C14" s="20"/>
      <c r="D14" s="40"/>
      <c r="E14" s="22"/>
      <c r="F14" s="22"/>
    </row>
    <row r="15" spans="1:10">
      <c r="A15" s="19"/>
      <c r="B15" s="19"/>
      <c r="C15" s="20"/>
      <c r="D15" s="40"/>
      <c r="E15" s="22"/>
      <c r="F15" s="22"/>
    </row>
    <row r="16" spans="1:10">
      <c r="A16" s="19"/>
      <c r="B16" s="19"/>
      <c r="C16" s="20"/>
      <c r="D16" s="4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44" t="s">
        <v>70</v>
      </c>
      <c r="B2" s="244"/>
      <c r="C2" s="244"/>
      <c r="D2" s="244"/>
      <c r="E2" s="112"/>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00" t="s">
        <v>58</v>
      </c>
      <c r="B5" s="100" t="s">
        <v>71</v>
      </c>
      <c r="C5" s="100" t="s">
        <v>72</v>
      </c>
      <c r="D5" s="100"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42" t="s">
        <v>91</v>
      </c>
      <c r="B16" s="242"/>
      <c r="C16" s="30"/>
      <c r="D16" s="31"/>
    </row>
    <row r="17" spans="1:4" ht="14.25">
      <c r="A17" s="243" t="s">
        <v>92</v>
      </c>
      <c r="B17" s="24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62"/>
  <sheetViews>
    <sheetView showGridLines="0" tabSelected="1" topLeftCell="A74" zoomScaleNormal="100" workbookViewId="0">
      <selection activeCell="D80" sqref="D80"/>
    </sheetView>
  </sheetViews>
  <sheetFormatPr defaultColWidth="9.140625" defaultRowHeight="15"/>
  <cols>
    <col min="1" max="1" width="11.28515625" style="218" customWidth="1"/>
    <col min="2" max="2" width="33" style="132" bestFit="1" customWidth="1"/>
    <col min="3" max="4" width="35.140625" style="132" customWidth="1"/>
    <col min="5" max="5" width="32.140625" style="132" customWidth="1"/>
    <col min="6" max="8" width="9.7109375" style="132" customWidth="1"/>
    <col min="9" max="9" width="17.7109375" style="132" customWidth="1"/>
    <col min="10" max="16384" width="9.140625" style="132"/>
  </cols>
  <sheetData>
    <row r="1" spans="1:24" s="125" customFormat="1">
      <c r="A1" s="248"/>
      <c r="B1" s="248"/>
      <c r="C1" s="248"/>
      <c r="D1" s="248"/>
      <c r="E1" s="159"/>
      <c r="F1" s="159"/>
      <c r="G1" s="159"/>
      <c r="H1" s="159"/>
      <c r="I1" s="159"/>
      <c r="J1" s="159"/>
    </row>
    <row r="2" spans="1:24" s="125" customFormat="1">
      <c r="A2" s="249" t="s">
        <v>70</v>
      </c>
      <c r="B2" s="249"/>
      <c r="C2" s="249"/>
      <c r="D2" s="249"/>
      <c r="E2" s="263"/>
      <c r="F2" s="160"/>
      <c r="G2" s="160"/>
      <c r="H2" s="160"/>
      <c r="I2" s="160"/>
      <c r="J2" s="160"/>
    </row>
    <row r="3" spans="1:24" s="125" customFormat="1">
      <c r="A3" s="168"/>
      <c r="C3" s="264"/>
      <c r="D3" s="264"/>
      <c r="E3" s="263"/>
      <c r="F3" s="160"/>
      <c r="G3" s="160"/>
      <c r="H3" s="160"/>
      <c r="I3" s="160"/>
      <c r="J3" s="160"/>
    </row>
    <row r="4" spans="1:24" s="172" customFormat="1" ht="30">
      <c r="A4" s="169" t="s">
        <v>202</v>
      </c>
      <c r="B4" s="251"/>
      <c r="C4" s="251"/>
      <c r="D4" s="251"/>
      <c r="E4" s="170"/>
      <c r="F4" s="170"/>
      <c r="G4" s="170"/>
      <c r="H4" s="171"/>
      <c r="I4" s="171"/>
      <c r="X4" s="172" t="s">
        <v>93</v>
      </c>
    </row>
    <row r="5" spans="1:24" s="172" customFormat="1">
      <c r="A5" s="169" t="s">
        <v>62</v>
      </c>
      <c r="B5" s="250" t="s">
        <v>203</v>
      </c>
      <c r="C5" s="251"/>
      <c r="D5" s="251"/>
      <c r="E5" s="170"/>
      <c r="F5" s="170"/>
      <c r="G5" s="170"/>
      <c r="H5" s="171"/>
      <c r="I5" s="171"/>
      <c r="X5" s="172" t="s">
        <v>94</v>
      </c>
    </row>
    <row r="6" spans="1:24" s="172" customFormat="1" ht="30">
      <c r="A6" s="169" t="s">
        <v>95</v>
      </c>
      <c r="B6" s="250" t="s">
        <v>204</v>
      </c>
      <c r="C6" s="251"/>
      <c r="D6" s="251"/>
      <c r="E6" s="170"/>
      <c r="F6" s="170"/>
      <c r="G6" s="170"/>
      <c r="H6" s="171"/>
      <c r="I6" s="171"/>
    </row>
    <row r="7" spans="1:24" s="172" customFormat="1">
      <c r="A7" s="169" t="s">
        <v>96</v>
      </c>
      <c r="B7" s="251" t="s">
        <v>197</v>
      </c>
      <c r="C7" s="251"/>
      <c r="D7" s="251"/>
      <c r="E7" s="170"/>
      <c r="F7" s="170"/>
      <c r="G7" s="170"/>
      <c r="H7" s="173"/>
      <c r="I7" s="171"/>
      <c r="X7" s="174"/>
    </row>
    <row r="8" spans="1:24" s="125" customFormat="1">
      <c r="A8" s="169" t="s">
        <v>97</v>
      </c>
      <c r="B8" s="252"/>
      <c r="C8" s="252"/>
      <c r="D8" s="252"/>
      <c r="E8" s="170"/>
    </row>
    <row r="9" spans="1:24" s="125" customFormat="1">
      <c r="A9" s="175" t="s">
        <v>98</v>
      </c>
      <c r="B9" s="126">
        <f>F17</f>
        <v>0</v>
      </c>
      <c r="C9" s="126">
        <f>G17</f>
        <v>0</v>
      </c>
      <c r="D9" s="126">
        <f>H17</f>
        <v>0</v>
      </c>
    </row>
    <row r="10" spans="1:24" s="125" customFormat="1">
      <c r="A10" s="176" t="s">
        <v>99</v>
      </c>
      <c r="B10" s="127">
        <f>SUM(B11:B14)</f>
        <v>0</v>
      </c>
      <c r="C10" s="127">
        <f>SUM(C11:C14)</f>
        <v>0</v>
      </c>
      <c r="D10" s="127">
        <f>SUM(D11:D14)</f>
        <v>0</v>
      </c>
    </row>
    <row r="11" spans="1:24" s="125" customFormat="1">
      <c r="A11" s="176" t="s">
        <v>41</v>
      </c>
      <c r="B11" s="128">
        <f>COUNTIF($F$18:$F$49714,"*Passed")</f>
        <v>0</v>
      </c>
      <c r="C11" s="128">
        <f>COUNTIF($G$18:$G$49714,"*Passed")</f>
        <v>0</v>
      </c>
      <c r="D11" s="128">
        <f>COUNTIF($H$18:$H$49714,"*Passed")</f>
        <v>0</v>
      </c>
    </row>
    <row r="12" spans="1:24" s="125" customFormat="1">
      <c r="A12" s="176" t="s">
        <v>43</v>
      </c>
      <c r="B12" s="128">
        <f>COUNTIF($F$18:$F$49434,"*Failed*")</f>
        <v>0</v>
      </c>
      <c r="C12" s="128">
        <f>COUNTIF($G$18:$G$49434,"*Failed*")</f>
        <v>0</v>
      </c>
      <c r="D12" s="128">
        <f>COUNTIF($H$18:$H$49434,"*Failed*")</f>
        <v>0</v>
      </c>
    </row>
    <row r="13" spans="1:24" s="125" customFormat="1">
      <c r="A13" s="176" t="s">
        <v>45</v>
      </c>
      <c r="B13" s="128">
        <f>COUNTIF($F$18:$F$49434,"*Not Run*")</f>
        <v>0</v>
      </c>
      <c r="C13" s="128">
        <f>COUNTIF($G$18:$G$49434,"*Not Run*")</f>
        <v>0</v>
      </c>
      <c r="D13" s="128">
        <f>COUNTIF($H$18:$H$49434,"*Not Run*")</f>
        <v>0</v>
      </c>
    </row>
    <row r="14" spans="1:24" s="125" customFormat="1">
      <c r="A14" s="176" t="s">
        <v>100</v>
      </c>
      <c r="B14" s="128">
        <f>COUNTIF($F$18:$F$49434,"*NA*")</f>
        <v>0</v>
      </c>
      <c r="C14" s="128">
        <f>COUNTIF($G$18:$G$49434,"*NA*")</f>
        <v>0</v>
      </c>
      <c r="D14" s="128">
        <f>COUNTIF($H$18:$H$49434,"*NA*")</f>
        <v>0</v>
      </c>
    </row>
    <row r="15" spans="1:24" s="125" customFormat="1" ht="45">
      <c r="A15" s="176" t="s">
        <v>101</v>
      </c>
      <c r="B15" s="128">
        <f>COUNTIF($F$18:$F$49434,"*Passed in previous build*")</f>
        <v>0</v>
      </c>
      <c r="C15" s="128">
        <f>COUNTIF($G$18:$G$49434,"*Passed in previous build*")</f>
        <v>0</v>
      </c>
      <c r="D15" s="128">
        <f>COUNTIF($H$18:$H$49434,"*Passed in previous build*")</f>
        <v>0</v>
      </c>
    </row>
    <row r="16" spans="1:24" s="181" customFormat="1">
      <c r="A16" s="177"/>
      <c r="B16" s="129"/>
      <c r="C16" s="129"/>
      <c r="D16" s="178"/>
      <c r="E16" s="179"/>
      <c r="F16" s="259" t="s">
        <v>98</v>
      </c>
      <c r="G16" s="259"/>
      <c r="H16" s="259"/>
      <c r="I16" s="180"/>
    </row>
    <row r="17" spans="1:9" s="181" customFormat="1">
      <c r="A17" s="182" t="s">
        <v>102</v>
      </c>
      <c r="B17" s="130" t="s">
        <v>103</v>
      </c>
      <c r="C17" s="130" t="s">
        <v>104</v>
      </c>
      <c r="D17" s="130" t="s">
        <v>105</v>
      </c>
      <c r="E17" s="130" t="s">
        <v>106</v>
      </c>
      <c r="F17" s="130"/>
      <c r="G17" s="130"/>
      <c r="H17" s="130"/>
      <c r="I17" s="130" t="s">
        <v>107</v>
      </c>
    </row>
    <row r="18" spans="1:9" s="181" customFormat="1">
      <c r="A18" s="185"/>
      <c r="B18" s="260" t="s">
        <v>196</v>
      </c>
      <c r="C18" s="261"/>
      <c r="D18" s="262"/>
      <c r="E18" s="183"/>
      <c r="F18" s="184"/>
      <c r="G18" s="184"/>
      <c r="H18" s="184"/>
      <c r="I18" s="183"/>
    </row>
    <row r="19" spans="1:9" ht="45">
      <c r="A19" s="185">
        <v>1</v>
      </c>
      <c r="B19" s="151" t="s">
        <v>201</v>
      </c>
      <c r="C19" s="151" t="s">
        <v>205</v>
      </c>
      <c r="D19" s="151" t="s">
        <v>206</v>
      </c>
      <c r="E19" s="185" t="s">
        <v>207</v>
      </c>
      <c r="F19" s="185"/>
      <c r="G19" s="185"/>
      <c r="H19" s="185"/>
      <c r="I19" s="185"/>
    </row>
    <row r="20" spans="1:9" ht="60">
      <c r="A20" s="185">
        <f ca="1">IF(OFFSET(A20,-1,0) ="",OFFSET(A20,-2,0)+1,OFFSET(A20,-1,0)+1 )</f>
        <v>2</v>
      </c>
      <c r="B20" s="151" t="s">
        <v>355</v>
      </c>
      <c r="C20" s="151" t="s">
        <v>354</v>
      </c>
      <c r="D20" s="151" t="s">
        <v>356</v>
      </c>
      <c r="E20" s="185" t="s">
        <v>357</v>
      </c>
      <c r="F20" s="185"/>
      <c r="G20" s="185"/>
      <c r="H20" s="185"/>
      <c r="I20" s="185"/>
    </row>
    <row r="21" spans="1:9" ht="60">
      <c r="A21" s="185">
        <f ca="1">IF(OFFSET(A21,-1,0) ="",OFFSET(A21,-2,0)+1,OFFSET(A21,-1,0)+1 )</f>
        <v>3</v>
      </c>
      <c r="B21" s="151" t="s">
        <v>358</v>
      </c>
      <c r="C21" s="151" t="s">
        <v>359</v>
      </c>
      <c r="D21" s="151" t="s">
        <v>360</v>
      </c>
      <c r="E21" s="185" t="s">
        <v>361</v>
      </c>
      <c r="F21" s="185"/>
      <c r="G21" s="185"/>
      <c r="H21" s="185"/>
      <c r="I21" s="185"/>
    </row>
    <row r="22" spans="1:9" s="186" customFormat="1">
      <c r="A22" s="185"/>
      <c r="B22" s="256" t="s">
        <v>353</v>
      </c>
      <c r="C22" s="257"/>
      <c r="D22" s="257"/>
      <c r="E22" s="258"/>
      <c r="F22" s="185"/>
      <c r="G22" s="185"/>
      <c r="H22" s="185"/>
      <c r="I22" s="185"/>
    </row>
    <row r="23" spans="1:9" s="188" customFormat="1" ht="30">
      <c r="A23" s="185">
        <f t="shared" ref="A23:A84" ca="1" si="0">IF(OFFSET(A23,-1,0) ="",OFFSET(A23,-2,0)+1,OFFSET(A23,-1,0)+1 )</f>
        <v>4</v>
      </c>
      <c r="B23" s="135" t="s">
        <v>208</v>
      </c>
      <c r="C23" s="141" t="s">
        <v>199</v>
      </c>
      <c r="D23" s="141" t="s">
        <v>215</v>
      </c>
      <c r="E23" s="142" t="s">
        <v>221</v>
      </c>
      <c r="F23" s="131"/>
      <c r="G23" s="131"/>
      <c r="H23" s="131"/>
      <c r="I23" s="187"/>
    </row>
    <row r="24" spans="1:9" s="188" customFormat="1" ht="30">
      <c r="A24" s="185">
        <f t="shared" ca="1" si="0"/>
        <v>5</v>
      </c>
      <c r="B24" s="135" t="s">
        <v>209</v>
      </c>
      <c r="C24" s="141" t="s">
        <v>199</v>
      </c>
      <c r="D24" s="141" t="s">
        <v>216</v>
      </c>
      <c r="E24" s="142" t="s">
        <v>222</v>
      </c>
      <c r="F24" s="131"/>
      <c r="G24" s="131"/>
      <c r="H24" s="131"/>
      <c r="I24" s="187"/>
    </row>
    <row r="25" spans="1:9" s="188" customFormat="1" ht="30">
      <c r="A25" s="185">
        <f t="shared" ca="1" si="0"/>
        <v>6</v>
      </c>
      <c r="B25" s="135" t="s">
        <v>210</v>
      </c>
      <c r="C25" s="141" t="s">
        <v>199</v>
      </c>
      <c r="D25" s="141" t="s">
        <v>217</v>
      </c>
      <c r="E25" s="142" t="s">
        <v>223</v>
      </c>
      <c r="F25" s="131"/>
      <c r="G25" s="131"/>
      <c r="H25" s="131"/>
      <c r="I25" s="187"/>
    </row>
    <row r="26" spans="1:9" s="188" customFormat="1" ht="30">
      <c r="A26" s="185">
        <f t="shared" ca="1" si="0"/>
        <v>7</v>
      </c>
      <c r="B26" s="135" t="s">
        <v>211</v>
      </c>
      <c r="C26" s="141" t="s">
        <v>199</v>
      </c>
      <c r="D26" s="141" t="s">
        <v>218</v>
      </c>
      <c r="E26" s="142" t="s">
        <v>224</v>
      </c>
      <c r="F26" s="131"/>
      <c r="G26" s="131"/>
      <c r="H26" s="131"/>
      <c r="I26" s="187"/>
    </row>
    <row r="27" spans="1:9" s="188" customFormat="1" ht="30">
      <c r="A27" s="185">
        <f t="shared" ca="1" si="0"/>
        <v>8</v>
      </c>
      <c r="B27" s="135" t="s">
        <v>212</v>
      </c>
      <c r="C27" s="141" t="s">
        <v>199</v>
      </c>
      <c r="D27" s="141" t="s">
        <v>219</v>
      </c>
      <c r="E27" s="142" t="s">
        <v>225</v>
      </c>
      <c r="F27" s="131"/>
      <c r="G27" s="131"/>
      <c r="H27" s="131"/>
      <c r="I27" s="187"/>
    </row>
    <row r="28" spans="1:9" s="188" customFormat="1" ht="30">
      <c r="A28" s="185">
        <f t="shared" ca="1" si="0"/>
        <v>9</v>
      </c>
      <c r="B28" s="135" t="s">
        <v>213</v>
      </c>
      <c r="C28" s="141" t="s">
        <v>199</v>
      </c>
      <c r="D28" s="141" t="s">
        <v>220</v>
      </c>
      <c r="E28" s="142" t="s">
        <v>226</v>
      </c>
      <c r="F28" s="131"/>
      <c r="G28" s="131"/>
      <c r="H28" s="131"/>
      <c r="I28" s="187"/>
    </row>
    <row r="29" spans="1:9" s="188" customFormat="1" ht="45">
      <c r="A29" s="185">
        <f t="shared" ca="1" si="0"/>
        <v>10</v>
      </c>
      <c r="B29" s="135" t="s">
        <v>214</v>
      </c>
      <c r="C29" s="141" t="s">
        <v>199</v>
      </c>
      <c r="D29" s="141" t="s">
        <v>215</v>
      </c>
      <c r="E29" s="142" t="s">
        <v>257</v>
      </c>
      <c r="F29" s="131"/>
      <c r="G29" s="131"/>
      <c r="H29" s="131"/>
      <c r="I29" s="187"/>
    </row>
    <row r="30" spans="1:9" s="188" customFormat="1" ht="45">
      <c r="A30" s="185">
        <f t="shared" ca="1" si="0"/>
        <v>11</v>
      </c>
      <c r="B30" s="135" t="s">
        <v>293</v>
      </c>
      <c r="C30" s="152" t="s">
        <v>254</v>
      </c>
      <c r="D30" s="141" t="s">
        <v>294</v>
      </c>
      <c r="E30" s="142" t="s">
        <v>255</v>
      </c>
      <c r="F30" s="131"/>
      <c r="G30" s="131"/>
      <c r="H30" s="131"/>
      <c r="I30" s="187"/>
    </row>
    <row r="31" spans="1:9" s="189" customFormat="1">
      <c r="A31" s="185"/>
      <c r="B31" s="253" t="s">
        <v>228</v>
      </c>
      <c r="C31" s="254"/>
      <c r="D31" s="254"/>
      <c r="E31" s="255"/>
      <c r="F31" s="131"/>
      <c r="G31" s="131"/>
      <c r="H31" s="131"/>
      <c r="I31" s="187"/>
    </row>
    <row r="32" spans="1:9" s="188" customFormat="1" ht="30">
      <c r="A32" s="185">
        <f t="shared" ca="1" si="0"/>
        <v>12</v>
      </c>
      <c r="B32" s="135" t="s">
        <v>237</v>
      </c>
      <c r="C32" s="152" t="s">
        <v>227</v>
      </c>
      <c r="D32" s="141" t="s">
        <v>228</v>
      </c>
      <c r="E32" s="142" t="s">
        <v>229</v>
      </c>
      <c r="F32" s="131"/>
      <c r="G32" s="131"/>
      <c r="H32" s="131"/>
      <c r="I32" s="187"/>
    </row>
    <row r="33" spans="1:9" s="188" customFormat="1" ht="30">
      <c r="A33" s="185">
        <f t="shared" ca="1" si="0"/>
        <v>13</v>
      </c>
      <c r="B33" s="135" t="s">
        <v>238</v>
      </c>
      <c r="C33" s="152" t="s">
        <v>227</v>
      </c>
      <c r="D33" s="141" t="s">
        <v>228</v>
      </c>
      <c r="E33" s="142" t="s">
        <v>230</v>
      </c>
      <c r="F33" s="131"/>
      <c r="G33" s="131"/>
      <c r="H33" s="131"/>
      <c r="I33" s="187"/>
    </row>
    <row r="34" spans="1:9" s="188" customFormat="1" ht="45">
      <c r="A34" s="185">
        <f t="shared" ca="1" si="0"/>
        <v>14</v>
      </c>
      <c r="B34" s="135" t="s">
        <v>239</v>
      </c>
      <c r="C34" s="152" t="s">
        <v>227</v>
      </c>
      <c r="D34" s="141" t="s">
        <v>228</v>
      </c>
      <c r="E34" s="142" t="s">
        <v>236</v>
      </c>
      <c r="F34" s="131"/>
      <c r="G34" s="131"/>
      <c r="H34" s="131"/>
      <c r="I34" s="187"/>
    </row>
    <row r="35" spans="1:9" s="188" customFormat="1" ht="45">
      <c r="A35" s="185">
        <f t="shared" ca="1" si="0"/>
        <v>15</v>
      </c>
      <c r="B35" s="135" t="s">
        <v>240</v>
      </c>
      <c r="C35" s="152" t="s">
        <v>227</v>
      </c>
      <c r="D35" s="141" t="s">
        <v>228</v>
      </c>
      <c r="E35" s="142" t="s">
        <v>233</v>
      </c>
      <c r="F35" s="131"/>
      <c r="G35" s="131"/>
      <c r="H35" s="131"/>
      <c r="I35" s="187"/>
    </row>
    <row r="36" spans="1:9" s="188" customFormat="1" ht="45">
      <c r="A36" s="185">
        <f t="shared" ca="1" si="0"/>
        <v>16</v>
      </c>
      <c r="B36" s="135" t="s">
        <v>241</v>
      </c>
      <c r="C36" s="152" t="s">
        <v>227</v>
      </c>
      <c r="D36" s="141" t="s">
        <v>228</v>
      </c>
      <c r="E36" s="142" t="s">
        <v>234</v>
      </c>
      <c r="F36" s="131"/>
      <c r="G36" s="131"/>
      <c r="H36" s="131"/>
      <c r="I36" s="187"/>
    </row>
    <row r="37" spans="1:9" s="188" customFormat="1" ht="45">
      <c r="A37" s="185">
        <f t="shared" ca="1" si="0"/>
        <v>17</v>
      </c>
      <c r="B37" s="135" t="s">
        <v>242</v>
      </c>
      <c r="C37" s="152" t="s">
        <v>227</v>
      </c>
      <c r="D37" s="141" t="s">
        <v>228</v>
      </c>
      <c r="E37" s="142" t="s">
        <v>235</v>
      </c>
      <c r="F37" s="131"/>
      <c r="G37" s="131"/>
      <c r="H37" s="131"/>
      <c r="I37" s="187"/>
    </row>
    <row r="38" spans="1:9" s="188" customFormat="1">
      <c r="A38" s="185"/>
      <c r="B38" s="253" t="s">
        <v>246</v>
      </c>
      <c r="C38" s="254"/>
      <c r="D38" s="254"/>
      <c r="E38" s="255"/>
      <c r="F38" s="131"/>
      <c r="G38" s="131"/>
      <c r="H38" s="131"/>
      <c r="I38" s="187"/>
    </row>
    <row r="39" spans="1:9" s="188" customFormat="1" ht="60">
      <c r="A39" s="185">
        <f t="shared" ca="1" si="0"/>
        <v>18</v>
      </c>
      <c r="B39" s="135" t="s">
        <v>243</v>
      </c>
      <c r="C39" s="152" t="s">
        <v>250</v>
      </c>
      <c r="D39" s="141" t="s">
        <v>246</v>
      </c>
      <c r="E39" s="142" t="s">
        <v>247</v>
      </c>
      <c r="F39" s="131"/>
      <c r="G39" s="131"/>
      <c r="H39" s="131"/>
      <c r="I39" s="187"/>
    </row>
    <row r="40" spans="1:9" s="188" customFormat="1" ht="60">
      <c r="A40" s="185">
        <f t="shared" ca="1" si="0"/>
        <v>19</v>
      </c>
      <c r="B40" s="135" t="s">
        <v>244</v>
      </c>
      <c r="C40" s="152" t="s">
        <v>251</v>
      </c>
      <c r="D40" s="141" t="s">
        <v>246</v>
      </c>
      <c r="E40" s="142" t="s">
        <v>248</v>
      </c>
      <c r="F40" s="131"/>
      <c r="G40" s="131"/>
      <c r="H40" s="131"/>
      <c r="I40" s="187"/>
    </row>
    <row r="41" spans="1:9" s="188" customFormat="1" ht="60">
      <c r="A41" s="185">
        <f t="shared" ca="1" si="0"/>
        <v>20</v>
      </c>
      <c r="B41" s="135" t="s">
        <v>244</v>
      </c>
      <c r="C41" s="152" t="s">
        <v>252</v>
      </c>
      <c r="D41" s="141" t="s">
        <v>246</v>
      </c>
      <c r="E41" s="142" t="s">
        <v>248</v>
      </c>
      <c r="F41" s="131"/>
      <c r="G41" s="131"/>
      <c r="H41" s="131"/>
      <c r="I41" s="187"/>
    </row>
    <row r="42" spans="1:9" s="188" customFormat="1" ht="60">
      <c r="A42" s="185">
        <f t="shared" ca="1" si="0"/>
        <v>21</v>
      </c>
      <c r="B42" s="135" t="s">
        <v>244</v>
      </c>
      <c r="C42" s="152" t="s">
        <v>253</v>
      </c>
      <c r="D42" s="141" t="s">
        <v>246</v>
      </c>
      <c r="E42" s="142" t="s">
        <v>248</v>
      </c>
      <c r="F42" s="131"/>
      <c r="G42" s="131"/>
      <c r="H42" s="131"/>
      <c r="I42" s="187"/>
    </row>
    <row r="43" spans="1:9" s="188" customFormat="1" ht="60">
      <c r="A43" s="185">
        <f t="shared" ca="1" si="0"/>
        <v>22</v>
      </c>
      <c r="B43" s="135" t="s">
        <v>245</v>
      </c>
      <c r="C43" s="152" t="s">
        <v>256</v>
      </c>
      <c r="D43" s="141" t="s">
        <v>246</v>
      </c>
      <c r="E43" s="142" t="s">
        <v>249</v>
      </c>
      <c r="F43" s="131"/>
      <c r="G43" s="131"/>
      <c r="H43" s="131"/>
      <c r="I43" s="187"/>
    </row>
    <row r="44" spans="1:9" s="189" customFormat="1">
      <c r="A44" s="185"/>
      <c r="B44" s="253" t="s">
        <v>232</v>
      </c>
      <c r="C44" s="254"/>
      <c r="D44" s="254"/>
      <c r="E44" s="255"/>
      <c r="F44" s="131"/>
      <c r="G44" s="131"/>
      <c r="H44" s="131"/>
      <c r="I44" s="187"/>
    </row>
    <row r="45" spans="1:9" s="188" customFormat="1" ht="30">
      <c r="A45" s="185">
        <f t="shared" ca="1" si="0"/>
        <v>23</v>
      </c>
      <c r="B45" s="135" t="s">
        <v>231</v>
      </c>
      <c r="C45" s="152" t="s">
        <v>258</v>
      </c>
      <c r="D45" s="141" t="s">
        <v>232</v>
      </c>
      <c r="E45" s="142" t="s">
        <v>229</v>
      </c>
      <c r="F45" s="131"/>
      <c r="G45" s="131"/>
      <c r="H45" s="131"/>
      <c r="I45" s="187"/>
    </row>
    <row r="46" spans="1:9" s="188" customFormat="1" ht="30">
      <c r="A46" s="185">
        <f t="shared" ca="1" si="0"/>
        <v>24</v>
      </c>
      <c r="B46" s="135" t="s">
        <v>231</v>
      </c>
      <c r="C46" s="152" t="s">
        <v>258</v>
      </c>
      <c r="D46" s="141" t="s">
        <v>232</v>
      </c>
      <c r="E46" s="142" t="s">
        <v>230</v>
      </c>
      <c r="F46" s="131"/>
      <c r="G46" s="131"/>
      <c r="H46" s="131"/>
      <c r="I46" s="187"/>
    </row>
    <row r="47" spans="1:9" s="188" customFormat="1" ht="45">
      <c r="A47" s="185">
        <f t="shared" ca="1" si="0"/>
        <v>25</v>
      </c>
      <c r="B47" s="135" t="s">
        <v>263</v>
      </c>
      <c r="C47" s="152" t="s">
        <v>259</v>
      </c>
      <c r="D47" s="141" t="s">
        <v>232</v>
      </c>
      <c r="E47" s="142" t="s">
        <v>247</v>
      </c>
      <c r="F47" s="131"/>
      <c r="G47" s="131"/>
      <c r="H47" s="131"/>
      <c r="I47" s="187"/>
    </row>
    <row r="48" spans="1:9" s="188" customFormat="1" ht="45">
      <c r="A48" s="185">
        <f t="shared" ca="1" si="0"/>
        <v>26</v>
      </c>
      <c r="B48" s="135" t="s">
        <v>264</v>
      </c>
      <c r="C48" s="152" t="s">
        <v>260</v>
      </c>
      <c r="D48" s="141" t="s">
        <v>232</v>
      </c>
      <c r="E48" s="142" t="s">
        <v>267</v>
      </c>
      <c r="F48" s="131"/>
      <c r="G48" s="131"/>
      <c r="H48" s="131"/>
      <c r="I48" s="187"/>
    </row>
    <row r="49" spans="1:9" s="188" customFormat="1" ht="45">
      <c r="A49" s="185">
        <f t="shared" ca="1" si="0"/>
        <v>27</v>
      </c>
      <c r="B49" s="135" t="s">
        <v>265</v>
      </c>
      <c r="C49" s="152" t="s">
        <v>261</v>
      </c>
      <c r="D49" s="141" t="s">
        <v>232</v>
      </c>
      <c r="E49" s="142" t="s">
        <v>248</v>
      </c>
      <c r="F49" s="131"/>
      <c r="G49" s="131"/>
      <c r="H49" s="131"/>
      <c r="I49" s="187"/>
    </row>
    <row r="50" spans="1:9" s="188" customFormat="1" ht="45">
      <c r="A50" s="185">
        <f t="shared" ca="1" si="0"/>
        <v>28</v>
      </c>
      <c r="B50" s="135" t="s">
        <v>266</v>
      </c>
      <c r="C50" s="152" t="s">
        <v>262</v>
      </c>
      <c r="D50" s="141" t="s">
        <v>232</v>
      </c>
      <c r="E50" s="142" t="s">
        <v>249</v>
      </c>
      <c r="F50" s="131"/>
      <c r="G50" s="131"/>
      <c r="H50" s="131"/>
      <c r="I50" s="187"/>
    </row>
    <row r="51" spans="1:9" s="188" customFormat="1">
      <c r="A51" s="185"/>
      <c r="B51" s="253" t="s">
        <v>269</v>
      </c>
      <c r="C51" s="254"/>
      <c r="D51" s="254"/>
      <c r="E51" s="255"/>
      <c r="F51" s="131"/>
      <c r="G51" s="131"/>
      <c r="H51" s="131"/>
      <c r="I51" s="187"/>
    </row>
    <row r="52" spans="1:9" s="188" customFormat="1" ht="30">
      <c r="A52" s="185">
        <f t="shared" ca="1" si="0"/>
        <v>29</v>
      </c>
      <c r="B52" s="135" t="s">
        <v>272</v>
      </c>
      <c r="C52" s="152" t="s">
        <v>268</v>
      </c>
      <c r="D52" s="141" t="s">
        <v>269</v>
      </c>
      <c r="E52" s="142" t="s">
        <v>247</v>
      </c>
      <c r="F52" s="131"/>
      <c r="G52" s="131"/>
      <c r="H52" s="131"/>
      <c r="I52" s="187"/>
    </row>
    <row r="53" spans="1:9" s="188" customFormat="1" ht="60">
      <c r="A53" s="185">
        <f t="shared" ca="1" si="0"/>
        <v>30</v>
      </c>
      <c r="B53" s="135" t="s">
        <v>273</v>
      </c>
      <c r="C53" s="152" t="s">
        <v>270</v>
      </c>
      <c r="D53" s="141" t="s">
        <v>269</v>
      </c>
      <c r="E53" s="142" t="s">
        <v>248</v>
      </c>
      <c r="F53" s="131"/>
      <c r="G53" s="131"/>
      <c r="H53" s="131"/>
      <c r="I53" s="187"/>
    </row>
    <row r="54" spans="1:9" s="188" customFormat="1" ht="60">
      <c r="A54" s="185">
        <f t="shared" ca="1" si="0"/>
        <v>31</v>
      </c>
      <c r="B54" s="135" t="s">
        <v>273</v>
      </c>
      <c r="C54" s="152" t="s">
        <v>271</v>
      </c>
      <c r="D54" s="141" t="s">
        <v>269</v>
      </c>
      <c r="E54" s="142" t="s">
        <v>248</v>
      </c>
      <c r="F54" s="131"/>
      <c r="G54" s="131"/>
      <c r="H54" s="131"/>
      <c r="I54" s="187"/>
    </row>
    <row r="55" spans="1:9" s="188" customFormat="1" ht="60">
      <c r="A55" s="185">
        <f t="shared" ca="1" si="0"/>
        <v>32</v>
      </c>
      <c r="B55" s="135" t="s">
        <v>273</v>
      </c>
      <c r="C55" s="152" t="s">
        <v>275</v>
      </c>
      <c r="D55" s="141" t="s">
        <v>269</v>
      </c>
      <c r="E55" s="142" t="s">
        <v>248</v>
      </c>
      <c r="F55" s="131"/>
      <c r="G55" s="131"/>
      <c r="H55" s="131"/>
      <c r="I55" s="187"/>
    </row>
    <row r="56" spans="1:9" s="188" customFormat="1" ht="60">
      <c r="A56" s="185">
        <f t="shared" ca="1" si="0"/>
        <v>33</v>
      </c>
      <c r="B56" s="135" t="s">
        <v>274</v>
      </c>
      <c r="C56" s="152" t="s">
        <v>276</v>
      </c>
      <c r="D56" s="141" t="s">
        <v>269</v>
      </c>
      <c r="E56" s="142" t="s">
        <v>249</v>
      </c>
      <c r="F56" s="131"/>
      <c r="G56" s="131"/>
      <c r="H56" s="131"/>
      <c r="I56" s="187"/>
    </row>
    <row r="57" spans="1:9" s="188" customFormat="1">
      <c r="A57" s="185"/>
      <c r="B57" s="147" t="s">
        <v>198</v>
      </c>
      <c r="C57" s="145"/>
      <c r="D57" s="146"/>
      <c r="E57" s="166"/>
      <c r="F57" s="190"/>
      <c r="G57" s="190"/>
      <c r="H57" s="190"/>
      <c r="I57" s="191"/>
    </row>
    <row r="58" spans="1:9" s="188" customFormat="1">
      <c r="A58" s="185"/>
      <c r="B58" s="158" t="s">
        <v>326</v>
      </c>
      <c r="C58" s="156"/>
      <c r="D58" s="157"/>
      <c r="E58" s="167"/>
      <c r="F58" s="190"/>
      <c r="G58" s="190"/>
      <c r="H58" s="190"/>
      <c r="I58" s="191"/>
    </row>
    <row r="59" spans="1:9" s="188" customFormat="1" ht="45">
      <c r="A59" s="185">
        <v>34</v>
      </c>
      <c r="B59" s="140" t="s">
        <v>277</v>
      </c>
      <c r="C59" s="143" t="s">
        <v>200</v>
      </c>
      <c r="D59" s="140" t="s">
        <v>309</v>
      </c>
      <c r="E59" s="142" t="s">
        <v>278</v>
      </c>
      <c r="F59" s="192"/>
      <c r="G59" s="192"/>
      <c r="H59" s="192"/>
      <c r="I59" s="193"/>
    </row>
    <row r="60" spans="1:9" s="188" customFormat="1" ht="30">
      <c r="A60" s="185">
        <f t="shared" ca="1" si="0"/>
        <v>35</v>
      </c>
      <c r="B60" s="140" t="s">
        <v>279</v>
      </c>
      <c r="C60" s="143" t="s">
        <v>281</v>
      </c>
      <c r="D60" s="140" t="s">
        <v>310</v>
      </c>
      <c r="E60" s="142" t="s">
        <v>280</v>
      </c>
      <c r="F60" s="192"/>
      <c r="G60" s="192"/>
      <c r="H60" s="192"/>
      <c r="I60" s="193"/>
    </row>
    <row r="61" spans="1:9" s="188" customFormat="1" ht="45">
      <c r="A61" s="185">
        <f t="shared" ca="1" si="0"/>
        <v>36</v>
      </c>
      <c r="B61" s="140" t="s">
        <v>282</v>
      </c>
      <c r="C61" s="143" t="s">
        <v>281</v>
      </c>
      <c r="D61" s="140" t="s">
        <v>311</v>
      </c>
      <c r="E61" s="142" t="s">
        <v>283</v>
      </c>
      <c r="F61" s="192"/>
      <c r="G61" s="192"/>
      <c r="H61" s="192"/>
      <c r="I61" s="193"/>
    </row>
    <row r="62" spans="1:9" s="188" customFormat="1" ht="45">
      <c r="A62" s="185">
        <f t="shared" ca="1" si="0"/>
        <v>37</v>
      </c>
      <c r="B62" s="140" t="s">
        <v>284</v>
      </c>
      <c r="C62" s="143" t="s">
        <v>200</v>
      </c>
      <c r="D62" s="140" t="s">
        <v>312</v>
      </c>
      <c r="E62" s="142" t="s">
        <v>285</v>
      </c>
      <c r="F62" s="192"/>
      <c r="G62" s="192"/>
      <c r="H62" s="192"/>
      <c r="I62" s="193"/>
    </row>
    <row r="63" spans="1:9" s="188" customFormat="1" ht="45">
      <c r="A63" s="185">
        <f t="shared" ca="1" si="0"/>
        <v>38</v>
      </c>
      <c r="B63" s="140" t="s">
        <v>286</v>
      </c>
      <c r="C63" s="143" t="s">
        <v>281</v>
      </c>
      <c r="D63" s="140" t="s">
        <v>329</v>
      </c>
      <c r="E63" s="142" t="s">
        <v>290</v>
      </c>
      <c r="F63" s="192"/>
      <c r="G63" s="192"/>
      <c r="H63" s="192"/>
      <c r="I63" s="193"/>
    </row>
    <row r="64" spans="1:9" s="188" customFormat="1" ht="45">
      <c r="A64" s="185">
        <f t="shared" ca="1" si="0"/>
        <v>39</v>
      </c>
      <c r="B64" s="140" t="s">
        <v>287</v>
      </c>
      <c r="C64" s="143" t="s">
        <v>281</v>
      </c>
      <c r="D64" s="140" t="s">
        <v>313</v>
      </c>
      <c r="E64" s="142" t="s">
        <v>291</v>
      </c>
      <c r="F64" s="192"/>
      <c r="G64" s="192"/>
      <c r="H64" s="192"/>
      <c r="I64" s="193"/>
    </row>
    <row r="65" spans="1:9" s="188" customFormat="1" ht="45">
      <c r="A65" s="185">
        <f t="shared" ca="1" si="0"/>
        <v>40</v>
      </c>
      <c r="B65" s="140" t="s">
        <v>292</v>
      </c>
      <c r="C65" s="143" t="s">
        <v>281</v>
      </c>
      <c r="D65" s="140" t="s">
        <v>308</v>
      </c>
      <c r="E65" s="142" t="s">
        <v>299</v>
      </c>
      <c r="F65" s="192"/>
      <c r="G65" s="192"/>
      <c r="H65" s="192"/>
      <c r="I65" s="193"/>
    </row>
    <row r="66" spans="1:9" s="188" customFormat="1" ht="45">
      <c r="A66" s="185">
        <f t="shared" ca="1" si="0"/>
        <v>41</v>
      </c>
      <c r="B66" s="140" t="s">
        <v>296</v>
      </c>
      <c r="C66" s="143" t="s">
        <v>281</v>
      </c>
      <c r="D66" s="140" t="s">
        <v>313</v>
      </c>
      <c r="E66" s="142" t="s">
        <v>298</v>
      </c>
      <c r="F66" s="192"/>
      <c r="G66" s="192"/>
      <c r="H66" s="192"/>
      <c r="I66" s="193"/>
    </row>
    <row r="67" spans="1:9" s="188" customFormat="1">
      <c r="A67" s="185"/>
      <c r="B67" s="158" t="s">
        <v>327</v>
      </c>
      <c r="C67" s="155"/>
      <c r="D67" s="154"/>
      <c r="E67" s="153"/>
      <c r="F67" s="192"/>
      <c r="G67" s="192"/>
      <c r="H67" s="192"/>
      <c r="I67" s="193"/>
    </row>
    <row r="68" spans="1:9" s="188" customFormat="1" ht="45">
      <c r="A68" s="185">
        <f t="shared" ca="1" si="0"/>
        <v>42</v>
      </c>
      <c r="B68" s="140" t="s">
        <v>300</v>
      </c>
      <c r="C68" s="143" t="s">
        <v>200</v>
      </c>
      <c r="D68" s="140" t="s">
        <v>316</v>
      </c>
      <c r="E68" s="142" t="s">
        <v>325</v>
      </c>
      <c r="F68" s="192"/>
      <c r="G68" s="192"/>
      <c r="H68" s="192"/>
      <c r="I68" s="193"/>
    </row>
    <row r="69" spans="1:9" s="188" customFormat="1" ht="30">
      <c r="A69" s="185">
        <f t="shared" ca="1" si="0"/>
        <v>43</v>
      </c>
      <c r="B69" s="140" t="s">
        <v>301</v>
      </c>
      <c r="C69" s="143" t="s">
        <v>281</v>
      </c>
      <c r="D69" s="140" t="s">
        <v>317</v>
      </c>
      <c r="E69" s="142" t="s">
        <v>324</v>
      </c>
      <c r="F69" s="192"/>
      <c r="G69" s="192"/>
      <c r="H69" s="192"/>
      <c r="I69" s="193"/>
    </row>
    <row r="70" spans="1:9" s="188" customFormat="1" ht="45">
      <c r="A70" s="185">
        <f t="shared" ca="1" si="0"/>
        <v>44</v>
      </c>
      <c r="B70" s="140" t="s">
        <v>302</v>
      </c>
      <c r="C70" s="143" t="s">
        <v>281</v>
      </c>
      <c r="D70" s="140" t="s">
        <v>318</v>
      </c>
      <c r="E70" s="142" t="s">
        <v>323</v>
      </c>
      <c r="F70" s="192"/>
      <c r="G70" s="192"/>
      <c r="H70" s="192"/>
      <c r="I70" s="193"/>
    </row>
    <row r="71" spans="1:9" s="188" customFormat="1" ht="45">
      <c r="A71" s="185">
        <f t="shared" ca="1" si="0"/>
        <v>45</v>
      </c>
      <c r="B71" s="140" t="s">
        <v>303</v>
      </c>
      <c r="C71" s="143" t="s">
        <v>315</v>
      </c>
      <c r="D71" s="140" t="s">
        <v>319</v>
      </c>
      <c r="E71" s="142" t="s">
        <v>322</v>
      </c>
      <c r="F71" s="192"/>
      <c r="G71" s="192"/>
      <c r="H71" s="192"/>
      <c r="I71" s="193"/>
    </row>
    <row r="72" spans="1:9" s="188" customFormat="1" ht="45">
      <c r="A72" s="185">
        <f t="shared" ca="1" si="0"/>
        <v>46</v>
      </c>
      <c r="B72" s="140" t="s">
        <v>304</v>
      </c>
      <c r="C72" s="143" t="s">
        <v>314</v>
      </c>
      <c r="D72" s="140" t="s">
        <v>330</v>
      </c>
      <c r="E72" s="142" t="s">
        <v>288</v>
      </c>
      <c r="F72" s="192"/>
      <c r="G72" s="192"/>
      <c r="H72" s="192"/>
      <c r="I72" s="193"/>
    </row>
    <row r="73" spans="1:9" s="188" customFormat="1" ht="45">
      <c r="A73" s="185">
        <f t="shared" ca="1" si="0"/>
        <v>47</v>
      </c>
      <c r="B73" s="140" t="s">
        <v>305</v>
      </c>
      <c r="C73" s="143" t="s">
        <v>314</v>
      </c>
      <c r="D73" s="140" t="s">
        <v>320</v>
      </c>
      <c r="E73" s="142" t="s">
        <v>289</v>
      </c>
      <c r="F73" s="192"/>
      <c r="G73" s="192"/>
      <c r="H73" s="192"/>
      <c r="I73" s="193"/>
    </row>
    <row r="74" spans="1:9" s="188" customFormat="1" ht="45">
      <c r="A74" s="185">
        <f t="shared" ca="1" si="0"/>
        <v>48</v>
      </c>
      <c r="B74" s="140" t="s">
        <v>306</v>
      </c>
      <c r="C74" s="143" t="s">
        <v>314</v>
      </c>
      <c r="D74" s="140" t="s">
        <v>321</v>
      </c>
      <c r="E74" s="142" t="s">
        <v>295</v>
      </c>
      <c r="F74" s="192"/>
      <c r="G74" s="192"/>
      <c r="H74" s="192"/>
      <c r="I74" s="193"/>
    </row>
    <row r="75" spans="1:9" s="188" customFormat="1" ht="45">
      <c r="A75" s="185">
        <f t="shared" ca="1" si="0"/>
        <v>49</v>
      </c>
      <c r="B75" s="140" t="s">
        <v>307</v>
      </c>
      <c r="C75" s="143" t="s">
        <v>314</v>
      </c>
      <c r="D75" s="140" t="s">
        <v>320</v>
      </c>
      <c r="E75" s="142" t="s">
        <v>297</v>
      </c>
      <c r="F75" s="192"/>
      <c r="G75" s="192"/>
      <c r="H75" s="192"/>
      <c r="I75" s="193"/>
    </row>
    <row r="76" spans="1:9" s="188" customFormat="1">
      <c r="A76" s="185"/>
      <c r="B76" s="154" t="s">
        <v>331</v>
      </c>
      <c r="C76" s="155"/>
      <c r="D76" s="154"/>
      <c r="E76" s="153"/>
      <c r="F76" s="192"/>
      <c r="G76" s="192"/>
      <c r="H76" s="192"/>
      <c r="I76" s="193"/>
    </row>
    <row r="77" spans="1:9" s="188" customFormat="1" ht="75">
      <c r="A77" s="185">
        <f t="shared" ca="1" si="0"/>
        <v>50</v>
      </c>
      <c r="B77" s="140" t="s">
        <v>343</v>
      </c>
      <c r="C77" s="143" t="s">
        <v>332</v>
      </c>
      <c r="D77" s="140" t="s">
        <v>341</v>
      </c>
      <c r="E77" s="142" t="s">
        <v>344</v>
      </c>
      <c r="F77" s="192"/>
      <c r="G77" s="192"/>
      <c r="H77" s="192"/>
      <c r="I77" s="193"/>
    </row>
    <row r="78" spans="1:9" s="188" customFormat="1" ht="45">
      <c r="A78" s="185">
        <f t="shared" ca="1" si="0"/>
        <v>51</v>
      </c>
      <c r="B78" s="140" t="s">
        <v>345</v>
      </c>
      <c r="C78" s="143" t="s">
        <v>328</v>
      </c>
      <c r="D78" s="140" t="s">
        <v>346</v>
      </c>
      <c r="E78" s="142" t="s">
        <v>346</v>
      </c>
      <c r="F78" s="192"/>
      <c r="G78" s="192"/>
      <c r="H78" s="192"/>
      <c r="I78" s="193"/>
    </row>
    <row r="79" spans="1:9" s="188" customFormat="1" ht="45">
      <c r="A79" s="185">
        <f t="shared" ca="1" si="0"/>
        <v>52</v>
      </c>
      <c r="B79" s="140" t="s">
        <v>347</v>
      </c>
      <c r="C79" s="143" t="s">
        <v>328</v>
      </c>
      <c r="D79" s="140" t="s">
        <v>348</v>
      </c>
      <c r="E79" s="142" t="s">
        <v>346</v>
      </c>
      <c r="F79" s="192"/>
      <c r="G79" s="192"/>
      <c r="H79" s="192"/>
      <c r="I79" s="193"/>
    </row>
    <row r="80" spans="1:9" s="188" customFormat="1" ht="45">
      <c r="A80" s="185">
        <f t="shared" ca="1" si="0"/>
        <v>53</v>
      </c>
      <c r="B80" s="140" t="s">
        <v>352</v>
      </c>
      <c r="C80" s="143" t="s">
        <v>328</v>
      </c>
      <c r="D80" s="140" t="s">
        <v>349</v>
      </c>
      <c r="E80" s="142" t="s">
        <v>350</v>
      </c>
      <c r="F80" s="192"/>
      <c r="G80" s="192"/>
      <c r="H80" s="192"/>
      <c r="I80" s="193"/>
    </row>
    <row r="81" spans="1:9" s="188" customFormat="1">
      <c r="A81" s="185"/>
      <c r="B81" s="154" t="s">
        <v>351</v>
      </c>
      <c r="C81" s="155"/>
      <c r="D81" s="154"/>
      <c r="E81" s="153"/>
      <c r="F81" s="192"/>
      <c r="G81" s="192"/>
      <c r="H81" s="192"/>
      <c r="I81" s="193"/>
    </row>
    <row r="82" spans="1:9" s="188" customFormat="1" ht="75">
      <c r="A82" s="185">
        <f t="shared" ca="1" si="0"/>
        <v>54</v>
      </c>
      <c r="B82" s="140" t="s">
        <v>333</v>
      </c>
      <c r="C82" s="143" t="s">
        <v>332</v>
      </c>
      <c r="D82" s="140" t="s">
        <v>341</v>
      </c>
      <c r="E82" s="142" t="s">
        <v>337</v>
      </c>
      <c r="F82" s="192"/>
      <c r="G82" s="192"/>
      <c r="H82" s="192"/>
      <c r="I82" s="193"/>
    </row>
    <row r="83" spans="1:9" s="188" customFormat="1" ht="75">
      <c r="A83" s="185">
        <f t="shared" ca="1" si="0"/>
        <v>55</v>
      </c>
      <c r="B83" s="140" t="s">
        <v>334</v>
      </c>
      <c r="C83" s="143" t="s">
        <v>332</v>
      </c>
      <c r="D83" s="140" t="s">
        <v>341</v>
      </c>
      <c r="E83" s="142" t="s">
        <v>338</v>
      </c>
      <c r="F83" s="192"/>
      <c r="G83" s="192"/>
      <c r="H83" s="192"/>
      <c r="I83" s="193"/>
    </row>
    <row r="84" spans="1:9" s="188" customFormat="1" ht="75">
      <c r="A84" s="185">
        <f t="shared" ca="1" si="0"/>
        <v>56</v>
      </c>
      <c r="B84" s="140" t="s">
        <v>335</v>
      </c>
      <c r="C84" s="143" t="s">
        <v>332</v>
      </c>
      <c r="D84" s="140" t="s">
        <v>342</v>
      </c>
      <c r="E84" s="142" t="s">
        <v>339</v>
      </c>
      <c r="F84" s="192"/>
      <c r="G84" s="192"/>
      <c r="H84" s="192"/>
      <c r="I84" s="193"/>
    </row>
    <row r="85" spans="1:9" s="188" customFormat="1" ht="75">
      <c r="A85" s="185">
        <f t="shared" ref="A85" ca="1" si="1">IF(OFFSET(A85,-1,0) ="",OFFSET(A85,-2,0)+1,OFFSET(A85,-1,0)+1 )</f>
        <v>57</v>
      </c>
      <c r="B85" s="140" t="s">
        <v>336</v>
      </c>
      <c r="C85" s="143" t="s">
        <v>332</v>
      </c>
      <c r="D85" s="140" t="s">
        <v>342</v>
      </c>
      <c r="E85" s="142" t="s">
        <v>340</v>
      </c>
      <c r="F85" s="192"/>
      <c r="G85" s="192"/>
      <c r="H85" s="192"/>
      <c r="I85" s="193"/>
    </row>
    <row r="86" spans="1:9" s="188" customFormat="1">
      <c r="A86" s="165"/>
      <c r="B86" s="140"/>
      <c r="C86" s="143"/>
      <c r="D86" s="140"/>
      <c r="E86" s="142"/>
      <c r="F86" s="192"/>
      <c r="G86" s="192"/>
      <c r="H86" s="192"/>
      <c r="I86" s="193"/>
    </row>
    <row r="87" spans="1:9" s="188" customFormat="1">
      <c r="A87" s="165"/>
      <c r="B87" s="140"/>
      <c r="C87" s="143"/>
      <c r="D87" s="140"/>
      <c r="E87" s="142"/>
      <c r="F87" s="192"/>
      <c r="G87" s="192"/>
      <c r="H87" s="192"/>
      <c r="I87" s="193"/>
    </row>
    <row r="88" spans="1:9" s="188" customFormat="1">
      <c r="A88" s="165"/>
      <c r="B88" s="140"/>
      <c r="C88" s="140"/>
      <c r="D88" s="140"/>
      <c r="E88" s="142"/>
      <c r="F88" s="192"/>
      <c r="G88" s="192"/>
      <c r="H88" s="192"/>
      <c r="I88" s="193"/>
    </row>
    <row r="89" spans="1:9" s="188" customFormat="1">
      <c r="A89" s="165"/>
      <c r="B89" s="148"/>
      <c r="C89" s="148"/>
      <c r="D89" s="148"/>
      <c r="E89" s="148"/>
      <c r="F89" s="192"/>
      <c r="G89" s="192"/>
      <c r="H89" s="192"/>
      <c r="I89" s="193"/>
    </row>
    <row r="90" spans="1:9" s="188" customFormat="1">
      <c r="A90" s="165"/>
      <c r="B90" s="149"/>
      <c r="C90" s="149"/>
      <c r="D90" s="140"/>
      <c r="E90" s="142"/>
      <c r="F90" s="192"/>
      <c r="G90" s="192"/>
      <c r="H90" s="192"/>
      <c r="I90" s="193"/>
    </row>
    <row r="91" spans="1:9" s="188" customFormat="1">
      <c r="A91" s="165"/>
      <c r="B91" s="149"/>
      <c r="C91" s="150"/>
      <c r="D91" s="140"/>
      <c r="E91" s="142"/>
      <c r="F91" s="192"/>
      <c r="G91" s="192"/>
      <c r="H91" s="192"/>
      <c r="I91" s="193"/>
    </row>
    <row r="92" spans="1:9" s="188" customFormat="1">
      <c r="A92" s="165"/>
      <c r="B92" s="149"/>
      <c r="C92" s="150"/>
      <c r="D92" s="140"/>
      <c r="E92" s="142"/>
      <c r="F92" s="192"/>
      <c r="G92" s="192"/>
      <c r="H92" s="192"/>
      <c r="I92" s="193"/>
    </row>
    <row r="93" spans="1:9" s="188" customFormat="1">
      <c r="A93" s="165"/>
      <c r="B93" s="149"/>
      <c r="C93" s="150"/>
      <c r="D93" s="140"/>
      <c r="E93" s="142"/>
      <c r="F93" s="192"/>
      <c r="G93" s="192"/>
      <c r="H93" s="192"/>
      <c r="I93" s="193"/>
    </row>
    <row r="94" spans="1:9" s="188" customFormat="1">
      <c r="A94" s="165"/>
      <c r="B94" s="149"/>
      <c r="C94" s="150"/>
      <c r="D94" s="140"/>
      <c r="E94" s="142"/>
      <c r="F94" s="192"/>
      <c r="G94" s="192"/>
      <c r="H94" s="192"/>
      <c r="I94" s="193"/>
    </row>
    <row r="95" spans="1:9" s="188" customFormat="1">
      <c r="A95" s="165"/>
      <c r="B95" s="149"/>
      <c r="C95" s="150"/>
      <c r="D95" s="140"/>
      <c r="E95" s="142"/>
      <c r="F95" s="192"/>
      <c r="G95" s="192"/>
      <c r="H95" s="192"/>
      <c r="I95" s="193"/>
    </row>
    <row r="96" spans="1:9" s="188" customFormat="1">
      <c r="A96" s="165"/>
      <c r="B96" s="149"/>
      <c r="C96" s="150"/>
      <c r="D96" s="140"/>
      <c r="E96" s="142"/>
      <c r="F96" s="192"/>
      <c r="G96" s="192"/>
      <c r="H96" s="192"/>
      <c r="I96" s="193"/>
    </row>
    <row r="97" spans="1:10" s="188" customFormat="1">
      <c r="A97" s="165"/>
      <c r="B97" s="149"/>
      <c r="C97" s="150"/>
      <c r="D97" s="140"/>
      <c r="E97" s="142"/>
      <c r="F97" s="192"/>
      <c r="G97" s="192"/>
      <c r="H97" s="192"/>
      <c r="I97" s="193"/>
    </row>
    <row r="98" spans="1:10" s="188" customFormat="1">
      <c r="A98" s="165"/>
      <c r="B98" s="136"/>
      <c r="C98" s="136"/>
      <c r="D98" s="136"/>
      <c r="E98" s="136"/>
      <c r="F98" s="131"/>
      <c r="G98" s="131"/>
      <c r="H98" s="131"/>
      <c r="I98" s="187"/>
    </row>
    <row r="99" spans="1:10" s="188" customFormat="1">
      <c r="A99" s="165"/>
      <c r="B99" s="134"/>
      <c r="C99" s="133"/>
      <c r="D99" s="134"/>
      <c r="E99" s="194"/>
      <c r="F99" s="131"/>
      <c r="G99" s="131"/>
      <c r="H99" s="131"/>
      <c r="I99" s="187"/>
    </row>
    <row r="100" spans="1:10" s="188" customFormat="1">
      <c r="A100" s="165"/>
      <c r="B100" s="134"/>
      <c r="C100" s="133"/>
      <c r="D100" s="134"/>
      <c r="E100" s="194"/>
      <c r="F100" s="131"/>
      <c r="G100" s="131"/>
      <c r="H100" s="131"/>
      <c r="I100" s="187"/>
    </row>
    <row r="101" spans="1:10" s="188" customFormat="1">
      <c r="A101" s="165"/>
      <c r="B101" s="134"/>
      <c r="C101" s="133"/>
      <c r="D101" s="134"/>
      <c r="E101" s="194"/>
      <c r="F101" s="131"/>
      <c r="G101" s="131"/>
      <c r="H101" s="131"/>
      <c r="I101" s="187"/>
    </row>
    <row r="102" spans="1:10" s="188" customFormat="1">
      <c r="A102" s="165"/>
      <c r="B102" s="134"/>
      <c r="C102" s="133"/>
      <c r="D102" s="134"/>
      <c r="E102" s="194"/>
      <c r="F102" s="131"/>
      <c r="G102" s="131"/>
      <c r="H102" s="131"/>
      <c r="I102" s="187"/>
    </row>
    <row r="103" spans="1:10" s="188" customFormat="1">
      <c r="A103" s="165"/>
      <c r="B103" s="134"/>
      <c r="C103" s="133"/>
      <c r="D103" s="134"/>
      <c r="E103" s="194"/>
      <c r="F103" s="131"/>
      <c r="G103" s="131"/>
      <c r="H103" s="131"/>
      <c r="I103" s="187"/>
    </row>
    <row r="104" spans="1:10" s="188" customFormat="1">
      <c r="A104" s="165"/>
      <c r="B104" s="124"/>
      <c r="C104" s="195"/>
      <c r="D104" s="196"/>
      <c r="E104" s="197"/>
      <c r="F104" s="165"/>
      <c r="G104" s="165"/>
      <c r="H104" s="165"/>
      <c r="I104" s="198"/>
    </row>
    <row r="105" spans="1:10" s="188" customFormat="1">
      <c r="A105" s="165"/>
      <c r="B105" s="124"/>
      <c r="C105" s="199"/>
      <c r="D105" s="200"/>
      <c r="E105" s="197"/>
      <c r="F105" s="165"/>
      <c r="G105" s="165"/>
      <c r="H105" s="165"/>
      <c r="I105" s="198"/>
    </row>
    <row r="106" spans="1:10" s="161" customFormat="1">
      <c r="A106" s="165"/>
      <c r="B106" s="144"/>
      <c r="C106" s="144"/>
      <c r="D106" s="144"/>
      <c r="E106" s="201"/>
      <c r="F106" s="202"/>
      <c r="G106" s="202"/>
      <c r="H106" s="202"/>
      <c r="I106" s="203"/>
    </row>
    <row r="107" spans="1:10" s="163" customFormat="1">
      <c r="A107" s="165"/>
      <c r="B107" s="137"/>
      <c r="C107" s="204"/>
      <c r="D107" s="205"/>
      <c r="E107" s="194"/>
      <c r="F107" s="131"/>
      <c r="G107" s="131"/>
      <c r="H107" s="131"/>
      <c r="I107" s="206"/>
      <c r="J107" s="162"/>
    </row>
    <row r="108" spans="1:10" s="163" customFormat="1">
      <c r="A108" s="165"/>
      <c r="B108" s="137"/>
      <c r="C108" s="204"/>
      <c r="D108" s="205"/>
      <c r="E108" s="207"/>
      <c r="F108" s="208"/>
      <c r="G108" s="208"/>
      <c r="H108" s="208"/>
      <c r="I108" s="209"/>
    </row>
    <row r="109" spans="1:10" s="163" customFormat="1">
      <c r="A109" s="165"/>
      <c r="B109" s="137"/>
      <c r="C109" s="204"/>
      <c r="D109" s="205"/>
      <c r="E109" s="207"/>
      <c r="F109" s="208"/>
      <c r="G109" s="208"/>
      <c r="H109" s="208"/>
      <c r="I109" s="209"/>
    </row>
    <row r="110" spans="1:10" s="163" customFormat="1">
      <c r="A110" s="165"/>
      <c r="B110" s="137"/>
      <c r="C110" s="204"/>
      <c r="D110" s="205"/>
      <c r="E110" s="207"/>
      <c r="F110" s="208"/>
      <c r="G110" s="208"/>
      <c r="H110" s="208"/>
      <c r="I110" s="209"/>
    </row>
    <row r="111" spans="1:10" s="163" customFormat="1">
      <c r="A111" s="165"/>
      <c r="B111" s="137"/>
      <c r="C111" s="204"/>
      <c r="D111" s="205"/>
      <c r="E111" s="207"/>
      <c r="F111" s="208"/>
      <c r="G111" s="208"/>
      <c r="H111" s="208"/>
      <c r="I111" s="209"/>
    </row>
    <row r="112" spans="1:10" s="163" customFormat="1">
      <c r="A112" s="165"/>
      <c r="B112" s="137"/>
      <c r="C112" s="204"/>
      <c r="D112" s="205"/>
      <c r="E112" s="207"/>
      <c r="F112" s="208"/>
      <c r="G112" s="208"/>
      <c r="H112" s="208"/>
      <c r="I112" s="209"/>
    </row>
    <row r="113" spans="1:9" s="163" customFormat="1">
      <c r="A113" s="165"/>
      <c r="B113" s="138"/>
      <c r="C113" s="204"/>
      <c r="D113" s="205"/>
      <c r="E113" s="207"/>
      <c r="F113" s="208"/>
      <c r="G113" s="208"/>
      <c r="H113" s="208"/>
      <c r="I113" s="209"/>
    </row>
    <row r="114" spans="1:9" s="164" customFormat="1">
      <c r="A114" s="165"/>
      <c r="B114" s="137"/>
      <c r="C114" s="204"/>
      <c r="D114" s="205"/>
      <c r="E114" s="194"/>
      <c r="F114" s="131"/>
      <c r="G114" s="131"/>
      <c r="H114" s="131"/>
      <c r="I114" s="206"/>
    </row>
    <row r="115" spans="1:9" s="164" customFormat="1">
      <c r="A115" s="165"/>
      <c r="B115" s="137"/>
      <c r="C115" s="204"/>
      <c r="D115" s="205"/>
      <c r="E115" s="194"/>
      <c r="F115" s="131"/>
      <c r="G115" s="131"/>
      <c r="H115" s="131"/>
      <c r="I115" s="206"/>
    </row>
    <row r="116" spans="1:9" s="164" customFormat="1">
      <c r="A116" s="165"/>
      <c r="B116" s="137"/>
      <c r="C116" s="204"/>
      <c r="D116" s="205"/>
      <c r="E116" s="196"/>
      <c r="F116" s="131"/>
      <c r="G116" s="131"/>
      <c r="H116" s="131"/>
      <c r="I116" s="206"/>
    </row>
    <row r="117" spans="1:9" s="164" customFormat="1">
      <c r="A117" s="165"/>
      <c r="B117" s="137"/>
      <c r="C117" s="210"/>
      <c r="D117" s="211"/>
      <c r="E117" s="196"/>
      <c r="F117" s="131"/>
      <c r="G117" s="131"/>
      <c r="H117" s="131"/>
      <c r="I117" s="206"/>
    </row>
    <row r="118" spans="1:9" s="164" customFormat="1">
      <c r="A118" s="165"/>
      <c r="B118" s="139"/>
      <c r="C118" s="204"/>
      <c r="D118" s="205"/>
      <c r="E118" s="194"/>
      <c r="F118" s="131"/>
      <c r="G118" s="131"/>
      <c r="H118" s="131"/>
      <c r="I118" s="206"/>
    </row>
    <row r="119" spans="1:9" s="164" customFormat="1">
      <c r="A119" s="165"/>
      <c r="B119" s="212"/>
      <c r="C119" s="212"/>
      <c r="D119" s="212"/>
      <c r="E119" s="194"/>
      <c r="F119" s="131"/>
      <c r="G119" s="131"/>
      <c r="H119" s="131"/>
      <c r="I119" s="206"/>
    </row>
    <row r="120" spans="1:9" s="164" customFormat="1">
      <c r="A120" s="165"/>
      <c r="B120" s="137"/>
      <c r="C120" s="213"/>
      <c r="D120" s="213"/>
      <c r="E120" s="194"/>
      <c r="F120" s="131"/>
      <c r="G120" s="131"/>
      <c r="H120" s="131"/>
      <c r="I120" s="206"/>
    </row>
    <row r="121" spans="1:9" s="164" customFormat="1">
      <c r="A121" s="165"/>
      <c r="B121" s="137"/>
      <c r="C121" s="213"/>
      <c r="D121" s="213"/>
      <c r="E121" s="194"/>
      <c r="F121" s="131"/>
      <c r="G121" s="131"/>
      <c r="H121" s="131"/>
      <c r="I121" s="206"/>
    </row>
    <row r="122" spans="1:9" s="164" customFormat="1">
      <c r="A122" s="165"/>
      <c r="B122" s="137"/>
      <c r="C122" s="213"/>
      <c r="D122" s="213"/>
      <c r="E122" s="194"/>
      <c r="F122" s="131"/>
      <c r="G122" s="131"/>
      <c r="H122" s="131"/>
      <c r="I122" s="206"/>
    </row>
    <row r="123" spans="1:9" s="164" customFormat="1">
      <c r="A123" s="214"/>
      <c r="B123" s="137"/>
      <c r="C123" s="213"/>
      <c r="D123" s="213"/>
      <c r="E123" s="194"/>
      <c r="F123" s="131"/>
      <c r="G123" s="131"/>
      <c r="H123" s="131"/>
      <c r="I123" s="206"/>
    </row>
    <row r="124" spans="1:9" s="164" customFormat="1">
      <c r="A124" s="214"/>
      <c r="B124" s="137"/>
      <c r="C124" s="213"/>
      <c r="D124" s="213"/>
      <c r="E124" s="194"/>
      <c r="F124" s="131"/>
      <c r="G124" s="131"/>
      <c r="H124" s="131"/>
      <c r="I124" s="206"/>
    </row>
    <row r="125" spans="1:9" s="164" customFormat="1">
      <c r="A125" s="214"/>
      <c r="B125" s="137"/>
      <c r="C125" s="213"/>
      <c r="D125" s="213"/>
      <c r="E125" s="215"/>
      <c r="F125" s="216"/>
      <c r="G125" s="216"/>
      <c r="H125" s="216"/>
      <c r="I125" s="215"/>
    </row>
    <row r="126" spans="1:9" s="164" customFormat="1">
      <c r="A126" s="214"/>
      <c r="B126" s="137"/>
      <c r="C126" s="213"/>
      <c r="D126" s="213"/>
      <c r="E126" s="194"/>
      <c r="F126" s="131"/>
      <c r="G126" s="131"/>
      <c r="H126" s="131"/>
      <c r="I126" s="206"/>
    </row>
    <row r="127" spans="1:9" s="164" customFormat="1">
      <c r="A127" s="214"/>
      <c r="B127" s="137"/>
      <c r="C127" s="213"/>
      <c r="D127" s="213"/>
      <c r="E127" s="194"/>
      <c r="F127" s="131"/>
      <c r="G127" s="131"/>
      <c r="H127" s="131"/>
      <c r="I127" s="206"/>
    </row>
    <row r="128" spans="1:9" s="164" customFormat="1">
      <c r="A128" s="214"/>
      <c r="B128" s="123"/>
      <c r="C128" s="123"/>
      <c r="D128" s="123"/>
      <c r="E128" s="194"/>
      <c r="F128" s="131"/>
      <c r="G128" s="131"/>
      <c r="H128" s="131"/>
      <c r="I128" s="206"/>
    </row>
    <row r="129" spans="1:9" s="164" customFormat="1">
      <c r="A129" s="214"/>
      <c r="B129" s="123"/>
      <c r="C129" s="123"/>
      <c r="D129" s="123"/>
      <c r="E129" s="194"/>
      <c r="F129" s="131"/>
      <c r="G129" s="131"/>
      <c r="H129" s="131"/>
      <c r="I129" s="206"/>
    </row>
    <row r="130" spans="1:9" s="164" customFormat="1">
      <c r="A130" s="214"/>
      <c r="B130" s="123"/>
      <c r="C130" s="123"/>
      <c r="D130" s="123"/>
      <c r="E130" s="215"/>
      <c r="F130" s="216"/>
      <c r="G130" s="216"/>
      <c r="H130" s="216"/>
      <c r="I130" s="215"/>
    </row>
    <row r="131" spans="1:9" s="164" customFormat="1">
      <c r="A131" s="206"/>
      <c r="B131" s="123"/>
      <c r="C131" s="123"/>
      <c r="D131" s="123"/>
      <c r="E131" s="194"/>
      <c r="F131" s="131"/>
      <c r="G131" s="131"/>
      <c r="H131" s="131"/>
      <c r="I131" s="206"/>
    </row>
    <row r="132" spans="1:9" s="164" customFormat="1">
      <c r="A132" s="206"/>
      <c r="B132" s="123"/>
      <c r="C132" s="123"/>
      <c r="D132" s="123"/>
      <c r="E132" s="196"/>
      <c r="F132" s="131"/>
      <c r="G132" s="131"/>
      <c r="H132" s="131"/>
      <c r="I132" s="206"/>
    </row>
    <row r="133" spans="1:9" s="164" customFormat="1">
      <c r="A133" s="206"/>
      <c r="B133" s="123"/>
      <c r="C133" s="123"/>
      <c r="D133" s="123"/>
      <c r="E133" s="194"/>
      <c r="F133" s="131"/>
      <c r="G133" s="131"/>
      <c r="H133" s="131"/>
      <c r="I133" s="206"/>
    </row>
    <row r="134" spans="1:9" s="164" customFormat="1">
      <c r="A134" s="217"/>
      <c r="B134" s="123"/>
      <c r="C134" s="123"/>
      <c r="D134" s="123"/>
      <c r="E134" s="215"/>
      <c r="F134" s="216"/>
      <c r="G134" s="216"/>
      <c r="H134" s="216"/>
      <c r="I134" s="215"/>
    </row>
    <row r="135" spans="1:9" s="164" customFormat="1">
      <c r="A135" s="206"/>
      <c r="B135" s="131"/>
      <c r="C135" s="131"/>
      <c r="D135" s="194"/>
      <c r="E135" s="194"/>
      <c r="F135" s="131"/>
      <c r="G135" s="131"/>
      <c r="H135" s="131"/>
      <c r="I135" s="206"/>
    </row>
    <row r="136" spans="1:9" s="164" customFormat="1">
      <c r="A136" s="206"/>
      <c r="B136" s="131"/>
      <c r="C136" s="131"/>
      <c r="D136" s="194"/>
      <c r="E136" s="196"/>
      <c r="F136" s="131"/>
      <c r="G136" s="131"/>
      <c r="H136" s="131"/>
      <c r="I136" s="206"/>
    </row>
    <row r="137" spans="1:9" s="164" customFormat="1">
      <c r="A137" s="206"/>
      <c r="B137" s="131"/>
      <c r="C137" s="131"/>
      <c r="D137" s="194"/>
      <c r="E137" s="196"/>
      <c r="F137" s="131"/>
      <c r="G137" s="131"/>
      <c r="H137" s="131"/>
      <c r="I137" s="206"/>
    </row>
    <row r="138" spans="1:9" s="164" customFormat="1">
      <c r="A138" s="206"/>
      <c r="B138" s="131"/>
      <c r="C138" s="131"/>
      <c r="D138" s="194"/>
      <c r="E138" s="196"/>
      <c r="F138" s="131"/>
      <c r="G138" s="131"/>
      <c r="H138" s="131"/>
      <c r="I138" s="206"/>
    </row>
    <row r="139" spans="1:9" s="164" customFormat="1">
      <c r="A139" s="206"/>
      <c r="B139" s="131"/>
      <c r="C139" s="131"/>
      <c r="D139" s="194"/>
      <c r="E139" s="194"/>
      <c r="F139" s="131"/>
      <c r="G139" s="131"/>
      <c r="H139" s="131"/>
      <c r="I139" s="206"/>
    </row>
    <row r="140" spans="1:9" s="164" customFormat="1">
      <c r="A140" s="206"/>
      <c r="B140" s="131"/>
      <c r="C140" s="131"/>
      <c r="D140" s="194"/>
      <c r="E140" s="194"/>
      <c r="F140" s="131"/>
      <c r="G140" s="131"/>
      <c r="H140" s="131"/>
      <c r="I140" s="206"/>
    </row>
    <row r="141" spans="1:9" s="164" customFormat="1">
      <c r="A141" s="206"/>
      <c r="B141" s="131"/>
      <c r="C141" s="131"/>
      <c r="D141" s="196"/>
      <c r="E141" s="194"/>
      <c r="F141" s="131"/>
      <c r="G141" s="131"/>
      <c r="H141" s="131"/>
      <c r="I141" s="206"/>
    </row>
    <row r="142" spans="1:9" s="164" customFormat="1">
      <c r="A142" s="206"/>
      <c r="B142" s="131"/>
      <c r="C142" s="131"/>
      <c r="D142" s="196"/>
      <c r="E142" s="194"/>
      <c r="F142" s="131"/>
      <c r="G142" s="131"/>
      <c r="H142" s="131"/>
      <c r="I142" s="206"/>
    </row>
    <row r="143" spans="1:9" s="164" customFormat="1">
      <c r="A143" s="206"/>
      <c r="B143" s="131"/>
      <c r="C143" s="131"/>
      <c r="D143" s="196"/>
      <c r="E143" s="194"/>
      <c r="F143" s="131"/>
      <c r="G143" s="131"/>
      <c r="H143" s="131"/>
      <c r="I143" s="206"/>
    </row>
    <row r="144" spans="1:9" s="164" customFormat="1">
      <c r="A144" s="206"/>
      <c r="B144" s="131"/>
      <c r="C144" s="131"/>
      <c r="D144" s="194"/>
      <c r="E144" s="196"/>
      <c r="F144" s="131"/>
      <c r="G144" s="131"/>
      <c r="H144" s="131"/>
      <c r="I144" s="206"/>
    </row>
    <row r="145" spans="1:9" s="164" customFormat="1">
      <c r="A145" s="206"/>
      <c r="B145" s="131"/>
      <c r="C145" s="131"/>
      <c r="D145" s="194"/>
      <c r="E145" s="196"/>
      <c r="F145" s="131"/>
      <c r="G145" s="131"/>
      <c r="H145" s="131"/>
      <c r="I145" s="206"/>
    </row>
    <row r="146" spans="1:9" s="164" customFormat="1">
      <c r="A146" s="217"/>
      <c r="B146" s="245"/>
      <c r="C146" s="246"/>
      <c r="D146" s="247"/>
      <c r="E146" s="215"/>
      <c r="F146" s="216"/>
      <c r="G146" s="216"/>
      <c r="H146" s="216"/>
      <c r="I146" s="215"/>
    </row>
    <row r="147" spans="1:9" s="164" customFormat="1">
      <c r="A147" s="206"/>
      <c r="B147" s="131"/>
      <c r="C147" s="131"/>
      <c r="D147" s="194"/>
      <c r="E147" s="194"/>
      <c r="F147" s="131"/>
      <c r="G147" s="131"/>
      <c r="H147" s="131"/>
      <c r="I147" s="206"/>
    </row>
    <row r="148" spans="1:9" s="164" customFormat="1">
      <c r="A148" s="206"/>
      <c r="B148" s="131"/>
      <c r="C148" s="131"/>
      <c r="D148" s="196"/>
      <c r="E148" s="196"/>
      <c r="F148" s="131"/>
      <c r="G148" s="131"/>
      <c r="H148" s="131"/>
      <c r="I148" s="206"/>
    </row>
    <row r="149" spans="1:9" s="164" customFormat="1">
      <c r="A149" s="206"/>
      <c r="B149" s="131"/>
      <c r="C149" s="131"/>
      <c r="D149" s="196"/>
      <c r="E149" s="196"/>
      <c r="F149" s="131"/>
      <c r="G149" s="131"/>
      <c r="H149" s="131"/>
      <c r="I149" s="206"/>
    </row>
    <row r="150" spans="1:9" s="164" customFormat="1">
      <c r="A150" s="217"/>
      <c r="B150" s="245"/>
      <c r="C150" s="246"/>
      <c r="D150" s="247"/>
      <c r="E150" s="215"/>
      <c r="F150" s="216"/>
      <c r="G150" s="216"/>
      <c r="H150" s="216"/>
      <c r="I150" s="215"/>
    </row>
    <row r="151" spans="1:9" s="164" customFormat="1">
      <c r="A151" s="206"/>
      <c r="B151" s="131"/>
      <c r="C151" s="131"/>
      <c r="D151" s="194"/>
      <c r="E151" s="194"/>
      <c r="F151" s="131"/>
      <c r="G151" s="131"/>
      <c r="H151" s="131"/>
      <c r="I151" s="206"/>
    </row>
    <row r="152" spans="1:9" s="164" customFormat="1">
      <c r="A152" s="206"/>
      <c r="B152" s="131"/>
      <c r="C152" s="131"/>
      <c r="D152" s="194"/>
      <c r="E152" s="194"/>
      <c r="F152" s="131"/>
      <c r="G152" s="131"/>
      <c r="H152" s="131"/>
      <c r="I152" s="206"/>
    </row>
    <row r="153" spans="1:9" s="164" customFormat="1">
      <c r="A153" s="206"/>
      <c r="B153" s="131"/>
      <c r="C153" s="131"/>
      <c r="D153" s="194"/>
      <c r="E153" s="194"/>
      <c r="F153" s="131"/>
      <c r="G153" s="131"/>
      <c r="H153" s="131"/>
      <c r="I153" s="206"/>
    </row>
    <row r="154" spans="1:9" s="164" customFormat="1">
      <c r="A154" s="217"/>
      <c r="B154" s="245"/>
      <c r="C154" s="246"/>
      <c r="D154" s="247"/>
      <c r="E154" s="215"/>
      <c r="F154" s="216"/>
      <c r="G154" s="216"/>
      <c r="H154" s="216"/>
      <c r="I154" s="215"/>
    </row>
    <row r="155" spans="1:9" s="164" customFormat="1">
      <c r="A155" s="206"/>
      <c r="B155" s="131"/>
      <c r="C155" s="131"/>
      <c r="D155" s="194"/>
      <c r="E155" s="196"/>
      <c r="F155" s="131"/>
      <c r="G155" s="131"/>
      <c r="H155" s="131"/>
      <c r="I155" s="206"/>
    </row>
    <row r="156" spans="1:9" s="164" customFormat="1">
      <c r="A156" s="206"/>
      <c r="B156" s="131"/>
      <c r="C156" s="131"/>
      <c r="D156" s="196"/>
      <c r="E156" s="196"/>
      <c r="F156" s="131"/>
      <c r="G156" s="131"/>
      <c r="H156" s="131"/>
      <c r="I156" s="206"/>
    </row>
    <row r="157" spans="1:9" s="164" customFormat="1">
      <c r="A157" s="217"/>
      <c r="B157" s="245"/>
      <c r="C157" s="246"/>
      <c r="D157" s="247"/>
      <c r="E157" s="215"/>
      <c r="F157" s="216"/>
      <c r="G157" s="216"/>
      <c r="H157" s="216"/>
      <c r="I157" s="215"/>
    </row>
    <row r="158" spans="1:9" s="164" customFormat="1">
      <c r="A158" s="206"/>
      <c r="B158" s="131"/>
      <c r="C158" s="131"/>
      <c r="D158" s="194"/>
      <c r="E158" s="194"/>
      <c r="F158" s="131"/>
      <c r="G158" s="131"/>
      <c r="H158" s="131"/>
      <c r="I158" s="206"/>
    </row>
    <row r="159" spans="1:9" s="164" customFormat="1">
      <c r="A159" s="206"/>
      <c r="B159" s="131"/>
      <c r="C159" s="131"/>
      <c r="D159" s="196"/>
      <c r="E159" s="194"/>
      <c r="F159" s="131"/>
      <c r="G159" s="131"/>
      <c r="H159" s="131"/>
      <c r="I159" s="206"/>
    </row>
    <row r="160" spans="1:9" s="164" customFormat="1">
      <c r="A160" s="206"/>
      <c r="B160" s="131"/>
      <c r="C160" s="131"/>
      <c r="D160" s="196"/>
      <c r="E160" s="194"/>
      <c r="F160" s="131"/>
      <c r="G160" s="131"/>
      <c r="H160" s="131"/>
      <c r="I160" s="206"/>
    </row>
    <row r="161" spans="1:9" s="164" customFormat="1">
      <c r="A161" s="206"/>
      <c r="B161" s="131"/>
      <c r="C161" s="131"/>
      <c r="D161" s="196"/>
      <c r="E161" s="194"/>
      <c r="F161" s="131"/>
      <c r="G161" s="131"/>
      <c r="H161" s="131"/>
      <c r="I161" s="206"/>
    </row>
    <row r="162" spans="1:9" s="164" customFormat="1">
      <c r="A162" s="206"/>
      <c r="B162" s="131"/>
      <c r="C162" s="131"/>
      <c r="D162" s="196"/>
      <c r="E162" s="194"/>
      <c r="F162" s="131"/>
      <c r="G162" s="131"/>
      <c r="H162" s="131"/>
      <c r="I162" s="206"/>
    </row>
  </sheetData>
  <mergeCells count="20">
    <mergeCell ref="F16:H16"/>
    <mergeCell ref="B18:D18"/>
    <mergeCell ref="E2:E3"/>
    <mergeCell ref="C3:D3"/>
    <mergeCell ref="B4:D4"/>
    <mergeCell ref="B5:D5"/>
    <mergeCell ref="B150:D150"/>
    <mergeCell ref="B154:D154"/>
    <mergeCell ref="B157:D157"/>
    <mergeCell ref="A1:D1"/>
    <mergeCell ref="A2:D2"/>
    <mergeCell ref="B146:D146"/>
    <mergeCell ref="B6:D6"/>
    <mergeCell ref="B7:D7"/>
    <mergeCell ref="B8:D8"/>
    <mergeCell ref="B38:E38"/>
    <mergeCell ref="B31:E31"/>
    <mergeCell ref="B22:E22"/>
    <mergeCell ref="B44:E44"/>
    <mergeCell ref="B51:E51"/>
  </mergeCells>
  <dataValidations count="4">
    <dataValidation showDropDown="1" showErrorMessage="1" sqref="F16:H17" xr:uid="{00000000-0002-0000-0400-000000000000}"/>
    <dataValidation type="list" allowBlank="1" showErrorMessage="1" sqref="F163:H220" xr:uid="{00000000-0002-0000-0400-000002000000}">
      <formula1>#REF!</formula1>
      <formula2>0</formula2>
    </dataValidation>
    <dataValidation allowBlank="1" showInputMessage="1" showErrorMessage="1" sqref="F18:H22" xr:uid="{00000000-0002-0000-0400-000001000000}"/>
    <dataValidation type="list" allowBlank="1" sqref="F23:H162"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41" customWidth="1"/>
    <col min="2" max="2" width="16.140625" style="42" customWidth="1"/>
    <col min="3" max="3" width="19" style="42" customWidth="1"/>
    <col min="4" max="4" width="20.42578125" style="42" customWidth="1"/>
    <col min="5" max="5" width="16.28515625" style="42" customWidth="1"/>
    <col min="6" max="6" width="19" style="42" customWidth="1"/>
    <col min="7" max="7" width="15" style="44" customWidth="1"/>
    <col min="8" max="8" width="23.5703125" style="44" customWidth="1"/>
    <col min="9" max="9" width="25.42578125" style="44" customWidth="1"/>
    <col min="10" max="10" width="21" style="44" customWidth="1"/>
    <col min="11" max="11" width="11.42578125" style="44" customWidth="1"/>
    <col min="12" max="12" width="17.28515625" style="44" customWidth="1"/>
    <col min="13" max="13" width="17.28515625" style="42" customWidth="1"/>
    <col min="14" max="14" width="14.140625" style="42" customWidth="1"/>
    <col min="15" max="15" width="18.42578125" style="42" customWidth="1"/>
    <col min="16" max="16384" width="9.140625" style="42"/>
  </cols>
  <sheetData>
    <row r="1" spans="1:12" ht="15">
      <c r="G1" s="43" t="s">
        <v>110</v>
      </c>
    </row>
    <row r="2" spans="1:12" s="46" customFormat="1" ht="26.25">
      <c r="A2" s="45"/>
      <c r="C2" s="267" t="s">
        <v>111</v>
      </c>
      <c r="D2" s="267"/>
      <c r="E2" s="267"/>
      <c r="F2" s="267"/>
      <c r="G2" s="267"/>
      <c r="H2" s="47" t="s">
        <v>112</v>
      </c>
      <c r="I2" s="48"/>
      <c r="J2" s="48"/>
      <c r="K2" s="48"/>
      <c r="L2" s="48"/>
    </row>
    <row r="3" spans="1:12" s="46" customFormat="1" ht="23.25">
      <c r="A3" s="45"/>
      <c r="C3" s="268" t="s">
        <v>113</v>
      </c>
      <c r="D3" s="268"/>
      <c r="E3" s="113"/>
      <c r="F3" s="269" t="s">
        <v>114</v>
      </c>
      <c r="G3" s="269"/>
      <c r="H3" s="48"/>
      <c r="I3" s="48"/>
      <c r="J3" s="49"/>
      <c r="K3" s="48"/>
      <c r="L3" s="48"/>
    </row>
    <row r="4" spans="1:12">
      <c r="A4" s="45"/>
      <c r="D4" s="50"/>
      <c r="E4" s="50"/>
      <c r="H4" s="51"/>
    </row>
    <row r="5" spans="1:12" s="52" customFormat="1" ht="15">
      <c r="A5" s="45"/>
      <c r="D5" s="53"/>
      <c r="E5" s="53"/>
      <c r="G5" s="54"/>
      <c r="H5" s="55"/>
      <c r="I5" s="54"/>
      <c r="J5" s="54"/>
      <c r="K5" s="54"/>
      <c r="L5" s="54"/>
    </row>
    <row r="6" spans="1:12" ht="21.75" customHeight="1">
      <c r="B6" s="270" t="s">
        <v>115</v>
      </c>
      <c r="C6" s="270"/>
      <c r="D6" s="56"/>
      <c r="E6" s="56"/>
      <c r="F6" s="56"/>
      <c r="G6" s="57"/>
      <c r="H6" s="57"/>
    </row>
    <row r="7" spans="1:12">
      <c r="B7" s="58" t="s">
        <v>116</v>
      </c>
      <c r="C7" s="59"/>
      <c r="D7" s="59"/>
      <c r="E7" s="59"/>
      <c r="F7" s="59"/>
      <c r="G7" s="60"/>
    </row>
    <row r="8" spans="1:12">
      <c r="A8" s="61" t="s">
        <v>58</v>
      </c>
      <c r="B8" s="116" t="s">
        <v>117</v>
      </c>
      <c r="C8" s="116" t="s">
        <v>118</v>
      </c>
      <c r="D8" s="116" t="s">
        <v>119</v>
      </c>
      <c r="E8" s="116" t="s">
        <v>120</v>
      </c>
      <c r="F8" s="116" t="s">
        <v>121</v>
      </c>
      <c r="G8" s="116" t="s">
        <v>122</v>
      </c>
      <c r="H8" s="116" t="s">
        <v>123</v>
      </c>
      <c r="I8" s="115" t="s">
        <v>124</v>
      </c>
      <c r="L8" s="42"/>
    </row>
    <row r="9" spans="1:12" s="87" customFormat="1">
      <c r="A9" s="83"/>
      <c r="B9" s="84" t="s">
        <v>125</v>
      </c>
      <c r="C9" s="84" t="s">
        <v>126</v>
      </c>
      <c r="D9" s="84" t="s">
        <v>127</v>
      </c>
      <c r="E9" s="84" t="s">
        <v>128</v>
      </c>
      <c r="F9" s="84" t="s">
        <v>129</v>
      </c>
      <c r="G9" s="84" t="s">
        <v>130</v>
      </c>
      <c r="H9" s="84" t="s">
        <v>131</v>
      </c>
      <c r="I9" s="85"/>
      <c r="J9" s="86"/>
      <c r="K9" s="86"/>
    </row>
    <row r="10" spans="1:12">
      <c r="A10" s="62">
        <v>1</v>
      </c>
      <c r="B10" s="63" t="s">
        <v>66</v>
      </c>
      <c r="C10" s="63" t="s">
        <v>132</v>
      </c>
      <c r="D10" s="63" t="s">
        <v>133</v>
      </c>
      <c r="E10" s="63" t="s">
        <v>134</v>
      </c>
      <c r="F10" s="63" t="s">
        <v>135</v>
      </c>
      <c r="G10" s="63" t="s">
        <v>136</v>
      </c>
      <c r="H10" s="63" t="s">
        <v>136</v>
      </c>
      <c r="I10" s="64"/>
      <c r="L10" s="42"/>
    </row>
    <row r="11" spans="1:12" ht="20.25" customHeight="1">
      <c r="A11" s="62">
        <v>2</v>
      </c>
      <c r="B11" s="63" t="s">
        <v>67</v>
      </c>
      <c r="C11" s="63" t="s">
        <v>137</v>
      </c>
      <c r="D11" s="63" t="s">
        <v>138</v>
      </c>
      <c r="E11" s="63" t="s">
        <v>139</v>
      </c>
      <c r="F11" s="63" t="s">
        <v>135</v>
      </c>
      <c r="G11" s="63" t="s">
        <v>136</v>
      </c>
      <c r="H11" s="63" t="s">
        <v>140</v>
      </c>
      <c r="I11" s="64" t="s">
        <v>141</v>
      </c>
      <c r="L11" s="42"/>
    </row>
    <row r="12" spans="1:12" ht="20.25" customHeight="1">
      <c r="A12" s="62">
        <v>3</v>
      </c>
      <c r="B12" s="63" t="s">
        <v>142</v>
      </c>
      <c r="C12" s="63" t="s">
        <v>143</v>
      </c>
      <c r="D12" s="63" t="s">
        <v>138</v>
      </c>
      <c r="E12" s="63" t="s">
        <v>134</v>
      </c>
      <c r="F12" s="63" t="s">
        <v>144</v>
      </c>
      <c r="G12" s="63" t="s">
        <v>136</v>
      </c>
      <c r="H12" s="63" t="s">
        <v>136</v>
      </c>
      <c r="I12" s="64"/>
      <c r="L12" s="42"/>
    </row>
    <row r="13" spans="1:12" ht="15" customHeight="1">
      <c r="B13" s="65"/>
      <c r="C13" s="59"/>
      <c r="D13" s="59"/>
      <c r="E13" s="59"/>
      <c r="F13" s="59"/>
      <c r="G13" s="60"/>
    </row>
    <row r="14" spans="1:12" ht="21.75" customHeight="1">
      <c r="B14" s="270" t="s">
        <v>145</v>
      </c>
      <c r="C14" s="270"/>
      <c r="D14" s="270"/>
      <c r="E14" s="56"/>
      <c r="F14" s="56"/>
      <c r="G14" s="57"/>
      <c r="H14" s="57"/>
    </row>
    <row r="15" spans="1:12">
      <c r="B15" s="58" t="s">
        <v>146</v>
      </c>
      <c r="C15" s="59"/>
      <c r="D15" s="59"/>
      <c r="E15" s="59"/>
      <c r="F15" s="59"/>
      <c r="G15" s="60"/>
    </row>
    <row r="16" spans="1:12" ht="31.5" customHeight="1">
      <c r="A16" s="61" t="s">
        <v>58</v>
      </c>
      <c r="B16" s="116" t="s">
        <v>147</v>
      </c>
      <c r="C16" s="116" t="s">
        <v>41</v>
      </c>
      <c r="D16" s="116" t="s">
        <v>43</v>
      </c>
      <c r="E16" s="116" t="s">
        <v>140</v>
      </c>
      <c r="F16" s="116" t="s">
        <v>45</v>
      </c>
      <c r="G16" s="116" t="s">
        <v>148</v>
      </c>
      <c r="L16" s="42"/>
    </row>
    <row r="17" spans="1:12" s="87" customFormat="1" ht="51">
      <c r="A17" s="83"/>
      <c r="B17" s="84" t="s">
        <v>125</v>
      </c>
      <c r="C17" s="88" t="s">
        <v>149</v>
      </c>
      <c r="D17" s="88" t="s">
        <v>150</v>
      </c>
      <c r="E17" s="88" t="s">
        <v>151</v>
      </c>
      <c r="F17" s="88" t="s">
        <v>152</v>
      </c>
      <c r="G17" s="88" t="s">
        <v>153</v>
      </c>
      <c r="H17" s="86"/>
      <c r="I17" s="86"/>
      <c r="J17" s="86"/>
      <c r="K17" s="86"/>
    </row>
    <row r="18" spans="1:12">
      <c r="A18" s="62">
        <v>1</v>
      </c>
      <c r="B18" s="63" t="s">
        <v>66</v>
      </c>
      <c r="C18" s="66">
        <f>'User Story 1'!D11</f>
        <v>0</v>
      </c>
      <c r="D18" s="66">
        <f>'User Story 1'!D12</f>
        <v>0</v>
      </c>
      <c r="E18" s="66">
        <f>'User Story 1'!D14</f>
        <v>0</v>
      </c>
      <c r="F18" s="66">
        <f>'User Story 1'!D13</f>
        <v>0</v>
      </c>
      <c r="G18" s="66">
        <f>'User Story 1'!D15</f>
        <v>0</v>
      </c>
      <c r="L18" s="42"/>
    </row>
    <row r="19" spans="1:12" ht="20.25" customHeight="1">
      <c r="A19" s="62">
        <v>2</v>
      </c>
      <c r="B19" s="63" t="s">
        <v>142</v>
      </c>
      <c r="C19" s="66" t="e">
        <f>#REF!</f>
        <v>#REF!</v>
      </c>
      <c r="D19" s="66" t="e">
        <f>#REF!</f>
        <v>#REF!</v>
      </c>
      <c r="E19" s="66" t="e">
        <f>#REF!</f>
        <v>#REF!</v>
      </c>
      <c r="F19" s="66" t="e">
        <f>#REF!</f>
        <v>#REF!</v>
      </c>
      <c r="G19" s="66" t="e">
        <f>#REF!</f>
        <v>#REF!</v>
      </c>
      <c r="L19" s="42"/>
    </row>
    <row r="20" spans="1:12" ht="20.25" customHeight="1">
      <c r="A20" s="62">
        <v>3</v>
      </c>
      <c r="B20" s="63" t="s">
        <v>99</v>
      </c>
      <c r="C20" s="66" t="e">
        <f>SUM(C18:C19)</f>
        <v>#REF!</v>
      </c>
      <c r="D20" s="66" t="e">
        <f t="shared" ref="D20:G20" si="0">SUM(D18:D19)</f>
        <v>#REF!</v>
      </c>
      <c r="E20" s="66" t="e">
        <f t="shared" si="0"/>
        <v>#REF!</v>
      </c>
      <c r="F20" s="66" t="e">
        <f t="shared" si="0"/>
        <v>#REF!</v>
      </c>
      <c r="G20" s="66" t="e">
        <f t="shared" si="0"/>
        <v>#REF!</v>
      </c>
      <c r="L20" s="42"/>
    </row>
    <row r="21" spans="1:12" ht="20.25" customHeight="1">
      <c r="A21" s="68"/>
      <c r="B21" s="69"/>
      <c r="C21" s="82" t="s">
        <v>154</v>
      </c>
      <c r="D21" s="81" t="e">
        <f>SUM(C20,D20,G20)/SUM(C20:G20)</f>
        <v>#REF!</v>
      </c>
      <c r="E21" s="70"/>
      <c r="F21" s="70"/>
      <c r="G21" s="70"/>
      <c r="L21" s="42"/>
    </row>
    <row r="22" spans="1:12">
      <c r="B22" s="65"/>
      <c r="C22" s="59"/>
      <c r="D22" s="59"/>
      <c r="E22" s="59"/>
      <c r="F22" s="59"/>
      <c r="G22" s="60"/>
    </row>
    <row r="23" spans="1:12" ht="21.75" customHeight="1">
      <c r="B23" s="270" t="s">
        <v>155</v>
      </c>
      <c r="C23" s="270"/>
      <c r="D23" s="270"/>
      <c r="E23" s="56"/>
      <c r="F23" s="56"/>
      <c r="G23" s="57"/>
      <c r="H23" s="57"/>
    </row>
    <row r="24" spans="1:12" ht="21.75" customHeight="1">
      <c r="B24" s="58" t="s">
        <v>156</v>
      </c>
      <c r="C24" s="114"/>
      <c r="D24" s="114"/>
      <c r="E24" s="56"/>
      <c r="F24" s="56"/>
      <c r="G24" s="57"/>
      <c r="H24" s="57"/>
    </row>
    <row r="25" spans="1:12" ht="15">
      <c r="B25" s="67" t="s">
        <v>157</v>
      </c>
      <c r="C25" s="59"/>
      <c r="D25" s="59"/>
      <c r="E25" s="59"/>
      <c r="F25" s="59"/>
      <c r="G25" s="60"/>
    </row>
    <row r="26" spans="1:12" ht="18.75" customHeight="1">
      <c r="A26" s="61" t="s">
        <v>58</v>
      </c>
      <c r="B26" s="116" t="s">
        <v>158</v>
      </c>
      <c r="C26" s="116" t="s">
        <v>159</v>
      </c>
      <c r="D26" s="116" t="s">
        <v>160</v>
      </c>
      <c r="E26" s="116" t="s">
        <v>161</v>
      </c>
      <c r="F26" s="116" t="s">
        <v>162</v>
      </c>
      <c r="G26" s="271" t="s">
        <v>107</v>
      </c>
      <c r="H26" s="272"/>
    </row>
    <row r="27" spans="1:12">
      <c r="A27" s="62">
        <v>1</v>
      </c>
      <c r="B27" s="63" t="s">
        <v>163</v>
      </c>
      <c r="C27" s="66" t="e">
        <f>COUNTIFS(#REF!, "*Critical*",#REF!,"*Open*")</f>
        <v>#REF!</v>
      </c>
      <c r="D27" s="66" t="e">
        <f>COUNTIFS(#REF!, "*Critical*",#REF!,"*Resolved*")</f>
        <v>#REF!</v>
      </c>
      <c r="E27" s="66" t="e">
        <f>COUNTIFS(#REF!, "*Critical*",#REF!,"*Reopened*")</f>
        <v>#REF!</v>
      </c>
      <c r="F27" s="66" t="e">
        <f>COUNTIFS(#REF!, "*Critical*",#REF!,"*Closed*") + COUNTIFS(#REF!, "*Critical*",#REF!,"*Ready for client test*")</f>
        <v>#REF!</v>
      </c>
      <c r="G27" s="265"/>
      <c r="H27" s="266"/>
    </row>
    <row r="28" spans="1:12" ht="20.25" customHeight="1">
      <c r="A28" s="62">
        <v>2</v>
      </c>
      <c r="B28" s="63" t="s">
        <v>164</v>
      </c>
      <c r="C28" s="66" t="e">
        <f>COUNTIFS(#REF!, "*Major*",#REF!,"*Open*")</f>
        <v>#REF!</v>
      </c>
      <c r="D28" s="66" t="e">
        <f>COUNTIFS(#REF!, "*Major*",#REF!,"*Resolved*")</f>
        <v>#REF!</v>
      </c>
      <c r="E28" s="66" t="e">
        <f>COUNTIFS(#REF!, "*Major*",#REF!,"*Reopened*")</f>
        <v>#REF!</v>
      </c>
      <c r="F28" s="66" t="e">
        <f>COUNTIFS(#REF!, "*Major*",#REF!,"*Closed*") + COUNTIFS(#REF!, "*Major*",#REF!,"*Ready for client test*")</f>
        <v>#REF!</v>
      </c>
      <c r="G28" s="265"/>
      <c r="H28" s="266"/>
    </row>
    <row r="29" spans="1:12" ht="20.25" customHeight="1">
      <c r="A29" s="62">
        <v>3</v>
      </c>
      <c r="B29" s="63" t="s">
        <v>165</v>
      </c>
      <c r="C29" s="66" t="e">
        <f>COUNTIFS(#REF!, "*Normal*",#REF!,"*Open*")</f>
        <v>#REF!</v>
      </c>
      <c r="D29" s="66" t="e">
        <f>COUNTIFS(#REF!, "*Normal*",#REF!,"*Resolved*")</f>
        <v>#REF!</v>
      </c>
      <c r="E29" s="66" t="e">
        <f>COUNTIFS(#REF!, "*Normal*",#REF!,"*Reopened*")</f>
        <v>#REF!</v>
      </c>
      <c r="F29" s="66" t="e">
        <f>COUNTIFS(#REF!, "*Normal*",#REF!,"*Closed*") + COUNTIFS(#REF!, "*Normal*",#REF!,"*Ready for client test*")</f>
        <v>#REF!</v>
      </c>
      <c r="G29" s="265"/>
      <c r="H29" s="266"/>
    </row>
    <row r="30" spans="1:12" ht="20.25" customHeight="1">
      <c r="A30" s="62">
        <v>4</v>
      </c>
      <c r="B30" s="63" t="s">
        <v>166</v>
      </c>
      <c r="C30" s="66" t="e">
        <f>COUNTIFS(#REF!, "*Minor*",#REF!,"*Open*")</f>
        <v>#REF!</v>
      </c>
      <c r="D30" s="66" t="e">
        <f>COUNTIFS(#REF!, "*Minor*",#REF!,"*Resolved*")</f>
        <v>#REF!</v>
      </c>
      <c r="E30" s="66" t="e">
        <f>COUNTIFS(#REF!, "*Minor*",#REF!,"*Reopened*")</f>
        <v>#REF!</v>
      </c>
      <c r="F30" s="66" t="e">
        <f>COUNTIFS(#REF!, "*Minor*",#REF!,"*Closed*") + COUNTIFS(#REF!, "*Minor*",#REF!,"*Ready for client test*")</f>
        <v>#REF!</v>
      </c>
      <c r="G30" s="265"/>
      <c r="H30" s="266"/>
    </row>
    <row r="31" spans="1:12" ht="20.25" customHeight="1">
      <c r="A31" s="62"/>
      <c r="B31" s="61" t="s">
        <v>99</v>
      </c>
      <c r="C31" s="61" t="e">
        <f>SUM(C27:C30)</f>
        <v>#REF!</v>
      </c>
      <c r="D31" s="61">
        <v>0</v>
      </c>
      <c r="E31" s="61">
        <v>0</v>
      </c>
      <c r="F31" s="61" t="e">
        <f>SUM(F27:F30)</f>
        <v>#REF!</v>
      </c>
      <c r="G31" s="265"/>
      <c r="H31" s="266"/>
    </row>
    <row r="32" spans="1:12" ht="20.25" customHeight="1">
      <c r="A32" s="68"/>
      <c r="B32" s="69"/>
      <c r="C32" s="70"/>
      <c r="D32" s="70"/>
      <c r="E32" s="70"/>
      <c r="F32" s="70"/>
      <c r="G32" s="70"/>
      <c r="H32" s="70"/>
    </row>
    <row r="33" spans="1:12" ht="15">
      <c r="B33" s="67" t="s">
        <v>167</v>
      </c>
      <c r="C33" s="59"/>
      <c r="D33" s="59"/>
      <c r="E33" s="59"/>
      <c r="F33" s="59"/>
      <c r="G33" s="60"/>
    </row>
    <row r="34" spans="1:12" ht="18.75" customHeight="1">
      <c r="A34" s="61" t="s">
        <v>58</v>
      </c>
      <c r="B34" s="116" t="s">
        <v>168</v>
      </c>
      <c r="C34" s="116" t="s">
        <v>169</v>
      </c>
      <c r="D34" s="116" t="s">
        <v>170</v>
      </c>
      <c r="E34" s="116" t="s">
        <v>121</v>
      </c>
      <c r="F34" s="273" t="s">
        <v>124</v>
      </c>
      <c r="G34" s="274"/>
    </row>
    <row r="35" spans="1:12" s="87" customFormat="1">
      <c r="A35" s="83"/>
      <c r="B35" s="84" t="s">
        <v>171</v>
      </c>
      <c r="C35" s="88" t="s">
        <v>172</v>
      </c>
      <c r="D35" s="88" t="s">
        <v>173</v>
      </c>
      <c r="E35" s="88" t="s">
        <v>129</v>
      </c>
      <c r="F35" s="276"/>
      <c r="G35" s="277"/>
      <c r="H35" s="86"/>
      <c r="I35" s="86"/>
      <c r="J35" s="86"/>
      <c r="K35" s="86"/>
      <c r="L35" s="86"/>
    </row>
    <row r="36" spans="1:12">
      <c r="A36" s="62">
        <v>1</v>
      </c>
      <c r="B36" s="63" t="s">
        <v>109</v>
      </c>
      <c r="C36" s="66" t="s">
        <v>174</v>
      </c>
      <c r="D36" s="66" t="s">
        <v>166</v>
      </c>
      <c r="E36" s="66" t="s">
        <v>135</v>
      </c>
      <c r="F36" s="265"/>
      <c r="G36" s="266"/>
    </row>
    <row r="37" spans="1:12" ht="20.25" customHeight="1">
      <c r="A37" s="62">
        <v>2</v>
      </c>
      <c r="B37" s="63" t="s">
        <v>108</v>
      </c>
      <c r="C37" s="66" t="s">
        <v>175</v>
      </c>
      <c r="D37" s="66" t="s">
        <v>166</v>
      </c>
      <c r="E37" s="66" t="s">
        <v>135</v>
      </c>
      <c r="F37" s="265"/>
      <c r="G37" s="266"/>
    </row>
    <row r="38" spans="1:12" ht="20.25" customHeight="1">
      <c r="A38" s="68"/>
      <c r="B38" s="69"/>
      <c r="C38" s="70"/>
      <c r="D38" s="70"/>
      <c r="E38" s="70"/>
      <c r="F38" s="70"/>
      <c r="G38" s="70"/>
      <c r="H38" s="70"/>
    </row>
    <row r="39" spans="1:12" ht="21.75" customHeight="1">
      <c r="B39" s="270" t="s">
        <v>176</v>
      </c>
      <c r="C39" s="270"/>
      <c r="D39" s="56"/>
      <c r="E39" s="56"/>
      <c r="F39" s="56"/>
      <c r="G39" s="57"/>
      <c r="H39" s="57"/>
    </row>
    <row r="40" spans="1:12">
      <c r="B40" s="58" t="s">
        <v>177</v>
      </c>
      <c r="C40" s="59"/>
      <c r="D40" s="59"/>
      <c r="E40" s="59"/>
      <c r="F40" s="59"/>
      <c r="G40" s="60"/>
    </row>
    <row r="41" spans="1:12" ht="18.75" customHeight="1">
      <c r="A41" s="61" t="s">
        <v>58</v>
      </c>
      <c r="B41" s="116" t="s">
        <v>62</v>
      </c>
      <c r="C41" s="275" t="s">
        <v>178</v>
      </c>
      <c r="D41" s="275"/>
      <c r="E41" s="275" t="s">
        <v>179</v>
      </c>
      <c r="F41" s="275"/>
      <c r="G41" s="275"/>
      <c r="H41" s="61" t="s">
        <v>180</v>
      </c>
    </row>
    <row r="42" spans="1:12" ht="34.5" customHeight="1">
      <c r="A42" s="62">
        <v>1</v>
      </c>
      <c r="B42" s="117" t="s">
        <v>181</v>
      </c>
      <c r="C42" s="278" t="s">
        <v>182</v>
      </c>
      <c r="D42" s="278"/>
      <c r="E42" s="278" t="s">
        <v>183</v>
      </c>
      <c r="F42" s="278"/>
      <c r="G42" s="278"/>
      <c r="H42" s="71"/>
    </row>
    <row r="43" spans="1:12" ht="34.5" customHeight="1">
      <c r="A43" s="62">
        <v>2</v>
      </c>
      <c r="B43" s="117" t="s">
        <v>181</v>
      </c>
      <c r="C43" s="278" t="s">
        <v>182</v>
      </c>
      <c r="D43" s="278"/>
      <c r="E43" s="278" t="s">
        <v>183</v>
      </c>
      <c r="F43" s="278"/>
      <c r="G43" s="278"/>
      <c r="H43" s="71"/>
    </row>
    <row r="44" spans="1:12" ht="34.5" customHeight="1">
      <c r="A44" s="62">
        <v>3</v>
      </c>
      <c r="B44" s="117" t="s">
        <v>181</v>
      </c>
      <c r="C44" s="278" t="s">
        <v>182</v>
      </c>
      <c r="D44" s="278"/>
      <c r="E44" s="278" t="s">
        <v>183</v>
      </c>
      <c r="F44" s="278"/>
      <c r="G44" s="278"/>
      <c r="H44" s="71"/>
    </row>
    <row r="45" spans="1:12">
      <c r="B45" s="72"/>
      <c r="C45" s="72"/>
      <c r="D45" s="72"/>
      <c r="E45" s="73"/>
      <c r="F45" s="59"/>
      <c r="G45" s="60"/>
    </row>
    <row r="46" spans="1:12" ht="21.75" customHeight="1">
      <c r="B46" s="270" t="s">
        <v>184</v>
      </c>
      <c r="C46" s="270"/>
      <c r="D46" s="56"/>
      <c r="E46" s="56"/>
      <c r="F46" s="56"/>
      <c r="G46" s="57"/>
      <c r="H46" s="57"/>
    </row>
    <row r="47" spans="1:12">
      <c r="B47" s="58" t="s">
        <v>185</v>
      </c>
      <c r="C47" s="72"/>
      <c r="D47" s="72"/>
      <c r="E47" s="73"/>
      <c r="F47" s="59"/>
      <c r="G47" s="60"/>
    </row>
    <row r="48" spans="1:12" s="75" customFormat="1" ht="21" customHeight="1">
      <c r="A48" s="281" t="s">
        <v>58</v>
      </c>
      <c r="B48" s="283" t="s">
        <v>186</v>
      </c>
      <c r="C48" s="273" t="s">
        <v>187</v>
      </c>
      <c r="D48" s="285"/>
      <c r="E48" s="285"/>
      <c r="F48" s="274"/>
      <c r="G48" s="286" t="s">
        <v>154</v>
      </c>
      <c r="H48" s="286" t="s">
        <v>186</v>
      </c>
      <c r="I48" s="279" t="s">
        <v>188</v>
      </c>
      <c r="J48" s="74"/>
      <c r="K48" s="74"/>
      <c r="L48" s="74"/>
    </row>
    <row r="49" spans="1:9">
      <c r="A49" s="282"/>
      <c r="B49" s="284"/>
      <c r="C49" s="76" t="s">
        <v>163</v>
      </c>
      <c r="D49" s="76" t="s">
        <v>164</v>
      </c>
      <c r="E49" s="77" t="s">
        <v>165</v>
      </c>
      <c r="F49" s="77" t="s">
        <v>166</v>
      </c>
      <c r="G49" s="287"/>
      <c r="H49" s="287"/>
      <c r="I49" s="280"/>
    </row>
    <row r="50" spans="1:9" ht="38.25">
      <c r="A50" s="282"/>
      <c r="B50" s="284"/>
      <c r="C50" s="90" t="s">
        <v>189</v>
      </c>
      <c r="D50" s="90" t="s">
        <v>190</v>
      </c>
      <c r="E50" s="90" t="s">
        <v>191</v>
      </c>
      <c r="F50" s="90" t="s">
        <v>192</v>
      </c>
      <c r="G50" s="89" t="s">
        <v>193</v>
      </c>
      <c r="H50" s="89" t="s">
        <v>194</v>
      </c>
      <c r="I50" s="89" t="s">
        <v>194</v>
      </c>
    </row>
    <row r="51" spans="1:9" ht="38.25">
      <c r="A51" s="62">
        <v>1</v>
      </c>
      <c r="B51" s="83" t="s">
        <v>195</v>
      </c>
      <c r="C51" s="90" t="s">
        <v>189</v>
      </c>
      <c r="D51" s="90" t="s">
        <v>190</v>
      </c>
      <c r="E51" s="90" t="s">
        <v>191</v>
      </c>
      <c r="F51" s="90" t="s">
        <v>192</v>
      </c>
      <c r="G51" s="78" t="s">
        <v>193</v>
      </c>
      <c r="H51" s="78" t="s">
        <v>194</v>
      </c>
      <c r="I51" s="78" t="s">
        <v>194</v>
      </c>
    </row>
    <row r="52" spans="1:9">
      <c r="A52" s="62">
        <v>2</v>
      </c>
      <c r="B52" s="62" t="s">
        <v>65</v>
      </c>
      <c r="C52" s="78">
        <v>0</v>
      </c>
      <c r="D52" s="78">
        <v>0</v>
      </c>
      <c r="E52" s="78">
        <v>0</v>
      </c>
      <c r="F52" s="78" t="e">
        <f>SUM(C31:E31)</f>
        <v>#REF!</v>
      </c>
      <c r="G52" s="91" t="e">
        <f>D21</f>
        <v>#REF!</v>
      </c>
      <c r="H52" s="78" t="s">
        <v>194</v>
      </c>
      <c r="I52" s="78" t="s">
        <v>194</v>
      </c>
    </row>
    <row r="53" spans="1:9" ht="18.75" customHeight="1">
      <c r="B53" s="79"/>
    </row>
    <row r="54" spans="1:9">
      <c r="B54" s="80"/>
    </row>
    <row r="55" spans="1:9">
      <c r="B55" s="80"/>
    </row>
    <row r="56" spans="1:9">
      <c r="B56" s="80"/>
    </row>
    <row r="57" spans="1:9">
      <c r="B57" s="80"/>
    </row>
    <row r="58" spans="1:9">
      <c r="B58" s="80"/>
    </row>
    <row r="59" spans="1:9">
      <c r="B59" s="80"/>
    </row>
    <row r="60" spans="1:9">
      <c r="B60" s="80"/>
    </row>
    <row r="61" spans="1:9">
      <c r="B61" s="80"/>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2022-10-15T19:13:37Z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