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Design2\"/>
    </mc:Choice>
  </mc:AlternateContent>
  <xr:revisionPtr revIDLastSave="0" documentId="13_ncr:1_{EE18C61A-5776-476B-875A-A1FFE88A2F97}" xr6:coauthVersionLast="47" xr6:coauthVersionMax="47" xr10:uidLastSave="{00000000-0000-0000-0000-000000000000}"/>
  <bookViews>
    <workbookView xWindow="-120" yWindow="-120" windowWidth="29040" windowHeight="15840" tabRatio="840" firstSheet="4" activeTab="5" xr2:uid="{00000000-000D-0000-FFFF-FFFF00000000}"/>
  </bookViews>
  <sheets>
    <sheet name="Record of Change" sheetId="4" r:id="rId1"/>
    <sheet name="Instruction" sheetId="5" r:id="rId2"/>
    <sheet name="Cover" sheetId="6" r:id="rId3"/>
    <sheet name="Common checklist" sheetId="7" r:id="rId4"/>
    <sheet name="Chart1" sheetId="11" r:id="rId5"/>
    <sheet name="User Story 1" sheetId="8"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8" l="1"/>
  <c r="A21" i="8" s="1"/>
  <c r="A22" i="8" s="1"/>
  <c r="A23" i="8" s="1"/>
  <c r="A24" i="8" s="1"/>
  <c r="A25" i="8" s="1"/>
  <c r="A27" i="8" s="1"/>
  <c r="A28" i="8" s="1"/>
  <c r="A29" i="8" s="1"/>
  <c r="A30" i="8" s="1"/>
  <c r="A32" i="8" s="1"/>
  <c r="A33" i="8" s="1"/>
  <c r="A34" i="8" s="1"/>
  <c r="A35" i="8" s="1"/>
  <c r="A37" i="8" s="1"/>
  <c r="A38" i="8" s="1"/>
  <c r="A39" i="8" s="1"/>
  <c r="A40" i="8" s="1"/>
  <c r="A42" i="8" s="1"/>
  <c r="A43" i="8" s="1"/>
  <c r="A44" i="8" s="1"/>
  <c r="A45" i="8" s="1"/>
  <c r="A47" i="8" s="1"/>
  <c r="A48" i="8" s="1"/>
  <c r="A49" i="8" s="1"/>
  <c r="A50" i="8" s="1"/>
  <c r="A51" i="8" s="1"/>
  <c r="A52" i="8" s="1"/>
  <c r="A54" i="8" l="1"/>
  <c r="A55" i="8" s="1"/>
  <c r="A56" i="8" s="1"/>
  <c r="A57" i="8" s="1"/>
  <c r="A59" i="8" s="1"/>
  <c r="A60" i="8" s="1"/>
  <c r="A61" i="8" s="1"/>
  <c r="A62" i="8" s="1"/>
  <c r="A64" i="8" s="1"/>
  <c r="A65" i="8" s="1"/>
  <c r="A66" i="8" s="1"/>
  <c r="A67" i="8" s="1"/>
  <c r="A69" i="8" s="1"/>
  <c r="A70" i="8" s="1"/>
  <c r="A71" i="8" s="1"/>
  <c r="A72" i="8" s="1"/>
  <c r="A73" i="8" s="1"/>
  <c r="A74" i="8" s="1"/>
  <c r="A75" i="8" s="1"/>
  <c r="A76" i="8" s="1"/>
  <c r="A77" i="8" s="1"/>
  <c r="A78" i="8" s="1"/>
  <c r="A79" i="8" s="1"/>
  <c r="A80" i="8" s="1"/>
  <c r="A81" i="8" s="1"/>
  <c r="A82" i="8" s="1"/>
  <c r="A84" i="8" s="1"/>
  <c r="A85" i="8" s="1"/>
  <c r="A86" i="8" s="1"/>
  <c r="A87" i="8" s="1"/>
  <c r="A89" i="8" s="1"/>
  <c r="A90" i="8" s="1"/>
  <c r="A91" i="8" s="1"/>
  <c r="A93" i="8" s="1"/>
  <c r="A94" i="8" s="1"/>
  <c r="A95" i="8" s="1"/>
  <c r="A96" i="8" s="1"/>
  <c r="A97" i="8" s="1"/>
  <c r="A98" i="8" s="1"/>
  <c r="A99" i="8" s="1"/>
  <c r="A100" i="8" s="1"/>
  <c r="A101" i="8" s="1"/>
  <c r="A102" i="8" s="1"/>
  <c r="A103" i="8" s="1"/>
  <c r="A104" i="8" s="1"/>
  <c r="A105" i="8" s="1"/>
  <c r="A106" i="8" s="1"/>
  <c r="A108" i="8" s="1"/>
  <c r="A109" i="8" s="1"/>
  <c r="A110" i="8" s="1"/>
  <c r="A112" i="8" s="1"/>
  <c r="A113" i="8" s="1"/>
  <c r="A115" i="8" s="1"/>
  <c r="A117" i="8" s="1"/>
  <c r="A118" i="8" s="1"/>
  <c r="A119" i="8" s="1"/>
  <c r="A120" i="8" s="1"/>
  <c r="A121" i="8" s="1"/>
  <c r="A123" i="8" s="1"/>
  <c r="A124" i="8" s="1"/>
  <c r="A125" i="8" s="1"/>
  <c r="A126" i="8" s="1"/>
  <c r="A128" i="8" s="1"/>
  <c r="A129" i="8" s="1"/>
  <c r="A130" i="8" s="1"/>
  <c r="A131" i="8" s="1"/>
  <c r="A132" i="8" s="1"/>
  <c r="A133" i="8" s="1"/>
  <c r="A134" i="8" s="1"/>
  <c r="A135" i="8" s="1"/>
  <c r="A136" i="8" s="1"/>
  <c r="A137" i="8" s="1"/>
  <c r="A138" i="8" s="1"/>
  <c r="A139" i="8" s="1"/>
  <c r="A140" i="8" s="1"/>
  <c r="A141" i="8" s="1"/>
  <c r="A143" i="8" s="1"/>
  <c r="A144" i="8" s="1"/>
  <c r="A145" i="8" s="1"/>
  <c r="A146" i="8" s="1"/>
  <c r="A148" i="8" s="1"/>
  <c r="A149" i="8" s="1"/>
  <c r="A150" i="8" s="1"/>
  <c r="A152" i="8" s="1"/>
  <c r="A153" i="8" s="1"/>
  <c r="A154" i="8" s="1"/>
  <c r="A155" i="8" s="1"/>
  <c r="A156" i="8" s="1"/>
  <c r="A157" i="8" s="1"/>
  <c r="A158" i="8" s="1"/>
  <c r="A159" i="8" s="1"/>
  <c r="A160" i="8" s="1"/>
  <c r="A161" i="8" s="1"/>
  <c r="A162" i="8" s="1"/>
  <c r="A163" i="8" s="1"/>
  <c r="A164" i="8" s="1"/>
  <c r="A165" i="8" s="1"/>
  <c r="A167" i="8" s="1"/>
  <c r="A168" i="8" s="1"/>
  <c r="A169" i="8" s="1"/>
  <c r="A171" i="8" s="1"/>
  <c r="A173" i="8" s="1"/>
  <c r="B9" i="8"/>
  <c r="C9" i="8"/>
  <c r="D9" i="8"/>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114" authorId="1" shapeId="0" xr:uid="{00000000-0006-0000-0400-000004000000}">
      <text>
        <r>
          <rPr>
            <b/>
            <sz val="9"/>
            <color indexed="81"/>
            <rFont val="Tahoma"/>
            <family val="2"/>
          </rPr>
          <t>Nguyen Dao Thi Binh:</t>
        </r>
        <r>
          <rPr>
            <sz val="9"/>
            <color indexed="81"/>
            <rFont val="Tahoma"/>
            <family val="2"/>
          </rPr>
          <t xml:space="preserve">
Bug ID: 13050</t>
        </r>
      </text>
    </comment>
    <comment ref="F183" authorId="1" shapeId="0" xr:uid="{00000000-0006-0000-0400-000005000000}">
      <text>
        <r>
          <rPr>
            <b/>
            <sz val="9"/>
            <color indexed="81"/>
            <rFont val="Tahoma"/>
            <family val="2"/>
          </rPr>
          <t>Nguyen Dao Thi Binh:</t>
        </r>
        <r>
          <rPr>
            <sz val="9"/>
            <color indexed="81"/>
            <rFont val="Tahoma"/>
            <family val="2"/>
          </rPr>
          <t xml:space="preserve">
Bug ID: 13057</t>
        </r>
      </text>
    </comment>
    <comment ref="F185" authorId="1" shapeId="0" xr:uid="{00000000-0006-0000-0400-000006000000}">
      <text>
        <r>
          <rPr>
            <b/>
            <sz val="9"/>
            <color indexed="81"/>
            <rFont val="Tahoma"/>
            <family val="2"/>
          </rPr>
          <t>Nguyen Dao Thi Binh:</t>
        </r>
        <r>
          <rPr>
            <sz val="9"/>
            <color indexed="81"/>
            <rFont val="Tahoma"/>
            <family val="2"/>
          </rPr>
          <t xml:space="preserve">
Bug ID: 13057</t>
        </r>
      </text>
    </comment>
    <comment ref="F188" authorId="1" shapeId="0" xr:uid="{00000000-0006-0000-0400-000007000000}">
      <text>
        <r>
          <rPr>
            <b/>
            <sz val="9"/>
            <color indexed="81"/>
            <rFont val="Tahoma"/>
            <family val="2"/>
          </rPr>
          <t>Nguyen Dao Thi Binh:</t>
        </r>
        <r>
          <rPr>
            <sz val="9"/>
            <color indexed="81"/>
            <rFont val="Tahoma"/>
            <family val="2"/>
          </rPr>
          <t xml:space="preserve">
Bug ID: 13057</t>
        </r>
      </text>
    </comment>
    <comment ref="F201" authorId="1" shapeId="0" xr:uid="{00000000-0006-0000-0400-000008000000}">
      <text>
        <r>
          <rPr>
            <b/>
            <sz val="9"/>
            <color indexed="81"/>
            <rFont val="Tahoma"/>
            <family val="2"/>
          </rPr>
          <t>Nguyen Dao Thi Binh:</t>
        </r>
        <r>
          <rPr>
            <sz val="9"/>
            <color indexed="81"/>
            <rFont val="Tahoma"/>
            <family val="2"/>
          </rPr>
          <t xml:space="preserve">
Bug ID: 13051</t>
        </r>
      </text>
    </comment>
    <comment ref="G201" authorId="1" shapeId="0" xr:uid="{00000000-0006-0000-0400-000009000000}">
      <text>
        <r>
          <rPr>
            <b/>
            <sz val="9"/>
            <color indexed="81"/>
            <rFont val="Tahoma"/>
            <family val="2"/>
          </rPr>
          <t>Nguyen Dao Thi Binh:</t>
        </r>
        <r>
          <rPr>
            <sz val="9"/>
            <color indexed="81"/>
            <rFont val="Tahoma"/>
            <family val="2"/>
          </rPr>
          <t xml:space="preserve">
Bug ID: 13051</t>
        </r>
      </text>
    </comment>
    <comment ref="F202" authorId="1" shapeId="0" xr:uid="{00000000-0006-0000-0400-00000A000000}">
      <text>
        <r>
          <rPr>
            <b/>
            <sz val="9"/>
            <color indexed="81"/>
            <rFont val="Tahoma"/>
            <family val="2"/>
          </rPr>
          <t>Nguyen Dao Thi Binh:</t>
        </r>
        <r>
          <rPr>
            <sz val="9"/>
            <color indexed="81"/>
            <rFont val="Tahoma"/>
            <family val="2"/>
          </rPr>
          <t xml:space="preserve">
Bug ID: 13059</t>
        </r>
      </text>
    </comment>
    <comment ref="G202" authorId="1" shapeId="0" xr:uid="{00000000-0006-0000-0400-00000B000000}">
      <text>
        <r>
          <rPr>
            <b/>
            <sz val="9"/>
            <color indexed="81"/>
            <rFont val="Tahoma"/>
            <family val="2"/>
          </rPr>
          <t>Nguyen Dao Thi Binh:</t>
        </r>
        <r>
          <rPr>
            <sz val="9"/>
            <color indexed="81"/>
            <rFont val="Tahoma"/>
            <family val="2"/>
          </rPr>
          <t xml:space="preserve">
Bug ID: 13059</t>
        </r>
      </text>
    </comment>
    <comment ref="F207" authorId="1" shapeId="0" xr:uid="{00000000-0006-0000-0400-00000C000000}">
      <text>
        <r>
          <rPr>
            <b/>
            <sz val="9"/>
            <color indexed="81"/>
            <rFont val="Tahoma"/>
            <family val="2"/>
          </rPr>
          <t>Nguyen Dao Thi Binh:</t>
        </r>
        <r>
          <rPr>
            <sz val="9"/>
            <color indexed="81"/>
            <rFont val="Tahoma"/>
            <family val="2"/>
          </rPr>
          <t xml:space="preserve">
Bug ID: 13059</t>
        </r>
      </text>
    </comment>
    <comment ref="G207" authorId="1" shapeId="0" xr:uid="{00000000-0006-0000-0400-00000D000000}">
      <text>
        <r>
          <rPr>
            <b/>
            <sz val="9"/>
            <color indexed="81"/>
            <rFont val="Tahoma"/>
            <family val="2"/>
          </rPr>
          <t>Nguyen Dao Thi Binh:</t>
        </r>
        <r>
          <rPr>
            <sz val="9"/>
            <color indexed="81"/>
            <rFont val="Tahoma"/>
            <family val="2"/>
          </rPr>
          <t xml:space="preserve">
Bug ID: 13059</t>
        </r>
      </text>
    </comment>
    <comment ref="F210" authorId="1" shapeId="0" xr:uid="{00000000-0006-0000-0400-00000E000000}">
      <text>
        <r>
          <rPr>
            <b/>
            <sz val="9"/>
            <color indexed="81"/>
            <rFont val="Tahoma"/>
            <family val="2"/>
          </rPr>
          <t>Nguyen Dao Thi Binh:</t>
        </r>
        <r>
          <rPr>
            <sz val="9"/>
            <color indexed="81"/>
            <rFont val="Tahoma"/>
            <family val="2"/>
          </rPr>
          <t xml:space="preserve">
Bug ID: 13051</t>
        </r>
      </text>
    </comment>
    <comment ref="F225" authorId="1" shapeId="0" xr:uid="{00000000-0006-0000-0400-00000F000000}">
      <text>
        <r>
          <rPr>
            <b/>
            <sz val="9"/>
            <color indexed="81"/>
            <rFont val="Tahoma"/>
            <family val="2"/>
          </rPr>
          <t>Nguyen Dao Thi Binh:</t>
        </r>
        <r>
          <rPr>
            <sz val="9"/>
            <color indexed="81"/>
            <rFont val="Tahoma"/>
            <family val="2"/>
          </rPr>
          <t xml:space="preserve">
Bug ID: 13159</t>
        </r>
      </text>
    </comment>
    <comment ref="F227"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<sst xmlns="http://schemas.openxmlformats.org/spreadsheetml/2006/main" count="464" uniqueCount="328">
  <si>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</si>
  <si>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</si>
  <si>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</si>
  <si>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</si>
  <si>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</si>
  <si>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</si>
  <si>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</si>
  <si>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</si>
  <si>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</si>
  <si>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</si>
  <si>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</si>
  <si>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</si>
  <si>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</si>
  <si>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</si>
  <si>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</si>
  <si>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</si>
  <si>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</si>
  <si>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</si>
  <si>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</si>
  <si>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</si>
  <si>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</si>
  <si>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</si>
  <si>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</si>
  <si>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</si>
  <si>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</si>
  <si>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</si>
  <si>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</si>
  <si>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</si>
  <si>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</si>
  <si>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</si>
  <si>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</si>
  <si>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</si>
  <si>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</si>
  <si>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</si>
  <si>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</si>
  <si>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</si>
  <si>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</si>
  <si>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</si>
  <si>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</si>
  <si>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</si>
  <si>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</si>
  <si>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</si>
  <si>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</si>
  <si>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</si>
  <si>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</si>
  <si>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</si>
  <si>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</si>
  <si>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</si>
  <si>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</si>
  <si>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</si>
  <si>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</si>
  <si>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</si>
  <si>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</si>
  <si>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</si>
  <si>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</si>
  <si>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</si>
  <si>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</si>
  <si>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</si>
  <si>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</si>
  <si>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</si>
  <si>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</si>
  <si>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</si>
  <si>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</si>
  <si>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</si>
  <si>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</si>
  <si>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</si>
  <si>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</si>
  <si>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</si>
  <si>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</si>
  <si>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</si>
  <si>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</si>
  <si>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</si>
  <si>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</si>
  <si>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</si>
  <si>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</si>
  <si>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</si>
  <si>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</si>
  <si>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</si>
  <si>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</si>
  <si>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</si>
  <si>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</si>
  <si>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</si>
  <si>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</si>
  <si>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</si>
  <si>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</si>
  <si>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</si>
  <si>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</si>
  <si>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</si>
  <si>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</si>
  <si>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</si>
  <si>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</si>
  <si>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</si>
  <si>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</si>
  <si>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</si>
  <si>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</si>
  <si>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</si>
  <si>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</si>
  <si>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</si>
  <si>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</si>
  <si>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</si>
  <si>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</si>
  <si>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</si>
  <si>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</si>
  <si>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</si>
  <si>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</si>
  <si>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</si>
  <si>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</si>
  <si>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</si>
  <si>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</si>
  <si>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</si>
  <si>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</si>
  <si>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</si>
  <si>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</si>
  <si>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</si>
  <si>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</si>
  <si>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</si>
  <si>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</si>
  <si>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</si>
  <si>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</si>
  <si>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</si>
  <si>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</si>
  <si>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</si>
  <si>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</si>
  <si>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</si>
  <si>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</si>
  <si>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</si>
  <si>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</si>
  <si>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</si>
  <si>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</si>
  <si>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</si>
  <si>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</si>
  <si>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</si>
  <si>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</si>
  <si>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</si>
  <si>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</si>
  <si>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</si>
  <si>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</si>
  <si>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</si>
  <si>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</si>
  <si>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</si>
  <si>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</si>
  <si>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</si>
  <si>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</si>
  <si>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</si>
  <si>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</si>
  <si>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</si>
  <si>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</si>
  <si>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</si>
  <si>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</si>
  <si>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</si>
  <si>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</si>
  <si>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</si>
  <si>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</si>
  <si>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</si>
  <si>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</si>
  <si>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</si>
  <si>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</si>
  <si>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</si>
  <si>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</si>
  <si>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</si>
  <si>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</si>
  <si>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</si>
  <si>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</si>
  <si>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</si>
  <si>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</si>
  <si>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</si>
  <si>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</si>
  <si>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</si>
  <si>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</si>
  <si>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</si>
  <si>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</si>
  <si>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</si>
  <si>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</si>
  <si>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</si>
  <si>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</si>
  <si>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</si>
  <si>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</si>
  <si>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</si>
  <si>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</si>
  <si>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</si>
  <si>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</si>
  <si>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</si>
  <si>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</si>
  <si>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</si>
  <si>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</si>
  <si>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</si>
  <si>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</si>
  <si>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</si>
  <si>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</si>
  <si>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</si>
  <si>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</si>
  <si>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</si>
  <si>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</si>
  <si>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</si>
  <si>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</si>
  <si>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</si>
  <si>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Tuan Sang</t>
  </si>
  <si>
    <t>Get in product site/ page</t>
  </si>
  <si>
    <t xml:space="preserve"> User sign up with Email</t>
  </si>
  <si>
    <t>Verify that the email address is blank when get the page  to create new account with Email</t>
  </si>
  <si>
    <t>Verify that show error message if input  Email Address nothing</t>
  </si>
  <si>
    <t>Verify that show error message if input  Email Address correct format but does not exist email</t>
  </si>
  <si>
    <t>Verify that show error message if input Email Address incorrect format</t>
  </si>
  <si>
    <t>Verify that Slide to get Email Code can swip if input Email Address valid email</t>
  </si>
  <si>
    <t>Verify that show error message if swip Slide to get Email Code with input Email Address nothing</t>
  </si>
  <si>
    <t>Verify that show error message if swip Slide to get Email Code with input Email Address correct format but does not exist email</t>
  </si>
  <si>
    <t>Verify that show error message if swip Slide to get Email Code with if input Email Address incorrect format</t>
  </si>
  <si>
    <t>Verify that the Password is blank when get the page to create new account with Email</t>
  </si>
  <si>
    <t>Error message 1: The length of Password should be 6-50 characters.</t>
  </si>
  <si>
    <t>Error message 2: Please enter Password value</t>
  </si>
  <si>
    <t>Verify that show error message 1 if input Password 5 characters</t>
  </si>
  <si>
    <t>Verify that show error message 1 if input Password 1 characters</t>
  </si>
  <si>
    <t>Verify that show error message 1 if input Password 51 characters</t>
  </si>
  <si>
    <t>Error message 1: The length of Password should be 
6-50 characters.</t>
  </si>
  <si>
    <t>Verify that show error message 1 if input Password full of characters</t>
  </si>
  <si>
    <t>Verify that show error message 1 if input Password full of numeric</t>
  </si>
  <si>
    <t>Verify that password is displayed as *********</t>
  </si>
  <si>
    <t>Verufy that Password can be shown by click on Eye icon</t>
  </si>
  <si>
    <t>Verufy that Password can be hide by click on Eye icon</t>
  </si>
  <si>
    <t>Verify that the Birthday is blank when get the page to create new account with Email</t>
  </si>
  <si>
    <t>Verify that no show error message if input Birthday nothing</t>
  </si>
  <si>
    <t>Verify that no show error message if input Birthday correct birthday format</t>
  </si>
  <si>
    <t>Verify that show error message if input Birthday incorrect birthday format</t>
  </si>
  <si>
    <t>Error message if incorrect birthday format: Wrong birthday format</t>
  </si>
  <si>
    <t>Verify that the Gender is blank when get the page to create new account with Email</t>
  </si>
  <si>
    <t>Verify that no show error message if not select Gender</t>
  </si>
  <si>
    <t>Verify that the Gender show list to choose when click on it</t>
  </si>
  <si>
    <t>Error message 2: Please enter Full Name (if this field is empty)</t>
  </si>
  <si>
    <t>Error message 1: The name length should be 6 - 50 characters.</t>
  </si>
  <si>
    <t>Verify that the Full Name is blank when get the page to create new account with Email</t>
  </si>
  <si>
    <t>Verify that show error message 1 if input Full Name 5 characters</t>
  </si>
  <si>
    <t>Verify that show error message 1 if input Full Name 1 characters</t>
  </si>
  <si>
    <t>Verify that show error message 1 if input Full Name 51 characters</t>
  </si>
  <si>
    <t>Verify that the Checkbox is default Checked when get the page to create new account with Email</t>
  </si>
  <si>
    <t>Verify that show error message 2 if input Full Name nothing</t>
  </si>
  <si>
    <t xml:space="preserve">Verify that the page to create new account with Email address show up if Click on ‘Sign up with Email’ button </t>
  </si>
  <si>
    <t>Verify that NO show error message if input Password valid password</t>
  </si>
  <si>
    <t>Verify that show error message 2 if input Password nothing</t>
  </si>
  <si>
    <t>Checkbox</t>
  </si>
  <si>
    <t>Full Name</t>
  </si>
  <si>
    <t>Gender</t>
  </si>
  <si>
    <t>Birthday</t>
  </si>
  <si>
    <t>Password</t>
  </si>
  <si>
    <t>Slide to get Email Code</t>
  </si>
  <si>
    <t>email address</t>
  </si>
  <si>
    <t xml:space="preserve"> User sign up with Facebook</t>
  </si>
  <si>
    <t xml:space="preserve"> User sign up with Google</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</si>
  <si>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</si>
  <si>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</si>
  <si>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User sign up with Phone number</t>
  </si>
  <si>
    <t>Slide to get SMS Code</t>
  </si>
  <si>
    <t>Verify that show error message if input Full Name special characters</t>
  </si>
  <si>
    <t>Verify that show NO error message if input Password special characters</t>
  </si>
  <si>
    <t>Verify that show NO error message if input Password 6 characters</t>
  </si>
  <si>
    <t>Verify that show NO error message if input Password 50 characters</t>
  </si>
  <si>
    <t>Verify that show NO error message if input Full Name valid full name</t>
  </si>
  <si>
    <t>Verify that show NO error message if input Full Name 6 characters</t>
  </si>
  <si>
    <t>Verify that show NO error message if input Full Name 50 characters</t>
  </si>
  <si>
    <t>Verify that show No error message if input Email Address valid email</t>
  </si>
  <si>
    <t>Verify that show no error message if uncheck Checkbox</t>
  </si>
  <si>
    <t>Verify that show no error message if leave Checkbox default</t>
  </si>
  <si>
    <t>Verify that show NO error message if input Password valid password</t>
  </si>
  <si>
    <t>Verify that show  NO error message if input Password 6 characters</t>
  </si>
  <si>
    <t>Verify that show no error message if input Birthday nothing</t>
  </si>
  <si>
    <t>Verify that show no error message if input Birthday correct birthday format</t>
  </si>
  <si>
    <t>Verify that show no error message if not select Gender</t>
  </si>
  <si>
    <t>Verify that Slide to get SMS Code can swip if input Phone Number valid phone number</t>
  </si>
  <si>
    <t>Verify that show error message if swip Slide to get SMS Code with input Phone Number nothing</t>
  </si>
  <si>
    <t>Verify that show error message if swip Slide to get SMS Code with input Phone Number correct format but does not exist phone number</t>
  </si>
  <si>
    <t>Verify that show error message if swip Slide to get SMS Code with if input phone number incorrect format</t>
  </si>
  <si>
    <t>Verify that the Checkbox is default Checked when get the page Sign up with Phone number</t>
  </si>
  <si>
    <t>Verify that the Full Name is blank when get the page Sign up with Phone number</t>
  </si>
  <si>
    <t>Verify that the Gender is blank when get the page Sign up with Phone number</t>
  </si>
  <si>
    <t>Verify that the Birthday is blank when get the page Sign up with Phone number</t>
  </si>
  <si>
    <t>Verify that the Password is blank when get the page Sign up with Phone number</t>
  </si>
  <si>
    <t>Error message: “Please enter a valid phone number”.</t>
  </si>
  <si>
    <t>Error message: “Please enter Phone number”</t>
  </si>
  <si>
    <t>.</t>
  </si>
  <si>
    <t xml:space="preserve">Error message 2: Please enter Phone number </t>
  </si>
  <si>
    <t>Verify that show error message 2 if input Phone Number nothing</t>
  </si>
  <si>
    <t>Verify that show error message 1 if input Phone Number 9 Numeric</t>
  </si>
  <si>
    <t>Verify that show error message 1 if input Phone Number 1 Numeric</t>
  </si>
  <si>
    <t>Verify that show error message 1 if input Phone Number 11 Numeric</t>
  </si>
  <si>
    <t xml:space="preserve">Verify that show error message if input Phone Number 10 special characters </t>
  </si>
  <si>
    <t xml:space="preserve">Verify that show error message if input Phone Number 9 special characters </t>
  </si>
  <si>
    <t xml:space="preserve">Verify that show error message if input Phone Number 1 special characters </t>
  </si>
  <si>
    <t xml:space="preserve">Verify that show error message if input Phone Number 11 special characters </t>
  </si>
  <si>
    <t xml:space="preserve">Verify that show error message if input Phone Number 10 characters </t>
  </si>
  <si>
    <t xml:space="preserve">Verify that show error message if input Phone Number 9 characters </t>
  </si>
  <si>
    <t xml:space="preserve">Verify that show error message if input Phone Number 1 characters </t>
  </si>
  <si>
    <t xml:space="preserve">Verify that show error message if input Phone Number 11 characters </t>
  </si>
  <si>
    <t xml:space="preserve">Verify that show error message if input Phone Number 10 alphanumeric </t>
  </si>
  <si>
    <t xml:space="preserve">Verify that show error message if input Phone Number 9 alphanumeric </t>
  </si>
  <si>
    <t xml:space="preserve">Verify that show error message if input Phone Number 1 alphanumeric </t>
  </si>
  <si>
    <t xml:space="preserve">Verify that show error message if input Phone Number 11 alphanumeric </t>
  </si>
  <si>
    <t>Phone number</t>
  </si>
  <si>
    <t>SMS Verification Code</t>
  </si>
  <si>
    <t>Verify that show NO error message if input Phone Number 10 numeric</t>
  </si>
  <si>
    <t>Verify that the Phone Number is blank when get the page sign up with Phone number</t>
  </si>
  <si>
    <t>Verify that the SMS Verification Code is blank when get the page sign up with Phone number</t>
  </si>
  <si>
    <t>Verify that NO show error message if input SMS Verification Code 6 numeric</t>
  </si>
  <si>
    <t>Verify that show error message 2 if input SMS Verification Code nothing</t>
  </si>
  <si>
    <t>Verify that show error message 1 if input SMS Verification Code 1 Numeric</t>
  </si>
  <si>
    <t xml:space="preserve">Verify that show error message if input SMS Verification Code 1 special characters </t>
  </si>
  <si>
    <t xml:space="preserve">Verify that show error message if input SMS Verification Code 1 characters </t>
  </si>
  <si>
    <t xml:space="preserve">Verify that show error message if input SMS Verification Code 1 alphanumeric </t>
  </si>
  <si>
    <t>Error message 2: : Please enter SMS Verification Code</t>
  </si>
  <si>
    <t>Error message 1: Please enter only 6 digits</t>
  </si>
  <si>
    <t>Verify that show error message 1 if input SMS Verification Code 5 Numeric</t>
  </si>
  <si>
    <t>Verify that show error message 1 if input SMS Verification Code 7 Numeric</t>
  </si>
  <si>
    <t xml:space="preserve">Verify that show error message if input SMS Verification Code 6 special characters </t>
  </si>
  <si>
    <t xml:space="preserve">Verify that show error message if input SMS Verification Code 5 special characters </t>
  </si>
  <si>
    <t xml:space="preserve">Verify that show error message if input SMS Verification Code 7 special characters </t>
  </si>
  <si>
    <t xml:space="preserve">Verify that show error message if input SMS Verification Code 6 characters </t>
  </si>
  <si>
    <t xml:space="preserve">Verify that show error message if input SMS Verification Code 5 characters </t>
  </si>
  <si>
    <t xml:space="preserve">Verify that show error message if input SMS Verification Code 7 characters </t>
  </si>
  <si>
    <t xml:space="preserve">Verify that show error message if input SMS Verification Code 6 alphanumeric </t>
  </si>
  <si>
    <t xml:space="preserve">Verify that show error message if input SMS Verification Code 5 alphanumeric </t>
  </si>
  <si>
    <t xml:space="preserve">Verify that show error message if input SMS Verification Code 7 alphanumeric </t>
  </si>
  <si>
    <t>Middle Assignment 2</t>
  </si>
  <si>
    <t>verify field ‘SMS Verification Code' is displayed when Enter valid phone number and click on ‘Slide to get SMS code’ button</t>
  </si>
  <si>
    <t>sign up with Phone number</t>
  </si>
  <si>
    <t>Verify that show error message if input Full Name 1 special characters</t>
  </si>
  <si>
    <t>Verify that show error message if input Full Name 5 special characters</t>
  </si>
  <si>
    <t>Verify that show error message if input Full Name 6 special characters</t>
  </si>
  <si>
    <t>Verify that show error message if input Full Name 50 special characters</t>
  </si>
  <si>
    <t>Verify that show error message if input Full Name 51 special characters</t>
  </si>
  <si>
    <t>Verify that account can be created successfully when Enter correct SMS Verification Code and Other mandatory fields and Click on ‘Sign up’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</si>
</sst>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name val="Calibri"/>
      <family val="2"/>
      <scheme val="minor"/>
    </font>
    <font>
      <sz val="11"/>
      <color indexed="8"/>
      <name val="Calibri"/>
      <family val="2"/>
      <scheme val="min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9" tint="0.79998168889431442"/>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1" fillId="6" borderId="6" xfId="5" applyFont="1" applyFill="1" applyBorder="1" applyAlignment="1">
      <alignment vertical="top" wrapText="1"/>
    </xf>
    <xf numFmtId="0" fontId="68" fillId="6" borderId="6" xfId="5" applyFont="1" applyFill="1" applyBorder="1" applyAlignment="1">
      <alignment vertical="top" wrapText="1"/>
    </xf>
    <xf numFmtId="0" fontId="1" fillId="3" borderId="7" xfId="0" applyFont="1" applyFill="1" applyBorder="1" applyAlignment="1">
      <alignment horizontal="left"/>
    </xf>
    <xf numFmtId="0" fontId="1" fillId="9" borderId="7" xfId="5" applyFont="1" applyFill="1" applyBorder="1" applyAlignment="1">
      <alignment horizontal="left" vertical="top"/>
    </xf>
    <xf numFmtId="0" fontId="1" fillId="9" borderId="7" xfId="0" quotePrefix="1" applyFont="1" applyFill="1" applyBorder="1" applyAlignment="1">
      <alignment horizontal="left" vertical="top" wrapText="1"/>
    </xf>
    <xf numFmtId="0" fontId="1" fillId="9" borderId="7" xfId="5" applyFont="1" applyFill="1" applyBorder="1" applyAlignment="1">
      <alignment horizontal="left" vertical="top" wrapText="1"/>
    </xf>
    <xf numFmtId="0" fontId="1" fillId="3" borderId="7" xfId="0" applyFont="1" applyFill="1" applyBorder="1" applyAlignment="1">
      <alignment horizontal="left" vertical="top"/>
    </xf>
    <xf numFmtId="0" fontId="38" fillId="3" borderId="0" xfId="0" applyFont="1" applyFill="1" applyBorder="1"/>
    <xf numFmtId="0" fontId="38" fillId="3" borderId="6" xfId="0" applyFont="1" applyFill="1" applyBorder="1"/>
    <xf numFmtId="0" fontId="68" fillId="9" borderId="7" xfId="5" applyFont="1" applyFill="1" applyBorder="1" applyAlignment="1">
      <alignment horizontal="left" vertical="top" wrapText="1"/>
    </xf>
    <xf numFmtId="0" fontId="68" fillId="0" borderId="0" xfId="0" applyFont="1"/>
    <xf numFmtId="0" fontId="67" fillId="10" borderId="6" xfId="5" applyFont="1" applyFill="1" applyBorder="1" applyAlignment="1">
      <alignment horizontal="center" vertical="center" wrapText="1"/>
    </xf>
    <xf numFmtId="0" fontId="68" fillId="5" borderId="6" xfId="0" applyFont="1" applyFill="1" applyBorder="1" applyAlignment="1">
      <alignment horizontal="center" vertical="top" wrapText="1"/>
    </xf>
    <xf numFmtId="0" fontId="68" fillId="0" borderId="6" xfId="0" applyFont="1" applyBorder="1" applyAlignment="1">
      <alignment horizontal="center" vertical="top" wrapText="1"/>
    </xf>
    <xf numFmtId="0" fontId="69" fillId="6" borderId="6" xfId="0" applyFont="1" applyFill="1" applyBorder="1"/>
    <xf numFmtId="0" fontId="67" fillId="22" borderId="6" xfId="5" applyFont="1" applyFill="1" applyBorder="1" applyAlignment="1">
      <alignment horizontal="center" vertical="center" wrapText="1"/>
    </xf>
    <xf numFmtId="0" fontId="68" fillId="9" borderId="6" xfId="5" applyFont="1" applyFill="1" applyBorder="1" applyAlignment="1">
      <alignment horizontal="left" vertical="top" wrapText="1"/>
    </xf>
    <xf numFmtId="0" fontId="68" fillId="6" borderId="0" xfId="0" applyFont="1" applyFill="1"/>
    <xf numFmtId="0" fontId="26" fillId="9" borderId="6" xfId="0" applyFont="1" applyFill="1" applyBorder="1" applyAlignment="1">
      <alignment vertical="top" wrapText="1"/>
    </xf>
    <xf numFmtId="0" fontId="38" fillId="3" borderId="7" xfId="0" applyFont="1" applyFill="1" applyBorder="1"/>
    <xf numFmtId="0" fontId="3" fillId="24" borderId="6" xfId="5" applyFont="1" applyFill="1" applyBorder="1" applyAlignment="1">
      <alignment horizontal="left"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3" borderId="0" xfId="0" applyFont="1" applyFill="1" applyBorder="1" applyAlignment="1">
      <alignment horizontal="left" vertical="top"/>
    </xf>
    <xf numFmtId="0" fontId="0" fillId="0" borderId="0" xfId="0" applyAlignment="1">
      <alignment wrapText="1"/>
    </xf>
    <xf numFmtId="0" fontId="1" fillId="9" borderId="6" xfId="5" applyFont="1" applyFill="1" applyBorder="1" applyAlignment="1">
      <alignment horizontal="left" vertical="top"/>
    </xf>
    <xf numFmtId="0" fontId="68" fillId="25" borderId="7" xfId="5" applyFont="1" applyFill="1" applyBorder="1" applyAlignment="1">
      <alignment horizontal="left" vertical="top" wrapText="1"/>
    </xf>
    <xf numFmtId="0" fontId="1" fillId="25" borderId="7" xfId="5" applyFont="1" applyFill="1" applyBorder="1" applyAlignment="1">
      <alignment horizontal="left" vertical="top"/>
    </xf>
    <xf numFmtId="0" fontId="1" fillId="25" borderId="7" xfId="0" quotePrefix="1" applyFont="1" applyFill="1" applyBorder="1" applyAlignment="1">
      <alignment horizontal="left" vertical="top" wrapText="1"/>
    </xf>
    <xf numFmtId="0" fontId="1" fillId="25" borderId="7" xfId="5" applyFont="1" applyFill="1" applyBorder="1" applyAlignment="1">
      <alignment horizontal="left" vertical="top" wrapText="1"/>
    </xf>
    <xf numFmtId="0" fontId="68" fillId="9" borderId="14" xfId="5" applyFont="1" applyFill="1" applyBorder="1" applyAlignment="1">
      <alignment horizontal="left" vertical="top"/>
    </xf>
    <xf numFmtId="0" fontId="68" fillId="9" borderId="15" xfId="5" applyFont="1" applyFill="1" applyBorder="1" applyAlignment="1">
      <alignment horizontal="left" vertical="top"/>
    </xf>
    <xf numFmtId="0" fontId="68" fillId="9" borderId="11" xfId="5" applyFont="1" applyFill="1" applyBorder="1" applyAlignment="1">
      <alignment horizontal="left" vertical="top"/>
    </xf>
    <xf numFmtId="0" fontId="1" fillId="9" borderId="16" xfId="5" applyFont="1" applyFill="1" applyBorder="1" applyAlignment="1">
      <alignment horizontal="left" vertical="top" wrapText="1"/>
    </xf>
    <xf numFmtId="0" fontId="26" fillId="9" borderId="16" xfId="0" applyFont="1" applyFill="1" applyBorder="1" applyAlignment="1">
      <alignment vertical="top" wrapText="1"/>
    </xf>
    <xf numFmtId="0" fontId="1" fillId="25" borderId="6" xfId="5" applyFont="1" applyFill="1" applyBorder="1" applyAlignment="1">
      <alignment horizontal="left" vertical="top"/>
    </xf>
    <xf numFmtId="0" fontId="1" fillId="3" borderId="8" xfId="0" applyFont="1" applyFill="1" applyBorder="1" applyAlignment="1">
      <alignment horizontal="left" vertical="top"/>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'User Story 1'!$B$64:$B$96</c:f>
              <c:strCache>
                <c:ptCount val="33"/>
                <c:pt idx="0">
                  <c:v>Verify that show error message if input SMS Verification Code 6 alphanumeric </c:v>
                </c:pt>
                <c:pt idx="1">
                  <c:v>Verify that show error message if input SMS Verification Code 5 alphanumeric </c:v>
                </c:pt>
                <c:pt idx="2">
                  <c:v>Verify that show error message if input SMS Verification Code 1 alphanumeric </c:v>
                </c:pt>
                <c:pt idx="3">
                  <c:v>Verify that show error message if input SMS Verification Code 7 alphanumeric </c:v>
                </c:pt>
                <c:pt idx="4">
                  <c:v>Password</c:v>
                </c:pt>
                <c:pt idx="5">
                  <c:v>Verify that the Password is blank when get the page Sign up with Phone number</c:v>
                </c:pt>
                <c:pt idx="6">
                  <c:v>Verify that NO show error message if input Password valid password</c:v>
                </c:pt>
                <c:pt idx="7">
                  <c:v>Verify that show error message 2 if input Password nothing</c:v>
                </c:pt>
                <c:pt idx="8">
                  <c:v>Verify that show NO error message if input Password special characters</c:v>
                </c:pt>
                <c:pt idx="9">
                  <c:v>Verify that show error message 1 if input Password 5 characters</c:v>
                </c:pt>
                <c:pt idx="10">
                  <c:v>Verify that show error message 1 if input Password 1 characters</c:v>
                </c:pt>
                <c:pt idx="11">
                  <c:v>Verify that show NO error message if input Password 6 characters</c:v>
                </c:pt>
                <c:pt idx="12">
                  <c:v>Verify that show NO error message if input Password 50 characters</c:v>
                </c:pt>
                <c:pt idx="13">
                  <c:v>Verify that show error message 1 if input Password 51 characters</c:v>
                </c:pt>
                <c:pt idx="14">
                  <c:v>Verify that show error message 1 if input Password full of characters</c:v>
                </c:pt>
                <c:pt idx="15">
                  <c:v>Verify that show error message 1 if input Password full of numeric</c:v>
                </c:pt>
                <c:pt idx="16">
                  <c:v>Verify that password is displayed as *********</c:v>
                </c:pt>
                <c:pt idx="17">
                  <c:v>Verufy that Password can be shown by click on Eye icon</c:v>
                </c:pt>
                <c:pt idx="18">
                  <c:v>Verufy that Password can be hide by click on Eye icon</c:v>
                </c:pt>
                <c:pt idx="19">
                  <c:v>Birthday</c:v>
                </c:pt>
                <c:pt idx="20">
                  <c:v>Verify that the Birthday is blank when get the page Sign up with Phone number</c:v>
                </c:pt>
                <c:pt idx="21">
                  <c:v>Verify that no show error message if input Birthday nothing</c:v>
                </c:pt>
                <c:pt idx="22">
                  <c:v>Verify that no show error message if input Birthday correct birthday format</c:v>
                </c:pt>
                <c:pt idx="23">
                  <c:v>Verify that show error message if input Birthday incorrect birthday format</c:v>
                </c:pt>
                <c:pt idx="24">
                  <c:v>Gender</c:v>
                </c:pt>
                <c:pt idx="25">
                  <c:v>Verify that the Gender is blank when get the page Sign up with Phone number</c:v>
                </c:pt>
                <c:pt idx="26">
                  <c:v>Verify that no show error message if not select Gender</c:v>
                </c:pt>
                <c:pt idx="27">
                  <c:v>Verify that the Gender show list to choose when click on it</c:v>
                </c:pt>
                <c:pt idx="28">
                  <c:v>Full Name</c:v>
                </c:pt>
                <c:pt idx="29">
                  <c:v>Verify that the Full Name is blank when get the page Sign up with Phone number</c:v>
                </c:pt>
                <c:pt idx="30">
                  <c:v>Verify that show NO error message if input Full Name valid full name</c:v>
                </c:pt>
                <c:pt idx="31">
                  <c:v>Verify that show error message 2 if input Full Name nothing</c:v>
                </c:pt>
                <c:pt idx="32">
                  <c:v>Verify that show error message if input Full Name special characters</c:v>
                </c:pt>
              </c:strCache>
            </c:strRef>
          </c:tx>
          <c:spPr>
            <a:solidFill>
              <a:schemeClr val="accent1"/>
            </a:solidFill>
            <a:ln>
              <a:noFill/>
            </a:ln>
            <a:effectLst/>
          </c:spPr>
          <c:invertIfNegative val="0"/>
          <c:cat>
            <c:numRef>
              <c:f>'User Story 1'!$A$97:$A$173</c:f>
              <c:numCache>
                <c:formatCode>General</c:formatCode>
                <c:ptCount val="7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8">
                  <c:v>81</c:v>
                </c:pt>
                <c:pt idx="20">
                  <c:v>82</c:v>
                </c:pt>
                <c:pt idx="21">
                  <c:v>83</c:v>
                </c:pt>
                <c:pt idx="22">
                  <c:v>84</c:v>
                </c:pt>
                <c:pt idx="23">
                  <c:v>85</c:v>
                </c:pt>
                <c:pt idx="24">
                  <c:v>86</c:v>
                </c:pt>
                <c:pt idx="26">
                  <c:v>87</c:v>
                </c:pt>
                <c:pt idx="27">
                  <c:v>88</c:v>
                </c:pt>
                <c:pt idx="28">
                  <c:v>89</c:v>
                </c:pt>
                <c:pt idx="29">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6">
                  <c:v>105</c:v>
                </c:pt>
                <c:pt idx="47">
                  <c:v>106</c:v>
                </c:pt>
                <c:pt idx="48">
                  <c:v>107</c:v>
                </c:pt>
                <c:pt idx="49">
                  <c:v>108</c:v>
                </c:pt>
                <c:pt idx="51">
                  <c:v>109</c:v>
                </c:pt>
                <c:pt idx="52">
                  <c:v>110</c:v>
                </c:pt>
                <c:pt idx="53">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70">
                  <c:v>126</c:v>
                </c:pt>
                <c:pt idx="71">
                  <c:v>127</c:v>
                </c:pt>
                <c:pt idx="72">
                  <c:v>128</c:v>
                </c:pt>
                <c:pt idx="74">
                  <c:v>129</c:v>
                </c:pt>
                <c:pt idx="76">
                  <c:v>130</c:v>
                </c:pt>
              </c:numCache>
            </c:numRef>
          </c:cat>
          <c:val>
            <c:numRef>
              <c:f>'User Story 1'!$B$97:$B$173</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extLst>
            <c:ext xmlns:c16="http://schemas.microsoft.com/office/drawing/2014/chart" uri="{C3380CC4-5D6E-409C-BE32-E72D297353CC}">
              <c16:uniqueId val="{00000000-7691-4C32-BC5C-933D63316FA6}"/>
            </c:ext>
          </c:extLst>
        </c:ser>
        <c:ser>
          <c:idx val="1"/>
          <c:order val="1"/>
          <c:tx>
            <c:strRef>
              <c:f>'User Story 1'!$C$64:$C$96</c:f>
              <c:strCache>
                <c:ptCount val="33"/>
                <c:pt idx="0">
                  <c:v>Verify that show error message if input SMS Verification Code 6 alphanumeric </c:v>
                </c:pt>
                <c:pt idx="1">
                  <c:v>Verify that show error message if input SMS Verification Code 5 alphanumeric </c:v>
                </c:pt>
                <c:pt idx="2">
                  <c:v>Verify that show error message if input SMS Verification Code 1 alphanumeric </c:v>
                </c:pt>
                <c:pt idx="3">
                  <c:v>Verify that show error message if input SMS Verification Code 7 alphanumeric </c:v>
                </c:pt>
                <c:pt idx="4">
                  <c:v>Password</c:v>
                </c:pt>
                <c:pt idx="5">
                  <c:v>Verify that the Password is blank when get the page Sign up with Phone number</c:v>
                </c:pt>
                <c:pt idx="6">
                  <c:v>Verify that NO show error message if input Password valid password</c:v>
                </c:pt>
                <c:pt idx="7">
                  <c:v>Verify that show error message 2 if input Password nothing</c:v>
                </c:pt>
                <c:pt idx="8">
                  <c:v>Verify that show NO error message if input Password special characters</c:v>
                </c:pt>
                <c:pt idx="9">
                  <c:v>Verify that show error message 1 if input Password 5 characters</c:v>
                </c:pt>
                <c:pt idx="10">
                  <c:v>Verify that show error message 1 if input Password 1 characters</c:v>
                </c:pt>
                <c:pt idx="11">
                  <c:v>Verify that show NO error message if input Password 6 characters</c:v>
                </c:pt>
                <c:pt idx="12">
                  <c:v>Verify that show NO error message if input Password 50 characters</c:v>
                </c:pt>
                <c:pt idx="13">
                  <c:v>Verify that show error message 1 if input Password 51 characters</c:v>
                </c:pt>
                <c:pt idx="14">
                  <c:v>Verify that show error message 1 if input Password full of characters</c:v>
                </c:pt>
                <c:pt idx="15">
                  <c:v>Verify that show error message 1 if input Password full of numeric</c:v>
                </c:pt>
                <c:pt idx="16">
                  <c:v>Verify that password is displayed as *********</c:v>
                </c:pt>
                <c:pt idx="17">
                  <c:v>Verufy that Password can be shown by click on Eye icon</c:v>
                </c:pt>
                <c:pt idx="18">
                  <c:v>Verufy that Password can be hide by click on Eye icon</c:v>
                </c:pt>
                <c:pt idx="19">
                  <c:v>Birthday</c:v>
                </c:pt>
                <c:pt idx="20">
                  <c:v>Verify that the Birthday is blank when get the page Sign up with Phone number</c:v>
                </c:pt>
                <c:pt idx="21">
                  <c:v>Verify that no show error message if input Birthday nothing</c:v>
                </c:pt>
                <c:pt idx="22">
                  <c:v>Verify that no show error message if input Birthday correct birthday format</c:v>
                </c:pt>
                <c:pt idx="23">
                  <c:v>Verify that show error message if input Birthday incorrect birthday format</c:v>
                </c:pt>
                <c:pt idx="24">
                  <c:v>Gender</c:v>
                </c:pt>
                <c:pt idx="25">
                  <c:v>Verify that the Gender is blank when get the page Sign up with Phone number</c:v>
                </c:pt>
                <c:pt idx="26">
                  <c:v>Verify that no show error message if not select Gender</c:v>
                </c:pt>
                <c:pt idx="27">
                  <c:v>Verify that the Gender show list to choose when click on it</c:v>
                </c:pt>
                <c:pt idx="28">
                  <c:v>Full Name</c:v>
                </c:pt>
                <c:pt idx="29">
                  <c:v>Verify that the Full Name is blank when get the page Sign up with Phone number</c:v>
                </c:pt>
                <c:pt idx="30">
                  <c:v>Verify that show NO error message if input Full Name valid full name</c:v>
                </c:pt>
                <c:pt idx="31">
                  <c:v>Verify that show error message 2 if input Full Name nothing</c:v>
                </c:pt>
                <c:pt idx="32">
                  <c:v>Verify that show error message if input Full Name special characters</c:v>
                </c:pt>
              </c:strCache>
            </c:strRef>
          </c:tx>
          <c:spPr>
            <a:solidFill>
              <a:schemeClr val="accent2"/>
            </a:solidFill>
            <a:ln>
              <a:noFill/>
            </a:ln>
            <a:effectLst/>
          </c:spPr>
          <c:invertIfNegative val="0"/>
          <c:cat>
            <c:numRef>
              <c:f>'User Story 1'!$A$97:$A$173</c:f>
              <c:numCache>
                <c:formatCode>General</c:formatCode>
                <c:ptCount val="7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8">
                  <c:v>81</c:v>
                </c:pt>
                <c:pt idx="20">
                  <c:v>82</c:v>
                </c:pt>
                <c:pt idx="21">
                  <c:v>83</c:v>
                </c:pt>
                <c:pt idx="22">
                  <c:v>84</c:v>
                </c:pt>
                <c:pt idx="23">
                  <c:v>85</c:v>
                </c:pt>
                <c:pt idx="24">
                  <c:v>86</c:v>
                </c:pt>
                <c:pt idx="26">
                  <c:v>87</c:v>
                </c:pt>
                <c:pt idx="27">
                  <c:v>88</c:v>
                </c:pt>
                <c:pt idx="28">
                  <c:v>89</c:v>
                </c:pt>
                <c:pt idx="29">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6">
                  <c:v>105</c:v>
                </c:pt>
                <c:pt idx="47">
                  <c:v>106</c:v>
                </c:pt>
                <c:pt idx="48">
                  <c:v>107</c:v>
                </c:pt>
                <c:pt idx="49">
                  <c:v>108</c:v>
                </c:pt>
                <c:pt idx="51">
                  <c:v>109</c:v>
                </c:pt>
                <c:pt idx="52">
                  <c:v>110</c:v>
                </c:pt>
                <c:pt idx="53">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70">
                  <c:v>126</c:v>
                </c:pt>
                <c:pt idx="71">
                  <c:v>127</c:v>
                </c:pt>
                <c:pt idx="72">
                  <c:v>128</c:v>
                </c:pt>
                <c:pt idx="74">
                  <c:v>129</c:v>
                </c:pt>
                <c:pt idx="76">
                  <c:v>130</c:v>
                </c:pt>
              </c:numCache>
            </c:numRef>
          </c:cat>
          <c:val>
            <c:numRef>
              <c:f>'User Story 1'!$C$97:$C$173</c:f>
              <c:numCache>
                <c:formatCode>General</c:formatCode>
                <c:ptCount val="77"/>
              </c:numCache>
            </c:numRef>
          </c:val>
          <c:extLst>
            <c:ext xmlns:c16="http://schemas.microsoft.com/office/drawing/2014/chart" uri="{C3380CC4-5D6E-409C-BE32-E72D297353CC}">
              <c16:uniqueId val="{00000001-7691-4C32-BC5C-933D63316FA6}"/>
            </c:ext>
          </c:extLst>
        </c:ser>
        <c:ser>
          <c:idx val="2"/>
          <c:order val="2"/>
          <c:tx>
            <c:strRef>
              <c:f>'User Story 1'!$D$64:$D$96</c:f>
              <c:strCache>
                <c:ptCount val="33"/>
                <c:pt idx="0">
                  <c:v>Verify that show error message if input SMS Verification Code 6 alphanumeric </c:v>
                </c:pt>
                <c:pt idx="1">
                  <c:v>Verify that show error message if input SMS Verification Code 5 alphanumeric </c:v>
                </c:pt>
                <c:pt idx="2">
                  <c:v>Verify that show error message if input SMS Verification Code 1 alphanumeric </c:v>
                </c:pt>
                <c:pt idx="3">
                  <c:v>Verify that show error message if input SMS Verification Code 7 alphanumeric </c:v>
                </c:pt>
                <c:pt idx="4">
                  <c:v>Password</c:v>
                </c:pt>
                <c:pt idx="5">
                  <c:v>Verify that the Password is blank when get the page Sign up with Phone number</c:v>
                </c:pt>
                <c:pt idx="6">
                  <c:v>Verify that NO show error message if input Password valid password</c:v>
                </c:pt>
                <c:pt idx="7">
                  <c:v>Verify that show error message 2 if input Password nothing</c:v>
                </c:pt>
                <c:pt idx="8">
                  <c:v>Verify that show NO error message if input Password special characters</c:v>
                </c:pt>
                <c:pt idx="9">
                  <c:v>Verify that show error message 1 if input Password 5 characters</c:v>
                </c:pt>
                <c:pt idx="10">
                  <c:v>Verify that show error message 1 if input Password 1 characters</c:v>
                </c:pt>
                <c:pt idx="11">
                  <c:v>Verify that show NO error message if input Password 6 characters</c:v>
                </c:pt>
                <c:pt idx="12">
                  <c:v>Verify that show NO error message if input Password 50 characters</c:v>
                </c:pt>
                <c:pt idx="13">
                  <c:v>Verify that show error message 1 if input Password 51 characters</c:v>
                </c:pt>
                <c:pt idx="14">
                  <c:v>Verify that show error message 1 if input Password full of characters</c:v>
                </c:pt>
                <c:pt idx="15">
                  <c:v>Verify that show error message 1 if input Password full of numeric</c:v>
                </c:pt>
                <c:pt idx="16">
                  <c:v>Verify that password is displayed as *********</c:v>
                </c:pt>
                <c:pt idx="17">
                  <c:v>Verufy that Password can be shown by click on Eye icon</c:v>
                </c:pt>
                <c:pt idx="18">
                  <c:v>Verufy that Password can be hide by click on Eye icon</c:v>
                </c:pt>
                <c:pt idx="19">
                  <c:v>Birthday</c:v>
                </c:pt>
                <c:pt idx="20">
                  <c:v>Verify that the Birthday is blank when get the page Sign up with Phone number</c:v>
                </c:pt>
                <c:pt idx="21">
                  <c:v>Verify that no show error message if input Birthday nothing</c:v>
                </c:pt>
                <c:pt idx="22">
                  <c:v>Verify that no show error message if input Birthday correct birthday format</c:v>
                </c:pt>
                <c:pt idx="23">
                  <c:v>Verify that show error message if input Birthday incorrect birthday format</c:v>
                </c:pt>
                <c:pt idx="24">
                  <c:v>Gender</c:v>
                </c:pt>
                <c:pt idx="25">
                  <c:v>Verify that the Gender is blank when get the page Sign up with Phone number</c:v>
                </c:pt>
                <c:pt idx="26">
                  <c:v>Verify that no show error message if not select Gender</c:v>
                </c:pt>
                <c:pt idx="27">
                  <c:v>Verify that the Gender show list to choose when click on it</c:v>
                </c:pt>
                <c:pt idx="28">
                  <c:v>Full Name</c:v>
                </c:pt>
                <c:pt idx="29">
                  <c:v>Verify that the Full Name is blank when get the page Sign up with Phone number</c:v>
                </c:pt>
                <c:pt idx="30">
                  <c:v>Verify that show NO error message if input Full Name valid full name</c:v>
                </c:pt>
                <c:pt idx="31">
                  <c:v>Verify that show error message 2 if input Full Name nothing</c:v>
                </c:pt>
                <c:pt idx="32">
                  <c:v>Verify that show error message if input Full Name special characters</c:v>
                </c:pt>
              </c:strCache>
            </c:strRef>
          </c:tx>
          <c:spPr>
            <a:solidFill>
              <a:schemeClr val="accent3"/>
            </a:solidFill>
            <a:ln>
              <a:noFill/>
            </a:ln>
            <a:effectLst/>
          </c:spPr>
          <c:invertIfNegative val="0"/>
          <c:cat>
            <c:numRef>
              <c:f>'User Story 1'!$A$97:$A$173</c:f>
              <c:numCache>
                <c:formatCode>General</c:formatCode>
                <c:ptCount val="7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8">
                  <c:v>81</c:v>
                </c:pt>
                <c:pt idx="20">
                  <c:v>82</c:v>
                </c:pt>
                <c:pt idx="21">
                  <c:v>83</c:v>
                </c:pt>
                <c:pt idx="22">
                  <c:v>84</c:v>
                </c:pt>
                <c:pt idx="23">
                  <c:v>85</c:v>
                </c:pt>
                <c:pt idx="24">
                  <c:v>86</c:v>
                </c:pt>
                <c:pt idx="26">
                  <c:v>87</c:v>
                </c:pt>
                <c:pt idx="27">
                  <c:v>88</c:v>
                </c:pt>
                <c:pt idx="28">
                  <c:v>89</c:v>
                </c:pt>
                <c:pt idx="29">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6">
                  <c:v>105</c:v>
                </c:pt>
                <c:pt idx="47">
                  <c:v>106</c:v>
                </c:pt>
                <c:pt idx="48">
                  <c:v>107</c:v>
                </c:pt>
                <c:pt idx="49">
                  <c:v>108</c:v>
                </c:pt>
                <c:pt idx="51">
                  <c:v>109</c:v>
                </c:pt>
                <c:pt idx="52">
                  <c:v>110</c:v>
                </c:pt>
                <c:pt idx="53">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70">
                  <c:v>126</c:v>
                </c:pt>
                <c:pt idx="71">
                  <c:v>127</c:v>
                </c:pt>
                <c:pt idx="72">
                  <c:v>128</c:v>
                </c:pt>
                <c:pt idx="74">
                  <c:v>129</c:v>
                </c:pt>
                <c:pt idx="76">
                  <c:v>130</c:v>
                </c:pt>
              </c:numCache>
            </c:numRef>
          </c:cat>
          <c:val>
            <c:numRef>
              <c:f>'User Story 1'!$D$97:$D$173</c:f>
              <c:numCache>
                <c:formatCode>General</c:formatCode>
                <c:ptCount val="77"/>
              </c:numCache>
            </c:numRef>
          </c:val>
          <c:extLst>
            <c:ext xmlns:c16="http://schemas.microsoft.com/office/drawing/2014/chart" uri="{C3380CC4-5D6E-409C-BE32-E72D297353CC}">
              <c16:uniqueId val="{00000002-7691-4C32-BC5C-933D63316FA6}"/>
            </c:ext>
          </c:extLst>
        </c:ser>
        <c:ser>
          <c:idx val="3"/>
          <c:order val="3"/>
          <c:tx>
            <c:strRef>
              <c:f>'User Story 1'!$E$64:$E$96</c:f>
              <c:strCache>
                <c:ptCount val="33"/>
                <c:pt idx="0">
                  <c:v>Error message 1: Please enter only 6 digits</c:v>
                </c:pt>
                <c:pt idx="1">
                  <c:v>Error message 1: Please enter only 6 digits</c:v>
                </c:pt>
                <c:pt idx="2">
                  <c:v>Error message 1: Please enter only 6 digits</c:v>
                </c:pt>
                <c:pt idx="3">
                  <c:v>Error message 1: Please enter only 6 digits</c:v>
                </c:pt>
                <c:pt idx="7">
                  <c:v>Error message 2: Please enter Password value</c:v>
                </c:pt>
                <c:pt idx="9">
                  <c:v>Error message 1: The length of Password should be 6-50 characters.</c:v>
                </c:pt>
                <c:pt idx="10">
                  <c:v>Error message 1: The length of Password should be 6-50 characters.</c:v>
                </c:pt>
                <c:pt idx="13">
                  <c:v>Error message 1: The length of Password should be 
6-50 characters.</c:v>
                </c:pt>
                <c:pt idx="23">
                  <c:v>Error message if incorrect birthday format: Wrong birthday format</c:v>
                </c:pt>
                <c:pt idx="31">
                  <c:v>Error message 2: Please enter Full Name (if this field is empty)</c:v>
                </c:pt>
              </c:strCache>
            </c:strRef>
          </c:tx>
          <c:spPr>
            <a:solidFill>
              <a:schemeClr val="accent4"/>
            </a:solidFill>
            <a:ln>
              <a:noFill/>
            </a:ln>
            <a:effectLst/>
          </c:spPr>
          <c:invertIfNegative val="0"/>
          <c:cat>
            <c:numRef>
              <c:f>'User Story 1'!$A$97:$A$173</c:f>
              <c:numCache>
                <c:formatCode>General</c:formatCode>
                <c:ptCount val="7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8">
                  <c:v>81</c:v>
                </c:pt>
                <c:pt idx="20">
                  <c:v>82</c:v>
                </c:pt>
                <c:pt idx="21">
                  <c:v>83</c:v>
                </c:pt>
                <c:pt idx="22">
                  <c:v>84</c:v>
                </c:pt>
                <c:pt idx="23">
                  <c:v>85</c:v>
                </c:pt>
                <c:pt idx="24">
                  <c:v>86</c:v>
                </c:pt>
                <c:pt idx="26">
                  <c:v>87</c:v>
                </c:pt>
                <c:pt idx="27">
                  <c:v>88</c:v>
                </c:pt>
                <c:pt idx="28">
                  <c:v>89</c:v>
                </c:pt>
                <c:pt idx="29">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6">
                  <c:v>105</c:v>
                </c:pt>
                <c:pt idx="47">
                  <c:v>106</c:v>
                </c:pt>
                <c:pt idx="48">
                  <c:v>107</c:v>
                </c:pt>
                <c:pt idx="49">
                  <c:v>108</c:v>
                </c:pt>
                <c:pt idx="51">
                  <c:v>109</c:v>
                </c:pt>
                <c:pt idx="52">
                  <c:v>110</c:v>
                </c:pt>
                <c:pt idx="53">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70">
                  <c:v>126</c:v>
                </c:pt>
                <c:pt idx="71">
                  <c:v>127</c:v>
                </c:pt>
                <c:pt idx="72">
                  <c:v>128</c:v>
                </c:pt>
                <c:pt idx="74">
                  <c:v>129</c:v>
                </c:pt>
                <c:pt idx="76">
                  <c:v>130</c:v>
                </c:pt>
              </c:numCache>
            </c:numRef>
          </c:cat>
          <c:val>
            <c:numRef>
              <c:f>'User Story 1'!$E$97:$E$173</c:f>
              <c:numCache>
                <c:formatCode>General</c:formatCode>
                <c:ptCount val="77"/>
                <c:pt idx="0">
                  <c:v>0</c:v>
                </c:pt>
                <c:pt idx="1">
                  <c:v>0</c:v>
                </c:pt>
                <c:pt idx="4">
                  <c:v>0</c:v>
                </c:pt>
                <c:pt idx="33">
                  <c:v>0</c:v>
                </c:pt>
                <c:pt idx="35">
                  <c:v>0</c:v>
                </c:pt>
                <c:pt idx="36">
                  <c:v>0</c:v>
                </c:pt>
                <c:pt idx="39">
                  <c:v>0</c:v>
                </c:pt>
                <c:pt idx="49">
                  <c:v>0</c:v>
                </c:pt>
                <c:pt idx="57">
                  <c:v>0</c:v>
                </c:pt>
                <c:pt idx="59">
                  <c:v>0</c:v>
                </c:pt>
                <c:pt idx="60">
                  <c:v>0</c:v>
                </c:pt>
                <c:pt idx="63">
                  <c:v>0</c:v>
                </c:pt>
              </c:numCache>
            </c:numRef>
          </c:val>
          <c:extLst>
            <c:ext xmlns:c16="http://schemas.microsoft.com/office/drawing/2014/chart" uri="{C3380CC4-5D6E-409C-BE32-E72D297353CC}">
              <c16:uniqueId val="{00000003-7691-4C32-BC5C-933D63316FA6}"/>
            </c:ext>
          </c:extLst>
        </c:ser>
        <c:dLbls>
          <c:showLegendKey val="0"/>
          <c:showVal val="0"/>
          <c:showCatName val="0"/>
          <c:showSerName val="0"/>
          <c:showPercent val="0"/>
          <c:showBubbleSize val="0"/>
        </c:dLbls>
        <c:gapWidth val="219"/>
        <c:overlap val="-27"/>
        <c:axId val="972438608"/>
        <c:axId val="972439024"/>
      </c:barChart>
      <c:catAx>
        <c:axId val="97243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39024"/>
        <c:crosses val="autoZero"/>
        <c:auto val="1"/>
        <c:lblAlgn val="ctr"/>
        <c:lblOffset val="100"/>
        <c:noMultiLvlLbl val="0"/>
      </c:catAx>
      <c:valAx>
        <c:axId val="97243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3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AE2C83C-D4AB-43B4-A2CB-4F19DDA6A5FB}">
  <sheetPr/>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0CB47575-9B32-4FBA-A1F3-9533864126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2" t="s">
        <v>0</v>
      </c>
      <c r="F1" s="16"/>
    </row>
    <row r="2" spans="1:6" ht="20.25">
      <c r="A2" s="37" t="s">
        <v>1</v>
      </c>
      <c r="B2" s="18"/>
      <c r="C2" s="18"/>
      <c r="D2" s="18"/>
      <c r="E2" s="18"/>
      <c r="F2" s="18"/>
    </row>
    <row r="3" spans="1:6">
      <c r="A3" s="18"/>
      <c r="B3" s="18"/>
      <c r="C3" s="18"/>
      <c r="D3" s="18"/>
      <c r="E3" s="18"/>
      <c r="F3" s="18"/>
    </row>
    <row r="4" spans="1:6" ht="15" customHeight="1">
      <c r="A4" s="187" t="s">
        <v>2</v>
      </c>
      <c r="B4" s="188"/>
      <c r="C4" s="188"/>
      <c r="D4" s="188"/>
      <c r="E4" s="189"/>
      <c r="F4" s="18"/>
    </row>
    <row r="5" spans="1:6">
      <c r="A5" s="190" t="s">
        <v>3</v>
      </c>
      <c r="B5" s="190"/>
      <c r="C5" s="191" t="s">
        <v>4</v>
      </c>
      <c r="D5" s="191"/>
      <c r="E5" s="191"/>
      <c r="F5" s="18"/>
    </row>
    <row r="6" spans="1:6" ht="29.25" customHeight="1">
      <c r="A6" s="192" t="s">
        <v>5</v>
      </c>
      <c r="B6" s="193"/>
      <c r="C6" s="186" t="s">
        <v>6</v>
      </c>
      <c r="D6" s="186"/>
      <c r="E6" s="186"/>
      <c r="F6" s="18"/>
    </row>
    <row r="7" spans="1:6" ht="29.25" customHeight="1">
      <c r="A7" s="134"/>
      <c r="B7" s="134"/>
      <c r="C7" s="135"/>
      <c r="D7" s="135"/>
      <c r="E7" s="135"/>
      <c r="F7" s="18"/>
    </row>
    <row r="8" spans="1:6" s="136" customFormat="1" ht="29.25" customHeight="1">
      <c r="A8" s="184" t="s">
        <v>7</v>
      </c>
      <c r="B8" s="185"/>
      <c r="C8" s="185"/>
      <c r="D8" s="185"/>
      <c r="E8" s="185"/>
      <c r="F8" s="185"/>
    </row>
    <row r="9" spans="1:6" s="136" customFormat="1" ht="15" customHeight="1">
      <c r="A9" s="137" t="s">
        <v>8</v>
      </c>
      <c r="B9" s="137" t="s">
        <v>9</v>
      </c>
      <c r="C9" s="137" t="s">
        <v>10</v>
      </c>
      <c r="D9" s="137" t="s">
        <v>11</v>
      </c>
      <c r="E9" s="137" t="s">
        <v>12</v>
      </c>
      <c r="F9" s="137" t="s">
        <v>13</v>
      </c>
    </row>
    <row r="10" spans="1:6" s="136" customFormat="1" ht="38.25">
      <c r="A10" s="120" t="s">
        <v>14</v>
      </c>
      <c r="B10" s="121" t="s">
        <v>15</v>
      </c>
      <c r="C10" s="122" t="s">
        <v>16</v>
      </c>
      <c r="D10" s="139" t="s">
        <v>17</v>
      </c>
      <c r="E10" s="123" t="s">
        <v>18</v>
      </c>
      <c r="F10" s="138" t="s">
        <v>19</v>
      </c>
    </row>
    <row r="11" spans="1:6" s="136" customFormat="1" ht="25.5">
      <c r="A11" s="120">
        <v>1.3</v>
      </c>
      <c r="B11" s="121">
        <v>43082</v>
      </c>
      <c r="C11" s="122" t="s">
        <v>16</v>
      </c>
      <c r="D11" s="139" t="s">
        <v>20</v>
      </c>
      <c r="E11" s="123" t="s">
        <v>18</v>
      </c>
      <c r="F11" s="138" t="s">
        <v>19</v>
      </c>
    </row>
    <row r="12" spans="1:6" s="136" customFormat="1" ht="102">
      <c r="A12" s="151">
        <v>1.4</v>
      </c>
      <c r="B12" s="152" t="s">
        <v>21</v>
      </c>
      <c r="C12" s="153" t="s">
        <v>16</v>
      </c>
      <c r="D12" s="154" t="s">
        <v>22</v>
      </c>
      <c r="E12" s="155" t="s">
        <v>18</v>
      </c>
      <c r="F12" s="138" t="s">
        <v>19</v>
      </c>
    </row>
    <row r="13" spans="1:6" s="136" customFormat="1" ht="30" customHeight="1">
      <c r="A13" s="186" t="s">
        <v>23</v>
      </c>
      <c r="B13" s="186"/>
      <c r="C13" s="186"/>
      <c r="D13" s="186"/>
      <c r="E13" s="186"/>
      <c r="F13" s="18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4" t="s">
        <v>24</v>
      </c>
      <c r="J1" s="34"/>
      <c r="K1" s="34"/>
    </row>
    <row r="2" spans="1:11" ht="25.5" customHeight="1">
      <c r="B2" s="199" t="s">
        <v>25</v>
      </c>
      <c r="C2" s="199"/>
      <c r="D2" s="199"/>
      <c r="E2" s="199"/>
      <c r="F2" s="199"/>
      <c r="G2" s="199"/>
      <c r="H2" s="199"/>
      <c r="I2" s="199"/>
      <c r="J2" s="197" t="s">
        <v>26</v>
      </c>
      <c r="K2" s="197"/>
    </row>
    <row r="3" spans="1:11" ht="28.5" customHeight="1">
      <c r="B3" s="200" t="s">
        <v>27</v>
      </c>
      <c r="C3" s="200"/>
      <c r="D3" s="200"/>
      <c r="E3" s="200"/>
      <c r="F3" s="198" t="s">
        <v>28</v>
      </c>
      <c r="G3" s="198"/>
      <c r="H3" s="198"/>
      <c r="I3" s="198"/>
      <c r="J3" s="197"/>
      <c r="K3" s="197"/>
    </row>
    <row r="4" spans="1:11" ht="18" customHeight="1">
      <c r="B4" s="142"/>
      <c r="C4" s="142"/>
      <c r="D4" s="142"/>
      <c r="E4" s="142"/>
      <c r="F4" s="141"/>
      <c r="G4" s="141"/>
      <c r="H4" s="141"/>
      <c r="I4" s="141"/>
      <c r="J4" s="140"/>
      <c r="K4" s="140"/>
    </row>
    <row r="6" spans="1:11" ht="23.25">
      <c r="A6" s="4" t="s">
        <v>29</v>
      </c>
    </row>
    <row r="7" spans="1:11">
      <c r="A7" s="204" t="s">
        <v>30</v>
      </c>
      <c r="B7" s="204"/>
      <c r="C7" s="204"/>
      <c r="D7" s="204"/>
      <c r="E7" s="204"/>
      <c r="F7" s="204"/>
      <c r="G7" s="204"/>
      <c r="H7" s="204"/>
      <c r="I7" s="204"/>
    </row>
    <row r="8" spans="1:11" ht="20.25" customHeight="1">
      <c r="A8" s="204"/>
      <c r="B8" s="204"/>
      <c r="C8" s="204"/>
      <c r="D8" s="204"/>
      <c r="E8" s="204"/>
      <c r="F8" s="204"/>
      <c r="G8" s="204"/>
      <c r="H8" s="204"/>
      <c r="I8" s="204"/>
    </row>
    <row r="9" spans="1:11">
      <c r="A9" s="204" t="s">
        <v>31</v>
      </c>
      <c r="B9" s="204"/>
      <c r="C9" s="204"/>
      <c r="D9" s="204"/>
      <c r="E9" s="204"/>
      <c r="F9" s="204"/>
      <c r="G9" s="204"/>
      <c r="H9" s="204"/>
      <c r="I9" s="204"/>
    </row>
    <row r="10" spans="1:11" ht="21" customHeight="1">
      <c r="A10" s="204"/>
      <c r="B10" s="204"/>
      <c r="C10" s="204"/>
      <c r="D10" s="204"/>
      <c r="E10" s="204"/>
      <c r="F10" s="204"/>
      <c r="G10" s="204"/>
      <c r="H10" s="204"/>
      <c r="I10" s="204"/>
    </row>
    <row r="11" spans="1:11" ht="14.25">
      <c r="A11" s="205" t="s">
        <v>32</v>
      </c>
      <c r="B11" s="205"/>
      <c r="C11" s="205"/>
      <c r="D11" s="205"/>
      <c r="E11" s="205"/>
      <c r="F11" s="205"/>
      <c r="G11" s="205"/>
      <c r="H11" s="205"/>
      <c r="I11" s="205"/>
    </row>
    <row r="12" spans="1:11">
      <c r="A12" s="3"/>
      <c r="B12" s="3"/>
      <c r="C12" s="3"/>
      <c r="D12" s="3"/>
      <c r="E12" s="3"/>
      <c r="F12" s="3"/>
      <c r="G12" s="3"/>
      <c r="H12" s="3"/>
      <c r="I12" s="3"/>
    </row>
    <row r="13" spans="1:11" ht="23.25">
      <c r="A13" s="4" t="s">
        <v>33</v>
      </c>
    </row>
    <row r="14" spans="1:11">
      <c r="A14" s="124" t="s">
        <v>34</v>
      </c>
      <c r="B14" s="201" t="s">
        <v>35</v>
      </c>
      <c r="C14" s="202"/>
      <c r="D14" s="202"/>
      <c r="E14" s="202"/>
      <c r="F14" s="202"/>
      <c r="G14" s="202"/>
      <c r="H14" s="202"/>
      <c r="I14" s="202"/>
      <c r="J14" s="202"/>
      <c r="K14" s="203"/>
    </row>
    <row r="15" spans="1:11" ht="14.25" customHeight="1">
      <c r="A15" s="124" t="s">
        <v>36</v>
      </c>
      <c r="B15" s="201" t="s">
        <v>37</v>
      </c>
      <c r="C15" s="202"/>
      <c r="D15" s="202"/>
      <c r="E15" s="202"/>
      <c r="F15" s="202"/>
      <c r="G15" s="202"/>
      <c r="H15" s="202"/>
      <c r="I15" s="202"/>
      <c r="J15" s="202"/>
      <c r="K15" s="203"/>
    </row>
    <row r="16" spans="1:11" ht="14.25" customHeight="1">
      <c r="A16" s="124"/>
      <c r="B16" s="201" t="s">
        <v>38</v>
      </c>
      <c r="C16" s="202"/>
      <c r="D16" s="202"/>
      <c r="E16" s="202"/>
      <c r="F16" s="202"/>
      <c r="G16" s="202"/>
      <c r="H16" s="202"/>
      <c r="I16" s="202"/>
      <c r="J16" s="202"/>
      <c r="K16" s="203"/>
    </row>
    <row r="17" spans="1:14" ht="14.25" customHeight="1">
      <c r="A17" s="124"/>
      <c r="B17" s="201" t="s">
        <v>39</v>
      </c>
      <c r="C17" s="202"/>
      <c r="D17" s="202"/>
      <c r="E17" s="202"/>
      <c r="F17" s="202"/>
      <c r="G17" s="202"/>
      <c r="H17" s="202"/>
      <c r="I17" s="202"/>
      <c r="J17" s="202"/>
      <c r="K17" s="203"/>
    </row>
    <row r="19" spans="1:14" ht="23.25">
      <c r="A19" s="4" t="s">
        <v>40</v>
      </c>
    </row>
    <row r="20" spans="1:14">
      <c r="A20" s="124" t="s">
        <v>41</v>
      </c>
      <c r="B20" s="201" t="s">
        <v>42</v>
      </c>
      <c r="C20" s="202"/>
      <c r="D20" s="202"/>
      <c r="E20" s="202"/>
      <c r="F20" s="202"/>
      <c r="G20" s="203"/>
    </row>
    <row r="21" spans="1:14" ht="12.75" customHeight="1">
      <c r="A21" s="124" t="s">
        <v>43</v>
      </c>
      <c r="B21" s="201" t="s">
        <v>44</v>
      </c>
      <c r="C21" s="202"/>
      <c r="D21" s="202"/>
      <c r="E21" s="202"/>
      <c r="F21" s="202"/>
      <c r="G21" s="203"/>
    </row>
    <row r="22" spans="1:14" ht="12.75" customHeight="1">
      <c r="A22" s="124" t="s">
        <v>45</v>
      </c>
      <c r="B22" s="201" t="s">
        <v>46</v>
      </c>
      <c r="C22" s="202"/>
      <c r="D22" s="202"/>
      <c r="E22" s="202"/>
      <c r="F22" s="202"/>
      <c r="G22" s="203"/>
    </row>
    <row r="24" spans="1:14" ht="23.25">
      <c r="A24" s="4" t="s">
        <v>47</v>
      </c>
    </row>
    <row r="25" spans="1:14" ht="14.25">
      <c r="A25" s="143" t="s">
        <v>48</v>
      </c>
      <c r="C25" s="143"/>
      <c r="D25" s="143"/>
      <c r="E25" s="143"/>
      <c r="F25" s="143"/>
      <c r="G25" s="143"/>
      <c r="H25" s="143"/>
      <c r="I25" s="143"/>
      <c r="J25" s="143"/>
      <c r="K25" s="143"/>
      <c r="L25" s="143"/>
      <c r="M25" s="143"/>
      <c r="N25" s="61"/>
    </row>
    <row r="26" spans="1:14" ht="14.25">
      <c r="A26" s="143" t="s">
        <v>49</v>
      </c>
      <c r="C26" s="143"/>
      <c r="D26" s="143"/>
      <c r="E26" s="143"/>
      <c r="F26" s="143"/>
      <c r="G26" s="143"/>
      <c r="H26" s="143"/>
      <c r="I26" s="143"/>
      <c r="J26" s="143"/>
      <c r="K26" s="143"/>
      <c r="L26" s="143"/>
      <c r="M26" s="143"/>
      <c r="N26" s="61"/>
    </row>
    <row r="27" spans="1:14" ht="14.25">
      <c r="A27" s="143" t="s">
        <v>50</v>
      </c>
      <c r="C27" s="143"/>
      <c r="D27" s="143"/>
      <c r="E27" s="143"/>
      <c r="F27" s="143"/>
      <c r="G27" s="143"/>
      <c r="H27" s="143"/>
      <c r="I27" s="143"/>
      <c r="J27" s="143"/>
      <c r="K27" s="143"/>
      <c r="L27" s="143"/>
      <c r="M27" s="143"/>
      <c r="N27" s="61"/>
    </row>
    <row r="29" spans="1:14" ht="21.75" customHeight="1">
      <c r="B29" s="194" t="s">
        <v>51</v>
      </c>
      <c r="C29" s="195"/>
      <c r="D29" s="196"/>
    </row>
    <row r="30" spans="1:14" ht="90" customHeight="1">
      <c r="B30" s="5"/>
      <c r="C30" s="6" t="s">
        <v>52</v>
      </c>
      <c r="D30" s="6" t="s">
        <v>53</v>
      </c>
    </row>
    <row r="32" spans="1:14" ht="23.25">
      <c r="A32" s="4" t="s">
        <v>54</v>
      </c>
    </row>
    <row r="33" spans="1:1" ht="14.25">
      <c r="A33" s="143"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6" t="s">
        <v>56</v>
      </c>
      <c r="B2" s="206"/>
      <c r="C2" s="206"/>
      <c r="D2" s="206"/>
      <c r="E2" s="206"/>
      <c r="F2" s="206"/>
    </row>
    <row r="3" spans="1:10">
      <c r="A3" s="10"/>
      <c r="B3" s="11"/>
      <c r="E3" s="12"/>
    </row>
    <row r="5" spans="1:10" ht="25.5">
      <c r="A5" s="8"/>
      <c r="D5" s="125" t="s">
        <v>57</v>
      </c>
      <c r="E5" s="14"/>
    </row>
    <row r="6" spans="1:10">
      <c r="A6" s="8"/>
    </row>
    <row r="7" spans="1:10" ht="20.25" customHeight="1">
      <c r="A7" s="126" t="s">
        <v>58</v>
      </c>
      <c r="B7" s="126" t="s">
        <v>59</v>
      </c>
      <c r="C7" s="127" t="s">
        <v>60</v>
      </c>
      <c r="D7" s="127" t="s">
        <v>61</v>
      </c>
      <c r="E7" s="127" t="s">
        <v>62</v>
      </c>
      <c r="F7" s="12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3"/>
      <c r="E11" s="22"/>
      <c r="F11" s="22"/>
    </row>
    <row r="12" spans="1:10">
      <c r="A12" s="19">
        <v>5</v>
      </c>
      <c r="B12" s="19" t="s">
        <v>68</v>
      </c>
      <c r="C12" s="20"/>
      <c r="D12" s="63"/>
      <c r="E12" s="22"/>
      <c r="F12" s="22"/>
    </row>
    <row r="13" spans="1:10">
      <c r="A13" s="19">
        <v>6</v>
      </c>
      <c r="B13" s="19" t="s">
        <v>69</v>
      </c>
      <c r="C13" s="20"/>
      <c r="D13" s="63"/>
      <c r="E13" s="22"/>
      <c r="F13" s="22"/>
    </row>
    <row r="14" spans="1:10">
      <c r="A14" s="19">
        <v>7</v>
      </c>
      <c r="B14" s="19" t="s">
        <v>69</v>
      </c>
      <c r="C14" s="20"/>
      <c r="D14" s="63"/>
      <c r="E14" s="22"/>
      <c r="F14" s="22"/>
    </row>
    <row r="15" spans="1:10">
      <c r="A15" s="19"/>
      <c r="B15" s="19"/>
      <c r="C15" s="20"/>
      <c r="D15" s="63"/>
      <c r="E15" s="22"/>
      <c r="F15" s="22"/>
    </row>
    <row r="16" spans="1:10">
      <c r="A16" s="19"/>
      <c r="B16" s="19"/>
      <c r="C16" s="20"/>
      <c r="D16" s="63"/>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9" t="s">
        <v>70</v>
      </c>
      <c r="B2" s="209"/>
      <c r="C2" s="209"/>
      <c r="D2" s="209"/>
      <c r="E2" s="145"/>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28" t="s">
        <v>58</v>
      </c>
      <c r="B5" s="128" t="s">
        <v>71</v>
      </c>
      <c r="C5" s="128" t="s">
        <v>72</v>
      </c>
      <c r="D5" s="12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7" t="s">
        <v>91</v>
      </c>
      <c r="B16" s="207"/>
      <c r="C16" s="30"/>
      <c r="D16" s="31"/>
    </row>
    <row r="17" spans="1:4" ht="14.25">
      <c r="A17" s="208" t="s">
        <v>92</v>
      </c>
      <c r="B17" s="20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27"/>
  <sheetViews>
    <sheetView showGridLines="0" tabSelected="1" topLeftCell="A163" zoomScaleNormal="100" workbookViewId="0">
      <selection activeCell="B173" sqref="B173"/>
    </sheetView>
  </sheetViews>
  <sheetFormatPr defaultColWidth="9.140625" defaultRowHeight="15"/>
  <cols>
    <col min="1" max="1" width="11.28515625" style="68" customWidth="1"/>
    <col min="2" max="2" width="33" style="177"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3"/>
      <c r="B1" s="213"/>
      <c r="C1" s="213"/>
      <c r="D1" s="213"/>
      <c r="E1" s="34"/>
      <c r="F1" s="34"/>
      <c r="G1" s="34"/>
      <c r="H1" s="34"/>
      <c r="I1" s="34"/>
      <c r="J1" s="34"/>
    </row>
    <row r="2" spans="1:24" s="1" customFormat="1" ht="26.25">
      <c r="A2" s="214" t="s">
        <v>70</v>
      </c>
      <c r="B2" s="214"/>
      <c r="C2" s="214"/>
      <c r="D2" s="214"/>
      <c r="E2" s="222"/>
      <c r="F2" s="23"/>
      <c r="G2" s="23"/>
      <c r="H2" s="23"/>
      <c r="I2" s="23"/>
      <c r="J2" s="23"/>
    </row>
    <row r="3" spans="1:24" s="1" customFormat="1" ht="23.25">
      <c r="A3" s="47"/>
      <c r="B3" s="170"/>
      <c r="C3" s="223"/>
      <c r="D3" s="223"/>
      <c r="E3" s="222"/>
      <c r="F3" s="23"/>
      <c r="G3" s="23"/>
      <c r="H3" s="23"/>
      <c r="I3" s="23"/>
      <c r="J3" s="23"/>
    </row>
    <row r="4" spans="1:24" s="38" customFormat="1" ht="38.25">
      <c r="A4" s="129" t="s">
        <v>319</v>
      </c>
      <c r="B4" s="216"/>
      <c r="C4" s="216"/>
      <c r="D4" s="216"/>
      <c r="E4" s="39"/>
      <c r="F4" s="39"/>
      <c r="G4" s="39"/>
      <c r="H4" s="40"/>
      <c r="I4" s="40"/>
      <c r="X4" s="38" t="s">
        <v>93</v>
      </c>
    </row>
    <row r="5" spans="1:24" s="38" customFormat="1" ht="12.75">
      <c r="A5" s="129" t="s">
        <v>62</v>
      </c>
      <c r="B5" s="215"/>
      <c r="C5" s="216"/>
      <c r="D5" s="216"/>
      <c r="E5" s="39"/>
      <c r="F5" s="39"/>
      <c r="G5" s="39"/>
      <c r="H5" s="40"/>
      <c r="I5" s="40"/>
      <c r="X5" s="38" t="s">
        <v>94</v>
      </c>
    </row>
    <row r="6" spans="1:24" s="38" customFormat="1" ht="25.5">
      <c r="A6" s="129" t="s">
        <v>95</v>
      </c>
      <c r="B6" s="215" t="s">
        <v>197</v>
      </c>
      <c r="C6" s="216"/>
      <c r="D6" s="216"/>
      <c r="E6" s="39"/>
      <c r="F6" s="39"/>
      <c r="G6" s="39"/>
      <c r="H6" s="40"/>
      <c r="I6" s="40"/>
    </row>
    <row r="7" spans="1:24" s="38" customFormat="1" ht="12.75">
      <c r="A7" s="129" t="s">
        <v>96</v>
      </c>
      <c r="B7" s="216" t="s">
        <v>196</v>
      </c>
      <c r="C7" s="216"/>
      <c r="D7" s="216"/>
      <c r="E7" s="39"/>
      <c r="F7" s="39"/>
      <c r="G7" s="39"/>
      <c r="H7" s="41"/>
      <c r="I7" s="40"/>
      <c r="X7" s="42"/>
    </row>
    <row r="8" spans="1:24" s="43" customFormat="1" ht="12.75">
      <c r="A8" s="129" t="s">
        <v>97</v>
      </c>
      <c r="B8" s="217"/>
      <c r="C8" s="217"/>
      <c r="D8" s="217"/>
      <c r="E8" s="39"/>
    </row>
    <row r="9" spans="1:24" s="43" customFormat="1">
      <c r="A9" s="130" t="s">
        <v>98</v>
      </c>
      <c r="B9" s="171">
        <f>F17</f>
        <v>0</v>
      </c>
      <c r="C9" s="64">
        <f>G17</f>
        <v>0</v>
      </c>
      <c r="D9" s="64">
        <f>H17</f>
        <v>0</v>
      </c>
    </row>
    <row r="10" spans="1:24" s="43" customFormat="1">
      <c r="A10" s="131" t="s">
        <v>99</v>
      </c>
      <c r="B10" s="172">
        <f>SUM(B11:B14)</f>
        <v>0</v>
      </c>
      <c r="C10" s="65">
        <f>SUM(C11:C14)</f>
        <v>0</v>
      </c>
      <c r="D10" s="65">
        <f>SUM(D11:D14)</f>
        <v>0</v>
      </c>
    </row>
    <row r="11" spans="1:24" s="43" customFormat="1">
      <c r="A11" s="131" t="s">
        <v>41</v>
      </c>
      <c r="B11" s="173">
        <f>COUNTIF($F$18:$F$49779,"*Passed")</f>
        <v>0</v>
      </c>
      <c r="C11" s="66">
        <f>COUNTIF($G$18:$G$49779,"*Passed")</f>
        <v>0</v>
      </c>
      <c r="D11" s="66">
        <f>COUNTIF($H$18:$H$49779,"*Passed")</f>
        <v>0</v>
      </c>
    </row>
    <row r="12" spans="1:24" s="43" customFormat="1">
      <c r="A12" s="131" t="s">
        <v>43</v>
      </c>
      <c r="B12" s="173">
        <f>COUNTIF($F$18:$F$49499,"*Failed*")</f>
        <v>0</v>
      </c>
      <c r="C12" s="66">
        <f>COUNTIF($G$18:$G$49499,"*Failed*")</f>
        <v>0</v>
      </c>
      <c r="D12" s="66">
        <f>COUNTIF($H$18:$H$49499,"*Failed*")</f>
        <v>0</v>
      </c>
    </row>
    <row r="13" spans="1:24" s="43" customFormat="1">
      <c r="A13" s="131" t="s">
        <v>45</v>
      </c>
      <c r="B13" s="173">
        <f>COUNTIF($F$18:$F$49499,"*Not Run*")</f>
        <v>0</v>
      </c>
      <c r="C13" s="66">
        <f>COUNTIF($G$18:$G$49499,"*Not Run*")</f>
        <v>0</v>
      </c>
      <c r="D13" s="66">
        <f>COUNTIF($H$18:$H$49499,"*Not Run*")</f>
        <v>0</v>
      </c>
      <c r="E13" s="1"/>
      <c r="F13" s="1"/>
      <c r="G13" s="1"/>
      <c r="H13" s="1"/>
      <c r="I13" s="1"/>
    </row>
    <row r="14" spans="1:24" s="43" customFormat="1">
      <c r="A14" s="131" t="s">
        <v>100</v>
      </c>
      <c r="B14" s="173">
        <f>COUNTIF($F$18:$F$49499,"*NA*")</f>
        <v>0</v>
      </c>
      <c r="C14" s="66">
        <f>COUNTIF($G$18:$G$49499,"*NA*")</f>
        <v>0</v>
      </c>
      <c r="D14" s="66">
        <f>COUNTIF($H$18:$H$49499,"*NA*")</f>
        <v>0</v>
      </c>
      <c r="E14" s="1"/>
      <c r="F14" s="1"/>
      <c r="G14" s="1"/>
      <c r="H14" s="1"/>
      <c r="I14" s="1"/>
    </row>
    <row r="15" spans="1:24" s="43" customFormat="1" ht="38.25">
      <c r="A15" s="131" t="s">
        <v>101</v>
      </c>
      <c r="B15" s="173">
        <f>COUNTIF($F$18:$F$49499,"*Passed in previous build*")</f>
        <v>0</v>
      </c>
      <c r="C15" s="66">
        <f>COUNTIF($G$18:$G$49499,"*Passed in previous build*")</f>
        <v>0</v>
      </c>
      <c r="D15" s="66">
        <f>COUNTIF($H$18:$H$49499,"*Passed in previous build*")</f>
        <v>0</v>
      </c>
      <c r="E15" s="1"/>
      <c r="F15" s="1"/>
      <c r="G15" s="1"/>
      <c r="H15" s="1"/>
      <c r="I15" s="1"/>
    </row>
    <row r="16" spans="1:24" s="44" customFormat="1">
      <c r="A16" s="67"/>
      <c r="B16" s="174"/>
      <c r="C16" s="50"/>
      <c r="D16" s="51"/>
      <c r="E16" s="54"/>
      <c r="F16" s="218" t="s">
        <v>98</v>
      </c>
      <c r="G16" s="218"/>
      <c r="H16" s="218"/>
      <c r="I16" s="55"/>
    </row>
    <row r="17" spans="1:9" s="44" customFormat="1">
      <c r="A17" s="132" t="s">
        <v>102</v>
      </c>
      <c r="B17" s="175" t="s">
        <v>103</v>
      </c>
      <c r="C17" s="133" t="s">
        <v>104</v>
      </c>
      <c r="D17" s="133" t="s">
        <v>105</v>
      </c>
      <c r="E17" s="133" t="s">
        <v>106</v>
      </c>
      <c r="F17" s="133"/>
      <c r="G17" s="133"/>
      <c r="H17" s="133"/>
      <c r="I17" s="133" t="s">
        <v>107</v>
      </c>
    </row>
    <row r="18" spans="1:9" s="44" customFormat="1" ht="12.75">
      <c r="A18" s="180"/>
      <c r="B18" s="219" t="s">
        <v>249</v>
      </c>
      <c r="C18" s="220"/>
      <c r="D18" s="221"/>
      <c r="E18" s="59"/>
      <c r="F18" s="60"/>
      <c r="G18" s="60"/>
      <c r="H18" s="60"/>
      <c r="I18" s="59"/>
    </row>
    <row r="19" spans="1:9" s="45" customFormat="1">
      <c r="A19" s="52"/>
      <c r="B19" s="250" t="s">
        <v>295</v>
      </c>
      <c r="C19" s="251"/>
      <c r="D19" s="251"/>
      <c r="E19" s="252"/>
      <c r="F19" s="159"/>
      <c r="G19" s="159"/>
      <c r="H19" s="159"/>
      <c r="I19" s="178"/>
    </row>
    <row r="20" spans="1:9" s="45" customFormat="1" ht="45">
      <c r="A20" s="52">
        <f ca="1">IF(OFFSET(A20,-1,0) ="",OFFSET(A20,-2,0)+1,OFFSET(A20,-1,0)+1 )</f>
        <v>1</v>
      </c>
      <c r="B20" s="169" t="s">
        <v>298</v>
      </c>
      <c r="C20" s="163"/>
      <c r="D20" s="163"/>
      <c r="E20" s="164"/>
      <c r="F20" s="159"/>
      <c r="G20" s="159"/>
      <c r="H20" s="159"/>
      <c r="I20" s="178"/>
    </row>
    <row r="21" spans="1:9" s="45" customFormat="1" ht="30">
      <c r="A21" s="52">
        <f t="shared" ref="A21:A83" ca="1" si="0">IF(OFFSET(A21,-1,0) ="",OFFSET(A21,-2,0)+1,OFFSET(A21,-1,0)+1 )</f>
        <v>2</v>
      </c>
      <c r="B21" s="169" t="s">
        <v>297</v>
      </c>
      <c r="C21" s="163"/>
      <c r="D21" s="163"/>
      <c r="E21" s="164"/>
      <c r="F21" s="159"/>
      <c r="G21" s="159"/>
      <c r="H21" s="159"/>
      <c r="I21" s="178"/>
    </row>
    <row r="22" spans="1:9" s="45" customFormat="1" ht="30">
      <c r="A22" s="52">
        <f t="shared" ca="1" si="0"/>
        <v>3</v>
      </c>
      <c r="B22" s="169" t="s">
        <v>279</v>
      </c>
      <c r="C22" s="163"/>
      <c r="D22" s="163"/>
      <c r="E22" s="164" t="s">
        <v>278</v>
      </c>
      <c r="F22" s="159"/>
      <c r="G22" s="159"/>
      <c r="H22" s="159"/>
      <c r="I22" s="178"/>
    </row>
    <row r="23" spans="1:9" s="45" customFormat="1" ht="30">
      <c r="A23" s="52">
        <f t="shared" ca="1" si="0"/>
        <v>4</v>
      </c>
      <c r="B23" s="169" t="s">
        <v>280</v>
      </c>
      <c r="C23" s="163"/>
      <c r="D23" s="163"/>
      <c r="E23" s="164"/>
      <c r="F23" s="159"/>
      <c r="G23" s="159"/>
      <c r="H23" s="159"/>
      <c r="I23" s="178"/>
    </row>
    <row r="24" spans="1:9" s="45" customFormat="1" ht="30">
      <c r="A24" s="52">
        <f t="shared" ca="1" si="0"/>
        <v>5</v>
      </c>
      <c r="B24" s="169" t="s">
        <v>281</v>
      </c>
      <c r="C24" s="163"/>
      <c r="D24" s="163"/>
      <c r="E24" s="164"/>
      <c r="F24" s="159"/>
      <c r="G24" s="159"/>
      <c r="H24" s="159"/>
      <c r="I24" s="178"/>
    </row>
    <row r="25" spans="1:9" s="45" customFormat="1" ht="30">
      <c r="A25" s="52">
        <f t="shared" ca="1" si="0"/>
        <v>6</v>
      </c>
      <c r="B25" s="169" t="s">
        <v>282</v>
      </c>
      <c r="C25" s="163"/>
      <c r="D25" s="163"/>
      <c r="E25" s="164"/>
      <c r="F25" s="159"/>
      <c r="G25" s="159"/>
      <c r="H25" s="159"/>
      <c r="I25" s="178"/>
    </row>
    <row r="26" spans="1:9" s="45" customFormat="1">
      <c r="A26" s="52"/>
      <c r="B26" s="169"/>
      <c r="C26" s="163"/>
      <c r="D26" s="163"/>
      <c r="E26" s="164"/>
      <c r="F26" s="159"/>
      <c r="G26" s="159"/>
      <c r="H26" s="159"/>
      <c r="I26" s="178"/>
    </row>
    <row r="27" spans="1:9" s="45" customFormat="1" ht="45">
      <c r="A27" s="52">
        <f t="shared" ca="1" si="0"/>
        <v>7</v>
      </c>
      <c r="B27" s="169" t="s">
        <v>283</v>
      </c>
      <c r="C27" s="163"/>
      <c r="D27" s="163"/>
      <c r="E27" s="164"/>
      <c r="F27" s="159"/>
      <c r="G27" s="159"/>
      <c r="H27" s="159"/>
      <c r="I27" s="178"/>
    </row>
    <row r="28" spans="1:9" s="45" customFormat="1" ht="45">
      <c r="A28" s="52">
        <f t="shared" ca="1" si="0"/>
        <v>8</v>
      </c>
      <c r="B28" s="169" t="s">
        <v>284</v>
      </c>
      <c r="C28" s="163"/>
      <c r="D28" s="163"/>
      <c r="E28" s="164"/>
      <c r="F28" s="159"/>
      <c r="G28" s="159"/>
      <c r="H28" s="159"/>
      <c r="I28" s="178"/>
    </row>
    <row r="29" spans="1:9" s="45" customFormat="1" ht="45">
      <c r="A29" s="52">
        <f t="shared" ca="1" si="0"/>
        <v>9</v>
      </c>
      <c r="B29" s="169" t="s">
        <v>285</v>
      </c>
      <c r="C29" s="163"/>
      <c r="D29" s="163"/>
      <c r="E29" s="164"/>
      <c r="F29" s="159"/>
      <c r="G29" s="159"/>
      <c r="H29" s="159"/>
      <c r="I29" s="178"/>
    </row>
    <row r="30" spans="1:9" s="45" customFormat="1" ht="45">
      <c r="A30" s="52">
        <f t="shared" ca="1" si="0"/>
        <v>10</v>
      </c>
      <c r="B30" s="169" t="s">
        <v>286</v>
      </c>
      <c r="C30" s="163"/>
      <c r="D30" s="163"/>
      <c r="E30" s="164"/>
      <c r="F30" s="159"/>
      <c r="G30" s="159"/>
      <c r="H30" s="159"/>
      <c r="I30" s="178"/>
    </row>
    <row r="31" spans="1:9" s="45" customFormat="1">
      <c r="A31" s="52"/>
      <c r="B31" s="169"/>
      <c r="C31" s="163"/>
      <c r="D31" s="163"/>
      <c r="E31" s="164"/>
      <c r="F31" s="159"/>
      <c r="G31" s="159"/>
      <c r="H31" s="159"/>
      <c r="I31" s="178"/>
    </row>
    <row r="32" spans="1:9" s="45" customFormat="1" ht="30">
      <c r="A32" s="52">
        <f t="shared" ca="1" si="0"/>
        <v>11</v>
      </c>
      <c r="B32" s="169" t="s">
        <v>287</v>
      </c>
      <c r="C32" s="163"/>
      <c r="D32" s="163"/>
      <c r="E32" s="164"/>
      <c r="F32" s="159"/>
      <c r="G32" s="159"/>
      <c r="H32" s="159"/>
      <c r="I32" s="178"/>
    </row>
    <row r="33" spans="1:9" s="45" customFormat="1" ht="30">
      <c r="A33" s="52">
        <f t="shared" ca="1" si="0"/>
        <v>12</v>
      </c>
      <c r="B33" s="169" t="s">
        <v>288</v>
      </c>
      <c r="C33" s="163"/>
      <c r="D33" s="163"/>
      <c r="E33" s="164"/>
      <c r="F33" s="159"/>
      <c r="G33" s="159"/>
      <c r="H33" s="159"/>
      <c r="I33" s="178"/>
    </row>
    <row r="34" spans="1:9" s="45" customFormat="1" ht="30">
      <c r="A34" s="52">
        <f t="shared" ca="1" si="0"/>
        <v>13</v>
      </c>
      <c r="B34" s="169" t="s">
        <v>289</v>
      </c>
      <c r="C34" s="163"/>
      <c r="D34" s="163"/>
      <c r="E34" s="164"/>
      <c r="F34" s="159"/>
      <c r="G34" s="159"/>
      <c r="H34" s="159"/>
      <c r="I34" s="178"/>
    </row>
    <row r="35" spans="1:9" s="45" customFormat="1" ht="30">
      <c r="A35" s="52">
        <f t="shared" ca="1" si="0"/>
        <v>14</v>
      </c>
      <c r="B35" s="169" t="s">
        <v>290</v>
      </c>
      <c r="C35" s="163"/>
      <c r="D35" s="163"/>
      <c r="E35" s="164"/>
      <c r="F35" s="159"/>
      <c r="G35" s="159"/>
      <c r="H35" s="159"/>
      <c r="I35" s="178"/>
    </row>
    <row r="36" spans="1:9" s="45" customFormat="1">
      <c r="A36" s="52"/>
      <c r="B36" s="169"/>
      <c r="C36" s="163"/>
      <c r="D36" s="163"/>
      <c r="E36" s="164"/>
      <c r="F36" s="159"/>
      <c r="G36" s="159"/>
      <c r="H36" s="159"/>
      <c r="I36" s="178"/>
    </row>
    <row r="37" spans="1:9" s="45" customFormat="1" ht="45">
      <c r="A37" s="52">
        <f t="shared" ca="1" si="0"/>
        <v>15</v>
      </c>
      <c r="B37" s="169" t="s">
        <v>291</v>
      </c>
      <c r="C37" s="163"/>
      <c r="D37" s="163"/>
      <c r="E37" s="164"/>
      <c r="F37" s="159"/>
      <c r="G37" s="159"/>
      <c r="H37" s="159"/>
      <c r="I37" s="178"/>
    </row>
    <row r="38" spans="1:9" s="45" customFormat="1" ht="45">
      <c r="A38" s="52">
        <f t="shared" ca="1" si="0"/>
        <v>16</v>
      </c>
      <c r="B38" s="169" t="s">
        <v>292</v>
      </c>
      <c r="C38" s="163"/>
      <c r="D38" s="163"/>
      <c r="E38" s="164"/>
      <c r="F38" s="159"/>
      <c r="G38" s="159"/>
      <c r="H38" s="159"/>
      <c r="I38" s="178"/>
    </row>
    <row r="39" spans="1:9" s="45" customFormat="1" ht="45">
      <c r="A39" s="52">
        <f t="shared" ca="1" si="0"/>
        <v>17</v>
      </c>
      <c r="B39" s="169" t="s">
        <v>293</v>
      </c>
      <c r="C39" s="163"/>
      <c r="D39" s="163"/>
      <c r="E39" s="164"/>
      <c r="F39" s="159"/>
      <c r="G39" s="159"/>
      <c r="H39" s="159"/>
      <c r="I39" s="178"/>
    </row>
    <row r="40" spans="1:9" s="45" customFormat="1" ht="45">
      <c r="A40" s="52">
        <f t="shared" ca="1" si="0"/>
        <v>18</v>
      </c>
      <c r="B40" s="169" t="s">
        <v>294</v>
      </c>
      <c r="C40" s="163"/>
      <c r="D40" s="163"/>
      <c r="E40" s="164"/>
      <c r="F40" s="159"/>
      <c r="G40" s="159"/>
      <c r="H40" s="159"/>
      <c r="I40" s="178"/>
    </row>
    <row r="41" spans="1:9" s="45" customFormat="1">
      <c r="A41" s="52"/>
      <c r="B41" s="250" t="s">
        <v>250</v>
      </c>
      <c r="C41" s="251"/>
      <c r="D41" s="251"/>
      <c r="E41" s="252"/>
      <c r="F41" s="159"/>
      <c r="G41" s="159"/>
      <c r="H41" s="159"/>
      <c r="I41" s="178"/>
    </row>
    <row r="42" spans="1:9" s="45" customFormat="1" ht="45">
      <c r="A42" s="52">
        <f t="shared" ca="1" si="0"/>
        <v>19</v>
      </c>
      <c r="B42" s="169" t="s">
        <v>266</v>
      </c>
      <c r="C42" s="169"/>
      <c r="D42" s="163"/>
      <c r="E42" s="163"/>
      <c r="F42" s="159"/>
      <c r="G42" s="159"/>
      <c r="H42" s="159"/>
      <c r="I42" s="178"/>
    </row>
    <row r="43" spans="1:9" s="45" customFormat="1" ht="45">
      <c r="A43" s="52">
        <f t="shared" ca="1" si="0"/>
        <v>20</v>
      </c>
      <c r="B43" s="169" t="s">
        <v>267</v>
      </c>
      <c r="C43" s="169"/>
      <c r="D43" s="163"/>
      <c r="E43" s="165" t="s">
        <v>276</v>
      </c>
      <c r="F43" s="159"/>
      <c r="G43" s="159"/>
      <c r="H43" s="159"/>
      <c r="I43" s="178"/>
    </row>
    <row r="44" spans="1:9" s="45" customFormat="1" ht="75">
      <c r="A44" s="52">
        <f t="shared" ca="1" si="0"/>
        <v>21</v>
      </c>
      <c r="B44" s="169" t="s">
        <v>268</v>
      </c>
      <c r="C44" s="169"/>
      <c r="D44" s="163"/>
      <c r="E44" s="165" t="s">
        <v>275</v>
      </c>
      <c r="F44" s="159"/>
      <c r="G44" s="159"/>
      <c r="H44" s="159"/>
      <c r="I44" s="178"/>
    </row>
    <row r="45" spans="1:9" s="45" customFormat="1" ht="60">
      <c r="A45" s="52">
        <f t="shared" ca="1" si="0"/>
        <v>22</v>
      </c>
      <c r="B45" s="169" t="s">
        <v>269</v>
      </c>
      <c r="C45" s="169"/>
      <c r="D45" s="163" t="s">
        <v>277</v>
      </c>
      <c r="E45" s="165" t="s">
        <v>275</v>
      </c>
      <c r="F45" s="159"/>
      <c r="G45" s="159"/>
      <c r="H45" s="159"/>
      <c r="I45" s="178"/>
    </row>
    <row r="46" spans="1:9" s="45" customFormat="1">
      <c r="A46" s="52"/>
      <c r="B46" s="250" t="s">
        <v>296</v>
      </c>
      <c r="C46" s="250"/>
      <c r="D46" s="251"/>
      <c r="E46" s="253"/>
      <c r="F46" s="159"/>
      <c r="G46" s="159"/>
      <c r="H46" s="159"/>
      <c r="I46" s="178"/>
    </row>
    <row r="47" spans="1:9" s="45" customFormat="1" ht="45">
      <c r="A47" s="52">
        <f t="shared" ca="1" si="0"/>
        <v>23</v>
      </c>
      <c r="B47" s="169" t="s">
        <v>299</v>
      </c>
      <c r="C47" s="163"/>
      <c r="D47" s="163"/>
      <c r="E47" s="164"/>
      <c r="F47" s="159"/>
      <c r="G47" s="159"/>
      <c r="H47" s="159"/>
      <c r="I47" s="178"/>
    </row>
    <row r="48" spans="1:9" s="45" customFormat="1" ht="45">
      <c r="A48" s="52">
        <f t="shared" ca="1" si="0"/>
        <v>24</v>
      </c>
      <c r="B48" s="169" t="s">
        <v>300</v>
      </c>
      <c r="C48" s="163"/>
      <c r="D48" s="163"/>
      <c r="E48" s="164"/>
      <c r="F48" s="159"/>
      <c r="G48" s="159"/>
      <c r="H48" s="159"/>
      <c r="I48" s="178"/>
    </row>
    <row r="49" spans="1:9" s="45" customFormat="1" ht="45">
      <c r="A49" s="52">
        <f t="shared" ca="1" si="0"/>
        <v>25</v>
      </c>
      <c r="B49" s="169" t="s">
        <v>301</v>
      </c>
      <c r="C49" s="163"/>
      <c r="D49" s="163"/>
      <c r="E49" s="164" t="s">
        <v>306</v>
      </c>
      <c r="F49" s="159"/>
      <c r="G49" s="159"/>
      <c r="H49" s="159"/>
      <c r="I49" s="178"/>
    </row>
    <row r="50" spans="1:9" s="45" customFormat="1" ht="45">
      <c r="A50" s="52">
        <f t="shared" ca="1" si="0"/>
        <v>26</v>
      </c>
      <c r="B50" s="169" t="s">
        <v>308</v>
      </c>
      <c r="C50" s="163"/>
      <c r="D50" s="163"/>
      <c r="E50" s="164" t="s">
        <v>307</v>
      </c>
      <c r="F50" s="159"/>
      <c r="G50" s="159"/>
      <c r="H50" s="159"/>
      <c r="I50" s="178"/>
    </row>
    <row r="51" spans="1:9" s="45" customFormat="1" ht="45">
      <c r="A51" s="52">
        <f t="shared" ca="1" si="0"/>
        <v>27</v>
      </c>
      <c r="B51" s="169" t="s">
        <v>302</v>
      </c>
      <c r="C51" s="163"/>
      <c r="D51" s="163"/>
      <c r="E51" s="164" t="s">
        <v>307</v>
      </c>
      <c r="F51" s="159"/>
      <c r="G51" s="159"/>
      <c r="H51" s="159"/>
      <c r="I51" s="178"/>
    </row>
    <row r="52" spans="1:9" s="45" customFormat="1" ht="45">
      <c r="A52" s="52">
        <f t="shared" ca="1" si="0"/>
        <v>28</v>
      </c>
      <c r="B52" s="169" t="s">
        <v>309</v>
      </c>
      <c r="C52" s="163"/>
      <c r="D52" s="163"/>
      <c r="E52" s="164" t="s">
        <v>307</v>
      </c>
      <c r="F52" s="159"/>
      <c r="G52" s="159"/>
      <c r="H52" s="159"/>
      <c r="I52" s="178"/>
    </row>
    <row r="53" spans="1:9" s="45" customFormat="1">
      <c r="A53" s="52"/>
      <c r="B53" s="169"/>
      <c r="C53" s="163"/>
      <c r="D53" s="163"/>
      <c r="E53" s="164"/>
      <c r="F53" s="159"/>
      <c r="G53" s="159"/>
      <c r="H53" s="159"/>
      <c r="I53" s="178"/>
    </row>
    <row r="54" spans="1:9" s="45" customFormat="1" ht="45">
      <c r="A54" s="52">
        <f t="shared" ca="1" si="0"/>
        <v>29</v>
      </c>
      <c r="B54" s="169" t="s">
        <v>310</v>
      </c>
      <c r="C54" s="163"/>
      <c r="D54" s="163"/>
      <c r="E54" s="164" t="s">
        <v>307</v>
      </c>
      <c r="F54" s="159"/>
      <c r="G54" s="159"/>
      <c r="H54" s="159"/>
      <c r="I54" s="178"/>
    </row>
    <row r="55" spans="1:9" s="45" customFormat="1" ht="45">
      <c r="A55" s="52">
        <f t="shared" ca="1" si="0"/>
        <v>30</v>
      </c>
      <c r="B55" s="169" t="s">
        <v>311</v>
      </c>
      <c r="C55" s="163"/>
      <c r="D55" s="163"/>
      <c r="E55" s="164" t="s">
        <v>307</v>
      </c>
      <c r="F55" s="159"/>
      <c r="G55" s="159"/>
      <c r="H55" s="159"/>
      <c r="I55" s="178"/>
    </row>
    <row r="56" spans="1:9" s="45" customFormat="1" ht="45">
      <c r="A56" s="52">
        <f t="shared" ca="1" si="0"/>
        <v>31</v>
      </c>
      <c r="B56" s="169" t="s">
        <v>303</v>
      </c>
      <c r="C56" s="163"/>
      <c r="D56" s="163"/>
      <c r="E56" s="164" t="s">
        <v>307</v>
      </c>
      <c r="F56" s="159"/>
      <c r="G56" s="159"/>
      <c r="H56" s="159"/>
      <c r="I56" s="178"/>
    </row>
    <row r="57" spans="1:9" s="45" customFormat="1" ht="45">
      <c r="A57" s="52">
        <f t="shared" ca="1" si="0"/>
        <v>32</v>
      </c>
      <c r="B57" s="169" t="s">
        <v>312</v>
      </c>
      <c r="C57" s="163"/>
      <c r="D57" s="163"/>
      <c r="E57" s="164" t="s">
        <v>307</v>
      </c>
      <c r="F57" s="159"/>
      <c r="G57" s="159"/>
      <c r="H57" s="159"/>
      <c r="I57" s="178"/>
    </row>
    <row r="58" spans="1:9" s="45" customFormat="1">
      <c r="A58" s="52"/>
      <c r="B58" s="169"/>
      <c r="C58" s="163"/>
      <c r="D58" s="163"/>
      <c r="E58" s="164"/>
      <c r="F58" s="159"/>
      <c r="G58" s="159"/>
      <c r="H58" s="159"/>
      <c r="I58" s="178"/>
    </row>
    <row r="59" spans="1:9" s="45" customFormat="1" ht="45">
      <c r="A59" s="52">
        <f t="shared" ca="1" si="0"/>
        <v>33</v>
      </c>
      <c r="B59" s="169" t="s">
        <v>313</v>
      </c>
      <c r="C59" s="163"/>
      <c r="D59" s="163"/>
      <c r="E59" s="164" t="s">
        <v>307</v>
      </c>
      <c r="F59" s="159"/>
      <c r="G59" s="159"/>
      <c r="H59" s="159"/>
      <c r="I59" s="178"/>
    </row>
    <row r="60" spans="1:9" s="45" customFormat="1" ht="45">
      <c r="A60" s="52">
        <f t="shared" ca="1" si="0"/>
        <v>34</v>
      </c>
      <c r="B60" s="169" t="s">
        <v>314</v>
      </c>
      <c r="C60" s="163"/>
      <c r="D60" s="163"/>
      <c r="E60" s="164" t="s">
        <v>307</v>
      </c>
      <c r="F60" s="159"/>
      <c r="G60" s="159"/>
      <c r="H60" s="159"/>
      <c r="I60" s="178"/>
    </row>
    <row r="61" spans="1:9" s="45" customFormat="1" ht="45">
      <c r="A61" s="52">
        <f t="shared" ca="1" si="0"/>
        <v>35</v>
      </c>
      <c r="B61" s="169" t="s">
        <v>304</v>
      </c>
      <c r="C61" s="163"/>
      <c r="D61" s="163"/>
      <c r="E61" s="164" t="s">
        <v>307</v>
      </c>
      <c r="F61" s="159"/>
      <c r="G61" s="159"/>
      <c r="H61" s="159"/>
      <c r="I61" s="178"/>
    </row>
    <row r="62" spans="1:9" s="45" customFormat="1" ht="45">
      <c r="A62" s="52">
        <f t="shared" ca="1" si="0"/>
        <v>36</v>
      </c>
      <c r="B62" s="169" t="s">
        <v>315</v>
      </c>
      <c r="C62" s="163"/>
      <c r="D62" s="163"/>
      <c r="E62" s="164" t="s">
        <v>307</v>
      </c>
      <c r="F62" s="159"/>
      <c r="G62" s="159"/>
      <c r="H62" s="159"/>
      <c r="I62" s="178"/>
    </row>
    <row r="63" spans="1:9" s="45" customFormat="1">
      <c r="A63" s="52"/>
      <c r="B63" s="169"/>
      <c r="C63" s="163"/>
      <c r="D63" s="163"/>
      <c r="E63" s="164"/>
      <c r="F63" s="159"/>
      <c r="G63" s="159"/>
      <c r="H63" s="159"/>
      <c r="I63" s="178"/>
    </row>
    <row r="64" spans="1:9" s="45" customFormat="1" ht="45">
      <c r="A64" s="52">
        <f t="shared" ca="1" si="0"/>
        <v>37</v>
      </c>
      <c r="B64" s="169" t="s">
        <v>316</v>
      </c>
      <c r="C64" s="163"/>
      <c r="D64" s="163"/>
      <c r="E64" s="164" t="s">
        <v>307</v>
      </c>
      <c r="F64" s="159"/>
      <c r="G64" s="159"/>
      <c r="H64" s="159"/>
      <c r="I64" s="178"/>
    </row>
    <row r="65" spans="1:9" s="45" customFormat="1" ht="45">
      <c r="A65" s="52">
        <f t="shared" ca="1" si="0"/>
        <v>38</v>
      </c>
      <c r="B65" s="169" t="s">
        <v>317</v>
      </c>
      <c r="C65" s="163"/>
      <c r="D65" s="163"/>
      <c r="E65" s="164" t="s">
        <v>307</v>
      </c>
      <c r="F65" s="159"/>
      <c r="G65" s="159"/>
      <c r="H65" s="159"/>
      <c r="I65" s="178"/>
    </row>
    <row r="66" spans="1:9" s="45" customFormat="1" ht="45">
      <c r="A66" s="52">
        <f t="shared" ca="1" si="0"/>
        <v>39</v>
      </c>
      <c r="B66" s="169" t="s">
        <v>305</v>
      </c>
      <c r="C66" s="163"/>
      <c r="D66" s="163"/>
      <c r="E66" s="164" t="s">
        <v>307</v>
      </c>
      <c r="F66" s="159"/>
      <c r="G66" s="159"/>
      <c r="H66" s="159"/>
      <c r="I66" s="178"/>
    </row>
    <row r="67" spans="1:9" s="45" customFormat="1" ht="45">
      <c r="A67" s="52">
        <f t="shared" ca="1" si="0"/>
        <v>40</v>
      </c>
      <c r="B67" s="169" t="s">
        <v>318</v>
      </c>
      <c r="C67" s="163"/>
      <c r="D67" s="163"/>
      <c r="E67" s="164" t="s">
        <v>307</v>
      </c>
      <c r="F67" s="159"/>
      <c r="G67" s="159"/>
      <c r="H67" s="159"/>
      <c r="I67" s="178"/>
    </row>
    <row r="68" spans="1:9" s="45" customFormat="1">
      <c r="A68" s="52"/>
      <c r="B68" s="250" t="s">
        <v>242</v>
      </c>
      <c r="C68" s="250"/>
      <c r="D68" s="251"/>
      <c r="E68" s="251"/>
      <c r="F68" s="159"/>
      <c r="G68" s="159"/>
      <c r="H68" s="159"/>
      <c r="I68" s="178"/>
    </row>
    <row r="69" spans="1:9" s="45" customFormat="1" ht="45">
      <c r="A69" s="52">
        <f t="shared" ca="1" si="0"/>
        <v>41</v>
      </c>
      <c r="B69" s="169" t="s">
        <v>274</v>
      </c>
      <c r="C69" s="169"/>
      <c r="D69" s="163"/>
      <c r="E69" s="163"/>
      <c r="F69" s="159"/>
      <c r="G69" s="159"/>
      <c r="H69" s="159"/>
      <c r="I69" s="178"/>
    </row>
    <row r="70" spans="1:9" s="45" customFormat="1" ht="30">
      <c r="A70" s="52">
        <f t="shared" ca="1" si="0"/>
        <v>42</v>
      </c>
      <c r="B70" s="169" t="s">
        <v>236</v>
      </c>
      <c r="C70" s="169"/>
      <c r="D70" s="163"/>
      <c r="E70" s="163"/>
      <c r="F70" s="159"/>
      <c r="G70" s="159"/>
      <c r="H70" s="159"/>
      <c r="I70" s="178"/>
    </row>
    <row r="71" spans="1:9" s="45" customFormat="1" ht="30">
      <c r="A71" s="52">
        <f t="shared" ca="1" si="0"/>
        <v>43</v>
      </c>
      <c r="B71" s="169" t="s">
        <v>237</v>
      </c>
      <c r="C71" s="169"/>
      <c r="D71" s="163"/>
      <c r="E71" s="248" t="s">
        <v>209</v>
      </c>
      <c r="F71" s="159"/>
      <c r="G71" s="159"/>
      <c r="H71" s="159"/>
      <c r="I71" s="178"/>
    </row>
    <row r="72" spans="1:9" s="45" customFormat="1" ht="30">
      <c r="A72" s="52">
        <f t="shared" ca="1" si="0"/>
        <v>44</v>
      </c>
      <c r="B72" s="169" t="s">
        <v>252</v>
      </c>
      <c r="C72" s="169"/>
      <c r="D72" s="163"/>
      <c r="E72" s="249"/>
      <c r="F72" s="159"/>
      <c r="G72" s="159"/>
      <c r="H72" s="159"/>
      <c r="I72" s="178"/>
    </row>
    <row r="73" spans="1:9" s="45" customFormat="1" ht="38.25">
      <c r="A73" s="52">
        <f t="shared" ca="1" si="0"/>
        <v>45</v>
      </c>
      <c r="B73" s="169" t="s">
        <v>210</v>
      </c>
      <c r="C73" s="169"/>
      <c r="D73" s="163"/>
      <c r="E73" s="165" t="s">
        <v>208</v>
      </c>
      <c r="F73" s="159"/>
      <c r="G73" s="159"/>
      <c r="H73" s="159"/>
      <c r="I73" s="178"/>
    </row>
    <row r="74" spans="1:9" s="45" customFormat="1" ht="38.25">
      <c r="A74" s="52">
        <f t="shared" ca="1" si="0"/>
        <v>46</v>
      </c>
      <c r="B74" s="169" t="s">
        <v>211</v>
      </c>
      <c r="C74" s="169"/>
      <c r="D74" s="163"/>
      <c r="E74" s="165" t="s">
        <v>208</v>
      </c>
      <c r="F74" s="159"/>
      <c r="G74" s="159"/>
      <c r="H74" s="159"/>
      <c r="I74" s="178"/>
    </row>
    <row r="75" spans="1:9" s="45" customFormat="1" ht="30">
      <c r="A75" s="52">
        <f t="shared" ca="1" si="0"/>
        <v>47</v>
      </c>
      <c r="B75" s="169" t="s">
        <v>253</v>
      </c>
      <c r="C75" s="169"/>
      <c r="D75" s="163"/>
      <c r="E75" s="165"/>
      <c r="F75" s="159"/>
      <c r="G75" s="159"/>
      <c r="H75" s="159"/>
      <c r="I75" s="178"/>
    </row>
    <row r="76" spans="1:9" s="45" customFormat="1" ht="30">
      <c r="A76" s="52">
        <f t="shared" ca="1" si="0"/>
        <v>48</v>
      </c>
      <c r="B76" s="169" t="s">
        <v>254</v>
      </c>
      <c r="C76" s="169"/>
      <c r="D76" s="163"/>
      <c r="E76" s="165"/>
      <c r="F76" s="159"/>
      <c r="G76" s="159"/>
      <c r="H76" s="159"/>
      <c r="I76" s="178"/>
    </row>
    <row r="77" spans="1:9" s="45" customFormat="1" ht="38.25">
      <c r="A77" s="52">
        <f t="shared" ca="1" si="0"/>
        <v>49</v>
      </c>
      <c r="B77" s="169" t="s">
        <v>212</v>
      </c>
      <c r="C77" s="169"/>
      <c r="D77" s="163"/>
      <c r="E77" s="165" t="s">
        <v>213</v>
      </c>
      <c r="F77" s="159"/>
      <c r="G77" s="159"/>
      <c r="H77" s="159"/>
      <c r="I77" s="178"/>
    </row>
    <row r="78" spans="1:9" s="45" customFormat="1" ht="30">
      <c r="A78" s="52">
        <f t="shared" ca="1" si="0"/>
        <v>50</v>
      </c>
      <c r="B78" s="169" t="s">
        <v>214</v>
      </c>
      <c r="C78" s="169"/>
      <c r="D78" s="163"/>
      <c r="E78" s="163"/>
      <c r="F78" s="159"/>
      <c r="G78" s="159"/>
      <c r="H78" s="159"/>
      <c r="I78" s="178"/>
    </row>
    <row r="79" spans="1:9" s="45" customFormat="1" ht="30">
      <c r="A79" s="52">
        <f t="shared" ca="1" si="0"/>
        <v>51</v>
      </c>
      <c r="B79" s="169" t="s">
        <v>215</v>
      </c>
      <c r="C79" s="169"/>
      <c r="D79" s="163"/>
      <c r="E79" s="163"/>
      <c r="F79" s="159"/>
      <c r="G79" s="159"/>
      <c r="H79" s="159"/>
      <c r="I79" s="178"/>
    </row>
    <row r="80" spans="1:9" s="45" customFormat="1" ht="30">
      <c r="A80" s="52">
        <f t="shared" ca="1" si="0"/>
        <v>52</v>
      </c>
      <c r="B80" s="169" t="s">
        <v>216</v>
      </c>
      <c r="C80" s="169"/>
      <c r="D80" s="163"/>
      <c r="E80" s="163"/>
      <c r="F80" s="159"/>
      <c r="G80" s="159"/>
      <c r="H80" s="159"/>
      <c r="I80" s="178"/>
    </row>
    <row r="81" spans="1:9" s="45" customFormat="1" ht="30">
      <c r="A81" s="52">
        <f t="shared" ca="1" si="0"/>
        <v>53</v>
      </c>
      <c r="B81" s="169" t="s">
        <v>217</v>
      </c>
      <c r="C81" s="169"/>
      <c r="D81" s="163"/>
      <c r="E81" s="163"/>
      <c r="F81" s="159"/>
      <c r="G81" s="159"/>
      <c r="H81" s="159"/>
      <c r="I81" s="178"/>
    </row>
    <row r="82" spans="1:9" s="45" customFormat="1" ht="30">
      <c r="A82" s="52">
        <f t="shared" ca="1" si="0"/>
        <v>54</v>
      </c>
      <c r="B82" s="169" t="s">
        <v>218</v>
      </c>
      <c r="C82" s="169"/>
      <c r="D82" s="163"/>
      <c r="E82" s="163"/>
      <c r="F82" s="159"/>
      <c r="G82" s="159"/>
      <c r="H82" s="159"/>
      <c r="I82" s="178"/>
    </row>
    <row r="83" spans="1:9" s="45" customFormat="1">
      <c r="A83" s="52"/>
      <c r="B83" s="250" t="s">
        <v>241</v>
      </c>
      <c r="C83" s="250"/>
      <c r="D83" s="251"/>
      <c r="E83" s="251"/>
      <c r="F83" s="159"/>
      <c r="G83" s="159"/>
      <c r="H83" s="159"/>
      <c r="I83" s="178"/>
    </row>
    <row r="84" spans="1:9" s="45" customFormat="1" ht="45">
      <c r="A84" s="52">
        <f t="shared" ref="A84:A147" ca="1" si="1">IF(OFFSET(A84,-1,0) ="",OFFSET(A84,-2,0)+1,OFFSET(A84,-1,0)+1 )</f>
        <v>55</v>
      </c>
      <c r="B84" s="169" t="s">
        <v>273</v>
      </c>
      <c r="C84" s="169"/>
      <c r="D84" s="163"/>
      <c r="E84" s="163"/>
      <c r="F84" s="159"/>
      <c r="G84" s="159"/>
      <c r="H84" s="159"/>
      <c r="I84" s="178"/>
    </row>
    <row r="85" spans="1:9" s="45" customFormat="1" ht="30">
      <c r="A85" s="52">
        <f t="shared" ca="1" si="1"/>
        <v>56</v>
      </c>
      <c r="B85" s="169" t="s">
        <v>220</v>
      </c>
      <c r="C85" s="169"/>
      <c r="D85" s="163"/>
      <c r="E85" s="163"/>
      <c r="F85" s="159"/>
      <c r="G85" s="159"/>
      <c r="H85" s="159"/>
      <c r="I85" s="178"/>
    </row>
    <row r="86" spans="1:9" s="45" customFormat="1" ht="45">
      <c r="A86" s="52">
        <f t="shared" ca="1" si="1"/>
        <v>57</v>
      </c>
      <c r="B86" s="169" t="s">
        <v>221</v>
      </c>
      <c r="C86" s="169"/>
      <c r="D86" s="163"/>
      <c r="E86" s="163"/>
      <c r="F86" s="159"/>
      <c r="G86" s="159"/>
      <c r="H86" s="159"/>
      <c r="I86" s="178"/>
    </row>
    <row r="87" spans="1:9" s="45" customFormat="1" ht="45">
      <c r="A87" s="52">
        <f t="shared" ca="1" si="1"/>
        <v>58</v>
      </c>
      <c r="B87" s="169" t="s">
        <v>222</v>
      </c>
      <c r="C87" s="169"/>
      <c r="D87" s="163"/>
      <c r="E87" s="165" t="s">
        <v>223</v>
      </c>
      <c r="F87" s="159"/>
      <c r="G87" s="159"/>
      <c r="H87" s="159"/>
      <c r="I87" s="178"/>
    </row>
    <row r="88" spans="1:9" s="45" customFormat="1">
      <c r="A88" s="52"/>
      <c r="B88" s="250" t="s">
        <v>240</v>
      </c>
      <c r="C88" s="250"/>
      <c r="D88" s="251"/>
      <c r="E88" s="253"/>
      <c r="F88" s="159"/>
      <c r="G88" s="159"/>
      <c r="H88" s="159"/>
      <c r="I88" s="178"/>
    </row>
    <row r="89" spans="1:9" s="45" customFormat="1" ht="45">
      <c r="A89" s="52">
        <f t="shared" ca="1" si="1"/>
        <v>59</v>
      </c>
      <c r="B89" s="169" t="s">
        <v>272</v>
      </c>
      <c r="C89" s="169"/>
      <c r="D89" s="163"/>
      <c r="E89" s="163"/>
      <c r="F89" s="159"/>
      <c r="G89" s="159"/>
      <c r="H89" s="159"/>
      <c r="I89" s="178"/>
    </row>
    <row r="90" spans="1:9" s="45" customFormat="1" ht="30">
      <c r="A90" s="52">
        <f t="shared" ca="1" si="1"/>
        <v>60</v>
      </c>
      <c r="B90" s="169" t="s">
        <v>225</v>
      </c>
      <c r="C90" s="169"/>
      <c r="D90" s="163"/>
      <c r="E90" s="163"/>
      <c r="F90" s="159"/>
      <c r="G90" s="159"/>
      <c r="H90" s="159"/>
      <c r="I90" s="178"/>
    </row>
    <row r="91" spans="1:9" s="45" customFormat="1" ht="30">
      <c r="A91" s="52">
        <f t="shared" ca="1" si="1"/>
        <v>61</v>
      </c>
      <c r="B91" s="169" t="s">
        <v>226</v>
      </c>
      <c r="C91" s="169"/>
      <c r="D91" s="163"/>
      <c r="E91" s="163"/>
      <c r="F91" s="159"/>
      <c r="G91" s="159"/>
      <c r="H91" s="159"/>
      <c r="I91" s="178"/>
    </row>
    <row r="92" spans="1:9" s="45" customFormat="1">
      <c r="A92" s="52"/>
      <c r="B92" s="250" t="s">
        <v>239</v>
      </c>
      <c r="C92" s="250"/>
      <c r="D92" s="251"/>
      <c r="E92" s="251"/>
      <c r="F92" s="159"/>
      <c r="G92" s="159"/>
      <c r="H92" s="159"/>
      <c r="I92" s="178"/>
    </row>
    <row r="93" spans="1:9" s="45" customFormat="1" ht="45">
      <c r="A93" s="52">
        <f t="shared" ca="1" si="1"/>
        <v>62</v>
      </c>
      <c r="B93" s="169" t="s">
        <v>271</v>
      </c>
      <c r="C93" s="169"/>
      <c r="D93" s="163"/>
      <c r="E93" s="163"/>
      <c r="F93" s="159"/>
      <c r="G93" s="159"/>
      <c r="H93" s="159"/>
      <c r="I93" s="178"/>
    </row>
    <row r="94" spans="1:9" s="45" customFormat="1" ht="30">
      <c r="A94" s="52">
        <f t="shared" ca="1" si="1"/>
        <v>63</v>
      </c>
      <c r="B94" s="169" t="s">
        <v>255</v>
      </c>
      <c r="C94" s="169"/>
      <c r="D94" s="163"/>
      <c r="E94" s="163"/>
      <c r="F94" s="159"/>
      <c r="G94" s="159"/>
      <c r="H94" s="159"/>
      <c r="I94" s="178"/>
    </row>
    <row r="95" spans="1:9" s="45" customFormat="1" ht="30">
      <c r="A95" s="52">
        <f t="shared" ca="1" si="1"/>
        <v>64</v>
      </c>
      <c r="B95" s="169" t="s">
        <v>234</v>
      </c>
      <c r="C95" s="169"/>
      <c r="D95" s="163"/>
      <c r="E95" s="165" t="s">
        <v>227</v>
      </c>
      <c r="F95" s="159"/>
      <c r="G95" s="159"/>
      <c r="H95" s="159"/>
      <c r="I95" s="178"/>
    </row>
    <row r="96" spans="1:9" s="45" customFormat="1" ht="30">
      <c r="A96" s="52">
        <f t="shared" ca="1" si="1"/>
        <v>65</v>
      </c>
      <c r="B96" s="169" t="s">
        <v>251</v>
      </c>
      <c r="C96" s="169"/>
      <c r="D96" s="163"/>
      <c r="E96" s="163"/>
      <c r="F96" s="159"/>
      <c r="G96" s="159"/>
      <c r="H96" s="159"/>
      <c r="I96" s="178"/>
    </row>
    <row r="97" spans="1:9" s="45" customFormat="1" ht="30">
      <c r="A97" s="52">
        <f t="shared" ca="1" si="1"/>
        <v>66</v>
      </c>
      <c r="B97" s="169" t="s">
        <v>230</v>
      </c>
      <c r="C97" s="169"/>
      <c r="D97" s="163"/>
      <c r="E97" s="165" t="s">
        <v>228</v>
      </c>
      <c r="F97" s="159"/>
      <c r="G97" s="159"/>
      <c r="H97" s="159"/>
      <c r="I97" s="178"/>
    </row>
    <row r="98" spans="1:9" s="45" customFormat="1" ht="30">
      <c r="A98" s="52">
        <f t="shared" ca="1" si="1"/>
        <v>67</v>
      </c>
      <c r="B98" s="169" t="s">
        <v>231</v>
      </c>
      <c r="C98" s="169"/>
      <c r="D98" s="163"/>
      <c r="E98" s="165" t="s">
        <v>228</v>
      </c>
      <c r="F98" s="159"/>
      <c r="G98" s="159"/>
      <c r="H98" s="159"/>
      <c r="I98" s="178"/>
    </row>
    <row r="99" spans="1:9" s="45" customFormat="1" ht="30">
      <c r="A99" s="52">
        <f t="shared" ca="1" si="1"/>
        <v>68</v>
      </c>
      <c r="B99" s="169" t="s">
        <v>256</v>
      </c>
      <c r="C99" s="169"/>
      <c r="D99" s="163"/>
      <c r="E99" s="163"/>
      <c r="F99" s="159"/>
      <c r="G99" s="159"/>
      <c r="H99" s="159"/>
      <c r="I99" s="178"/>
    </row>
    <row r="100" spans="1:9" s="45" customFormat="1" ht="30">
      <c r="A100" s="52">
        <f t="shared" ca="1" si="1"/>
        <v>69</v>
      </c>
      <c r="B100" s="169" t="s">
        <v>257</v>
      </c>
      <c r="C100" s="169"/>
      <c r="D100" s="163"/>
      <c r="E100" s="163"/>
      <c r="F100" s="159"/>
      <c r="G100" s="159"/>
      <c r="H100" s="159"/>
      <c r="I100" s="178"/>
    </row>
    <row r="101" spans="1:9" s="45" customFormat="1" ht="30">
      <c r="A101" s="52">
        <f t="shared" ca="1" si="1"/>
        <v>70</v>
      </c>
      <c r="B101" s="169" t="s">
        <v>232</v>
      </c>
      <c r="C101" s="169"/>
      <c r="D101" s="163"/>
      <c r="E101" s="165" t="s">
        <v>228</v>
      </c>
      <c r="F101" s="159"/>
      <c r="G101" s="159"/>
      <c r="H101" s="159"/>
      <c r="I101" s="178"/>
    </row>
    <row r="102" spans="1:9" s="45" customFormat="1" ht="45">
      <c r="A102" s="52">
        <f t="shared" ca="1" si="1"/>
        <v>71</v>
      </c>
      <c r="B102" s="169" t="s">
        <v>322</v>
      </c>
      <c r="C102" s="169"/>
      <c r="D102" s="163"/>
      <c r="E102" s="165"/>
      <c r="F102" s="159"/>
      <c r="G102" s="159"/>
      <c r="H102" s="159"/>
      <c r="I102" s="178"/>
    </row>
    <row r="103" spans="1:9" s="45" customFormat="1" ht="45">
      <c r="A103" s="52">
        <f t="shared" ca="1" si="1"/>
        <v>72</v>
      </c>
      <c r="B103" s="169" t="s">
        <v>323</v>
      </c>
      <c r="C103" s="169"/>
      <c r="D103" s="163"/>
      <c r="E103" s="165"/>
      <c r="F103" s="159"/>
      <c r="G103" s="159"/>
      <c r="H103" s="159"/>
      <c r="I103" s="178"/>
    </row>
    <row r="104" spans="1:9" s="45" customFormat="1" ht="45">
      <c r="A104" s="52">
        <f t="shared" ca="1" si="1"/>
        <v>73</v>
      </c>
      <c r="B104" s="169" t="s">
        <v>324</v>
      </c>
      <c r="C104" s="169"/>
      <c r="D104" s="163"/>
      <c r="E104" s="165"/>
      <c r="F104" s="159"/>
      <c r="G104" s="159"/>
      <c r="H104" s="159"/>
      <c r="I104" s="178"/>
    </row>
    <row r="105" spans="1:9" s="45" customFormat="1" ht="45">
      <c r="A105" s="52">
        <f t="shared" ca="1" si="1"/>
        <v>74</v>
      </c>
      <c r="B105" s="169" t="s">
        <v>325</v>
      </c>
      <c r="C105" s="169"/>
      <c r="D105" s="163"/>
      <c r="E105" s="163"/>
      <c r="F105" s="159"/>
      <c r="G105" s="159"/>
      <c r="H105" s="159"/>
      <c r="I105" s="178"/>
    </row>
    <row r="106" spans="1:9" s="45" customFormat="1" ht="45">
      <c r="A106" s="52">
        <f t="shared" ca="1" si="1"/>
        <v>75</v>
      </c>
      <c r="B106" s="169" t="s">
        <v>326</v>
      </c>
      <c r="C106" s="169"/>
      <c r="D106" s="163"/>
      <c r="E106" s="163"/>
      <c r="F106" s="159"/>
      <c r="G106" s="159"/>
      <c r="H106" s="159"/>
      <c r="I106" s="178"/>
    </row>
    <row r="107" spans="1:9" s="45" customFormat="1">
      <c r="A107" s="52"/>
      <c r="B107" s="250" t="s">
        <v>238</v>
      </c>
      <c r="C107" s="250"/>
      <c r="D107" s="251"/>
      <c r="E107" s="251"/>
      <c r="F107" s="159"/>
      <c r="G107" s="159"/>
      <c r="H107" s="159"/>
      <c r="I107" s="178"/>
    </row>
    <row r="108" spans="1:9" s="45" customFormat="1" ht="45">
      <c r="A108" s="52">
        <f t="shared" ca="1" si="1"/>
        <v>76</v>
      </c>
      <c r="B108" s="169" t="s">
        <v>270</v>
      </c>
      <c r="C108" s="169"/>
      <c r="D108" s="163"/>
      <c r="E108" s="163"/>
      <c r="F108" s="159"/>
      <c r="G108" s="159"/>
      <c r="H108" s="159"/>
      <c r="I108" s="178"/>
    </row>
    <row r="109" spans="1:9" s="45" customFormat="1" ht="30">
      <c r="A109" s="52">
        <f t="shared" ca="1" si="1"/>
        <v>77</v>
      </c>
      <c r="B109" s="169" t="s">
        <v>260</v>
      </c>
      <c r="C109" s="169"/>
      <c r="D109" s="163"/>
      <c r="E109" s="163"/>
      <c r="F109" s="159"/>
      <c r="G109" s="159"/>
      <c r="H109" s="159"/>
      <c r="I109" s="178"/>
    </row>
    <row r="110" spans="1:9" s="45" customFormat="1" ht="30">
      <c r="A110" s="52">
        <f t="shared" ca="1" si="1"/>
        <v>78</v>
      </c>
      <c r="B110" s="169" t="s">
        <v>259</v>
      </c>
      <c r="C110" s="169"/>
      <c r="D110" s="163"/>
      <c r="E110" s="163"/>
      <c r="F110" s="159"/>
      <c r="G110" s="159"/>
      <c r="H110" s="159"/>
      <c r="I110" s="178"/>
    </row>
    <row r="111" spans="1:9" s="45" customFormat="1">
      <c r="A111" s="52"/>
      <c r="B111" s="250" t="s">
        <v>321</v>
      </c>
      <c r="C111" s="250"/>
      <c r="D111" s="251"/>
      <c r="E111" s="259"/>
      <c r="F111" s="257"/>
      <c r="G111" s="257"/>
      <c r="H111" s="257"/>
      <c r="I111" s="258"/>
    </row>
    <row r="112" spans="1:9" s="45" customFormat="1" ht="60">
      <c r="A112" s="52">
        <f t="shared" ca="1" si="1"/>
        <v>79</v>
      </c>
      <c r="B112" s="169" t="s">
        <v>320</v>
      </c>
      <c r="C112" s="169"/>
      <c r="D112" s="163"/>
      <c r="E112" s="249"/>
      <c r="F112" s="257"/>
      <c r="G112" s="257"/>
      <c r="H112" s="257"/>
      <c r="I112" s="258"/>
    </row>
    <row r="113" spans="1:10" s="45" customFormat="1" ht="75">
      <c r="A113" s="52">
        <f t="shared" ca="1" si="1"/>
        <v>80</v>
      </c>
      <c r="B113" s="169" t="s">
        <v>327</v>
      </c>
      <c r="C113" s="169"/>
      <c r="D113" s="163"/>
      <c r="E113" s="249"/>
      <c r="F113" s="257"/>
      <c r="G113" s="257"/>
      <c r="H113" s="257"/>
      <c r="I113" s="258"/>
    </row>
    <row r="114" spans="1:10" s="48" customFormat="1" ht="14.25">
      <c r="A114" s="52"/>
      <c r="B114" s="181" t="s">
        <v>198</v>
      </c>
      <c r="C114" s="182"/>
      <c r="D114" s="183"/>
      <c r="E114" s="181"/>
      <c r="F114" s="182"/>
      <c r="G114" s="183"/>
      <c r="H114" s="183"/>
      <c r="I114" s="183"/>
    </row>
    <row r="115" spans="1:10" s="167" customFormat="1" ht="60">
      <c r="A115" s="52">
        <f t="shared" ca="1" si="1"/>
        <v>81</v>
      </c>
      <c r="B115" s="169" t="s">
        <v>235</v>
      </c>
      <c r="C115" s="163"/>
      <c r="D115" s="163"/>
      <c r="E115" s="164"/>
      <c r="F115" s="165"/>
      <c r="G115" s="165"/>
      <c r="H115" s="165"/>
      <c r="I115" s="166"/>
    </row>
    <row r="116" spans="1:10" s="167" customFormat="1">
      <c r="A116" s="52"/>
      <c r="B116" s="250" t="s">
        <v>244</v>
      </c>
      <c r="C116" s="251"/>
      <c r="D116" s="251"/>
      <c r="E116" s="252"/>
      <c r="F116" s="165"/>
      <c r="G116" s="165"/>
      <c r="H116" s="165"/>
      <c r="I116" s="166"/>
    </row>
    <row r="117" spans="1:10" s="167" customFormat="1" ht="45">
      <c r="A117" s="52">
        <f t="shared" ca="1" si="1"/>
        <v>82</v>
      </c>
      <c r="B117" s="169" t="s">
        <v>199</v>
      </c>
      <c r="C117" s="163"/>
      <c r="D117" s="163"/>
      <c r="E117" s="164"/>
      <c r="F117" s="165"/>
      <c r="G117" s="165"/>
      <c r="H117" s="165"/>
      <c r="I117" s="166"/>
    </row>
    <row r="118" spans="1:10" s="167" customFormat="1" ht="30">
      <c r="A118" s="52">
        <f t="shared" ca="1" si="1"/>
        <v>83</v>
      </c>
      <c r="B118" s="169" t="s">
        <v>258</v>
      </c>
      <c r="C118" s="163"/>
      <c r="D118" s="163"/>
      <c r="E118" s="164"/>
      <c r="F118" s="165"/>
      <c r="G118" s="165"/>
      <c r="H118" s="165"/>
      <c r="I118" s="166"/>
    </row>
    <row r="119" spans="1:10" s="167" customFormat="1" ht="30">
      <c r="A119" s="52">
        <f t="shared" ca="1" si="1"/>
        <v>84</v>
      </c>
      <c r="B119" s="169" t="s">
        <v>200</v>
      </c>
      <c r="C119" s="163"/>
      <c r="D119" s="163"/>
      <c r="E119" s="164"/>
      <c r="F119" s="165"/>
      <c r="G119" s="165"/>
      <c r="H119" s="165"/>
      <c r="I119" s="166"/>
    </row>
    <row r="120" spans="1:10" s="167" customFormat="1" ht="45">
      <c r="A120" s="52">
        <f t="shared" ca="1" si="1"/>
        <v>85</v>
      </c>
      <c r="B120" s="169" t="s">
        <v>201</v>
      </c>
      <c r="C120" s="163"/>
      <c r="D120" s="165"/>
      <c r="E120" s="164"/>
      <c r="F120" s="165"/>
      <c r="G120" s="165"/>
      <c r="H120" s="165"/>
      <c r="I120" s="166"/>
    </row>
    <row r="121" spans="1:10" s="167" customFormat="1" ht="45">
      <c r="A121" s="52">
        <f t="shared" ca="1" si="1"/>
        <v>86</v>
      </c>
      <c r="B121" s="169" t="s">
        <v>202</v>
      </c>
      <c r="C121" s="163"/>
      <c r="D121" s="163"/>
      <c r="E121" s="164"/>
      <c r="F121" s="165"/>
      <c r="G121" s="165"/>
      <c r="H121" s="165"/>
      <c r="I121" s="166"/>
    </row>
    <row r="122" spans="1:10" s="167" customFormat="1">
      <c r="A122" s="52"/>
      <c r="B122" s="250" t="s">
        <v>243</v>
      </c>
      <c r="C122" s="251"/>
      <c r="D122" s="251"/>
      <c r="E122" s="252"/>
      <c r="F122" s="165"/>
      <c r="G122" s="165"/>
      <c r="H122" s="165"/>
      <c r="I122" s="166"/>
    </row>
    <row r="123" spans="1:10" s="167" customFormat="1" ht="45">
      <c r="A123" s="52">
        <f t="shared" ca="1" si="1"/>
        <v>87</v>
      </c>
      <c r="B123" s="169" t="s">
        <v>203</v>
      </c>
      <c r="C123" s="169"/>
      <c r="D123" s="163"/>
      <c r="E123" s="163"/>
      <c r="F123" s="164"/>
      <c r="G123" s="165"/>
      <c r="H123" s="165"/>
      <c r="I123" s="165"/>
      <c r="J123" s="260"/>
    </row>
    <row r="124" spans="1:10" s="167" customFormat="1" ht="45">
      <c r="A124" s="52">
        <f t="shared" ca="1" si="1"/>
        <v>88</v>
      </c>
      <c r="B124" s="169" t="s">
        <v>204</v>
      </c>
      <c r="C124" s="169"/>
      <c r="D124" s="163"/>
      <c r="E124" s="163"/>
      <c r="F124" s="164"/>
      <c r="G124" s="165"/>
      <c r="H124" s="165"/>
      <c r="I124" s="165"/>
      <c r="J124" s="260"/>
    </row>
    <row r="125" spans="1:10" s="167" customFormat="1" ht="60">
      <c r="A125" s="52">
        <f t="shared" ca="1" si="1"/>
        <v>89</v>
      </c>
      <c r="B125" s="169" t="s">
        <v>205</v>
      </c>
      <c r="C125" s="169"/>
      <c r="D125" s="163"/>
      <c r="E125" s="163"/>
      <c r="F125" s="164"/>
      <c r="G125" s="165"/>
      <c r="H125" s="165"/>
      <c r="I125" s="165"/>
      <c r="J125" s="260"/>
    </row>
    <row r="126" spans="1:10" s="167" customFormat="1" ht="60">
      <c r="A126" s="52">
        <f t="shared" ca="1" si="1"/>
        <v>90</v>
      </c>
      <c r="B126" s="169" t="s">
        <v>206</v>
      </c>
      <c r="C126" s="169"/>
      <c r="D126" s="163"/>
      <c r="E126" s="163"/>
      <c r="F126" s="164"/>
      <c r="G126" s="165"/>
      <c r="H126" s="165"/>
      <c r="I126" s="165"/>
      <c r="J126" s="260"/>
    </row>
    <row r="127" spans="1:10" s="167" customFormat="1">
      <c r="A127" s="52"/>
      <c r="B127" s="250" t="s">
        <v>242</v>
      </c>
      <c r="C127" s="250"/>
      <c r="D127" s="251"/>
      <c r="E127" s="251"/>
      <c r="F127" s="164"/>
      <c r="G127" s="165"/>
      <c r="H127" s="165"/>
      <c r="I127" s="165"/>
      <c r="J127" s="247"/>
    </row>
    <row r="128" spans="1:10" s="167" customFormat="1" ht="45">
      <c r="A128" s="52">
        <f t="shared" ca="1" si="1"/>
        <v>91</v>
      </c>
      <c r="B128" s="169" t="s">
        <v>207</v>
      </c>
      <c r="C128" s="169"/>
      <c r="D128" s="163"/>
      <c r="E128" s="163"/>
      <c r="F128" s="164"/>
      <c r="G128" s="165"/>
      <c r="H128" s="165"/>
      <c r="I128" s="165"/>
      <c r="J128" s="247"/>
    </row>
    <row r="129" spans="1:10" s="167" customFormat="1" ht="30">
      <c r="A129" s="52">
        <f t="shared" ca="1" si="1"/>
        <v>92</v>
      </c>
      <c r="B129" s="169" t="s">
        <v>261</v>
      </c>
      <c r="C129" s="169"/>
      <c r="D129" s="163"/>
      <c r="E129" s="163"/>
      <c r="F129" s="164"/>
      <c r="G129" s="165"/>
      <c r="H129" s="165"/>
      <c r="I129" s="165"/>
      <c r="J129" s="247"/>
    </row>
    <row r="130" spans="1:10" s="167" customFormat="1" ht="30">
      <c r="A130" s="52">
        <f t="shared" ca="1" si="1"/>
        <v>93</v>
      </c>
      <c r="B130" s="169" t="s">
        <v>237</v>
      </c>
      <c r="C130" s="169"/>
      <c r="D130" s="163"/>
      <c r="E130" s="248" t="s">
        <v>209</v>
      </c>
      <c r="F130" s="164"/>
      <c r="G130" s="165"/>
      <c r="H130" s="165"/>
      <c r="I130" s="165"/>
      <c r="J130" s="247"/>
    </row>
    <row r="131" spans="1:10" s="167" customFormat="1" ht="30">
      <c r="A131" s="52">
        <f t="shared" ca="1" si="1"/>
        <v>94</v>
      </c>
      <c r="B131" s="169" t="s">
        <v>252</v>
      </c>
      <c r="C131" s="169"/>
      <c r="D131" s="163"/>
      <c r="E131" s="249"/>
      <c r="F131" s="164"/>
      <c r="G131" s="165"/>
      <c r="H131" s="165"/>
      <c r="I131" s="165"/>
      <c r="J131" s="247"/>
    </row>
    <row r="132" spans="1:10" s="167" customFormat="1" ht="38.25">
      <c r="A132" s="52">
        <f t="shared" ca="1" si="1"/>
        <v>95</v>
      </c>
      <c r="B132" s="169" t="s">
        <v>210</v>
      </c>
      <c r="C132" s="169"/>
      <c r="D132" s="163"/>
      <c r="E132" s="165" t="s">
        <v>208</v>
      </c>
      <c r="F132" s="164"/>
      <c r="G132" s="165"/>
      <c r="H132" s="165"/>
      <c r="I132" s="165"/>
      <c r="J132" s="247"/>
    </row>
    <row r="133" spans="1:10" s="167" customFormat="1" ht="38.25">
      <c r="A133" s="52">
        <f t="shared" ca="1" si="1"/>
        <v>96</v>
      </c>
      <c r="B133" s="169" t="s">
        <v>211</v>
      </c>
      <c r="C133" s="169"/>
      <c r="D133" s="163"/>
      <c r="E133" s="165" t="s">
        <v>208</v>
      </c>
      <c r="F133" s="164"/>
      <c r="G133" s="165"/>
      <c r="H133" s="165"/>
      <c r="I133" s="165"/>
      <c r="J133" s="247"/>
    </row>
    <row r="134" spans="1:10" s="167" customFormat="1" ht="30">
      <c r="A134" s="52">
        <f t="shared" ca="1" si="1"/>
        <v>97</v>
      </c>
      <c r="B134" s="169" t="s">
        <v>262</v>
      </c>
      <c r="C134" s="169"/>
      <c r="D134" s="163"/>
      <c r="E134" s="165"/>
      <c r="F134" s="164"/>
      <c r="G134" s="165"/>
      <c r="H134" s="165"/>
      <c r="I134" s="165"/>
      <c r="J134" s="247"/>
    </row>
    <row r="135" spans="1:10" s="167" customFormat="1" ht="30">
      <c r="A135" s="52">
        <f t="shared" ca="1" si="1"/>
        <v>98</v>
      </c>
      <c r="B135" s="169" t="s">
        <v>254</v>
      </c>
      <c r="C135" s="169"/>
      <c r="D135" s="163"/>
      <c r="E135" s="165"/>
      <c r="F135" s="164"/>
      <c r="G135" s="165"/>
      <c r="H135" s="165"/>
      <c r="I135" s="165"/>
      <c r="J135" s="247"/>
    </row>
    <row r="136" spans="1:10" s="167" customFormat="1" ht="38.25">
      <c r="A136" s="52">
        <f t="shared" ca="1" si="1"/>
        <v>99</v>
      </c>
      <c r="B136" s="169" t="s">
        <v>212</v>
      </c>
      <c r="C136" s="169"/>
      <c r="D136" s="163"/>
      <c r="E136" s="165" t="s">
        <v>208</v>
      </c>
      <c r="F136" s="164"/>
      <c r="G136" s="165"/>
      <c r="H136" s="165"/>
      <c r="I136" s="165"/>
      <c r="J136" s="247"/>
    </row>
    <row r="137" spans="1:10" s="167" customFormat="1" ht="30">
      <c r="A137" s="52">
        <f t="shared" ca="1" si="1"/>
        <v>100</v>
      </c>
      <c r="B137" s="169" t="s">
        <v>214</v>
      </c>
      <c r="C137" s="169"/>
      <c r="D137" s="163"/>
      <c r="E137" s="163"/>
      <c r="F137" s="164"/>
      <c r="G137" s="165"/>
      <c r="H137" s="165"/>
      <c r="I137" s="165"/>
      <c r="J137" s="247"/>
    </row>
    <row r="138" spans="1:10" s="167" customFormat="1" ht="30">
      <c r="A138" s="52">
        <f t="shared" ca="1" si="1"/>
        <v>101</v>
      </c>
      <c r="B138" s="169" t="s">
        <v>215</v>
      </c>
      <c r="C138" s="169"/>
      <c r="D138" s="163"/>
      <c r="E138" s="163"/>
      <c r="F138" s="164"/>
      <c r="G138" s="165"/>
      <c r="H138" s="165"/>
      <c r="I138" s="165"/>
      <c r="J138" s="247"/>
    </row>
    <row r="139" spans="1:10" s="167" customFormat="1" ht="30">
      <c r="A139" s="52">
        <f t="shared" ca="1" si="1"/>
        <v>102</v>
      </c>
      <c r="B139" s="169" t="s">
        <v>216</v>
      </c>
      <c r="C139" s="169"/>
      <c r="D139" s="163"/>
      <c r="E139" s="163"/>
      <c r="F139" s="164"/>
      <c r="G139" s="165"/>
      <c r="H139" s="165"/>
      <c r="I139" s="165"/>
      <c r="J139" s="247"/>
    </row>
    <row r="140" spans="1:10" s="167" customFormat="1" ht="30">
      <c r="A140" s="52">
        <f t="shared" ca="1" si="1"/>
        <v>103</v>
      </c>
      <c r="B140" s="169" t="s">
        <v>217</v>
      </c>
      <c r="C140" s="169"/>
      <c r="D140" s="163"/>
      <c r="E140" s="163"/>
      <c r="F140" s="164"/>
      <c r="G140" s="165"/>
      <c r="H140" s="165"/>
      <c r="I140" s="165"/>
      <c r="J140" s="247"/>
    </row>
    <row r="141" spans="1:10" s="167" customFormat="1" ht="30">
      <c r="A141" s="52">
        <f t="shared" ca="1" si="1"/>
        <v>104</v>
      </c>
      <c r="B141" s="169" t="s">
        <v>218</v>
      </c>
      <c r="C141" s="169"/>
      <c r="D141" s="163"/>
      <c r="E141" s="163"/>
      <c r="F141" s="164"/>
      <c r="G141" s="165"/>
      <c r="H141" s="165"/>
      <c r="I141" s="165"/>
      <c r="J141" s="247"/>
    </row>
    <row r="142" spans="1:10" s="167" customFormat="1">
      <c r="A142" s="52"/>
      <c r="B142" s="250" t="s">
        <v>241</v>
      </c>
      <c r="C142" s="250"/>
      <c r="D142" s="251"/>
      <c r="E142" s="251"/>
      <c r="F142" s="164"/>
      <c r="G142" s="165"/>
      <c r="H142" s="165"/>
      <c r="I142" s="165"/>
      <c r="J142" s="247"/>
    </row>
    <row r="143" spans="1:10" s="167" customFormat="1" ht="45">
      <c r="A143" s="52">
        <f t="shared" ca="1" si="1"/>
        <v>105</v>
      </c>
      <c r="B143" s="169" t="s">
        <v>219</v>
      </c>
      <c r="C143" s="169"/>
      <c r="D143" s="163"/>
      <c r="E143" s="163"/>
      <c r="F143" s="164"/>
      <c r="G143" s="165"/>
      <c r="H143" s="165"/>
      <c r="I143" s="165"/>
      <c r="J143" s="247"/>
    </row>
    <row r="144" spans="1:10" s="167" customFormat="1" ht="30">
      <c r="A144" s="52">
        <f t="shared" ca="1" si="1"/>
        <v>106</v>
      </c>
      <c r="B144" s="169" t="s">
        <v>263</v>
      </c>
      <c r="C144" s="169"/>
      <c r="D144" s="163"/>
      <c r="E144" s="163"/>
      <c r="F144" s="164"/>
      <c r="G144" s="165"/>
      <c r="H144" s="165"/>
      <c r="I144" s="165"/>
      <c r="J144" s="247"/>
    </row>
    <row r="145" spans="1:10" s="167" customFormat="1" ht="45">
      <c r="A145" s="52">
        <f t="shared" ca="1" si="1"/>
        <v>107</v>
      </c>
      <c r="B145" s="169" t="s">
        <v>264</v>
      </c>
      <c r="C145" s="169"/>
      <c r="D145" s="163"/>
      <c r="E145" s="163"/>
      <c r="F145" s="164"/>
      <c r="G145" s="165"/>
      <c r="H145" s="165"/>
      <c r="I145" s="165"/>
      <c r="J145" s="247"/>
    </row>
    <row r="146" spans="1:10" s="167" customFormat="1" ht="45">
      <c r="A146" s="52">
        <f t="shared" ca="1" si="1"/>
        <v>108</v>
      </c>
      <c r="B146" s="169" t="s">
        <v>222</v>
      </c>
      <c r="C146" s="169"/>
      <c r="D146" s="163"/>
      <c r="E146" s="165" t="s">
        <v>223</v>
      </c>
      <c r="F146" s="164"/>
      <c r="G146" s="165"/>
      <c r="H146" s="165"/>
      <c r="I146" s="165"/>
      <c r="J146" s="247"/>
    </row>
    <row r="147" spans="1:10" s="167" customFormat="1">
      <c r="A147" s="52"/>
      <c r="B147" s="250" t="s">
        <v>240</v>
      </c>
      <c r="C147" s="250"/>
      <c r="D147" s="251"/>
      <c r="E147" s="253"/>
      <c r="F147" s="164"/>
      <c r="G147" s="165"/>
      <c r="H147" s="165"/>
      <c r="I147" s="165"/>
      <c r="J147" s="247"/>
    </row>
    <row r="148" spans="1:10" s="167" customFormat="1" ht="45">
      <c r="A148" s="52">
        <f t="shared" ref="A148:A173" ca="1" si="2">IF(OFFSET(A148,-1,0) ="",OFFSET(A148,-2,0)+1,OFFSET(A148,-1,0)+1 )</f>
        <v>109</v>
      </c>
      <c r="B148" s="169" t="s">
        <v>224</v>
      </c>
      <c r="C148" s="169"/>
      <c r="D148" s="163"/>
      <c r="E148" s="163"/>
      <c r="F148" s="164"/>
      <c r="G148" s="165"/>
      <c r="H148" s="165"/>
      <c r="I148" s="165"/>
      <c r="J148" s="247"/>
    </row>
    <row r="149" spans="1:10" s="167" customFormat="1" ht="30">
      <c r="A149" s="52">
        <f t="shared" ca="1" si="2"/>
        <v>110</v>
      </c>
      <c r="B149" s="169" t="s">
        <v>265</v>
      </c>
      <c r="C149" s="169"/>
      <c r="D149" s="163"/>
      <c r="E149" s="163"/>
      <c r="F149" s="164"/>
      <c r="G149" s="165"/>
      <c r="H149" s="165"/>
      <c r="I149" s="165"/>
      <c r="J149" s="247"/>
    </row>
    <row r="150" spans="1:10" s="167" customFormat="1" ht="30">
      <c r="A150" s="52">
        <f t="shared" ca="1" si="2"/>
        <v>111</v>
      </c>
      <c r="B150" s="169" t="s">
        <v>226</v>
      </c>
      <c r="C150" s="169"/>
      <c r="D150" s="163"/>
      <c r="E150" s="163"/>
      <c r="F150" s="164"/>
      <c r="G150" s="165"/>
      <c r="H150" s="165"/>
      <c r="I150" s="165"/>
      <c r="J150" s="247"/>
    </row>
    <row r="151" spans="1:10" s="167" customFormat="1">
      <c r="A151" s="52"/>
      <c r="B151" s="250" t="s">
        <v>239</v>
      </c>
      <c r="C151" s="250"/>
      <c r="D151" s="251"/>
      <c r="E151" s="251"/>
      <c r="F151" s="164"/>
      <c r="G151" s="165"/>
      <c r="H151" s="165"/>
      <c r="I151" s="165"/>
      <c r="J151" s="247"/>
    </row>
    <row r="152" spans="1:10" s="167" customFormat="1" ht="45">
      <c r="A152" s="52">
        <f t="shared" ca="1" si="2"/>
        <v>112</v>
      </c>
      <c r="B152" s="169" t="s">
        <v>229</v>
      </c>
      <c r="C152" s="169"/>
      <c r="D152" s="163"/>
      <c r="E152" s="163"/>
      <c r="F152" s="164"/>
      <c r="G152" s="165"/>
      <c r="H152" s="165"/>
      <c r="I152" s="165"/>
      <c r="J152" s="247"/>
    </row>
    <row r="153" spans="1:10" s="167" customFormat="1" ht="30">
      <c r="A153" s="52">
        <f t="shared" ca="1" si="2"/>
        <v>113</v>
      </c>
      <c r="B153" s="169" t="s">
        <v>255</v>
      </c>
      <c r="C153" s="169"/>
      <c r="D153" s="163"/>
      <c r="E153" s="163"/>
      <c r="F153" s="164"/>
      <c r="G153" s="165"/>
      <c r="H153" s="165"/>
      <c r="I153" s="165"/>
      <c r="J153" s="247"/>
    </row>
    <row r="154" spans="1:10" s="167" customFormat="1" ht="30">
      <c r="A154" s="52">
        <f t="shared" ca="1" si="2"/>
        <v>114</v>
      </c>
      <c r="B154" s="169" t="s">
        <v>234</v>
      </c>
      <c r="C154" s="169"/>
      <c r="D154" s="163"/>
      <c r="E154" s="165" t="s">
        <v>227</v>
      </c>
      <c r="F154" s="164"/>
      <c r="G154" s="165"/>
      <c r="H154" s="165"/>
      <c r="I154" s="165"/>
      <c r="J154" s="247"/>
    </row>
    <row r="155" spans="1:10" s="167" customFormat="1" ht="30">
      <c r="A155" s="52">
        <f t="shared" ca="1" si="2"/>
        <v>115</v>
      </c>
      <c r="B155" s="169" t="s">
        <v>251</v>
      </c>
      <c r="C155" s="169"/>
      <c r="D155" s="163"/>
      <c r="E155" s="163"/>
      <c r="F155" s="164"/>
      <c r="G155" s="165"/>
      <c r="H155" s="165"/>
      <c r="I155" s="165"/>
      <c r="J155" s="247"/>
    </row>
    <row r="156" spans="1:10" s="167" customFormat="1" ht="30">
      <c r="A156" s="52">
        <f t="shared" ca="1" si="2"/>
        <v>116</v>
      </c>
      <c r="B156" s="169" t="s">
        <v>230</v>
      </c>
      <c r="C156" s="169"/>
      <c r="D156" s="163"/>
      <c r="E156" s="165" t="s">
        <v>228</v>
      </c>
      <c r="F156" s="164"/>
      <c r="G156" s="165"/>
      <c r="H156" s="165"/>
      <c r="I156" s="165"/>
      <c r="J156" s="247"/>
    </row>
    <row r="157" spans="1:10" s="167" customFormat="1" ht="30">
      <c r="A157" s="52">
        <f t="shared" ca="1" si="2"/>
        <v>117</v>
      </c>
      <c r="B157" s="169" t="s">
        <v>231</v>
      </c>
      <c r="C157" s="169"/>
      <c r="D157" s="163"/>
      <c r="E157" s="165" t="s">
        <v>228</v>
      </c>
      <c r="F157" s="164"/>
      <c r="G157" s="165"/>
      <c r="H157" s="165"/>
      <c r="I157" s="165"/>
      <c r="J157" s="247"/>
    </row>
    <row r="158" spans="1:10" s="167" customFormat="1" ht="30">
      <c r="A158" s="52">
        <f t="shared" ca="1" si="2"/>
        <v>118</v>
      </c>
      <c r="B158" s="169" t="s">
        <v>256</v>
      </c>
      <c r="C158" s="169"/>
      <c r="D158" s="163"/>
      <c r="E158" s="163"/>
      <c r="F158" s="164"/>
      <c r="G158" s="165"/>
      <c r="H158" s="165"/>
      <c r="I158" s="165"/>
      <c r="J158" s="247"/>
    </row>
    <row r="159" spans="1:10" s="167" customFormat="1" ht="30">
      <c r="A159" s="52">
        <f t="shared" ca="1" si="2"/>
        <v>119</v>
      </c>
      <c r="B159" s="169" t="s">
        <v>257</v>
      </c>
      <c r="C159" s="169"/>
      <c r="D159" s="163"/>
      <c r="E159" s="163"/>
      <c r="F159" s="164"/>
      <c r="G159" s="165"/>
      <c r="H159" s="165"/>
      <c r="I159" s="165"/>
      <c r="J159" s="247"/>
    </row>
    <row r="160" spans="1:10" s="167" customFormat="1" ht="30">
      <c r="A160" s="52">
        <f t="shared" ca="1" si="2"/>
        <v>120</v>
      </c>
      <c r="B160" s="169" t="s">
        <v>232</v>
      </c>
      <c r="C160" s="169"/>
      <c r="D160" s="163"/>
      <c r="E160" s="165" t="s">
        <v>228</v>
      </c>
      <c r="F160" s="164"/>
      <c r="G160" s="165"/>
      <c r="H160" s="165"/>
      <c r="I160" s="165"/>
      <c r="J160" s="247"/>
    </row>
    <row r="161" spans="1:10" s="167" customFormat="1" ht="45">
      <c r="A161" s="52">
        <f t="shared" ca="1" si="2"/>
        <v>121</v>
      </c>
      <c r="B161" s="169" t="s">
        <v>322</v>
      </c>
      <c r="C161" s="169"/>
      <c r="D161" s="163"/>
      <c r="E161" s="165"/>
      <c r="F161" s="164"/>
      <c r="G161" s="165"/>
      <c r="H161" s="165"/>
      <c r="I161" s="165"/>
      <c r="J161" s="247"/>
    </row>
    <row r="162" spans="1:10" s="167" customFormat="1" ht="45">
      <c r="A162" s="52">
        <f t="shared" ca="1" si="2"/>
        <v>122</v>
      </c>
      <c r="B162" s="169" t="s">
        <v>323</v>
      </c>
      <c r="C162" s="169"/>
      <c r="D162" s="163"/>
      <c r="E162" s="165"/>
      <c r="F162" s="164"/>
      <c r="G162" s="165"/>
      <c r="H162" s="165"/>
      <c r="I162" s="165"/>
      <c r="J162" s="247"/>
    </row>
    <row r="163" spans="1:10" s="167" customFormat="1" ht="45">
      <c r="A163" s="52">
        <f t="shared" ca="1" si="2"/>
        <v>123</v>
      </c>
      <c r="B163" s="169" t="s">
        <v>324</v>
      </c>
      <c r="C163" s="169"/>
      <c r="D163" s="163"/>
      <c r="E163" s="165"/>
      <c r="F163" s="164"/>
      <c r="G163" s="165"/>
      <c r="H163" s="165"/>
      <c r="I163" s="165"/>
      <c r="J163" s="247"/>
    </row>
    <row r="164" spans="1:10" s="167" customFormat="1" ht="45">
      <c r="A164" s="52">
        <f t="shared" ca="1" si="2"/>
        <v>124</v>
      </c>
      <c r="B164" s="169" t="s">
        <v>325</v>
      </c>
      <c r="C164" s="169"/>
      <c r="D164" s="163"/>
      <c r="E164" s="165"/>
      <c r="F164" s="164"/>
      <c r="G164" s="165"/>
      <c r="H164" s="165"/>
      <c r="I164" s="165"/>
      <c r="J164" s="247"/>
    </row>
    <row r="165" spans="1:10" s="167" customFormat="1" ht="45">
      <c r="A165" s="52">
        <f t="shared" ca="1" si="2"/>
        <v>125</v>
      </c>
      <c r="B165" s="169" t="s">
        <v>326</v>
      </c>
      <c r="C165" s="169"/>
      <c r="D165" s="163"/>
      <c r="E165" s="165"/>
      <c r="F165" s="164"/>
      <c r="G165" s="165"/>
      <c r="H165" s="165"/>
      <c r="I165" s="165"/>
      <c r="J165" s="247"/>
    </row>
    <row r="166" spans="1:10" s="167" customFormat="1">
      <c r="A166" s="52"/>
      <c r="B166" s="250" t="s">
        <v>238</v>
      </c>
      <c r="C166" s="250"/>
      <c r="D166" s="251"/>
      <c r="E166" s="251"/>
      <c r="F166" s="164"/>
      <c r="G166" s="165"/>
      <c r="H166" s="165"/>
      <c r="I166" s="165"/>
      <c r="J166" s="247"/>
    </row>
    <row r="167" spans="1:10" s="167" customFormat="1" ht="45">
      <c r="A167" s="52">
        <f t="shared" ca="1" si="2"/>
        <v>126</v>
      </c>
      <c r="B167" s="169" t="s">
        <v>233</v>
      </c>
      <c r="C167" s="169"/>
      <c r="D167" s="163"/>
      <c r="E167" s="163"/>
      <c r="F167" s="164"/>
      <c r="G167" s="165"/>
      <c r="H167" s="165"/>
      <c r="I167" s="165"/>
      <c r="J167" s="247"/>
    </row>
    <row r="168" spans="1:10" s="167" customFormat="1" ht="30">
      <c r="A168" s="52">
        <f t="shared" ca="1" si="2"/>
        <v>127</v>
      </c>
      <c r="B168" s="169" t="s">
        <v>260</v>
      </c>
      <c r="C168" s="169"/>
      <c r="D168" s="163"/>
      <c r="E168" s="163"/>
      <c r="F168" s="164"/>
      <c r="G168" s="165"/>
      <c r="H168" s="165"/>
      <c r="I168" s="165"/>
      <c r="J168" s="247"/>
    </row>
    <row r="169" spans="1:10" s="167" customFormat="1" ht="30">
      <c r="A169" s="52">
        <f t="shared" ca="1" si="2"/>
        <v>128</v>
      </c>
      <c r="B169" s="169" t="s">
        <v>259</v>
      </c>
      <c r="C169" s="169"/>
      <c r="D169" s="163"/>
      <c r="E169" s="163"/>
      <c r="F169" s="164"/>
      <c r="G169" s="165"/>
      <c r="H169" s="165"/>
      <c r="I169" s="165"/>
      <c r="J169" s="247"/>
    </row>
    <row r="170" spans="1:10" s="167" customFormat="1" ht="14.25">
      <c r="A170" s="52"/>
      <c r="B170" s="182" t="s">
        <v>245</v>
      </c>
      <c r="C170" s="182"/>
      <c r="D170" s="182"/>
      <c r="E170" s="182"/>
      <c r="F170" s="182"/>
      <c r="G170" s="182"/>
      <c r="H170" s="182"/>
      <c r="I170" s="182"/>
      <c r="J170" s="247"/>
    </row>
    <row r="171" spans="1:10" s="167" customFormat="1" ht="75">
      <c r="A171" s="52">
        <f t="shared" ca="1" si="2"/>
        <v>129</v>
      </c>
      <c r="B171" s="169" t="s">
        <v>247</v>
      </c>
      <c r="C171" s="169"/>
      <c r="D171" s="163"/>
      <c r="E171" s="163"/>
      <c r="F171" s="164"/>
      <c r="G171" s="165"/>
      <c r="H171" s="165"/>
      <c r="I171" s="165"/>
      <c r="J171" s="247"/>
    </row>
    <row r="172" spans="1:10" s="167" customFormat="1" ht="14.25">
      <c r="A172" s="52"/>
      <c r="B172" s="182" t="s">
        <v>246</v>
      </c>
      <c r="C172" s="182"/>
      <c r="D172" s="182"/>
      <c r="E172" s="182"/>
      <c r="F172" s="182"/>
      <c r="G172" s="182"/>
      <c r="H172" s="182"/>
      <c r="I172" s="182"/>
      <c r="J172" s="247"/>
    </row>
    <row r="173" spans="1:10" s="167" customFormat="1" ht="90">
      <c r="A173" s="52">
        <f t="shared" ca="1" si="2"/>
        <v>130</v>
      </c>
      <c r="B173" s="169" t="s">
        <v>248</v>
      </c>
      <c r="C173" s="163"/>
      <c r="D173" s="163"/>
      <c r="E173" s="164"/>
      <c r="F173" s="165"/>
      <c r="G173" s="165"/>
      <c r="H173" s="165"/>
      <c r="I173" s="166"/>
    </row>
    <row r="174" spans="1:10" s="167" customFormat="1">
      <c r="A174" s="162"/>
      <c r="B174" s="169"/>
      <c r="C174" s="163"/>
      <c r="D174" s="163"/>
      <c r="E174" s="164"/>
      <c r="F174" s="165"/>
      <c r="G174" s="165"/>
      <c r="H174" s="165"/>
      <c r="I174" s="166"/>
    </row>
    <row r="175" spans="1:10" s="167" customFormat="1">
      <c r="A175" s="162"/>
      <c r="B175" s="169"/>
      <c r="C175" s="168"/>
      <c r="D175" s="163"/>
      <c r="E175" s="164"/>
      <c r="F175" s="165"/>
      <c r="G175" s="165"/>
      <c r="H175" s="165"/>
      <c r="I175" s="166"/>
    </row>
    <row r="176" spans="1:10" s="167" customFormat="1">
      <c r="A176" s="162"/>
      <c r="B176" s="169"/>
      <c r="C176" s="179"/>
      <c r="D176" s="163"/>
      <c r="E176" s="164"/>
      <c r="F176" s="165"/>
      <c r="G176" s="165"/>
      <c r="H176" s="165"/>
      <c r="I176" s="166"/>
    </row>
    <row r="177" spans="1:9" s="167" customFormat="1">
      <c r="A177" s="162"/>
      <c r="B177" s="169"/>
      <c r="C177" s="179"/>
      <c r="D177" s="163"/>
      <c r="E177" s="164"/>
      <c r="F177" s="165"/>
      <c r="G177" s="165"/>
      <c r="H177" s="165"/>
      <c r="I177" s="166"/>
    </row>
    <row r="178" spans="1:9" s="167" customFormat="1">
      <c r="A178" s="162"/>
      <c r="B178" s="169"/>
      <c r="C178" s="163"/>
      <c r="D178" s="163"/>
      <c r="E178" s="164"/>
      <c r="F178" s="165"/>
      <c r="G178" s="165"/>
      <c r="H178" s="165"/>
      <c r="I178" s="166"/>
    </row>
    <row r="179" spans="1:9" s="49" customFormat="1">
      <c r="A179" s="162"/>
      <c r="B179" s="254"/>
      <c r="C179" s="255"/>
      <c r="D179" s="256"/>
      <c r="E179" s="53"/>
      <c r="F179" s="159"/>
      <c r="G179" s="159"/>
      <c r="H179" s="159"/>
      <c r="I179" s="58"/>
    </row>
    <row r="180" spans="1:9" s="49" customFormat="1">
      <c r="A180" s="162"/>
      <c r="B180" s="161"/>
      <c r="C180" s="160"/>
      <c r="D180" s="160"/>
      <c r="E180" s="53"/>
      <c r="F180" s="159"/>
      <c r="G180" s="159"/>
      <c r="H180" s="159"/>
      <c r="I180" s="58"/>
    </row>
    <row r="181" spans="1:9" s="49" customFormat="1">
      <c r="A181" s="162"/>
      <c r="B181" s="161"/>
      <c r="C181" s="160"/>
      <c r="D181" s="160"/>
      <c r="E181" s="57"/>
      <c r="F181" s="159"/>
      <c r="G181" s="159"/>
      <c r="H181" s="159"/>
      <c r="I181" s="58"/>
    </row>
    <row r="182" spans="1:9" s="49" customFormat="1">
      <c r="A182" s="162"/>
      <c r="B182" s="161"/>
      <c r="C182" s="160"/>
      <c r="D182" s="160"/>
      <c r="E182" s="57"/>
      <c r="F182" s="159"/>
      <c r="G182" s="159"/>
      <c r="H182" s="159"/>
      <c r="I182" s="58"/>
    </row>
    <row r="183" spans="1:9" s="49" customFormat="1">
      <c r="A183" s="162"/>
      <c r="B183" s="161"/>
      <c r="C183" s="160"/>
      <c r="D183" s="160"/>
      <c r="E183" s="53"/>
      <c r="F183" s="159"/>
      <c r="G183" s="159"/>
      <c r="H183" s="159"/>
      <c r="I183" s="58"/>
    </row>
    <row r="184" spans="1:9" s="49" customFormat="1">
      <c r="A184" s="162"/>
      <c r="B184" s="161"/>
      <c r="C184" s="160"/>
      <c r="D184" s="160"/>
      <c r="E184" s="53"/>
      <c r="F184" s="159"/>
      <c r="G184" s="159"/>
      <c r="H184" s="159"/>
      <c r="I184" s="58"/>
    </row>
    <row r="185" spans="1:9" s="49" customFormat="1">
      <c r="A185" s="162"/>
      <c r="B185" s="161"/>
      <c r="C185" s="160"/>
      <c r="D185" s="160"/>
      <c r="E185" s="53"/>
      <c r="F185" s="159"/>
      <c r="G185" s="159"/>
      <c r="H185" s="159"/>
      <c r="I185" s="58"/>
    </row>
    <row r="186" spans="1:9" s="49" customFormat="1">
      <c r="A186" s="162"/>
      <c r="B186" s="161"/>
      <c r="C186" s="160"/>
      <c r="D186" s="160"/>
      <c r="E186" s="53"/>
      <c r="F186" s="159"/>
      <c r="G186" s="159"/>
      <c r="H186" s="159"/>
      <c r="I186" s="58"/>
    </row>
    <row r="187" spans="1:9" s="49" customFormat="1">
      <c r="A187" s="162"/>
      <c r="B187" s="161"/>
      <c r="C187" s="160"/>
      <c r="D187" s="160"/>
      <c r="E187" s="53"/>
      <c r="F187" s="159"/>
      <c r="G187" s="159"/>
      <c r="H187" s="159"/>
      <c r="I187" s="58"/>
    </row>
    <row r="188" spans="1:9" s="49" customFormat="1">
      <c r="A188" s="56"/>
      <c r="B188" s="161"/>
      <c r="C188" s="160"/>
      <c r="D188" s="160"/>
      <c r="E188" s="53"/>
      <c r="F188" s="159"/>
      <c r="G188" s="159"/>
      <c r="H188" s="159"/>
      <c r="I188" s="58"/>
    </row>
    <row r="189" spans="1:9" s="49" customFormat="1">
      <c r="A189" s="56"/>
      <c r="B189" s="161"/>
      <c r="C189" s="160"/>
      <c r="D189" s="160"/>
      <c r="E189" s="53"/>
      <c r="F189" s="159"/>
      <c r="G189" s="159"/>
      <c r="H189" s="159"/>
      <c r="I189" s="58"/>
    </row>
    <row r="190" spans="1:9" s="49" customFormat="1">
      <c r="A190" s="56"/>
      <c r="B190" s="161"/>
      <c r="C190" s="160"/>
      <c r="D190" s="160"/>
      <c r="E190" s="157"/>
      <c r="F190" s="158"/>
      <c r="G190" s="158"/>
      <c r="H190" s="158"/>
      <c r="I190" s="157"/>
    </row>
    <row r="191" spans="1:9" s="49" customFormat="1">
      <c r="A191" s="56"/>
      <c r="B191" s="161"/>
      <c r="C191" s="160"/>
      <c r="D191" s="160"/>
      <c r="E191" s="53"/>
      <c r="F191" s="159"/>
      <c r="G191" s="159"/>
      <c r="H191" s="159"/>
      <c r="I191" s="58"/>
    </row>
    <row r="192" spans="1:9" s="49" customFormat="1">
      <c r="A192" s="56"/>
      <c r="B192" s="161"/>
      <c r="C192" s="160"/>
      <c r="D192" s="160"/>
      <c r="E192" s="53"/>
      <c r="F192" s="159"/>
      <c r="G192" s="159"/>
      <c r="H192" s="159"/>
      <c r="I192" s="58"/>
    </row>
    <row r="193" spans="1:9" s="49" customFormat="1">
      <c r="A193" s="56"/>
      <c r="B193" s="161"/>
      <c r="C193" s="160"/>
      <c r="D193" s="160"/>
      <c r="E193" s="53"/>
      <c r="F193" s="159"/>
      <c r="G193" s="159"/>
      <c r="H193" s="159"/>
      <c r="I193" s="58"/>
    </row>
    <row r="194" spans="1:9" s="49" customFormat="1">
      <c r="A194" s="56"/>
      <c r="B194" s="161"/>
      <c r="C194" s="160"/>
      <c r="D194" s="160"/>
      <c r="E194" s="53"/>
      <c r="F194" s="159"/>
      <c r="G194" s="159"/>
      <c r="H194" s="159"/>
      <c r="I194" s="58"/>
    </row>
    <row r="195" spans="1:9" s="49" customFormat="1">
      <c r="A195" s="56"/>
      <c r="B195" s="161"/>
      <c r="C195" s="160"/>
      <c r="D195" s="160"/>
      <c r="E195" s="157"/>
      <c r="F195" s="158"/>
      <c r="G195" s="158"/>
      <c r="H195" s="158"/>
      <c r="I195" s="157"/>
    </row>
    <row r="196" spans="1:9" s="49" customFormat="1">
      <c r="A196" s="58"/>
      <c r="B196" s="161"/>
      <c r="C196" s="160"/>
      <c r="D196" s="160"/>
      <c r="E196" s="53"/>
      <c r="F196" s="159"/>
      <c r="G196" s="159"/>
      <c r="H196" s="159"/>
      <c r="I196" s="58"/>
    </row>
    <row r="197" spans="1:9" s="49" customFormat="1">
      <c r="A197" s="58"/>
      <c r="B197" s="161"/>
      <c r="C197" s="160"/>
      <c r="D197" s="160"/>
      <c r="E197" s="57"/>
      <c r="F197" s="159"/>
      <c r="G197" s="159"/>
      <c r="H197" s="159"/>
      <c r="I197" s="58"/>
    </row>
    <row r="198" spans="1:9" s="49" customFormat="1">
      <c r="A198" s="58"/>
      <c r="B198" s="161"/>
      <c r="C198" s="160"/>
      <c r="D198" s="160"/>
      <c r="E198" s="53"/>
      <c r="F198" s="159"/>
      <c r="G198" s="159"/>
      <c r="H198" s="159"/>
      <c r="I198" s="58"/>
    </row>
    <row r="199" spans="1:9" s="49" customFormat="1">
      <c r="A199" s="156"/>
      <c r="B199" s="161"/>
      <c r="C199" s="160"/>
      <c r="D199" s="160"/>
      <c r="E199" s="157"/>
      <c r="F199" s="158"/>
      <c r="G199" s="158"/>
      <c r="H199" s="158"/>
      <c r="I199" s="157"/>
    </row>
    <row r="200" spans="1:9" s="49" customFormat="1">
      <c r="A200" s="58"/>
      <c r="B200" s="176"/>
      <c r="C200" s="159"/>
      <c r="D200" s="53"/>
      <c r="E200" s="53"/>
      <c r="F200" s="159"/>
      <c r="G200" s="159"/>
      <c r="H200" s="159"/>
      <c r="I200" s="58"/>
    </row>
    <row r="201" spans="1:9" s="49" customFormat="1">
      <c r="A201" s="58"/>
      <c r="B201" s="176"/>
      <c r="C201" s="159"/>
      <c r="D201" s="53"/>
      <c r="E201" s="57"/>
      <c r="F201" s="159"/>
      <c r="G201" s="159"/>
      <c r="H201" s="159"/>
      <c r="I201" s="58"/>
    </row>
    <row r="202" spans="1:9" s="49" customFormat="1">
      <c r="A202" s="58"/>
      <c r="B202" s="176"/>
      <c r="C202" s="159"/>
      <c r="D202" s="53"/>
      <c r="E202" s="57"/>
      <c r="F202" s="159"/>
      <c r="G202" s="159"/>
      <c r="H202" s="159"/>
      <c r="I202" s="58"/>
    </row>
    <row r="203" spans="1:9" s="49" customFormat="1">
      <c r="A203" s="58"/>
      <c r="B203" s="176"/>
      <c r="C203" s="159"/>
      <c r="D203" s="53"/>
      <c r="E203" s="57"/>
      <c r="F203" s="159"/>
      <c r="G203" s="159"/>
      <c r="H203" s="159"/>
      <c r="I203" s="58"/>
    </row>
    <row r="204" spans="1:9" s="49" customFormat="1">
      <c r="A204" s="58"/>
      <c r="B204" s="176"/>
      <c r="C204" s="159"/>
      <c r="D204" s="53"/>
      <c r="E204" s="53"/>
      <c r="F204" s="159"/>
      <c r="G204" s="159"/>
      <c r="H204" s="159"/>
      <c r="I204" s="58"/>
    </row>
    <row r="205" spans="1:9" s="49" customFormat="1">
      <c r="A205" s="58"/>
      <c r="B205" s="176"/>
      <c r="C205" s="159"/>
      <c r="D205" s="53"/>
      <c r="E205" s="53"/>
      <c r="F205" s="159"/>
      <c r="G205" s="159"/>
      <c r="H205" s="159"/>
      <c r="I205" s="58"/>
    </row>
    <row r="206" spans="1:9" s="49" customFormat="1">
      <c r="A206" s="58"/>
      <c r="B206" s="176"/>
      <c r="C206" s="159"/>
      <c r="D206" s="57"/>
      <c r="E206" s="53"/>
      <c r="F206" s="159"/>
      <c r="G206" s="159"/>
      <c r="H206" s="159"/>
      <c r="I206" s="58"/>
    </row>
    <row r="207" spans="1:9" s="49" customFormat="1">
      <c r="A207" s="58"/>
      <c r="B207" s="176"/>
      <c r="C207" s="159"/>
      <c r="D207" s="57"/>
      <c r="E207" s="53"/>
      <c r="F207" s="159"/>
      <c r="G207" s="159"/>
      <c r="H207" s="159"/>
      <c r="I207" s="58"/>
    </row>
    <row r="208" spans="1:9" s="49" customFormat="1">
      <c r="A208" s="58"/>
      <c r="B208" s="176"/>
      <c r="C208" s="159"/>
      <c r="D208" s="57"/>
      <c r="E208" s="53"/>
      <c r="F208" s="159"/>
      <c r="G208" s="159"/>
      <c r="H208" s="159"/>
      <c r="I208" s="58"/>
    </row>
    <row r="209" spans="1:9" s="49" customFormat="1">
      <c r="A209" s="58"/>
      <c r="B209" s="176"/>
      <c r="C209" s="159"/>
      <c r="D209" s="53"/>
      <c r="E209" s="57"/>
      <c r="F209" s="159"/>
      <c r="G209" s="159"/>
      <c r="H209" s="159"/>
      <c r="I209" s="58"/>
    </row>
    <row r="210" spans="1:9" s="49" customFormat="1">
      <c r="A210" s="58"/>
      <c r="B210" s="176"/>
      <c r="C210" s="159"/>
      <c r="D210" s="53"/>
      <c r="E210" s="57"/>
      <c r="F210" s="159"/>
      <c r="G210" s="159"/>
      <c r="H210" s="159"/>
      <c r="I210" s="58"/>
    </row>
    <row r="211" spans="1:9" s="49" customFormat="1" ht="14.25">
      <c r="A211" s="156"/>
      <c r="B211" s="210"/>
      <c r="C211" s="211"/>
      <c r="D211" s="212"/>
      <c r="E211" s="157"/>
      <c r="F211" s="158"/>
      <c r="G211" s="158"/>
      <c r="H211" s="158"/>
      <c r="I211" s="157"/>
    </row>
    <row r="212" spans="1:9" s="49" customFormat="1">
      <c r="A212" s="58"/>
      <c r="B212" s="176"/>
      <c r="C212" s="159"/>
      <c r="D212" s="53"/>
      <c r="E212" s="53"/>
      <c r="F212" s="159"/>
      <c r="G212" s="159"/>
      <c r="H212" s="159"/>
      <c r="I212" s="58"/>
    </row>
    <row r="213" spans="1:9" s="49" customFormat="1">
      <c r="A213" s="58"/>
      <c r="B213" s="176"/>
      <c r="C213" s="159"/>
      <c r="D213" s="57"/>
      <c r="E213" s="57"/>
      <c r="F213" s="159"/>
      <c r="G213" s="159"/>
      <c r="H213" s="159"/>
      <c r="I213" s="58"/>
    </row>
    <row r="214" spans="1:9" s="49" customFormat="1">
      <c r="A214" s="58"/>
      <c r="B214" s="176"/>
      <c r="C214" s="159"/>
      <c r="D214" s="57"/>
      <c r="E214" s="57"/>
      <c r="F214" s="159"/>
      <c r="G214" s="159"/>
      <c r="H214" s="159"/>
      <c r="I214" s="58"/>
    </row>
    <row r="215" spans="1:9" s="49" customFormat="1" ht="14.25">
      <c r="A215" s="156"/>
      <c r="B215" s="210"/>
      <c r="C215" s="211"/>
      <c r="D215" s="212"/>
      <c r="E215" s="157"/>
      <c r="F215" s="158"/>
      <c r="G215" s="158"/>
      <c r="H215" s="158"/>
      <c r="I215" s="157"/>
    </row>
    <row r="216" spans="1:9" s="49" customFormat="1">
      <c r="A216" s="58"/>
      <c r="B216" s="176"/>
      <c r="C216" s="159"/>
      <c r="D216" s="53"/>
      <c r="E216" s="53"/>
      <c r="F216" s="159"/>
      <c r="G216" s="159"/>
      <c r="H216" s="159"/>
      <c r="I216" s="58"/>
    </row>
    <row r="217" spans="1:9" s="49" customFormat="1">
      <c r="A217" s="58"/>
      <c r="B217" s="176"/>
      <c r="C217" s="159"/>
      <c r="D217" s="53"/>
      <c r="E217" s="53"/>
      <c r="F217" s="159"/>
      <c r="G217" s="159"/>
      <c r="H217" s="159"/>
      <c r="I217" s="58"/>
    </row>
    <row r="218" spans="1:9" s="49" customFormat="1">
      <c r="A218" s="58"/>
      <c r="B218" s="176"/>
      <c r="C218" s="159"/>
      <c r="D218" s="53"/>
      <c r="E218" s="53"/>
      <c r="F218" s="159"/>
      <c r="G218" s="159"/>
      <c r="H218" s="159"/>
      <c r="I218" s="58"/>
    </row>
    <row r="219" spans="1:9" s="49" customFormat="1" ht="14.25">
      <c r="A219" s="156"/>
      <c r="B219" s="210"/>
      <c r="C219" s="211"/>
      <c r="D219" s="212"/>
      <c r="E219" s="157"/>
      <c r="F219" s="158"/>
      <c r="G219" s="158"/>
      <c r="H219" s="158"/>
      <c r="I219" s="157"/>
    </row>
    <row r="220" spans="1:9" s="49" customFormat="1">
      <c r="A220" s="58"/>
      <c r="B220" s="176"/>
      <c r="C220" s="159"/>
      <c r="D220" s="53"/>
      <c r="E220" s="57"/>
      <c r="F220" s="159"/>
      <c r="G220" s="159"/>
      <c r="H220" s="159"/>
      <c r="I220" s="58"/>
    </row>
    <row r="221" spans="1:9" s="49" customFormat="1">
      <c r="A221" s="58"/>
      <c r="B221" s="176"/>
      <c r="C221" s="159"/>
      <c r="D221" s="57"/>
      <c r="E221" s="57"/>
      <c r="F221" s="159"/>
      <c r="G221" s="159"/>
      <c r="H221" s="159"/>
      <c r="I221" s="58"/>
    </row>
    <row r="222" spans="1:9" s="49" customFormat="1" ht="14.25">
      <c r="A222" s="156"/>
      <c r="B222" s="210"/>
      <c r="C222" s="211"/>
      <c r="D222" s="212"/>
      <c r="E222" s="157"/>
      <c r="F222" s="158"/>
      <c r="G222" s="158"/>
      <c r="H222" s="158"/>
      <c r="I222" s="157"/>
    </row>
    <row r="223" spans="1:9" s="49" customFormat="1">
      <c r="A223" s="58"/>
      <c r="B223" s="176"/>
      <c r="C223" s="159"/>
      <c r="D223" s="53"/>
      <c r="E223" s="53"/>
      <c r="F223" s="159"/>
      <c r="G223" s="159"/>
      <c r="H223" s="159"/>
      <c r="I223" s="58"/>
    </row>
    <row r="224" spans="1:9" s="49" customFormat="1">
      <c r="A224" s="58"/>
      <c r="B224" s="176"/>
      <c r="C224" s="159"/>
      <c r="D224" s="57"/>
      <c r="E224" s="53"/>
      <c r="F224" s="159"/>
      <c r="G224" s="159"/>
      <c r="H224" s="159"/>
      <c r="I224" s="58"/>
    </row>
    <row r="225" spans="1:9" s="49" customFormat="1">
      <c r="A225" s="58"/>
      <c r="B225" s="176"/>
      <c r="C225" s="159"/>
      <c r="D225" s="57"/>
      <c r="E225" s="53"/>
      <c r="F225" s="159"/>
      <c r="G225" s="159"/>
      <c r="H225" s="159"/>
      <c r="I225" s="58"/>
    </row>
    <row r="226" spans="1:9" s="49" customFormat="1">
      <c r="A226" s="58"/>
      <c r="B226" s="176"/>
      <c r="C226" s="159"/>
      <c r="D226" s="57"/>
      <c r="E226" s="53"/>
      <c r="F226" s="159"/>
      <c r="G226" s="159"/>
      <c r="H226" s="159"/>
      <c r="I226" s="58"/>
    </row>
    <row r="227" spans="1:9" s="49" customFormat="1">
      <c r="A227" s="58"/>
      <c r="B227" s="176"/>
      <c r="C227" s="159"/>
      <c r="D227" s="57"/>
      <c r="E227" s="53"/>
      <c r="F227" s="159"/>
      <c r="G227" s="159"/>
      <c r="H227" s="159"/>
      <c r="I227" s="58"/>
    </row>
  </sheetData>
  <mergeCells count="16">
    <mergeCell ref="F16:H16"/>
    <mergeCell ref="B18:D18"/>
    <mergeCell ref="E2:E3"/>
    <mergeCell ref="C3:D3"/>
    <mergeCell ref="B4:D4"/>
    <mergeCell ref="B5:D5"/>
    <mergeCell ref="B215:D215"/>
    <mergeCell ref="B219:D219"/>
    <mergeCell ref="B222:D222"/>
    <mergeCell ref="A1:D1"/>
    <mergeCell ref="A2:D2"/>
    <mergeCell ref="B211:D211"/>
    <mergeCell ref="B6:D6"/>
    <mergeCell ref="B7:D7"/>
    <mergeCell ref="B8:D8"/>
    <mergeCell ref="B179:D179"/>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228:H285" xr:uid="{00000000-0002-0000-0400-000002000000}">
      <formula1>#REF!</formula1>
      <formula2>0</formula2>
    </dataValidation>
    <dataValidation type="list" allowBlank="1" sqref="F173:H227 G123:I172 F19:H122"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69" customWidth="1"/>
    <col min="2" max="2" width="16.140625" style="70" customWidth="1"/>
    <col min="3" max="3" width="19" style="70" customWidth="1"/>
    <col min="4" max="4" width="20.42578125" style="70" customWidth="1"/>
    <col min="5" max="5" width="16.28515625" style="70" customWidth="1"/>
    <col min="6" max="6" width="19" style="70" customWidth="1"/>
    <col min="7" max="7" width="15" style="72" customWidth="1"/>
    <col min="8" max="8" width="23.5703125" style="72" customWidth="1"/>
    <col min="9" max="9" width="25.42578125" style="72" customWidth="1"/>
    <col min="10" max="10" width="21" style="72" customWidth="1"/>
    <col min="11" max="11" width="11.42578125" style="72" customWidth="1"/>
    <col min="12" max="12" width="17.28515625" style="72" customWidth="1"/>
    <col min="13" max="13" width="17.28515625" style="70" customWidth="1"/>
    <col min="14" max="14" width="14.140625" style="70" customWidth="1"/>
    <col min="15" max="15" width="18.42578125" style="70" customWidth="1"/>
    <col min="16" max="16384" width="9.140625" style="70"/>
  </cols>
  <sheetData>
    <row r="1" spans="1:12" ht="15">
      <c r="G1" s="71" t="s">
        <v>110</v>
      </c>
    </row>
    <row r="2" spans="1:12" s="74" customFormat="1" ht="26.25">
      <c r="A2" s="73"/>
      <c r="C2" s="226" t="s">
        <v>111</v>
      </c>
      <c r="D2" s="226"/>
      <c r="E2" s="226"/>
      <c r="F2" s="226"/>
      <c r="G2" s="226"/>
      <c r="H2" s="75" t="s">
        <v>112</v>
      </c>
      <c r="I2" s="76"/>
      <c r="J2" s="76"/>
      <c r="K2" s="76"/>
      <c r="L2" s="76"/>
    </row>
    <row r="3" spans="1:12" s="74" customFormat="1" ht="23.25">
      <c r="A3" s="73"/>
      <c r="C3" s="227" t="s">
        <v>113</v>
      </c>
      <c r="D3" s="227"/>
      <c r="E3" s="146"/>
      <c r="F3" s="228" t="s">
        <v>114</v>
      </c>
      <c r="G3" s="228"/>
      <c r="H3" s="76"/>
      <c r="I3" s="76"/>
      <c r="J3" s="77"/>
      <c r="K3" s="76"/>
      <c r="L3" s="76"/>
    </row>
    <row r="4" spans="1:12">
      <c r="A4" s="73"/>
      <c r="D4" s="78"/>
      <c r="E4" s="78"/>
      <c r="H4" s="79"/>
    </row>
    <row r="5" spans="1:12" s="80" customFormat="1" ht="15">
      <c r="A5" s="73"/>
      <c r="D5" s="81"/>
      <c r="E5" s="81"/>
      <c r="G5" s="82"/>
      <c r="H5" s="83"/>
      <c r="I5" s="82"/>
      <c r="J5" s="82"/>
      <c r="K5" s="82"/>
      <c r="L5" s="82"/>
    </row>
    <row r="6" spans="1:12" ht="21.75" customHeight="1">
      <c r="B6" s="229" t="s">
        <v>115</v>
      </c>
      <c r="C6" s="229"/>
      <c r="D6" s="84"/>
      <c r="E6" s="84"/>
      <c r="F6" s="84"/>
      <c r="G6" s="85"/>
      <c r="H6" s="85"/>
    </row>
    <row r="7" spans="1:12">
      <c r="B7" s="86" t="s">
        <v>116</v>
      </c>
      <c r="C7" s="87"/>
      <c r="D7" s="87"/>
      <c r="E7" s="87"/>
      <c r="F7" s="87"/>
      <c r="G7" s="88"/>
    </row>
    <row r="8" spans="1:12">
      <c r="A8" s="89" t="s">
        <v>58</v>
      </c>
      <c r="B8" s="149" t="s">
        <v>117</v>
      </c>
      <c r="C8" s="149" t="s">
        <v>118</v>
      </c>
      <c r="D8" s="149" t="s">
        <v>119</v>
      </c>
      <c r="E8" s="149" t="s">
        <v>120</v>
      </c>
      <c r="F8" s="149" t="s">
        <v>121</v>
      </c>
      <c r="G8" s="149" t="s">
        <v>122</v>
      </c>
      <c r="H8" s="149" t="s">
        <v>123</v>
      </c>
      <c r="I8" s="148" t="s">
        <v>124</v>
      </c>
      <c r="L8" s="70"/>
    </row>
    <row r="9" spans="1:12" s="115" customFormat="1">
      <c r="A9" s="111"/>
      <c r="B9" s="112" t="s">
        <v>125</v>
      </c>
      <c r="C9" s="112" t="s">
        <v>126</v>
      </c>
      <c r="D9" s="112" t="s">
        <v>127</v>
      </c>
      <c r="E9" s="112" t="s">
        <v>128</v>
      </c>
      <c r="F9" s="112" t="s">
        <v>129</v>
      </c>
      <c r="G9" s="112" t="s">
        <v>130</v>
      </c>
      <c r="H9" s="112" t="s">
        <v>131</v>
      </c>
      <c r="I9" s="113"/>
      <c r="J9" s="114"/>
      <c r="K9" s="114"/>
    </row>
    <row r="10" spans="1:12">
      <c r="A10" s="90">
        <v>1</v>
      </c>
      <c r="B10" s="91" t="s">
        <v>66</v>
      </c>
      <c r="C10" s="91" t="s">
        <v>132</v>
      </c>
      <c r="D10" s="91" t="s">
        <v>133</v>
      </c>
      <c r="E10" s="91" t="s">
        <v>134</v>
      </c>
      <c r="F10" s="91" t="s">
        <v>135</v>
      </c>
      <c r="G10" s="91" t="s">
        <v>136</v>
      </c>
      <c r="H10" s="91" t="s">
        <v>136</v>
      </c>
      <c r="I10" s="92"/>
      <c r="L10" s="70"/>
    </row>
    <row r="11" spans="1:12" ht="20.25" customHeight="1">
      <c r="A11" s="90">
        <v>2</v>
      </c>
      <c r="B11" s="91" t="s">
        <v>67</v>
      </c>
      <c r="C11" s="91" t="s">
        <v>137</v>
      </c>
      <c r="D11" s="91" t="s">
        <v>138</v>
      </c>
      <c r="E11" s="91" t="s">
        <v>139</v>
      </c>
      <c r="F11" s="91" t="s">
        <v>135</v>
      </c>
      <c r="G11" s="91" t="s">
        <v>136</v>
      </c>
      <c r="H11" s="91" t="s">
        <v>140</v>
      </c>
      <c r="I11" s="92" t="s">
        <v>141</v>
      </c>
      <c r="L11" s="70"/>
    </row>
    <row r="12" spans="1:12" ht="20.25" customHeight="1">
      <c r="A12" s="90">
        <v>3</v>
      </c>
      <c r="B12" s="91" t="s">
        <v>142</v>
      </c>
      <c r="C12" s="91" t="s">
        <v>143</v>
      </c>
      <c r="D12" s="91" t="s">
        <v>138</v>
      </c>
      <c r="E12" s="91" t="s">
        <v>134</v>
      </c>
      <c r="F12" s="91" t="s">
        <v>144</v>
      </c>
      <c r="G12" s="91" t="s">
        <v>136</v>
      </c>
      <c r="H12" s="91" t="s">
        <v>136</v>
      </c>
      <c r="I12" s="92"/>
      <c r="L12" s="70"/>
    </row>
    <row r="13" spans="1:12" ht="15" customHeight="1">
      <c r="B13" s="93"/>
      <c r="C13" s="87"/>
      <c r="D13" s="87"/>
      <c r="E13" s="87"/>
      <c r="F13" s="87"/>
      <c r="G13" s="88"/>
    </row>
    <row r="14" spans="1:12" ht="21.75" customHeight="1">
      <c r="B14" s="229" t="s">
        <v>145</v>
      </c>
      <c r="C14" s="229"/>
      <c r="D14" s="229"/>
      <c r="E14" s="84"/>
      <c r="F14" s="84"/>
      <c r="G14" s="85"/>
      <c r="H14" s="85"/>
    </row>
    <row r="15" spans="1:12">
      <c r="B15" s="86" t="s">
        <v>146</v>
      </c>
      <c r="C15" s="87"/>
      <c r="D15" s="87"/>
      <c r="E15" s="87"/>
      <c r="F15" s="87"/>
      <c r="G15" s="88"/>
    </row>
    <row r="16" spans="1:12" ht="31.5" customHeight="1">
      <c r="A16" s="89" t="s">
        <v>58</v>
      </c>
      <c r="B16" s="149" t="s">
        <v>147</v>
      </c>
      <c r="C16" s="149" t="s">
        <v>41</v>
      </c>
      <c r="D16" s="149" t="s">
        <v>43</v>
      </c>
      <c r="E16" s="149" t="s">
        <v>140</v>
      </c>
      <c r="F16" s="149" t="s">
        <v>45</v>
      </c>
      <c r="G16" s="149" t="s">
        <v>148</v>
      </c>
      <c r="L16" s="70"/>
    </row>
    <row r="17" spans="1:12" s="115" customFormat="1" ht="51">
      <c r="A17" s="111"/>
      <c r="B17" s="112" t="s">
        <v>125</v>
      </c>
      <c r="C17" s="116" t="s">
        <v>149</v>
      </c>
      <c r="D17" s="116" t="s">
        <v>150</v>
      </c>
      <c r="E17" s="116" t="s">
        <v>151</v>
      </c>
      <c r="F17" s="116" t="s">
        <v>152</v>
      </c>
      <c r="G17" s="116" t="s">
        <v>153</v>
      </c>
      <c r="H17" s="114"/>
      <c r="I17" s="114"/>
      <c r="J17" s="114"/>
      <c r="K17" s="114"/>
    </row>
    <row r="18" spans="1:12">
      <c r="A18" s="90">
        <v>1</v>
      </c>
      <c r="B18" s="91" t="s">
        <v>66</v>
      </c>
      <c r="C18" s="94">
        <f>'User Story 1'!D11</f>
        <v>0</v>
      </c>
      <c r="D18" s="94">
        <f>'User Story 1'!D12</f>
        <v>0</v>
      </c>
      <c r="E18" s="94">
        <f>'User Story 1'!D14</f>
        <v>0</v>
      </c>
      <c r="F18" s="94">
        <f>'User Story 1'!D13</f>
        <v>0</v>
      </c>
      <c r="G18" s="94">
        <f>'User Story 1'!D15</f>
        <v>0</v>
      </c>
      <c r="L18" s="70"/>
    </row>
    <row r="19" spans="1:12" ht="20.25" customHeight="1">
      <c r="A19" s="90">
        <v>2</v>
      </c>
      <c r="B19" s="91" t="s">
        <v>142</v>
      </c>
      <c r="C19" s="94" t="e">
        <f>#REF!</f>
        <v>#REF!</v>
      </c>
      <c r="D19" s="94" t="e">
        <f>#REF!</f>
        <v>#REF!</v>
      </c>
      <c r="E19" s="94" t="e">
        <f>#REF!</f>
        <v>#REF!</v>
      </c>
      <c r="F19" s="94" t="e">
        <f>#REF!</f>
        <v>#REF!</v>
      </c>
      <c r="G19" s="94" t="e">
        <f>#REF!</f>
        <v>#REF!</v>
      </c>
      <c r="L19" s="70"/>
    </row>
    <row r="20" spans="1:12" ht="20.25" customHeight="1">
      <c r="A20" s="90">
        <v>3</v>
      </c>
      <c r="B20" s="91" t="s">
        <v>99</v>
      </c>
      <c r="C20" s="94" t="e">
        <f>SUM(C18:C19)</f>
        <v>#REF!</v>
      </c>
      <c r="D20" s="94" t="e">
        <f t="shared" ref="D20:G20" si="0">SUM(D18:D19)</f>
        <v>#REF!</v>
      </c>
      <c r="E20" s="94" t="e">
        <f t="shared" si="0"/>
        <v>#REF!</v>
      </c>
      <c r="F20" s="94" t="e">
        <f t="shared" si="0"/>
        <v>#REF!</v>
      </c>
      <c r="G20" s="94" t="e">
        <f t="shared" si="0"/>
        <v>#REF!</v>
      </c>
      <c r="L20" s="70"/>
    </row>
    <row r="21" spans="1:12" ht="20.25" customHeight="1">
      <c r="A21" s="96"/>
      <c r="B21" s="97"/>
      <c r="C21" s="110" t="s">
        <v>154</v>
      </c>
      <c r="D21" s="109" t="e">
        <f>SUM(C20,D20,G20)/SUM(C20:G20)</f>
        <v>#REF!</v>
      </c>
      <c r="E21" s="98"/>
      <c r="F21" s="98"/>
      <c r="G21" s="98"/>
      <c r="L21" s="70"/>
    </row>
    <row r="22" spans="1:12">
      <c r="B22" s="93"/>
      <c r="C22" s="87"/>
      <c r="D22" s="87"/>
      <c r="E22" s="87"/>
      <c r="F22" s="87"/>
      <c r="G22" s="88"/>
    </row>
    <row r="23" spans="1:12" ht="21.75" customHeight="1">
      <c r="B23" s="229" t="s">
        <v>155</v>
      </c>
      <c r="C23" s="229"/>
      <c r="D23" s="229"/>
      <c r="E23" s="84"/>
      <c r="F23" s="84"/>
      <c r="G23" s="85"/>
      <c r="H23" s="85"/>
    </row>
    <row r="24" spans="1:12" ht="21.75" customHeight="1">
      <c r="B24" s="86" t="s">
        <v>156</v>
      </c>
      <c r="C24" s="147"/>
      <c r="D24" s="147"/>
      <c r="E24" s="84"/>
      <c r="F24" s="84"/>
      <c r="G24" s="85"/>
      <c r="H24" s="85"/>
    </row>
    <row r="25" spans="1:12" ht="15">
      <c r="B25" s="95" t="s">
        <v>157</v>
      </c>
      <c r="C25" s="87"/>
      <c r="D25" s="87"/>
      <c r="E25" s="87"/>
      <c r="F25" s="87"/>
      <c r="G25" s="88"/>
    </row>
    <row r="26" spans="1:12" ht="18.75" customHeight="1">
      <c r="A26" s="89" t="s">
        <v>58</v>
      </c>
      <c r="B26" s="149" t="s">
        <v>158</v>
      </c>
      <c r="C26" s="149" t="s">
        <v>159</v>
      </c>
      <c r="D26" s="149" t="s">
        <v>160</v>
      </c>
      <c r="E26" s="149" t="s">
        <v>161</v>
      </c>
      <c r="F26" s="149" t="s">
        <v>162</v>
      </c>
      <c r="G26" s="230" t="s">
        <v>107</v>
      </c>
      <c r="H26" s="231"/>
    </row>
    <row r="27" spans="1:12">
      <c r="A27" s="90">
        <v>1</v>
      </c>
      <c r="B27" s="91" t="s">
        <v>163</v>
      </c>
      <c r="C27" s="94" t="e">
        <f>COUNTIFS(#REF!, "*Critical*",#REF!,"*Open*")</f>
        <v>#REF!</v>
      </c>
      <c r="D27" s="94" t="e">
        <f>COUNTIFS(#REF!, "*Critical*",#REF!,"*Resolved*")</f>
        <v>#REF!</v>
      </c>
      <c r="E27" s="94" t="e">
        <f>COUNTIFS(#REF!, "*Critical*",#REF!,"*Reopened*")</f>
        <v>#REF!</v>
      </c>
      <c r="F27" s="94" t="e">
        <f>COUNTIFS(#REF!, "*Critical*",#REF!,"*Closed*") + COUNTIFS(#REF!, "*Critical*",#REF!,"*Ready for client test*")</f>
        <v>#REF!</v>
      </c>
      <c r="G27" s="224"/>
      <c r="H27" s="225"/>
    </row>
    <row r="28" spans="1:12" ht="20.25" customHeight="1">
      <c r="A28" s="90">
        <v>2</v>
      </c>
      <c r="B28" s="91" t="s">
        <v>164</v>
      </c>
      <c r="C28" s="94" t="e">
        <f>COUNTIFS(#REF!, "*Major*",#REF!,"*Open*")</f>
        <v>#REF!</v>
      </c>
      <c r="D28" s="94" t="e">
        <f>COUNTIFS(#REF!, "*Major*",#REF!,"*Resolved*")</f>
        <v>#REF!</v>
      </c>
      <c r="E28" s="94" t="e">
        <f>COUNTIFS(#REF!, "*Major*",#REF!,"*Reopened*")</f>
        <v>#REF!</v>
      </c>
      <c r="F28" s="94" t="e">
        <f>COUNTIFS(#REF!, "*Major*",#REF!,"*Closed*") + COUNTIFS(#REF!, "*Major*",#REF!,"*Ready for client test*")</f>
        <v>#REF!</v>
      </c>
      <c r="G28" s="224"/>
      <c r="H28" s="225"/>
    </row>
    <row r="29" spans="1:12" ht="20.25" customHeight="1">
      <c r="A29" s="90">
        <v>3</v>
      </c>
      <c r="B29" s="91" t="s">
        <v>165</v>
      </c>
      <c r="C29" s="94" t="e">
        <f>COUNTIFS(#REF!, "*Normal*",#REF!,"*Open*")</f>
        <v>#REF!</v>
      </c>
      <c r="D29" s="94" t="e">
        <f>COUNTIFS(#REF!, "*Normal*",#REF!,"*Resolved*")</f>
        <v>#REF!</v>
      </c>
      <c r="E29" s="94" t="e">
        <f>COUNTIFS(#REF!, "*Normal*",#REF!,"*Reopened*")</f>
        <v>#REF!</v>
      </c>
      <c r="F29" s="94" t="e">
        <f>COUNTIFS(#REF!, "*Normal*",#REF!,"*Closed*") + COUNTIFS(#REF!, "*Normal*",#REF!,"*Ready for client test*")</f>
        <v>#REF!</v>
      </c>
      <c r="G29" s="224"/>
      <c r="H29" s="225"/>
    </row>
    <row r="30" spans="1:12" ht="20.25" customHeight="1">
      <c r="A30" s="90">
        <v>4</v>
      </c>
      <c r="B30" s="91" t="s">
        <v>166</v>
      </c>
      <c r="C30" s="94" t="e">
        <f>COUNTIFS(#REF!, "*Minor*",#REF!,"*Open*")</f>
        <v>#REF!</v>
      </c>
      <c r="D30" s="94" t="e">
        <f>COUNTIFS(#REF!, "*Minor*",#REF!,"*Resolved*")</f>
        <v>#REF!</v>
      </c>
      <c r="E30" s="94" t="e">
        <f>COUNTIFS(#REF!, "*Minor*",#REF!,"*Reopened*")</f>
        <v>#REF!</v>
      </c>
      <c r="F30" s="94" t="e">
        <f>COUNTIFS(#REF!, "*Minor*",#REF!,"*Closed*") + COUNTIFS(#REF!, "*Minor*",#REF!,"*Ready for client test*")</f>
        <v>#REF!</v>
      </c>
      <c r="G30" s="224"/>
      <c r="H30" s="225"/>
    </row>
    <row r="31" spans="1:12" ht="20.25" customHeight="1">
      <c r="A31" s="90"/>
      <c r="B31" s="89" t="s">
        <v>99</v>
      </c>
      <c r="C31" s="89" t="e">
        <f>SUM(C27:C30)</f>
        <v>#REF!</v>
      </c>
      <c r="D31" s="89">
        <v>0</v>
      </c>
      <c r="E31" s="89">
        <v>0</v>
      </c>
      <c r="F31" s="89" t="e">
        <f>SUM(F27:F30)</f>
        <v>#REF!</v>
      </c>
      <c r="G31" s="224"/>
      <c r="H31" s="225"/>
    </row>
    <row r="32" spans="1:12" ht="20.25" customHeight="1">
      <c r="A32" s="96"/>
      <c r="B32" s="97"/>
      <c r="C32" s="98"/>
      <c r="D32" s="98"/>
      <c r="E32" s="98"/>
      <c r="F32" s="98"/>
      <c r="G32" s="98"/>
      <c r="H32" s="98"/>
    </row>
    <row r="33" spans="1:12" ht="15">
      <c r="B33" s="95" t="s">
        <v>167</v>
      </c>
      <c r="C33" s="87"/>
      <c r="D33" s="87"/>
      <c r="E33" s="87"/>
      <c r="F33" s="87"/>
      <c r="G33" s="88"/>
    </row>
    <row r="34" spans="1:12" ht="18.75" customHeight="1">
      <c r="A34" s="89" t="s">
        <v>58</v>
      </c>
      <c r="B34" s="149" t="s">
        <v>168</v>
      </c>
      <c r="C34" s="149" t="s">
        <v>169</v>
      </c>
      <c r="D34" s="149" t="s">
        <v>170</v>
      </c>
      <c r="E34" s="149" t="s">
        <v>121</v>
      </c>
      <c r="F34" s="232" t="s">
        <v>124</v>
      </c>
      <c r="G34" s="233"/>
    </row>
    <row r="35" spans="1:12" s="115" customFormat="1">
      <c r="A35" s="111"/>
      <c r="B35" s="112" t="s">
        <v>171</v>
      </c>
      <c r="C35" s="116" t="s">
        <v>172</v>
      </c>
      <c r="D35" s="116" t="s">
        <v>173</v>
      </c>
      <c r="E35" s="116" t="s">
        <v>129</v>
      </c>
      <c r="F35" s="235"/>
      <c r="G35" s="236"/>
      <c r="H35" s="114"/>
      <c r="I35" s="114"/>
      <c r="J35" s="114"/>
      <c r="K35" s="114"/>
      <c r="L35" s="114"/>
    </row>
    <row r="36" spans="1:12">
      <c r="A36" s="90">
        <v>1</v>
      </c>
      <c r="B36" s="91" t="s">
        <v>109</v>
      </c>
      <c r="C36" s="94" t="s">
        <v>174</v>
      </c>
      <c r="D36" s="94" t="s">
        <v>166</v>
      </c>
      <c r="E36" s="94" t="s">
        <v>135</v>
      </c>
      <c r="F36" s="224"/>
      <c r="G36" s="225"/>
    </row>
    <row r="37" spans="1:12" ht="20.25" customHeight="1">
      <c r="A37" s="90">
        <v>2</v>
      </c>
      <c r="B37" s="91" t="s">
        <v>108</v>
      </c>
      <c r="C37" s="94" t="s">
        <v>175</v>
      </c>
      <c r="D37" s="94" t="s">
        <v>166</v>
      </c>
      <c r="E37" s="94" t="s">
        <v>135</v>
      </c>
      <c r="F37" s="224"/>
      <c r="G37" s="225"/>
    </row>
    <row r="38" spans="1:12" ht="20.25" customHeight="1">
      <c r="A38" s="96"/>
      <c r="B38" s="97"/>
      <c r="C38" s="98"/>
      <c r="D38" s="98"/>
      <c r="E38" s="98"/>
      <c r="F38" s="98"/>
      <c r="G38" s="98"/>
      <c r="H38" s="98"/>
    </row>
    <row r="39" spans="1:12" ht="21.75" customHeight="1">
      <c r="B39" s="229" t="s">
        <v>176</v>
      </c>
      <c r="C39" s="229"/>
      <c r="D39" s="84"/>
      <c r="E39" s="84"/>
      <c r="F39" s="84"/>
      <c r="G39" s="85"/>
      <c r="H39" s="85"/>
    </row>
    <row r="40" spans="1:12">
      <c r="B40" s="86" t="s">
        <v>177</v>
      </c>
      <c r="C40" s="87"/>
      <c r="D40" s="87"/>
      <c r="E40" s="87"/>
      <c r="F40" s="87"/>
      <c r="G40" s="88"/>
    </row>
    <row r="41" spans="1:12" ht="18.75" customHeight="1">
      <c r="A41" s="89" t="s">
        <v>58</v>
      </c>
      <c r="B41" s="149" t="s">
        <v>62</v>
      </c>
      <c r="C41" s="234" t="s">
        <v>178</v>
      </c>
      <c r="D41" s="234"/>
      <c r="E41" s="234" t="s">
        <v>179</v>
      </c>
      <c r="F41" s="234"/>
      <c r="G41" s="234"/>
      <c r="H41" s="89" t="s">
        <v>180</v>
      </c>
    </row>
    <row r="42" spans="1:12" ht="34.5" customHeight="1">
      <c r="A42" s="90">
        <v>1</v>
      </c>
      <c r="B42" s="150" t="s">
        <v>181</v>
      </c>
      <c r="C42" s="237" t="s">
        <v>182</v>
      </c>
      <c r="D42" s="237"/>
      <c r="E42" s="237" t="s">
        <v>183</v>
      </c>
      <c r="F42" s="237"/>
      <c r="G42" s="237"/>
      <c r="H42" s="99"/>
    </row>
    <row r="43" spans="1:12" ht="34.5" customHeight="1">
      <c r="A43" s="90">
        <v>2</v>
      </c>
      <c r="B43" s="150" t="s">
        <v>181</v>
      </c>
      <c r="C43" s="237" t="s">
        <v>182</v>
      </c>
      <c r="D43" s="237"/>
      <c r="E43" s="237" t="s">
        <v>183</v>
      </c>
      <c r="F43" s="237"/>
      <c r="G43" s="237"/>
      <c r="H43" s="99"/>
    </row>
    <row r="44" spans="1:12" ht="34.5" customHeight="1">
      <c r="A44" s="90">
        <v>3</v>
      </c>
      <c r="B44" s="150" t="s">
        <v>181</v>
      </c>
      <c r="C44" s="237" t="s">
        <v>182</v>
      </c>
      <c r="D44" s="237"/>
      <c r="E44" s="237" t="s">
        <v>183</v>
      </c>
      <c r="F44" s="237"/>
      <c r="G44" s="237"/>
      <c r="H44" s="99"/>
    </row>
    <row r="45" spans="1:12">
      <c r="B45" s="100"/>
      <c r="C45" s="100"/>
      <c r="D45" s="100"/>
      <c r="E45" s="101"/>
      <c r="F45" s="87"/>
      <c r="G45" s="88"/>
    </row>
    <row r="46" spans="1:12" ht="21.75" customHeight="1">
      <c r="B46" s="229" t="s">
        <v>184</v>
      </c>
      <c r="C46" s="229"/>
      <c r="D46" s="84"/>
      <c r="E46" s="84"/>
      <c r="F46" s="84"/>
      <c r="G46" s="85"/>
      <c r="H46" s="85"/>
    </row>
    <row r="47" spans="1:12">
      <c r="B47" s="86" t="s">
        <v>185</v>
      </c>
      <c r="C47" s="100"/>
      <c r="D47" s="100"/>
      <c r="E47" s="101"/>
      <c r="F47" s="87"/>
      <c r="G47" s="88"/>
    </row>
    <row r="48" spans="1:12" s="103" customFormat="1" ht="21" customHeight="1">
      <c r="A48" s="240" t="s">
        <v>58</v>
      </c>
      <c r="B48" s="242" t="s">
        <v>186</v>
      </c>
      <c r="C48" s="232" t="s">
        <v>187</v>
      </c>
      <c r="D48" s="244"/>
      <c r="E48" s="244"/>
      <c r="F48" s="233"/>
      <c r="G48" s="245" t="s">
        <v>154</v>
      </c>
      <c r="H48" s="245" t="s">
        <v>186</v>
      </c>
      <c r="I48" s="238" t="s">
        <v>188</v>
      </c>
      <c r="J48" s="102"/>
      <c r="K48" s="102"/>
      <c r="L48" s="102"/>
    </row>
    <row r="49" spans="1:9">
      <c r="A49" s="241"/>
      <c r="B49" s="243"/>
      <c r="C49" s="104" t="s">
        <v>163</v>
      </c>
      <c r="D49" s="104" t="s">
        <v>164</v>
      </c>
      <c r="E49" s="105" t="s">
        <v>165</v>
      </c>
      <c r="F49" s="105" t="s">
        <v>166</v>
      </c>
      <c r="G49" s="246"/>
      <c r="H49" s="246"/>
      <c r="I49" s="239"/>
    </row>
    <row r="50" spans="1:9" ht="38.25">
      <c r="A50" s="241"/>
      <c r="B50" s="243"/>
      <c r="C50" s="118" t="s">
        <v>189</v>
      </c>
      <c r="D50" s="118" t="s">
        <v>190</v>
      </c>
      <c r="E50" s="118" t="s">
        <v>191</v>
      </c>
      <c r="F50" s="118" t="s">
        <v>192</v>
      </c>
      <c r="G50" s="117" t="s">
        <v>193</v>
      </c>
      <c r="H50" s="117" t="s">
        <v>194</v>
      </c>
      <c r="I50" s="117" t="s">
        <v>194</v>
      </c>
    </row>
    <row r="51" spans="1:9" ht="38.25">
      <c r="A51" s="90">
        <v>1</v>
      </c>
      <c r="B51" s="111" t="s">
        <v>195</v>
      </c>
      <c r="C51" s="118" t="s">
        <v>189</v>
      </c>
      <c r="D51" s="118" t="s">
        <v>190</v>
      </c>
      <c r="E51" s="118" t="s">
        <v>191</v>
      </c>
      <c r="F51" s="118" t="s">
        <v>192</v>
      </c>
      <c r="G51" s="106" t="s">
        <v>193</v>
      </c>
      <c r="H51" s="106" t="s">
        <v>194</v>
      </c>
      <c r="I51" s="106" t="s">
        <v>194</v>
      </c>
    </row>
    <row r="52" spans="1:9">
      <c r="A52" s="90">
        <v>2</v>
      </c>
      <c r="B52" s="90" t="s">
        <v>65</v>
      </c>
      <c r="C52" s="106">
        <v>0</v>
      </c>
      <c r="D52" s="106">
        <v>0</v>
      </c>
      <c r="E52" s="106">
        <v>0</v>
      </c>
      <c r="F52" s="106" t="e">
        <f>SUM(C31:E31)</f>
        <v>#REF!</v>
      </c>
      <c r="G52" s="119" t="e">
        <f>D21</f>
        <v>#REF!</v>
      </c>
      <c r="H52" s="106" t="s">
        <v>194</v>
      </c>
      <c r="I52" s="106" t="s">
        <v>194</v>
      </c>
    </row>
    <row r="53" spans="1:9" ht="18.75" customHeight="1">
      <c r="B53" s="107"/>
    </row>
    <row r="54" spans="1:9">
      <c r="B54" s="108"/>
    </row>
    <row r="55" spans="1:9">
      <c r="B55" s="108"/>
    </row>
    <row r="56" spans="1:9">
      <c r="B56" s="108"/>
    </row>
    <row r="57" spans="1:9">
      <c r="B57" s="108"/>
    </row>
    <row r="58" spans="1:9">
      <c r="B58" s="108"/>
    </row>
    <row r="59" spans="1:9">
      <c r="B59" s="108"/>
    </row>
    <row r="60" spans="1:9">
      <c r="B60" s="108"/>
    </row>
    <row r="61" spans="1:9">
      <c r="B61" s="10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Record of Change</vt:lpstr>
      <vt:lpstr>Instruction</vt:lpstr>
      <vt:lpstr>Cover</vt:lpstr>
      <vt:lpstr>Common checklist</vt:lpstr>
      <vt:lpstr>User Story 1</vt:lpstr>
      <vt:lpstr>Test report</vt:lpstr>
      <vt:lpstr>Chart1</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2022-10-18T21:57:06Z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