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Desktop\sang\NashTechHomeWork_LeTuanSang\MiddleAssignment_LeTuanSang\TestCase4\"/>
    </mc:Choice>
  </mc:AlternateContent>
  <xr:revisionPtr revIDLastSave="0" documentId="13_ncr:1_{1A77E15C-3606-474A-8284-F60B3985844C}" xr6:coauthVersionLast="47" xr6:coauthVersionMax="47" xr10:uidLastSave="{00000000-0000-0000-0000-000000000000}"/>
  <bookViews>
    <workbookView xWindow="-120" yWindow="-120" windowWidth="29040" windowHeight="15840" tabRatio="500" firstSheet="1"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22" i="6" l="1"/>
  <c r="A23" i="6" s="1"/>
  <c r="A24" i="6" s="1"/>
  <c r="A25" i="6" s="1"/>
  <c r="A26" i="6" s="1"/>
  <c r="A27" i="6" s="1"/>
  <c r="A28" i="6" s="1"/>
  <c r="A29" i="6" s="1"/>
  <c r="A30" i="6" s="1"/>
  <c r="A31" i="6" s="1"/>
  <c r="A33" i="6" s="1"/>
  <c r="A34" i="6" s="1"/>
  <c r="A35" i="6" s="1"/>
  <c r="A36" i="6" s="1"/>
  <c r="A37" i="6" s="1"/>
  <c r="A38" i="6" s="1"/>
  <c r="A39" i="6" s="1"/>
  <c r="A40" i="6" s="1"/>
  <c r="A42" i="6" s="1"/>
  <c r="A43" i="6" s="1"/>
  <c r="A44" i="6" s="1"/>
  <c r="A46" i="6" s="1"/>
  <c r="A47" i="6" s="1"/>
  <c r="A48" i="6" s="1"/>
  <c r="A49" i="6" s="1"/>
  <c r="A50" i="6" s="1"/>
  <c r="A51" i="6" s="1"/>
  <c r="A52" i="6" s="1"/>
  <c r="A53" i="6" s="1"/>
  <c r="A54" i="6" s="1"/>
  <c r="A55" i="6" s="1"/>
  <c r="A56" i="6" s="1"/>
  <c r="A57" i="6" s="1"/>
  <c r="A59" i="6" s="1"/>
  <c r="A60" i="6" s="1"/>
  <c r="A61" i="6" s="1"/>
  <c r="A62" i="6" s="1"/>
  <c r="A63" i="6" s="1"/>
  <c r="B10" i="6"/>
  <c r="C10" i="6"/>
  <c r="D10" i="6"/>
  <c r="A64" i="6" l="1"/>
  <c r="A65" i="6" s="1"/>
  <c r="A66" i="6" s="1"/>
  <c r="A68" i="6" s="1"/>
  <c r="A69" i="6" s="1"/>
  <c r="A70" i="6" s="1"/>
  <c r="A71" i="6" s="1"/>
  <c r="A72" i="6" s="1"/>
  <c r="A73" i="6" s="1"/>
  <c r="A74" i="6" s="1"/>
  <c r="A75" i="6" s="1"/>
  <c r="A76" i="6" s="1"/>
  <c r="A77" i="6" s="1"/>
  <c r="A79" i="6" s="1"/>
  <c r="A80" i="6" s="1"/>
  <c r="A81" i="6" s="1"/>
  <c r="A82" i="6" s="1"/>
  <c r="A83" i="6" s="1"/>
  <c r="A84" i="6" s="1"/>
  <c r="A85" i="6" s="1"/>
  <c r="A86" i="6" s="1"/>
  <c r="A87" i="6" s="1"/>
  <c r="A88" i="6" s="1"/>
  <c r="A90" i="6" s="1"/>
  <c r="A91" i="6" s="1"/>
  <c r="A92" i="6" s="1"/>
  <c r="A94" i="6" s="1"/>
  <c r="A95" i="6" l="1"/>
  <c r="A96" i="6" s="1"/>
  <c r="A97" i="6" l="1"/>
  <c r="A98" i="6" s="1"/>
  <c r="A99" i="6" s="1"/>
  <c r="A100" i="6" s="1"/>
  <c r="A101" i="6" s="1"/>
  <c r="A102" i="6" s="1"/>
  <c r="A103" i="6" s="1"/>
  <c r="A104" i="6" s="1"/>
  <c r="A105" i="6" s="1"/>
  <c r="A106" i="6" s="1"/>
  <c r="A107" i="6" s="1"/>
  <c r="A108" i="6" s="1"/>
  <c r="A10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2000000}">
      <text>
        <r>
          <rPr>
            <sz val="11"/>
            <color rgb="FF323232"/>
            <rFont val="Calibri"/>
            <family val="2"/>
            <charset val="1"/>
          </rPr>
          <t xml:space="preserve">Pass
Fail
Untested
N/A
</t>
        </r>
      </text>
    </comment>
    <comment ref="I17" authorId="0" shapeId="0" xr:uid="{00000000-0006-0000-0500-000003000000}">
      <text>
        <r>
          <rPr>
            <sz val="11"/>
            <color rgb="FF323232"/>
            <rFont val="Calibri"/>
            <family val="2"/>
            <charset val="1"/>
          </rPr>
          <t xml:space="preserve">Pass
Fail
Untested
N/A
</t>
        </r>
      </text>
    </comment>
    <comment ref="G166"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168" authorId="0" shapeId="0" xr:uid="{00000000-0006-0000-0500-000006000000}">
      <text>
        <r>
          <rPr>
            <sz val="11"/>
            <color rgb="FF323232"/>
            <rFont val="Calibri"/>
            <family val="2"/>
            <charset val="1"/>
          </rPr>
          <t xml:space="preserve">Nguyen Dao Thi Binh:
</t>
        </r>
        <r>
          <rPr>
            <sz val="9"/>
            <color rgb="FF000000"/>
            <rFont val="Tahoma"/>
            <family val="2"/>
            <charset val="1"/>
          </rPr>
          <t>Bug ID: 13057</t>
        </r>
      </text>
    </comment>
    <comment ref="G171" authorId="0" shapeId="0" xr:uid="{00000000-0006-0000-0500-000007000000}">
      <text>
        <r>
          <rPr>
            <sz val="11"/>
            <color rgb="FF323232"/>
            <rFont val="Calibri"/>
            <family val="2"/>
            <charset val="1"/>
          </rPr>
          <t xml:space="preserve">Nguyen Dao Thi Binh:
</t>
        </r>
        <r>
          <rPr>
            <sz val="9"/>
            <color rgb="FF000000"/>
            <rFont val="Tahoma"/>
            <family val="2"/>
            <charset val="1"/>
          </rPr>
          <t>Bug ID: 13057</t>
        </r>
      </text>
    </comment>
    <comment ref="G184" authorId="0" shapeId="0" xr:uid="{00000000-0006-0000-0500-000008000000}">
      <text>
        <r>
          <rPr>
            <sz val="11"/>
            <color rgb="FF323232"/>
            <rFont val="Calibri"/>
            <family val="2"/>
            <charset val="1"/>
          </rPr>
          <t xml:space="preserve">Nguyen Dao Thi Binh:
</t>
        </r>
        <r>
          <rPr>
            <sz val="9"/>
            <color rgb="FF000000"/>
            <rFont val="Tahoma"/>
            <family val="2"/>
            <charset val="1"/>
          </rPr>
          <t>Bug ID: 13051</t>
        </r>
      </text>
    </comment>
    <comment ref="H184"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185" authorId="0" shapeId="0" xr:uid="{00000000-0006-0000-0500-00000A000000}">
      <text>
        <r>
          <rPr>
            <sz val="11"/>
            <color rgb="FF323232"/>
            <rFont val="Calibri"/>
            <family val="2"/>
            <charset val="1"/>
          </rPr>
          <t xml:space="preserve">Nguyen Dao Thi Binh:
</t>
        </r>
        <r>
          <rPr>
            <sz val="9"/>
            <color rgb="FF000000"/>
            <rFont val="Tahoma"/>
            <family val="2"/>
            <charset val="1"/>
          </rPr>
          <t>Bug ID: 13059</t>
        </r>
      </text>
    </comment>
    <comment ref="H185" authorId="0" shapeId="0" xr:uid="{00000000-0006-0000-0500-00000B000000}">
      <text>
        <r>
          <rPr>
            <sz val="11"/>
            <color rgb="FF323232"/>
            <rFont val="Calibri"/>
            <family val="2"/>
            <charset val="1"/>
          </rPr>
          <t xml:space="preserve">Nguyen Dao Thi Binh:
</t>
        </r>
        <r>
          <rPr>
            <sz val="9"/>
            <color rgb="FF000000"/>
            <rFont val="Tahoma"/>
            <family val="2"/>
            <charset val="1"/>
          </rPr>
          <t>Bug ID: 13059</t>
        </r>
      </text>
    </comment>
    <comment ref="G190" authorId="0" shapeId="0" xr:uid="{00000000-0006-0000-0500-00000C000000}">
      <text>
        <r>
          <rPr>
            <sz val="11"/>
            <color rgb="FF323232"/>
            <rFont val="Calibri"/>
            <family val="2"/>
            <charset val="1"/>
          </rPr>
          <t xml:space="preserve">Nguyen Dao Thi Binh:
</t>
        </r>
        <r>
          <rPr>
            <sz val="9"/>
            <color rgb="FF000000"/>
            <rFont val="Tahoma"/>
            <family val="2"/>
            <charset val="1"/>
          </rPr>
          <t>Bug ID: 13059</t>
        </r>
      </text>
    </comment>
    <comment ref="H190" authorId="0" shapeId="0" xr:uid="{00000000-0006-0000-0500-00000D000000}">
      <text>
        <r>
          <rPr>
            <sz val="11"/>
            <color rgb="FF323232"/>
            <rFont val="Calibri"/>
            <family val="2"/>
            <charset val="1"/>
          </rPr>
          <t xml:space="preserve">Nguyen Dao Thi Binh:
</t>
        </r>
        <r>
          <rPr>
            <sz val="9"/>
            <color rgb="FF000000"/>
            <rFont val="Tahoma"/>
            <family val="2"/>
            <charset val="1"/>
          </rPr>
          <t>Bug ID: 13059</t>
        </r>
      </text>
    </comment>
    <comment ref="G193" authorId="0" shapeId="0" xr:uid="{00000000-0006-0000-0500-00000E000000}">
      <text>
        <r>
          <rPr>
            <sz val="11"/>
            <color rgb="FF323232"/>
            <rFont val="Calibri"/>
            <family val="2"/>
            <charset val="1"/>
          </rPr>
          <t xml:space="preserve">Nguyen Dao Thi Binh:
</t>
        </r>
        <r>
          <rPr>
            <sz val="9"/>
            <color rgb="FF000000"/>
            <rFont val="Tahoma"/>
            <family val="2"/>
            <charset val="1"/>
          </rPr>
          <t>Bug ID: 13051</t>
        </r>
      </text>
    </comment>
    <comment ref="G208" authorId="0" shapeId="0" xr:uid="{00000000-0006-0000-0500-00000F000000}">
      <text>
        <r>
          <rPr>
            <sz val="11"/>
            <color rgb="FF323232"/>
            <rFont val="Calibri"/>
            <family val="2"/>
            <charset val="1"/>
          </rPr>
          <t xml:space="preserve">Nguyen Dao Thi Binh:
</t>
        </r>
        <r>
          <rPr>
            <sz val="9"/>
            <color rgb="FF000000"/>
            <rFont val="Tahoma"/>
            <family val="2"/>
            <charset val="1"/>
          </rPr>
          <t>Bug ID: 13159</t>
        </r>
      </text>
    </comment>
    <comment ref="G210" authorId="0" shapeId="0" xr:uid="{00000000-0006-0000-0500-000010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<sst xmlns="http://schemas.openxmlformats.org/spreadsheetml/2006/main" count="529" uniqueCount="414">
  <si>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</si>
  <si>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</si>
  <si>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</si>
  <si>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</si>
  <si>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</si>
  <si>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</si>
  <si>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</si>
  <si>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</si>
  <si>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</si>
  <si>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</si>
  <si>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</si>
  <si>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</si>
  <si>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</si>
  <si>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</si>
  <si>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</si>
  <si>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</si>
  <si>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</si>
  <si>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</si>
  <si>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</si>
  <si>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</si>
  <si>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</si>
  <si>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</si>
  <si>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</si>
  <si>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</si>
  <si>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</si>
  <si>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</si>
  <si>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</si>
  <si>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</si>
  <si>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</si>
  <si>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</si>
  <si>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</si>
  <si>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</si>
  <si>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</si>
  <si>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</si>
  <si>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</si>
  <si>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</si>
  <si>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</si>
  <si>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</si>
  <si>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</si>
  <si>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</si>
  <si>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</si>
  <si>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</si>
  <si>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</si>
  <si>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</si>
  <si>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</si>
  <si>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</si>
  <si>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</si>
  <si>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</si>
  <si>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</si>
  <si>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</si>
  <si>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</si>
  <si>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</si>
  <si>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</si>
  <si>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</si>
  <si>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</si>
  <si>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</si>
  <si>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</si>
  <si>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</si>
  <si>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</si>
  <si>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</si>
  <si>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</si>
  <si>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</si>
  <si>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</si>
  <si>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</si>
  <si>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</si>
  <si>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</si>
  <si>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</si>
  <si>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</si>
  <si>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</si>
  <si>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</si>
  <si>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</si>
  <si>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</si>
  <si>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</si>
  <si>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</si>
  <si>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</si>
  <si>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</si>
  <si>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</si>
  <si>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</si>
  <si>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</si>
  <si>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</si>
  <si>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</si>
  <si>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</si>
  <si>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</si>
  <si>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</si>
  <si>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</si>
  <si>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</si>
  <si>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</si>
  <si>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</si>
  <si>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</si>
  <si>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</si>
  <si>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</si>
  <si>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</si>
  <si>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</si>
  <si>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</si>
  <si>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</si>
  <si>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</si>
  <si>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</si>
  <si>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</si>
  <si>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</si>
  <si>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</si>
  <si>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</si>
  <si>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</si>
  <si>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</si>
  <si>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</si>
  <si>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</si>
  <si>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</si>
  <si>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</si>
  <si>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</si>
  <si>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</si>
  <si>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</si>
  <si>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</si>
  <si>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</si>
  <si>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</si>
  <si>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</si>
  <si>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</si>
  <si>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</si>
  <si>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</si>
  <si>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</si>
  <si>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</si>
  <si>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</si>
  <si>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</si>
  <si>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</si>
  <si>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</si>
  <si>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</si>
  <si>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</si>
  <si>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</si>
  <si>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</si>
  <si>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</si>
  <si>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</si>
  <si>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</si>
  <si>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</si>
  <si>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</si>
  <si>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</si>
  <si>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</si>
  <si>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</si>
  <si>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</si>
  <si>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</si>
  <si>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</si>
  <si>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</si>
  <si>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</si>
  <si>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</si>
  <si>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</si>
  <si>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</si>
  <si>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</si>
  <si>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</si>
  <si>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</si>
  <si>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</si>
  <si>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</si>
  <si>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</si>
  <si>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</si>
  <si>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</si>
  <si>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</si>
  <si>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</si>
  <si>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</si>
  <si>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</si>
  <si>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</si>
  <si>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</si>
  <si>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</si>
  <si>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</si>
  <si>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</si>
  <si>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</si>
  <si>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</si>
  <si>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</si>
  <si>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</si>
  <si>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</si>
  <si>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</si>
  <si>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</si>
  <si>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</si>
  <si>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</si>
  <si>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</si>
  <si>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</si>
  <si>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</si>
  <si>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</si>
  <si>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</si>
  <si>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</si>
  <si>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</si>
  <si>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</si>
  <si>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</si>
  <si>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</si>
  <si>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</si>
  <si>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</si>
  <si>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</si>
  <si>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</si>
  <si>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</si>
  <si>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</si>
  <si>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</si>
  <si>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</si>
  <si>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</si>
  <si>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</si>
  <si>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</si>
  <si>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</si>
  <si>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</si>
  <si>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</si>
  <si>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</si>
  <si>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</si>
  <si>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</si>
  <si>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Middle Assignment 4</t>
  </si>
  <si>
    <t>Full name</t>
  </si>
  <si>
    <t>Validate</t>
  </si>
  <si>
    <t>Check that show error message if leave blank</t>
  </si>
  <si>
    <t>Check if X button show up when input data and can click to clear data</t>
  </si>
  <si>
    <t>Phone Number</t>
  </si>
  <si>
    <t>Check Full name when input URL, SQL, HTTP GET, SQL Injection, XSS</t>
  </si>
  <si>
    <t>Check  if input 2 Alphanumeric</t>
  </si>
  <si>
    <t>Check  if input 50 Alphanumeric</t>
  </si>
  <si>
    <t>Check  if input 10 Numeric</t>
  </si>
  <si>
    <t>Address</t>
  </si>
  <si>
    <t>Check  if input 5 Alphanumeric</t>
  </si>
  <si>
    <t>Check  if input 350 Alphanumeric</t>
  </si>
  <si>
    <t>Check when input URL, SQL, HTTP GET, SQL Injection, XSS</t>
  </si>
  <si>
    <t>Verify that automatic trim the space</t>
  </si>
  <si>
    <t>Province</t>
  </si>
  <si>
    <t>Check Province by input data</t>
  </si>
  <si>
    <t xml:space="preserve">Check Province by select </t>
  </si>
  <si>
    <t>District</t>
  </si>
  <si>
    <t>Ward</t>
  </si>
  <si>
    <t>Check value of the District droplist is sort ascending</t>
  </si>
  <si>
    <t>Label for delivery</t>
  </si>
  <si>
    <t>Verify that can NOT save successfully when input invalid data all fields</t>
  </si>
  <si>
    <t>Check if create Address that is the same as an existing one</t>
  </si>
  <si>
    <t>funtion Save, Cancel</t>
  </si>
  <si>
    <t>Check allow to copy &amp; paste value</t>
  </si>
  <si>
    <t>Main Function</t>
  </si>
  <si>
    <t>Check initial status</t>
  </si>
  <si>
    <t>Check  if input data in the range from 2-50 Alphanumeric</t>
  </si>
  <si>
    <t>Verify that automatic trim the space before and after</t>
  </si>
  <si>
    <t>Check  if input 11 Numeric</t>
  </si>
  <si>
    <t>Check that show error message if input 9 Numeric</t>
  </si>
  <si>
    <t>Check  if input special character</t>
  </si>
  <si>
    <t>Check  if input alphabetical character</t>
  </si>
  <si>
    <t>Check Province by select second value</t>
  </si>
  <si>
    <t>Check Province droplist has a scroll bar</t>
  </si>
  <si>
    <t>Check NOT allow to copy &amp; paste value</t>
  </si>
  <si>
    <t>Check District by input data</t>
  </si>
  <si>
    <t>Check District by select</t>
  </si>
  <si>
    <t xml:space="preserve">Check District by select second value </t>
  </si>
  <si>
    <t>Check District droplist has a scroll bar</t>
  </si>
  <si>
    <t>Check value of the Province droplist is 63 provinces and sort ascending</t>
  </si>
  <si>
    <t>Check District will be updated when Province value is changed</t>
  </si>
  <si>
    <t>Check Ward will be updated when Province value is changed</t>
  </si>
  <si>
    <t>Check Ward by input data</t>
  </si>
  <si>
    <t>Check Ward by select</t>
  </si>
  <si>
    <t xml:space="preserve">Check Ward by select second value </t>
  </si>
  <si>
    <t>Check Ward droplist has a scroll bar</t>
  </si>
  <si>
    <t>Check only clickable when District option is selected</t>
  </si>
  <si>
    <t>home</t>
  </si>
  <si>
    <t>Verify that can NOT save successfully when not input data all fields</t>
  </si>
  <si>
    <t xml:space="preserve">Check Home and Office button is clickable </t>
  </si>
  <si>
    <t>Check Home and Office icon</t>
  </si>
  <si>
    <t>. Address created exists on database and displayed on Address list</t>
  </si>
  <si>
    <t>Verify save successfully when input valid data all fields as Home</t>
  </si>
  <si>
    <t>Verify save successfully when input valid data all fields as Office</t>
  </si>
  <si>
    <t>Check multi address for one persion</t>
  </si>
  <si>
    <t>Check if click on Cancel button when input nothing</t>
  </si>
  <si>
    <t>Check if click on Cancel button when input valid data all fields</t>
  </si>
  <si>
    <t>Pre-condition: get to Add New Address page</t>
  </si>
  <si>
    <t>1. Observe Full name</t>
  </si>
  <si>
    <t>1.1 Placeholder displays "First Last"
1.2. Full Name field is blank</t>
  </si>
  <si>
    <t>Error message 1: Please enter your Full name</t>
  </si>
  <si>
    <t>Check if input special character</t>
  </si>
  <si>
    <t>Check if input 1 Alphanumeric</t>
  </si>
  <si>
    <t>Error message 2: The name length should be 2-50 
characters</t>
  </si>
  <si>
    <t>Check if input  51 Alphanumeric</t>
  </si>
  <si>
    <t>3. Show error message below the Full Name field</t>
  </si>
  <si>
    <t>Check if X icon is displayed when input data and clickable to clear data</t>
  </si>
  <si>
    <t>1. Observe Phone Number</t>
  </si>
  <si>
    <t>1.1 Placeholder displays "Please enter your phone number"
1.2. Phone Number field is blank</t>
  </si>
  <si>
    <t>3. Show error message below the Phone Number field</t>
  </si>
  <si>
    <t xml:space="preserve">Error message 2: Please enter your Phone number </t>
  </si>
  <si>
    <t>Error message 1: The length of phone number
should be 10 characters</t>
  </si>
  <si>
    <t>Check Phone Number when input URL, SQL, HTTP GET, SQL Injection, XSS</t>
  </si>
  <si>
    <t>Check if Phone number have the space between the digits</t>
  </si>
  <si>
    <t>3.1 Phone Number display "086900806"
3.2 Show error message below the Phone Number field</t>
  </si>
  <si>
    <t>1. Observe Address</t>
  </si>
  <si>
    <t>Error message "Please enter your Address" displays below the Address field</t>
  </si>
  <si>
    <t>Check that show error message if input 4 Alphanumeric</t>
  </si>
  <si>
    <t xml:space="preserve">Error message "Please enter your Address" </t>
  </si>
  <si>
    <t>Check  if input 10 Alphanumeric</t>
  </si>
  <si>
    <t>Check if input 351 Alphanumeric</t>
  </si>
  <si>
    <t>3. Show error message below the Address field</t>
  </si>
  <si>
    <t>1.1. Placeholder displays "First Last"
1.2. Address field is blank</t>
  </si>
  <si>
    <t>Error message "Please select your Province "</t>
  </si>
  <si>
    <t>2. Province droplist is 63 provinces and sort ascending</t>
  </si>
  <si>
    <t>3. Can not input data</t>
  </si>
  <si>
    <t>Check Province by copy &amp; paste value</t>
  </si>
  <si>
    <t>3. Can not paste data</t>
  </si>
  <si>
    <t>1. Observe District</t>
  </si>
  <si>
    <t>1.1. Placeholder displays "Please choose your Ward"
1.2. Ward field is blank</t>
  </si>
  <si>
    <t>Check only clickable when Province option is selected</t>
  </si>
  <si>
    <t>1. Observe Province</t>
  </si>
  <si>
    <t>1.1. Placeholder displays "Please choose your province"
1.2. Province field is blank</t>
  </si>
  <si>
    <t>3. Show error message below the Province field</t>
  </si>
  <si>
    <t>1. Click on Province
2. Observe Province</t>
  </si>
  <si>
    <t>2. Scroll bar is displayed in drop-down list</t>
  </si>
  <si>
    <t>1. Observe Ward</t>
  </si>
  <si>
    <t>2. Ward can not click
6. Ward can click</t>
  </si>
  <si>
    <t>Check value of the Ward droplist is sort ascending</t>
  </si>
  <si>
    <t>4. Ward droplist is sort ascending</t>
  </si>
  <si>
    <t>1.1. Placeholder displays "Please choose your District"
1.2. Ward field is blank</t>
  </si>
  <si>
    <t>1. Select "Ha Noi" in Province and "Hoang Mai" District
2. Input Ward "Dinh Cong"
3. Observe Ward</t>
  </si>
  <si>
    <t>4. Ward display "Dinh Cong"</t>
  </si>
  <si>
    <t>1. Select "Ha Noi" in Province and "Hoang Mai" District 
3. Select Ward "Dinh Cong" 
4. Observe Ward
5. Select Ward "Linh Nam"</t>
  </si>
  <si>
    <t>3. Ward display "Dinh Cong"
5. Ward display "Linh Nam"</t>
  </si>
  <si>
    <t>1. Select "Ha Noi" in Province and "Thanh Xuan" in District
2. Click on Ward
3. Observe Ward</t>
  </si>
  <si>
    <t>1. Click on Ward
2. Observe Ward
4. Select "Ha Noi" in Province and "Thanh Xuan" in District
5. Click on Ward
6. Observe Ward</t>
  </si>
  <si>
    <t>1. Select "Ha Noi" in Province and "Hoang Mai" District 
2. Observe Ward</t>
  </si>
  <si>
    <t>1. Observe Home and Office button</t>
  </si>
  <si>
    <t xml:space="preserve">1. Observe Home and Office button have icon </t>
  </si>
  <si>
    <t>1. Observe Label for delivery</t>
  </si>
  <si>
    <t>1. Home button is default selected and highlighted</t>
  </si>
  <si>
    <t>1. Click on Office button
2. Observe Office button
3. Click on Home button
4. Observe Home button</t>
  </si>
  <si>
    <t>2. Office button is selected and highlighted
4. Home button is selected and highlighted</t>
  </si>
  <si>
    <t>3. Address is saved successfully and displayed correctly in Address Book</t>
  </si>
  <si>
    <t>3. Address is NOT saved successfully and show error message on all fields blank</t>
  </si>
  <si>
    <t>3. Address is NOT saved successfully and show error message on all fields invalid</t>
  </si>
  <si>
    <t xml:space="preserve">7. 2 identical addresses are displayed </t>
  </si>
  <si>
    <t xml:space="preserve">7. 2 addresses with the same Full Name and Phone Number but different all other fields are displayed </t>
  </si>
  <si>
    <t>1. Leave all fields blank as default
2. Click on Cancel button
3. Observe screen</t>
  </si>
  <si>
    <t>1. Input valid data on all mandatory fields
2. Click on Cancel button
3. Observe screen</t>
  </si>
  <si>
    <t>1. Input valid data on all mandatory fields
2. Click Save
3. Observe screen
4. Get to Add New Address page
5. Input the same Full Name and Phone Number but different all other fields
6. Click on Save button
7. Observe screen</t>
  </si>
  <si>
    <t>1. Input valid data on all mandatory fields
2. Click Save
3. Observe screen
4. Get to Add New Address page
5. Input valid data on all mandatory fields like the same the first one
6. Click on Save button
7. Observe screen</t>
  </si>
  <si>
    <t>1. Input invalid data on all mandatory fields
2. Click on Office button
3. Click on Save button
4. Observe screen</t>
  </si>
  <si>
    <t>1. Leave all fields blank as default
2. Click on Save button
3. Observe screen</t>
  </si>
  <si>
    <t>1. Input valid data on all mandatory fields
2. Click on Office button
3. Click on Save button
4. Observe screen</t>
  </si>
  <si>
    <t>1. Input valid data on all mandatory fields
2. Click on Save button
3. Observe screen</t>
  </si>
  <si>
    <t>3. Back to Address Book screen, ignore all data.</t>
  </si>
  <si>
    <t>Check mandatory of this field</t>
  </si>
  <si>
    <t>1. Select Province "Ha Noi"
2. Click on District
3. Observe District</t>
  </si>
  <si>
    <t>3. District droplist is sort ascending</t>
  </si>
  <si>
    <t>1. Select Province "Ha Noi"
2. Input District "Thanh Xuan"
3. Observe District</t>
  </si>
  <si>
    <t>1. Select Province "Ha Noi"
3. Select District "Thanh Xuan"
4. Observe District
5. Select District "Hoang Mai"
6. Observe District</t>
  </si>
  <si>
    <t>3. District display "Thanh Xuan"
6. District display "Hoang Mai"</t>
  </si>
  <si>
    <t>1. Select Province "Ha Noi"
2. Paste District "Thanh Xuan"
3. Observe District</t>
  </si>
  <si>
    <t>1. Select Province "Ha Noi"
2. Observe District</t>
  </si>
  <si>
    <t>1. Leave District as default and input valid data on all mandatory fields
2. Click on Save button
3. Observe  District</t>
  </si>
  <si>
    <t>1. Leave Province as default and input valid data on all mandatory fields
2. Click on Save button
3. Observe Province</t>
  </si>
  <si>
    <t>1. Leave Address as default and input valid data on all mandatory fields
2. Click on Save button
3. Observe Address</t>
  </si>
  <si>
    <t>1. Input Address "1234" and input valid data on all mandatory fields
2. Click on Save button
3. Observe Address</t>
  </si>
  <si>
    <t>1. Input Address "12345" and input valid data on all mandatory fields
2. Click on Save button
3. Observe Address</t>
  </si>
  <si>
    <t>1. Input Address "12345abcxy" and input valid data on all mandatory fields
2. Click on Save button
3. Observe Address</t>
  </si>
  <si>
    <t>1. Input Address "1" 350 times and input valid data on all mandatory fields
2. Click on Save button
3. Observe Address</t>
  </si>
  <si>
    <t>1. Input Address "1" 351 times and input valid data on all mandatory fields
2. Click on Save button
3. Observe Address</t>
  </si>
  <si>
    <t>1. Input Address "    12345 abcxyz    " and input valid data on all mandatory fields
2. Click on Save button
3. Observe Address</t>
  </si>
  <si>
    <t>1. Input Address "@" and input valid data on all mandatory fields
2. Click on Save button
3. Observe Address</t>
  </si>
  <si>
    <t>1. Input Address "CREATE DATABASE 1" and valid data on all mandatory fields
2. Click on Save button
3. Observe Address</t>
  </si>
  <si>
    <t>1. Paste Address "12345abcd" and input valid data on all mandatory fields
3. Click on Save button
3. Observe Address</t>
  </si>
  <si>
    <t>1. Input Address "12345abc" and valid data on all mandatory fields
2. Click on X icon
3. Click on Save button
4. Observe Address</t>
  </si>
  <si>
    <t>3.1 Full name display "@"
3.2 Show error message below the Full Name field</t>
  </si>
  <si>
    <t>3.1 Full name display "a"
3.2 Show error message below the Full Name field</t>
  </si>
  <si>
    <t>3. Full name display "ab"</t>
  </si>
  <si>
    <t>3. Full name display "Le Tuan Sang"</t>
  </si>
  <si>
    <t>3. Full name display "LeTuanSangLeTuanSangLeTuanSangLeTuanSangLeTuanSang"</t>
  </si>
  <si>
    <t>3.1 Full name display "LeTuanSangLeTuanSangLeTuanSangLeTuanSangLeTuanSangg"
3.2 Show error message below the Full Name field</t>
  </si>
  <si>
    <t>3. Full name display "CREATE DATABASE 1"</t>
  </si>
  <si>
    <t>4. Full name display nothing and show error message below the Full Name field</t>
  </si>
  <si>
    <t>1. Leave Full name as default and input valid data on all mandatory fields
2. Click on Save button
3. Observe Full name</t>
  </si>
  <si>
    <t>1. Input Full name "@" and valid data on all mandatory fields
2. Click on Save button
3. Observe Full name</t>
  </si>
  <si>
    <t>1. Input Full name "a" and valid data on all mandatory fields
2. Click on Save button
3. Observe Full name</t>
  </si>
  <si>
    <t>1. Input Full name "ab" and valid data on all mandatory fields
2. Click on Save button
3. Observe Full name</t>
  </si>
  <si>
    <t>1. Input Full name "LeTuanSang" and valid data on all mandatory fields
2. Click on Save button
3. Observe Full name</t>
  </si>
  <si>
    <t>1. Input Full name "LeTuanSangLeTuanSangLeTuanSangLeTuanSangLeTuanSang" and valid data on all mandatory fields
2. Click on Save button
3. Observe Full name</t>
  </si>
  <si>
    <t>1. Input Full name "LeTuanSangLeTuanSangLeTuanSangLeTuanSangLeTuanSangg" and valid data on all mandatory fields
2. Click on Save button
3. Observe Full name</t>
  </si>
  <si>
    <t>1. Input Full name "   Le Tuan Sang    " and valid data on all mandatory fields
2. Click on Save button
3. Observe Full name</t>
  </si>
  <si>
    <t>1. Input Full name "CREATE DATABASE 1" and valid data on all mandatory fields
2. Click on Save button
3. Observe Full name</t>
  </si>
  <si>
    <t>1. Paste Full name "ab" and input valid data on all mandatory fields
2. Click on Save button
3. Observe Full name</t>
  </si>
  <si>
    <t>1. Input Full name "ab" and input valid data on all mandatory fields
2. Click on X icon
3. Click on Save button
4. Observe Full name</t>
  </si>
  <si>
    <t>1. Leave Phone Number as default and input valid data on all mandatory fields
2. Click on Save button
3. Observe Phone Number</t>
  </si>
  <si>
    <t>1. Input Phone Number "086900806" and input valid data on all mandatory fields
2. Click on Save button
3. Observe Phone Number</t>
  </si>
  <si>
    <t>1. Input Phone Number "0869008068" and input valid data on all mandatory fields
2. Click on Save button
3. Observe Phone Number</t>
  </si>
  <si>
    <t>1. Input Phone Number "08690080688" and input valid data on all mandatory fields
2. Click on Save button
3. Observe Phone Number</t>
  </si>
  <si>
    <t>1. Input Phone Number "@" and input valid data on all mandatory fields
2. Click on Save button
3. Observe Phone Number</t>
  </si>
  <si>
    <t>1. Input Phone Number "a" and input valid data on all mandatory fields
2. Click on Save button
3. Observe Phone Number</t>
  </si>
  <si>
    <t>1. Input Phone Number "  0869008068   " and input valid data on all mandatory fields
2. Click on Save button
3. Observe Phone Number</t>
  </si>
  <si>
    <t>1. Input Phone Number "0 8 6 9 0 0 8 0 6 8" and input valid data on all mandatory fields
2. Click on Save button
3. Observe Phone Number</t>
  </si>
  <si>
    <t>1. Input Phone Number "CREATE DATABASE 1" and valid data on all mandatory fields
2. Click on Save button
3. Observe Phone Number</t>
  </si>
  <si>
    <t>1. Paste Phone Number "0869008068" and input valid data on all mandatory fields
2. Click on Save button
3. Observe Phone Number</t>
  </si>
  <si>
    <t>1. Input Phone Number "0869008068" and valid data on all mandatory fields
2. Click on X icon
3. Click on Save button
4. Observe Phone Number</t>
  </si>
  <si>
    <t>4. Phone Number display nothing and show error message below the Phone Number field</t>
  </si>
  <si>
    <t>3. Phone Number display "0869008068"</t>
  </si>
  <si>
    <t xml:space="preserve">3.1 Phone Number display "CREATE DATABASE 1"
</t>
  </si>
  <si>
    <t>3.1 Phone Number display "0 8 6 9 0 0 8 0 6 8"
3.2 Show error message below the Phone Number field</t>
  </si>
  <si>
    <t>3.1 Phone Number display "a"
3.2 Show error message below the Phone Number field</t>
  </si>
  <si>
    <t>3.1 Phone Number display "@"
3.2 Show error message below the Phone Number field</t>
  </si>
  <si>
    <t>3.1 Phone Number display "08690080688"
3.2 Show error message below the Phone Number field</t>
  </si>
  <si>
    <t>3.1. Address field displays "1234"
3.2. Error message displays below the Address field</t>
  </si>
  <si>
    <t xml:space="preserve">3.1. Address field displays "12345"
</t>
  </si>
  <si>
    <t xml:space="preserve">3.1. Address field displays "12345abcxy"
</t>
  </si>
  <si>
    <t xml:space="preserve">3.1. Address field displays "a" 350 times
</t>
  </si>
  <si>
    <t>3.1. Address field displays "a" 350 times
3.2. Error message displays below the Address field</t>
  </si>
  <si>
    <t xml:space="preserve">3.1. Address field displays "    12345 abcxyz    "
</t>
  </si>
  <si>
    <t>3.1. Address field displays "@"
3.2. Error message displays below the Address field</t>
  </si>
  <si>
    <t xml:space="preserve">3.1 Address display "CREATE DATABASE 1"
</t>
  </si>
  <si>
    <t>3. Address display "12345abcd"</t>
  </si>
  <si>
    <t>4. Address display nothing and show error message below the Address field</t>
  </si>
  <si>
    <t>2. Can not input data</t>
  </si>
  <si>
    <t>1. Input Province "Ha Noi"
2. Observe Province</t>
  </si>
  <si>
    <t>1. Selec Province "Ha Noi"
2. Observe Province
3. Select Province "Ho Chi Minh"
4. Observe Province</t>
  </si>
  <si>
    <t>1. Select Province "Ha Noi"
2. Observe Province</t>
  </si>
  <si>
    <t>2. Province display "Ha Noi"</t>
  </si>
  <si>
    <t>2. Province display "Ha Noi"
4. Province display "Ho Chi Minh"</t>
  </si>
  <si>
    <t>1. Paste Province "Ha Noi"
2. Observe Province</t>
  </si>
  <si>
    <t>2. Can not paste data</t>
  </si>
  <si>
    <t>1. Select Province "Ha Noi"
2. Select District "Thanh Xuan"
3. Observe District</t>
  </si>
  <si>
    <t>3. District display "Thanh Xuan"</t>
  </si>
  <si>
    <t>1. Select Province "Ha Noi"
2. Observe District
3. Select Province "Ho Chi Minh"
4. Observe District</t>
  </si>
  <si>
    <t>2. District display droplist
4. Droplist is changed</t>
  </si>
  <si>
    <t>1. Click on District
2. Observe District
3. Select "Ho Chi Minh" in Province
4. Click on District
5. Observe District</t>
  </si>
  <si>
    <t>2. District can not click
5. District can click</t>
  </si>
  <si>
    <t>1. Leave Ward as default and input valid data on all mandatory fields
2. Click on Save button
3. Observe  Ward</t>
  </si>
  <si>
    <t>3.1. Placeholder displays "Please choose your Ward"
3.2. Ward field is blank</t>
  </si>
  <si>
    <t>1. Select "Ha Noi" in Province and "Thanh Xuan" in District
2. Click on Ward
3. Observe Ward
4. Select District "Hoang Mai" 
5. Click on Ward
6. Observe Ward</t>
  </si>
  <si>
    <t>3. Ward display droplist
6. Droplist is changed</t>
  </si>
  <si>
    <t>1. Select "Ha Noi" in Province and "Hoang Mai" District 
2. Paste Ward "Dinh Cong" 
3. Observe Ward</t>
  </si>
  <si>
    <t>1. Select "Ha Noi" in Province and "Hoang Mai" District 
2. Select Ward "Dinh Cong" 
3. Observe 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</si>
</sst>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7">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sz val="10"/>
      <name val="Arial"/>
      <family val="2"/>
    </font>
    <font>
      <sz val="11"/>
      <color rgb="FF000000"/>
      <name val="Calibri"/>
      <family val="2"/>
      <scheme val="minor"/>
    </font>
  </fonts>
  <fills count="22">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0"/>
        <bgColor rgb="FFD6D6D6"/>
      </patternFill>
    </fill>
    <fill>
      <patternFill patternType="solid">
        <fgColor rgb="FFFFFFFF"/>
        <bgColor rgb="FFFFFFCC"/>
      </patternFill>
    </fill>
    <fill>
      <patternFill patternType="solid">
        <fgColor theme="0"/>
        <bgColor indexed="26"/>
      </patternFill>
    </fill>
  </fills>
  <borders count="19">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style="thin">
        <color auto="1"/>
      </top>
      <bottom style="thin">
        <color rgb="FFBFBFBF"/>
      </bottom>
      <diagonal/>
    </border>
    <border>
      <left style="thin">
        <color rgb="FFBFBFBF"/>
      </left>
      <right style="thin">
        <color rgb="FFBFBFBF"/>
      </right>
      <top style="thin">
        <color rgb="FFBFBFBF"/>
      </top>
      <bottom style="thin">
        <color indexed="64"/>
      </bottom>
      <diagonal/>
    </border>
    <border>
      <left/>
      <right/>
      <top style="thin">
        <color rgb="FFBFBFBF"/>
      </top>
      <bottom style="thin">
        <color rgb="FFBFBFBF"/>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73">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5" borderId="3" xfId="18" applyFont="1" applyFill="1" applyBorder="1" applyAlignment="1">
      <alignment horizontal="left" vertical="center"/>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41" fillId="13" borderId="11" xfId="18" applyFont="1" applyFill="1" applyBorder="1" applyAlignment="1">
      <alignment horizontal="left" vertical="top" wrapText="1"/>
    </xf>
    <xf numFmtId="0" fontId="1" fillId="13" borderId="11" xfId="18" applyFont="1" applyFill="1" applyBorder="1" applyAlignment="1">
      <alignment horizontal="left" vertical="top"/>
    </xf>
    <xf numFmtId="0" fontId="1" fillId="13" borderId="11" xfId="0" applyFont="1" applyFill="1" applyBorder="1" applyAlignment="1">
      <alignment horizontal="left" vertical="top" wrapText="1"/>
    </xf>
    <xf numFmtId="0" fontId="37" fillId="5" borderId="3" xfId="0" applyFont="1" applyFill="1" applyBorder="1" applyAlignment="1">
      <alignment vertical="top" wrapText="1"/>
    </xf>
    <xf numFmtId="0" fontId="37" fillId="5" borderId="0" xfId="0" applyFont="1" applyFill="1" applyAlignment="1">
      <alignment vertical="top"/>
    </xf>
    <xf numFmtId="0" fontId="41" fillId="5" borderId="11" xfId="18" applyFont="1" applyFill="1" applyBorder="1" applyAlignment="1">
      <alignment horizontal="left" vertical="top" wrapText="1"/>
    </xf>
    <xf numFmtId="0" fontId="1" fillId="5" borderId="11" xfId="18" applyFont="1" applyFill="1" applyBorder="1" applyAlignment="1">
      <alignment horizontal="left" vertical="top"/>
    </xf>
    <xf numFmtId="0" fontId="1" fillId="5" borderId="11" xfId="0" applyFont="1" applyFill="1" applyBorder="1" applyAlignment="1">
      <alignment horizontal="left" vertical="top" wrapText="1"/>
    </xf>
    <xf numFmtId="0" fontId="37" fillId="5" borderId="2" xfId="0" applyFont="1" applyFill="1" applyBorder="1" applyAlignment="1">
      <alignment horizontal="left" vertical="top" wrapText="1"/>
    </xf>
    <xf numFmtId="0" fontId="1" fillId="5" borderId="11" xfId="18" applyFont="1" applyFill="1" applyBorder="1" applyAlignment="1">
      <alignment horizontal="left" vertical="top" wrapText="1"/>
    </xf>
    <xf numFmtId="0" fontId="1" fillId="13" borderId="11" xfId="18" applyFont="1" applyFill="1" applyBorder="1" applyAlignment="1">
      <alignment horizontal="left" vertical="top" wrapText="1"/>
    </xf>
    <xf numFmtId="0" fontId="1" fillId="5" borderId="3" xfId="18" applyFont="1" applyFill="1" applyBorder="1" applyAlignment="1">
      <alignment horizontal="left" vertical="top"/>
    </xf>
    <xf numFmtId="0" fontId="1" fillId="13" borderId="3" xfId="18" applyFont="1" applyFill="1" applyBorder="1" applyAlignment="1">
      <alignment horizontal="left" vertical="top"/>
    </xf>
    <xf numFmtId="0" fontId="1" fillId="5" borderId="4" xfId="18" applyFont="1" applyFill="1" applyBorder="1" applyAlignment="1">
      <alignment horizontal="left" vertical="top" wrapText="1"/>
    </xf>
    <xf numFmtId="0" fontId="37" fillId="5" borderId="4" xfId="0" applyFont="1" applyFill="1" applyBorder="1" applyAlignment="1">
      <alignment vertical="top" wrapText="1"/>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4" borderId="3" xfId="14" applyNumberFormat="1" applyFont="1" applyFill="1" applyBorder="1" applyAlignment="1">
      <alignment horizontal="center" vertical="top" wrapText="1"/>
    </xf>
    <xf numFmtId="165" fontId="61" fillId="14" borderId="3" xfId="14" applyNumberFormat="1" applyFont="1" applyFill="1" applyBorder="1" applyAlignment="1">
      <alignment horizontal="center" vertical="top" wrapText="1"/>
    </xf>
    <xf numFmtId="165" fontId="51" fillId="14" borderId="3" xfId="14" applyNumberFormat="1" applyFont="1" applyFill="1" applyBorder="1" applyAlignment="1">
      <alignment horizontal="center" vertical="top" wrapText="1"/>
    </xf>
    <xf numFmtId="165" fontId="62"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37" fillId="15" borderId="2" xfId="0" applyFont="1" applyFill="1" applyBorder="1" applyAlignment="1">
      <alignment horizontal="left" vertical="top" wrapText="1"/>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7" fillId="17" borderId="3" xfId="0" applyFont="1" applyFill="1" applyBorder="1"/>
    <xf numFmtId="0" fontId="47"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41" fillId="17" borderId="3" xfId="18" applyFont="1" applyFill="1" applyBorder="1" applyAlignment="1">
      <alignment horizontal="left" vertical="top"/>
    </xf>
    <xf numFmtId="0" fontId="15" fillId="17" borderId="3" xfId="18" applyFont="1" applyFill="1" applyBorder="1" applyAlignment="1">
      <alignment horizontal="center" vertical="center"/>
    </xf>
    <xf numFmtId="0" fontId="1" fillId="5" borderId="3" xfId="18" applyFont="1" applyFill="1" applyBorder="1" applyAlignment="1">
      <alignment horizontal="left" vertical="top" wrapText="1"/>
    </xf>
    <xf numFmtId="49" fontId="41" fillId="5" borderId="11" xfId="18" applyNumberFormat="1" applyFont="1" applyFill="1" applyBorder="1" applyAlignment="1">
      <alignment horizontal="left" vertical="top" wrapText="1"/>
    </xf>
    <xf numFmtId="0" fontId="1" fillId="17" borderId="11" xfId="18" applyFont="1" applyFill="1" applyBorder="1" applyAlignment="1">
      <alignment horizontal="left" vertical="top"/>
    </xf>
    <xf numFmtId="0" fontId="1" fillId="17" borderId="11" xfId="0" applyFont="1" applyFill="1" applyBorder="1" applyAlignment="1">
      <alignment horizontal="left" vertical="top" wrapText="1"/>
    </xf>
    <xf numFmtId="0" fontId="37" fillId="19" borderId="3" xfId="0" applyFont="1" applyFill="1" applyBorder="1" applyAlignment="1">
      <alignment horizontal="left" vertical="top" wrapText="1"/>
    </xf>
    <xf numFmtId="0" fontId="1" fillId="5" borderId="10" xfId="0" applyFont="1" applyFill="1" applyBorder="1" applyAlignment="1">
      <alignment horizontal="left" vertical="top" wrapText="1"/>
    </xf>
    <xf numFmtId="0" fontId="1" fillId="13" borderId="10" xfId="0" applyFont="1" applyFill="1" applyBorder="1" applyAlignment="1">
      <alignment horizontal="left" vertical="top" wrapText="1"/>
    </xf>
    <xf numFmtId="0" fontId="1" fillId="17" borderId="10" xfId="0" applyFont="1" applyFill="1" applyBorder="1" applyAlignment="1">
      <alignment horizontal="left" vertical="top" wrapText="1"/>
    </xf>
    <xf numFmtId="0" fontId="37" fillId="5" borderId="3" xfId="0" applyFont="1" applyFill="1" applyBorder="1" applyAlignment="1">
      <alignment horizontal="left" vertical="top" wrapText="1"/>
    </xf>
    <xf numFmtId="0" fontId="0" fillId="18" borderId="3" xfId="0" applyFill="1" applyBorder="1"/>
    <xf numFmtId="0" fontId="37" fillId="17" borderId="3" xfId="0" applyFont="1" applyFill="1" applyBorder="1" applyAlignment="1">
      <alignment horizontal="left" vertical="top" wrapText="1"/>
    </xf>
    <xf numFmtId="0" fontId="41" fillId="17" borderId="11" xfId="18" applyFont="1" applyFill="1" applyBorder="1" applyAlignment="1">
      <alignment horizontal="left" vertical="top" wrapText="1"/>
    </xf>
    <xf numFmtId="0" fontId="19" fillId="17" borderId="0" xfId="0" applyFont="1" applyFill="1" applyBorder="1"/>
    <xf numFmtId="0" fontId="64" fillId="17" borderId="3" xfId="18" applyFont="1" applyFill="1" applyBorder="1" applyAlignment="1">
      <alignment horizontal="left" vertical="top" wrapText="1"/>
    </xf>
    <xf numFmtId="0" fontId="65" fillId="16" borderId="3" xfId="18" applyFont="1" applyFill="1" applyBorder="1" applyAlignment="1">
      <alignment horizontal="left" vertical="center"/>
    </xf>
    <xf numFmtId="0" fontId="1" fillId="5" borderId="3" xfId="18" applyFont="1" applyFill="1" applyBorder="1" applyAlignment="1">
      <alignment horizontal="left" vertical="top" wrapText="1"/>
    </xf>
    <xf numFmtId="0" fontId="37" fillId="20" borderId="2" xfId="0" applyFont="1" applyFill="1" applyBorder="1" applyAlignment="1">
      <alignment horizontal="left" vertical="top" wrapText="1"/>
    </xf>
    <xf numFmtId="0" fontId="1" fillId="17" borderId="11" xfId="18" applyFont="1" applyFill="1" applyBorder="1" applyAlignment="1">
      <alignment horizontal="left" vertical="top" wrapText="1"/>
    </xf>
    <xf numFmtId="0" fontId="1" fillId="5" borderId="3" xfId="18" applyFont="1" applyFill="1" applyBorder="1" applyAlignment="1">
      <alignment horizontal="left" vertical="top" wrapText="1"/>
    </xf>
    <xf numFmtId="0" fontId="1" fillId="5" borderId="3" xfId="18" applyFont="1" applyFill="1" applyBorder="1" applyAlignment="1">
      <alignment horizontal="left" vertical="top" wrapText="1"/>
    </xf>
    <xf numFmtId="0" fontId="37" fillId="17" borderId="16" xfId="0" applyFont="1" applyFill="1" applyBorder="1" applyAlignment="1">
      <alignment horizontal="left" vertical="top" wrapText="1"/>
    </xf>
    <xf numFmtId="0" fontId="66" fillId="20" borderId="2" xfId="0" applyFont="1" applyFill="1" applyBorder="1" applyAlignment="1">
      <alignment horizontal="left" vertical="top" wrapText="1"/>
    </xf>
    <xf numFmtId="0" fontId="37" fillId="5" borderId="0" xfId="0" applyFont="1" applyFill="1" applyBorder="1" applyAlignment="1">
      <alignment horizontal="left" vertical="top" wrapText="1"/>
    </xf>
    <xf numFmtId="0" fontId="37" fillId="5" borderId="16" xfId="0" applyFont="1" applyFill="1" applyBorder="1" applyAlignment="1">
      <alignment horizontal="left" vertical="top" wrapText="1"/>
    </xf>
    <xf numFmtId="0" fontId="37" fillId="5" borderId="17" xfId="0" applyFont="1" applyFill="1" applyBorder="1" applyAlignment="1">
      <alignment horizontal="left" vertical="top" wrapText="1"/>
    </xf>
    <xf numFmtId="0" fontId="1" fillId="13" borderId="12" xfId="18" applyFont="1" applyFill="1" applyBorder="1" applyAlignment="1">
      <alignment horizontal="left" vertical="top" wrapText="1"/>
    </xf>
    <xf numFmtId="0" fontId="15" fillId="16" borderId="3" xfId="18" applyFont="1" applyFill="1" applyBorder="1" applyAlignment="1">
      <alignment horizontal="left" vertical="center" wrapText="1"/>
    </xf>
    <xf numFmtId="0" fontId="1" fillId="5" borderId="0" xfId="0" applyFont="1" applyFill="1" applyAlignment="1">
      <alignment wrapText="1"/>
    </xf>
    <xf numFmtId="0" fontId="65" fillId="21" borderId="3" xfId="0" quotePrefix="1" applyFont="1" applyFill="1" applyBorder="1" applyAlignment="1">
      <alignment horizontal="left" vertical="top" wrapText="1"/>
    </xf>
    <xf numFmtId="0" fontId="65" fillId="5" borderId="11" xfId="18" applyFont="1" applyFill="1" applyBorder="1" applyAlignment="1">
      <alignment horizontal="left" vertical="top" wrapText="1"/>
    </xf>
    <xf numFmtId="0" fontId="15" fillId="12" borderId="5" xfId="18" applyFont="1" applyFill="1" applyBorder="1" applyAlignment="1">
      <alignment vertical="center"/>
    </xf>
    <xf numFmtId="0" fontId="15" fillId="12" borderId="18" xfId="18" applyFont="1" applyFill="1" applyBorder="1" applyAlignment="1">
      <alignment vertical="center"/>
    </xf>
    <xf numFmtId="0" fontId="15" fillId="12" borderId="13" xfId="18" applyFont="1" applyFill="1" applyBorder="1" applyAlignment="1">
      <alignment vertical="center"/>
    </xf>
    <xf numFmtId="0" fontId="1" fillId="5" borderId="11" xfId="18" quotePrefix="1"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5" fillId="17" borderId="3" xfId="18" applyFont="1" applyFill="1" applyBorder="1" applyAlignment="1">
      <alignment horizontal="center" vertical="center"/>
    </xf>
    <xf numFmtId="0" fontId="41" fillId="17"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6"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4" fillId="0" borderId="3" xfId="14" applyNumberFormat="1" applyFont="1" applyBorder="1" applyAlignment="1">
      <alignment horizontal="left" vertical="top" wrapText="1"/>
    </xf>
    <xf numFmtId="164" fontId="51"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xr:uid="{00000000-0005-0000-0000-000000000000}"/>
    <cellStyle name="background 2" xfId="3" xr:uid="{00000000-0005-0000-0000-000001000000}"/>
    <cellStyle name="body_tyext" xfId="4" xr:uid="{00000000-0005-0000-0000-000002000000}"/>
    <cellStyle name="cell" xfId="5" xr:uid="{00000000-0005-0000-0000-000003000000}"/>
    <cellStyle name="document title" xfId="6" xr:uid="{00000000-0005-0000-0000-000004000000}"/>
    <cellStyle name="group" xfId="7" xr:uid="{00000000-0005-0000-0000-000005000000}"/>
    <cellStyle name="Header" xfId="8" xr:uid="{00000000-0005-0000-0000-000006000000}"/>
    <cellStyle name="Heading 3" xfId="9" xr:uid="{00000000-0005-0000-0000-000007000000}"/>
    <cellStyle name="Hyperlink" xfId="1" builtinId="8"/>
    <cellStyle name="Hyperlink 2" xfId="10" xr:uid="{00000000-0005-0000-0000-000009000000}"/>
    <cellStyle name="Normal" xfId="0" builtinId="0"/>
    <cellStyle name="Normal 2" xfId="11" xr:uid="{00000000-0005-0000-0000-00000B000000}"/>
    <cellStyle name="Normal 2 2" xfId="12" xr:uid="{00000000-0005-0000-0000-00000C000000}"/>
    <cellStyle name="Normal 2 3" xfId="13" xr:uid="{00000000-0005-0000-0000-00000D000000}"/>
    <cellStyle name="Normal 3" xfId="14" xr:uid="{00000000-0005-0000-0000-00000E000000}"/>
    <cellStyle name="Normal 4" xfId="15" xr:uid="{00000000-0005-0000-0000-00000F000000}"/>
    <cellStyle name="Normal 6" xfId="16" xr:uid="{00000000-0005-0000-0000-000010000000}"/>
    <cellStyle name="Normal_GUI - Checklist" xfId="17" xr:uid="{00000000-0005-0000-0000-000011000000}"/>
    <cellStyle name="Normal_Sheet1" xfId="18"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5" xr:uid="{00000000-0005-0000-0000-000019000000}"/>
    <cellStyle name="標準_040802 債権ＤＢ" xfId="26" xr:uid="{00000000-0005-0000-0000-00001A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1'!$B$55:$B$86</c:f>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that show error message if leave blank</c:v>
                </c:pt>
                <c:pt idx="6">
                  <c:v>Check value of the Province droplist is 63 provinces and sort ascending</c:v>
                </c:pt>
                <c:pt idx="7">
                  <c:v>Check Province by input data</c:v>
                </c:pt>
                <c:pt idx="8">
                  <c:v>Check Province by select </c:v>
                </c:pt>
                <c:pt idx="9">
                  <c:v>Check Province by select second value</c:v>
                </c:pt>
                <c:pt idx="10">
                  <c:v>Check Province by copy &amp; paste value</c:v>
                </c:pt>
                <c:pt idx="11">
                  <c:v>Check Province droplist has a scroll bar</c:v>
                </c:pt>
                <c:pt idx="12">
                  <c:v>District</c:v>
                </c:pt>
                <c:pt idx="13">
                  <c:v>Check initial status</c:v>
                </c:pt>
                <c:pt idx="14">
                  <c:v>Check that show error message if leave blank</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that show error message if leave blank</c:v>
                </c:pt>
                <c:pt idx="26">
                  <c:v>Check only clickable when District option is selected</c:v>
                </c:pt>
                <c:pt idx="27">
                  <c:v>Check value of the Ward droplist is sort ascending</c:v>
                </c:pt>
                <c:pt idx="28">
                  <c:v>Check Ward will be updated when Province value is changed</c:v>
                </c:pt>
                <c:pt idx="29">
                  <c:v>Check Ward by input data</c:v>
                </c:pt>
                <c:pt idx="30">
                  <c:v>Check Ward by select</c:v>
                </c:pt>
                <c:pt idx="31">
                  <c:v>Check Ward by select second value </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1'!$A$87:$A$156</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1'!$B$87:$B$156</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485-4A77-BDEB-44748529526F}"/>
            </c:ext>
          </c:extLst>
        </c:ser>
        <c:ser>
          <c:idx val="1"/>
          <c:order val="1"/>
          <c:tx>
            <c:strRef>
              <c:f>'User Story 1'!$C$55:$C$86</c:f>
              <c:strCache>
                <c:ptCount val="32"/>
                <c:pt idx="0">
                  <c:v>1. Input Address "CREATE DATABASE 1" and valid data on all mandatory fields
2. Click on Save button
3. Observe Address</c:v>
                </c:pt>
                <c:pt idx="1">
                  <c:v>1. Paste Address "12345abcd" and input valid data on all mandatory fields
3. Click on Save button
3. Observe Address</c:v>
                </c:pt>
                <c:pt idx="2">
                  <c:v>1. Input Address "12345abc" and valid data on all mandatory fields
2. Click on X icon
3. Click on Save button
4. Observe Address</c:v>
                </c:pt>
                <c:pt idx="3">
                  <c:v>Pre-condition: get to Add New Address page</c:v>
                </c:pt>
                <c:pt idx="4">
                  <c:v>1. Observe Province</c:v>
                </c:pt>
                <c:pt idx="5">
                  <c:v>1. Leave Province as default and input valid data on all mandatory fields
2. Click on Save button
3. Observe Province</c:v>
                </c:pt>
                <c:pt idx="6">
                  <c:v>1. Click on Province
2. Observe Province</c:v>
                </c:pt>
                <c:pt idx="7">
                  <c:v>1. Input Province "Ha Noi"
2. Observe Province</c:v>
                </c:pt>
                <c:pt idx="8">
                  <c:v>1. Select Province "Ha Noi"
2. Observe Province</c:v>
                </c:pt>
                <c:pt idx="9">
                  <c:v>1. Selec Province "Ha Noi"
2. Observe Province
3. Select Province "Ho Chi Minh"
4. Observe Province</c:v>
                </c:pt>
                <c:pt idx="10">
                  <c:v>1. Paste Province "Ha Noi"
2. Observe Province</c:v>
                </c:pt>
                <c:pt idx="11">
                  <c:v>1. Click on Province
2. Observe Province</c:v>
                </c:pt>
                <c:pt idx="12">
                  <c:v>Pre-condition: get to Add New Address page</c:v>
                </c:pt>
                <c:pt idx="13">
                  <c:v>1. Observe District</c:v>
                </c:pt>
                <c:pt idx="14">
                  <c:v>1. Leave District as default and input valid data on all mandatory fields
2. Click on Save button
3. Observe  District</c:v>
                </c:pt>
                <c:pt idx="15">
                  <c:v>1. Click on District
2. Observe District
3. Select "Ho Chi Minh" in Province
4. Click on District
5. Observe District</c:v>
                </c:pt>
                <c:pt idx="16">
                  <c:v>1. Select Province "Ha Noi"
2. Click on District
3. Observe District</c:v>
                </c:pt>
                <c:pt idx="17">
                  <c:v>1. Select Province "Ha Noi"
2. Observe District
3. Select Province "Ho Chi Minh"
4. Observe District</c:v>
                </c:pt>
                <c:pt idx="18">
                  <c:v>1. Select Province "Ha Noi"
2. Input District "Thanh Xuan"
3. Observe District</c:v>
                </c:pt>
                <c:pt idx="19">
                  <c:v>1. Select Province "Ha Noi"
2. Select District "Thanh Xuan"
3. Observe District</c:v>
                </c:pt>
                <c:pt idx="20">
                  <c:v>1. Select Province "Ha Noi"
3. Select District "Thanh Xuan"
4. Observe District
5. Select District "Hoang Mai"
6. Observe District</c:v>
                </c:pt>
                <c:pt idx="21">
                  <c:v>1. Select Province "Ha Noi"
2. Paste District "Thanh Xuan"
3. Observe District</c:v>
                </c:pt>
                <c:pt idx="22">
                  <c:v>1. Select Province "Ha Noi"
2. Observe District</c:v>
                </c:pt>
                <c:pt idx="23">
                  <c:v>Pre-condition: get to Add New Address page</c:v>
                </c:pt>
                <c:pt idx="24">
                  <c:v>1. Observe Ward</c:v>
                </c:pt>
                <c:pt idx="25">
                  <c:v>1. Leave Ward as default and input valid data on all mandatory fields
2. Click on Save button
3. Observe  Ward</c:v>
                </c:pt>
                <c:pt idx="26">
                  <c:v>1. Click on Ward
2. Observe Ward
4. Select "Ha Noi" in Province and "Thanh Xuan" in District
5. Click on Ward
6. Observe Ward</c:v>
                </c:pt>
                <c:pt idx="27">
                  <c:v>1. Select "Ha Noi" in Province and "Thanh Xuan" in District
2. Click on Ward
3. Observe Ward</c:v>
                </c:pt>
                <c:pt idx="28">
                  <c:v>1. Select "Ha Noi" in Province and "Thanh Xuan" in District
2. Click on Ward
3. Observe Ward
4. Select District "Hoang Mai" 
5. Click on Ward
6. Observe Ward</c:v>
                </c:pt>
                <c:pt idx="29">
                  <c:v>1. Select "Ha Noi" in Province and "Hoang Mai" District
2. Input Ward "Dinh Cong"
3. Observe Ward</c:v>
                </c:pt>
                <c:pt idx="30">
                  <c:v>1. Select "Ha Noi" in Province and "Hoang Mai" District 
2. Select Ward "Dinh Cong" 
3. Observe Ward</c:v>
                </c:pt>
                <c:pt idx="31">
                  <c:v>1. Select "Ha Noi" in Province and "Hoang Mai" District 
3. Select Ward "Dinh Cong" 
4. Observe Ward
5. Select Ward "Linh Nam"</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1'!$A$87:$A$156</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1'!$C$87:$C$156</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485-4A77-BDEB-44748529526F}"/>
            </c:ext>
          </c:extLst>
        </c:ser>
        <c:ser>
          <c:idx val="2"/>
          <c:order val="2"/>
          <c:tx>
            <c:strRef>
              <c:f>'User Story 1'!$D$55:$D$86</c:f>
              <c:strCache>
                <c:ptCount val="32"/>
                <c:pt idx="0">
                  <c:v>3.1 Address display "CREATE DATABASE 1"
</c:v>
                </c:pt>
                <c:pt idx="1">
                  <c:v>3. Address display "12345abcd"</c:v>
                </c:pt>
                <c:pt idx="2">
                  <c:v>4. Address display nothing and show error message below the Address field</c:v>
                </c:pt>
                <c:pt idx="4">
                  <c:v>1.1. Placeholder displays "Please choose your province"
1.2. Province field is blank</c:v>
                </c:pt>
                <c:pt idx="5">
                  <c:v>3. Show error message below the Province field</c:v>
                </c:pt>
                <c:pt idx="6">
                  <c:v>2. Province droplist is 63 provinces and sort ascending</c:v>
                </c:pt>
                <c:pt idx="7">
                  <c:v>2. Can not input data</c:v>
                </c:pt>
                <c:pt idx="8">
                  <c:v>2. Province display "Ha Noi"</c:v>
                </c:pt>
                <c:pt idx="9">
                  <c:v>2. Province display "Ha Noi"
4. Province display "Ho Chi Minh"</c:v>
                </c:pt>
                <c:pt idx="10">
                  <c:v>2. Can not paste data</c:v>
                </c:pt>
                <c:pt idx="11">
                  <c:v>2. Scroll bar is displayed in drop-down list</c:v>
                </c:pt>
                <c:pt idx="13">
                  <c:v>1.1. Placeholder displays "Please choose your District"
1.2. Ward field is blank</c:v>
                </c:pt>
                <c:pt idx="14">
                  <c:v>3.1. Placeholder displays "Please choose your Ward"
3.2. Ward field is blank</c:v>
                </c:pt>
                <c:pt idx="15">
                  <c:v>2. District can not click
5. District can click</c:v>
                </c:pt>
                <c:pt idx="16">
                  <c:v>3. District droplist is sort ascending</c:v>
                </c:pt>
                <c:pt idx="17">
                  <c:v>2. District display droplist
4. Droplist is changed</c:v>
                </c:pt>
                <c:pt idx="18">
                  <c:v>3. Can not input data</c:v>
                </c:pt>
                <c:pt idx="19">
                  <c:v>3. District display "Thanh Xuan"</c:v>
                </c:pt>
                <c:pt idx="20">
                  <c:v>3. District display "Thanh Xuan"
6. District display "Hoang Mai"</c:v>
                </c:pt>
                <c:pt idx="21">
                  <c:v>3. Can not paste data</c:v>
                </c:pt>
                <c:pt idx="22">
                  <c:v>2. Scroll bar is displayed in drop-down list</c:v>
                </c:pt>
                <c:pt idx="24">
                  <c:v>1.1. Placeholder displays "Please choose your Ward"
1.2. Ward field is blank</c:v>
                </c:pt>
                <c:pt idx="25">
                  <c:v>3.1. Placeholder displays "Please choose your Ward"
3.2. Ward field is blank</c:v>
                </c:pt>
                <c:pt idx="26">
                  <c:v>2. Ward can not click
6. Ward can click</c:v>
                </c:pt>
                <c:pt idx="27">
                  <c:v>4. Ward droplist is sort ascending</c:v>
                </c:pt>
                <c:pt idx="28">
                  <c:v>3. Ward display droplist
6. Droplist is changed</c:v>
                </c:pt>
                <c:pt idx="29">
                  <c:v>3. Can not input data</c:v>
                </c:pt>
                <c:pt idx="30">
                  <c:v>4. Ward display "Dinh Cong"</c:v>
                </c:pt>
                <c:pt idx="31">
                  <c:v>3. Ward display "Dinh Cong"
5. Ward display "Linh Nam"</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1'!$A$87:$A$156</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1'!$D$87:$D$156</c:f>
              <c:numCache>
                <c:formatCode>General</c:formatCode>
                <c:ptCount val="70"/>
                <c:pt idx="0">
                  <c:v>0</c:v>
                </c:pt>
                <c:pt idx="1">
                  <c:v>0</c:v>
                </c:pt>
                <c:pt idx="3">
                  <c:v>0</c:v>
                </c:pt>
                <c:pt idx="4">
                  <c:v>0</c:v>
                </c:pt>
                <c:pt idx="5">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485-4A77-BDEB-44748529526F}"/>
            </c:ext>
          </c:extLst>
        </c:ser>
        <c:ser>
          <c:idx val="3"/>
          <c:order val="3"/>
          <c:tx>
            <c:strRef>
              <c:f>'User Story 1'!$F$55:$F$86</c:f>
              <c:strCache>
                <c:ptCount val="32"/>
                <c:pt idx="0">
                  <c:v>3.1 Address display "CREATE DATABASE 1"
</c:v>
                </c:pt>
                <c:pt idx="1">
                  <c:v>3. Address display "12345abcd"</c:v>
                </c:pt>
                <c:pt idx="2">
                  <c:v>4. Address display nothing and show error message below the Address field</c:v>
                </c:pt>
                <c:pt idx="4">
                  <c:v>1.1. Placeholder displays "Please choose your province"
1.2. Province field is blank</c:v>
                </c:pt>
                <c:pt idx="5">
                  <c:v>Error message "Please select your Province "</c:v>
                </c:pt>
                <c:pt idx="6">
                  <c:v>2. Province droplist is 63 provinces and sort ascending</c:v>
                </c:pt>
                <c:pt idx="7">
                  <c:v>2. Can not input data</c:v>
                </c:pt>
                <c:pt idx="8">
                  <c:v>2. Province display "Ha Noi"</c:v>
                </c:pt>
                <c:pt idx="9">
                  <c:v>2. Province display "Ha Noi"
4. Province display "Ho Chi Minh"</c:v>
                </c:pt>
                <c:pt idx="10">
                  <c:v>2. Can not paste data</c:v>
                </c:pt>
                <c:pt idx="11">
                  <c:v>2. Scroll bar is displayed in drop-down list</c:v>
                </c:pt>
                <c:pt idx="13">
                  <c:v>1.1. Placeholder displays "Please choose your District"
1.2. Ward field is blank</c:v>
                </c:pt>
                <c:pt idx="14">
                  <c:v>3.1. Placeholder displays "Please choose your Ward"
3.2. Ward field is blank</c:v>
                </c:pt>
                <c:pt idx="15">
                  <c:v>2. District can not click
5. District can click</c:v>
                </c:pt>
                <c:pt idx="16">
                  <c:v>3. District droplist is sort ascending</c:v>
                </c:pt>
                <c:pt idx="17">
                  <c:v>2. District display droplist
4. Droplist is changed</c:v>
                </c:pt>
                <c:pt idx="18">
                  <c:v>3. Can not input data</c:v>
                </c:pt>
                <c:pt idx="19">
                  <c:v>3. District display "Thanh Xuan"</c:v>
                </c:pt>
                <c:pt idx="20">
                  <c:v>3. District display "Thanh Xuan"
6. District display "Hoang Mai"</c:v>
                </c:pt>
                <c:pt idx="21">
                  <c:v>3. Can not paste data</c:v>
                </c:pt>
                <c:pt idx="22">
                  <c:v>2. Scroll bar is displayed in drop-down list</c:v>
                </c:pt>
                <c:pt idx="24">
                  <c:v>1.1. Placeholder displays "Please choose your Ward"
1.2. Ward field is blank</c:v>
                </c:pt>
                <c:pt idx="25">
                  <c:v>3.1. Placeholder displays "Please choose your Ward"
3.2. Ward field is blank</c:v>
                </c:pt>
                <c:pt idx="26">
                  <c:v>2. Ward can not click
6. Ward can click</c:v>
                </c:pt>
                <c:pt idx="27">
                  <c:v>4. Ward droplist is sort ascending</c:v>
                </c:pt>
                <c:pt idx="28">
                  <c:v>3. Ward display droplist
6. Droplist is changed</c:v>
                </c:pt>
                <c:pt idx="29">
                  <c:v>3. Can not input data</c:v>
                </c:pt>
                <c:pt idx="30">
                  <c:v>4. Ward display "Dinh Cong"</c:v>
                </c:pt>
                <c:pt idx="31">
                  <c:v>3. Ward display "Dinh Cong"
5. Ward display "Linh Nam"</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1'!$A$87:$A$156</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1'!$F$87:$F$156</c:f>
              <c:numCache>
                <c:formatCode>General</c:formatCode>
                <c:ptCount val="70"/>
                <c:pt idx="7">
                  <c:v>0</c:v>
                </c:pt>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35" t="s">
        <v>2</v>
      </c>
      <c r="B4" s="235"/>
      <c r="C4" s="235"/>
      <c r="D4" s="235"/>
      <c r="E4" s="235"/>
      <c r="F4" s="6"/>
    </row>
    <row r="5" spans="1:6" ht="14.25" customHeight="1">
      <c r="A5" s="236" t="s">
        <v>3</v>
      </c>
      <c r="B5" s="236"/>
      <c r="C5" s="237" t="s">
        <v>4</v>
      </c>
      <c r="D5" s="237"/>
      <c r="E5" s="237"/>
      <c r="F5" s="6"/>
    </row>
    <row r="6" spans="1:6" ht="29.25" customHeight="1">
      <c r="A6" s="238" t="s">
        <v>5</v>
      </c>
      <c r="B6" s="238"/>
      <c r="C6" s="234" t="s">
        <v>6</v>
      </c>
      <c r="D6" s="234"/>
      <c r="E6" s="234"/>
      <c r="F6" s="6"/>
    </row>
    <row r="7" spans="1:6" ht="29.25" customHeight="1">
      <c r="A7" s="7"/>
      <c r="B7" s="7"/>
      <c r="C7" s="8"/>
      <c r="D7" s="8"/>
      <c r="E7" s="8"/>
      <c r="F7" s="6"/>
    </row>
    <row r="8" spans="1:6" s="9" customFormat="1" ht="29.25" customHeight="1">
      <c r="A8" s="233" t="s">
        <v>7</v>
      </c>
      <c r="B8" s="233"/>
      <c r="C8" s="233"/>
      <c r="D8" s="233"/>
      <c r="E8" s="233"/>
      <c r="F8" s="233"/>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34" t="s">
        <v>23</v>
      </c>
      <c r="B13" s="234"/>
      <c r="C13" s="234"/>
      <c r="D13" s="234"/>
      <c r="E13" s="234"/>
      <c r="F13" s="234"/>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39" t="s">
        <v>25</v>
      </c>
      <c r="C2" s="239"/>
      <c r="D2" s="239"/>
      <c r="E2" s="239"/>
      <c r="F2" s="239"/>
      <c r="G2" s="239"/>
      <c r="H2" s="239"/>
      <c r="I2" s="239"/>
      <c r="J2" s="240" t="s">
        <v>26</v>
      </c>
      <c r="K2" s="240"/>
    </row>
    <row r="3" spans="1:11" ht="28.5" customHeight="1">
      <c r="B3" s="241" t="s">
        <v>27</v>
      </c>
      <c r="C3" s="241"/>
      <c r="D3" s="241"/>
      <c r="E3" s="241"/>
      <c r="F3" s="242" t="s">
        <v>28</v>
      </c>
      <c r="G3" s="242"/>
      <c r="H3" s="242"/>
      <c r="I3" s="242"/>
      <c r="J3" s="240"/>
      <c r="K3" s="240"/>
    </row>
    <row r="4" spans="1:11" ht="18" customHeight="1">
      <c r="B4" s="26"/>
      <c r="C4" s="26"/>
      <c r="D4" s="26"/>
      <c r="E4" s="26"/>
      <c r="F4" s="27"/>
      <c r="G4" s="27"/>
      <c r="H4" s="27"/>
      <c r="I4" s="27"/>
      <c r="J4" s="28"/>
      <c r="K4" s="28"/>
    </row>
    <row r="6" spans="1:11" ht="23.25">
      <c r="A6" s="29" t="s">
        <v>29</v>
      </c>
    </row>
    <row r="7" spans="1:11" ht="12.75" customHeight="1">
      <c r="A7" s="243" t="s">
        <v>30</v>
      </c>
      <c r="B7" s="243"/>
      <c r="C7" s="243"/>
      <c r="D7" s="243"/>
      <c r="E7" s="243"/>
      <c r="F7" s="243"/>
      <c r="G7" s="243"/>
      <c r="H7" s="243"/>
      <c r="I7" s="243"/>
    </row>
    <row r="8" spans="1:11" ht="20.25" customHeight="1">
      <c r="A8" s="243"/>
      <c r="B8" s="243"/>
      <c r="C8" s="243"/>
      <c r="D8" s="243"/>
      <c r="E8" s="243"/>
      <c r="F8" s="243"/>
      <c r="G8" s="243"/>
      <c r="H8" s="243"/>
      <c r="I8" s="243"/>
    </row>
    <row r="9" spans="1:11" ht="12.75" customHeight="1">
      <c r="A9" s="243" t="s">
        <v>31</v>
      </c>
      <c r="B9" s="243"/>
      <c r="C9" s="243"/>
      <c r="D9" s="243"/>
      <c r="E9" s="243"/>
      <c r="F9" s="243"/>
      <c r="G9" s="243"/>
      <c r="H9" s="243"/>
      <c r="I9" s="243"/>
    </row>
    <row r="10" spans="1:11" ht="21" customHeight="1">
      <c r="A10" s="243"/>
      <c r="B10" s="243"/>
      <c r="C10" s="243"/>
      <c r="D10" s="243"/>
      <c r="E10" s="243"/>
      <c r="F10" s="243"/>
      <c r="G10" s="243"/>
      <c r="H10" s="243"/>
      <c r="I10" s="243"/>
    </row>
    <row r="11" spans="1:11">
      <c r="A11" s="244" t="s">
        <v>32</v>
      </c>
      <c r="B11" s="244"/>
      <c r="C11" s="244"/>
      <c r="D11" s="244"/>
      <c r="E11" s="244"/>
      <c r="F11" s="244"/>
      <c r="G11" s="244"/>
      <c r="H11" s="244"/>
      <c r="I11" s="244"/>
    </row>
    <row r="12" spans="1:11">
      <c r="A12" s="30"/>
      <c r="B12" s="30"/>
      <c r="C12" s="30"/>
      <c r="D12" s="30"/>
      <c r="E12" s="30"/>
      <c r="F12" s="30"/>
      <c r="G12" s="30"/>
      <c r="H12" s="30"/>
      <c r="I12" s="30"/>
    </row>
    <row r="13" spans="1:11" ht="23.25">
      <c r="A13" s="29" t="s">
        <v>33</v>
      </c>
    </row>
    <row r="14" spans="1:11" ht="12.75" customHeight="1">
      <c r="A14" s="31" t="s">
        <v>34</v>
      </c>
      <c r="B14" s="245" t="s">
        <v>35</v>
      </c>
      <c r="C14" s="245"/>
      <c r="D14" s="245"/>
      <c r="E14" s="245"/>
      <c r="F14" s="245"/>
      <c r="G14" s="245"/>
      <c r="H14" s="245"/>
      <c r="I14" s="245"/>
      <c r="J14" s="245"/>
      <c r="K14" s="245"/>
    </row>
    <row r="15" spans="1:11" ht="14.25" customHeight="1">
      <c r="A15" s="31" t="s">
        <v>36</v>
      </c>
      <c r="B15" s="245" t="s">
        <v>37</v>
      </c>
      <c r="C15" s="245"/>
      <c r="D15" s="245"/>
      <c r="E15" s="245"/>
      <c r="F15" s="245"/>
      <c r="G15" s="245"/>
      <c r="H15" s="245"/>
      <c r="I15" s="245"/>
      <c r="J15" s="245"/>
      <c r="K15" s="245"/>
    </row>
    <row r="16" spans="1:11" ht="14.25" customHeight="1">
      <c r="A16" s="31"/>
      <c r="B16" s="245" t="s">
        <v>38</v>
      </c>
      <c r="C16" s="245"/>
      <c r="D16" s="245"/>
      <c r="E16" s="245"/>
      <c r="F16" s="245"/>
      <c r="G16" s="245"/>
      <c r="H16" s="245"/>
      <c r="I16" s="245"/>
      <c r="J16" s="245"/>
      <c r="K16" s="245"/>
    </row>
    <row r="17" spans="1:14" ht="14.25" customHeight="1">
      <c r="A17" s="31"/>
      <c r="B17" s="245" t="s">
        <v>39</v>
      </c>
      <c r="C17" s="245"/>
      <c r="D17" s="245"/>
      <c r="E17" s="245"/>
      <c r="F17" s="245"/>
      <c r="G17" s="245"/>
      <c r="H17" s="245"/>
      <c r="I17" s="245"/>
      <c r="J17" s="245"/>
      <c r="K17" s="245"/>
    </row>
    <row r="19" spans="1:14" ht="23.25">
      <c r="A19" s="29" t="s">
        <v>40</v>
      </c>
    </row>
    <row r="20" spans="1:14" ht="12.75" customHeight="1">
      <c r="A20" s="31" t="s">
        <v>41</v>
      </c>
      <c r="B20" s="245" t="s">
        <v>42</v>
      </c>
      <c r="C20" s="245"/>
      <c r="D20" s="245"/>
      <c r="E20" s="245"/>
      <c r="F20" s="245"/>
      <c r="G20" s="245"/>
    </row>
    <row r="21" spans="1:14" ht="12.75" customHeight="1">
      <c r="A21" s="31" t="s">
        <v>43</v>
      </c>
      <c r="B21" s="245" t="s">
        <v>44</v>
      </c>
      <c r="C21" s="245"/>
      <c r="D21" s="245"/>
      <c r="E21" s="245"/>
      <c r="F21" s="245"/>
      <c r="G21" s="245"/>
    </row>
    <row r="22" spans="1:14" ht="12.75" customHeight="1">
      <c r="A22" s="31" t="s">
        <v>45</v>
      </c>
      <c r="B22" s="245" t="s">
        <v>46</v>
      </c>
      <c r="C22" s="245"/>
      <c r="D22" s="245"/>
      <c r="E22" s="245"/>
      <c r="F22" s="245"/>
      <c r="G22" s="245"/>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46" t="s">
        <v>51</v>
      </c>
      <c r="C29" s="246"/>
      <c r="D29" s="246"/>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47" t="s">
        <v>56</v>
      </c>
      <c r="B2" s="247"/>
      <c r="C2" s="247"/>
      <c r="D2" s="247"/>
      <c r="E2" s="247"/>
      <c r="F2" s="247"/>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48" t="s">
        <v>70</v>
      </c>
      <c r="B2" s="248"/>
      <c r="C2" s="248"/>
      <c r="D2" s="248"/>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49" t="s">
        <v>91</v>
      </c>
      <c r="B16" s="249"/>
      <c r="C16" s="65"/>
      <c r="D16" s="66"/>
    </row>
    <row r="17" spans="1:4" ht="14.25" customHeight="1">
      <c r="A17" s="250" t="s">
        <v>92</v>
      </c>
      <c r="B17" s="250"/>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10"/>
  <sheetViews>
    <sheetView showGridLines="0" tabSelected="1" topLeftCell="A92" zoomScaleNormal="100" workbookViewId="0">
      <selection activeCell="C84" sqref="C84"/>
    </sheetView>
  </sheetViews>
  <sheetFormatPr defaultColWidth="9.140625" defaultRowHeight="15"/>
  <cols>
    <col min="1" max="1" width="11.28515625" style="68" customWidth="1"/>
    <col min="2" max="2" width="48" style="69" customWidth="1"/>
    <col min="3" max="3" width="79.5703125" style="70" customWidth="1"/>
    <col min="4" max="4" width="44.42578125" style="226" customWidth="1"/>
    <col min="5" max="5" width="27.85546875" style="70" customWidth="1"/>
    <col min="6" max="6" width="39.5703125" style="70" customWidth="1"/>
    <col min="7" max="9" width="9.7109375" style="70" customWidth="1"/>
    <col min="10" max="10" width="17.7109375" style="70" customWidth="1"/>
    <col min="11" max="1024" width="9.140625" style="70"/>
  </cols>
  <sheetData>
    <row r="1" spans="1:25" s="23" customFormat="1" ht="14.25">
      <c r="A1" s="251"/>
      <c r="B1" s="251"/>
      <c r="C1" s="251"/>
      <c r="D1" s="251"/>
      <c r="E1" s="25"/>
      <c r="F1" s="24"/>
      <c r="G1" s="24"/>
      <c r="H1" s="24"/>
      <c r="I1" s="24"/>
      <c r="J1" s="24"/>
      <c r="K1" s="24"/>
    </row>
    <row r="2" spans="1:25" s="23" customFormat="1" ht="26.25">
      <c r="A2" s="252" t="s">
        <v>70</v>
      </c>
      <c r="B2" s="252"/>
      <c r="C2" s="252"/>
      <c r="D2" s="252"/>
      <c r="E2" s="71"/>
      <c r="F2" s="253"/>
      <c r="G2" s="56"/>
      <c r="H2" s="56"/>
      <c r="I2" s="56"/>
      <c r="J2" s="56"/>
      <c r="K2" s="56"/>
    </row>
    <row r="3" spans="1:25" s="23" customFormat="1" ht="23.25">
      <c r="A3" s="72"/>
      <c r="B3" s="73"/>
      <c r="C3" s="254"/>
      <c r="D3" s="254"/>
      <c r="E3" s="74"/>
      <c r="F3" s="253"/>
      <c r="G3" s="56"/>
      <c r="H3" s="56"/>
      <c r="I3" s="56"/>
      <c r="J3" s="56"/>
      <c r="K3" s="56"/>
    </row>
    <row r="4" spans="1:25" s="79" customFormat="1" ht="38.25">
      <c r="A4" s="75" t="s">
        <v>196</v>
      </c>
      <c r="B4" s="255"/>
      <c r="C4" s="255"/>
      <c r="D4" s="255"/>
      <c r="E4" s="76"/>
      <c r="F4" s="77"/>
      <c r="G4" s="77"/>
      <c r="H4" s="77"/>
      <c r="I4" s="78"/>
      <c r="J4" s="78"/>
      <c r="Y4" s="79" t="s">
        <v>93</v>
      </c>
    </row>
    <row r="5" spans="1:25" s="79" customFormat="1" ht="12.75">
      <c r="A5" s="75" t="s">
        <v>62</v>
      </c>
      <c r="B5" s="255"/>
      <c r="C5" s="255"/>
      <c r="D5" s="255"/>
      <c r="E5" s="76"/>
      <c r="F5" s="77"/>
      <c r="G5" s="77"/>
      <c r="H5" s="77"/>
      <c r="I5" s="78"/>
      <c r="J5" s="78"/>
      <c r="Y5" s="79" t="s">
        <v>94</v>
      </c>
    </row>
    <row r="6" spans="1:25" s="79" customFormat="1" ht="25.5">
      <c r="A6" s="75" t="s">
        <v>95</v>
      </c>
      <c r="B6" s="255"/>
      <c r="C6" s="255"/>
      <c r="D6" s="255"/>
      <c r="E6" s="76"/>
      <c r="F6" s="77"/>
      <c r="G6" s="77"/>
      <c r="H6" s="77"/>
      <c r="I6" s="78"/>
      <c r="J6" s="78"/>
    </row>
    <row r="7" spans="1:25" s="79" customFormat="1" ht="12.75">
      <c r="A7" s="75" t="s">
        <v>96</v>
      </c>
      <c r="B7" s="255" t="s">
        <v>97</v>
      </c>
      <c r="C7" s="255"/>
      <c r="D7" s="255"/>
      <c r="E7" s="76"/>
      <c r="F7" s="77"/>
      <c r="G7" s="77"/>
      <c r="H7" s="77"/>
      <c r="I7" s="80"/>
      <c r="J7" s="78"/>
      <c r="Y7" s="81"/>
    </row>
    <row r="8" spans="1:25" s="83" customFormat="1" ht="12.75">
      <c r="A8" s="75" t="s">
        <v>98</v>
      </c>
      <c r="B8" s="256"/>
      <c r="C8" s="256"/>
      <c r="D8" s="256"/>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COUNTIF($G$18:$G$49762,"*Passed")</f>
        <v>0</v>
      </c>
      <c r="C11" s="90">
        <f>COUNTIF($H$18:$H$49762,"*Passed")</f>
        <v>0</v>
      </c>
      <c r="D11" s="90">
        <f>COUNTIF($I$18:$I$49762,"*Passed")</f>
        <v>0</v>
      </c>
      <c r="E11" s="90"/>
    </row>
    <row r="12" spans="1:25" s="83" customFormat="1">
      <c r="A12" s="75" t="s">
        <v>43</v>
      </c>
      <c r="B12" s="89">
        <f>COUNTIF($G$18:$G$49482,"*Failed*")</f>
        <v>0</v>
      </c>
      <c r="C12" s="90">
        <f>COUNTIF($H$18:$H$49482,"*Failed*")</f>
        <v>0</v>
      </c>
      <c r="D12" s="90">
        <f>COUNTIF($I$18:$I$49482,"*Failed*")</f>
        <v>0</v>
      </c>
      <c r="E12" s="90"/>
    </row>
    <row r="13" spans="1:25" s="83" customFormat="1">
      <c r="A13" s="75" t="s">
        <v>45</v>
      </c>
      <c r="B13" s="89">
        <f>COUNTIF($G$18:$G$49482,"*Not Run*")</f>
        <v>0</v>
      </c>
      <c r="C13" s="90">
        <f>COUNTIF($H$18:$H$49482,"*Not Run*")</f>
        <v>0</v>
      </c>
      <c r="D13" s="90">
        <f>COUNTIF($I$18:$I$49482,"*Not Run*")</f>
        <v>0</v>
      </c>
      <c r="E13" s="90"/>
      <c r="F13" s="23"/>
      <c r="G13" s="23"/>
      <c r="H13" s="23"/>
      <c r="I13" s="23"/>
      <c r="J13" s="23"/>
    </row>
    <row r="14" spans="1:25" s="83" customFormat="1">
      <c r="A14" s="75" t="s">
        <v>101</v>
      </c>
      <c r="B14" s="89">
        <f>COUNTIF($G$18:$G$49482,"*NA*")</f>
        <v>0</v>
      </c>
      <c r="C14" s="90">
        <f>COUNTIF($H$18:$H$49482,"*NA*")</f>
        <v>0</v>
      </c>
      <c r="D14" s="90">
        <f>COUNTIF($I$18:$I$49482,"*NA*")</f>
        <v>0</v>
      </c>
      <c r="E14" s="90"/>
      <c r="F14" s="23"/>
      <c r="G14" s="23"/>
      <c r="H14" s="23"/>
      <c r="I14" s="23"/>
      <c r="J14" s="23"/>
    </row>
    <row r="15" spans="1:25" s="83" customFormat="1" ht="38.25">
      <c r="A15" s="75" t="s">
        <v>102</v>
      </c>
      <c r="B15" s="89">
        <f>COUNTIF($G$18:$G$49482,"*Passed in previous build*")</f>
        <v>0</v>
      </c>
      <c r="C15" s="90">
        <f>COUNTIF($H$18:$H$49482,"*Passed in previous build*")</f>
        <v>0</v>
      </c>
      <c r="D15" s="90">
        <f>COUNTIF($I$18:$I$49482,"*Passed in previous build*")</f>
        <v>0</v>
      </c>
      <c r="E15" s="90"/>
      <c r="F15" s="23"/>
      <c r="G15" s="23"/>
      <c r="H15" s="23"/>
      <c r="I15" s="23"/>
      <c r="J15" s="23"/>
    </row>
    <row r="16" spans="1:25" s="97" customFormat="1">
      <c r="A16" s="91"/>
      <c r="B16" s="92"/>
      <c r="C16" s="93"/>
      <c r="D16" s="94"/>
      <c r="E16" s="94"/>
      <c r="F16" s="95"/>
      <c r="G16" s="257" t="s">
        <v>99</v>
      </c>
      <c r="H16" s="257"/>
      <c r="I16" s="257"/>
      <c r="J16" s="96"/>
    </row>
    <row r="17" spans="1:10" s="97" customFormat="1">
      <c r="A17" s="75" t="s">
        <v>103</v>
      </c>
      <c r="B17" s="98" t="s">
        <v>104</v>
      </c>
      <c r="C17" s="99" t="s">
        <v>105</v>
      </c>
      <c r="D17" s="99" t="s">
        <v>106</v>
      </c>
      <c r="E17" s="99" t="s">
        <v>107</v>
      </c>
      <c r="F17" s="99"/>
      <c r="G17" s="99"/>
      <c r="H17" s="99"/>
      <c r="I17" s="99"/>
      <c r="J17" s="99" t="s">
        <v>107</v>
      </c>
    </row>
    <row r="18" spans="1:10" s="97" customFormat="1" ht="12.75">
      <c r="A18" s="100"/>
      <c r="B18" s="229" t="s">
        <v>198</v>
      </c>
      <c r="C18" s="230"/>
      <c r="D18" s="231"/>
      <c r="E18" s="102"/>
      <c r="F18" s="101"/>
      <c r="G18" s="103"/>
      <c r="H18" s="103"/>
      <c r="I18" s="103"/>
      <c r="J18" s="101"/>
    </row>
    <row r="19" spans="1:10" s="108" customFormat="1">
      <c r="A19" s="32"/>
      <c r="B19" s="104" t="s">
        <v>197</v>
      </c>
      <c r="C19" s="105" t="s">
        <v>255</v>
      </c>
      <c r="D19" s="114"/>
      <c r="E19" s="105"/>
      <c r="F19" s="106"/>
      <c r="G19" s="32"/>
      <c r="H19" s="32"/>
      <c r="I19" s="32"/>
      <c r="J19" s="107"/>
    </row>
    <row r="20" spans="1:10" s="108" customFormat="1" ht="25.5">
      <c r="A20" s="32">
        <f t="shared" ref="A20:A91" ca="1" si="0">IF(OFFSET(A20,-1,0) ="",OFFSET(A20,-2,0)+1,OFFSET(A20,-1,0)+1 )</f>
        <v>1</v>
      </c>
      <c r="B20" s="109" t="s">
        <v>223</v>
      </c>
      <c r="C20" s="110" t="s">
        <v>256</v>
      </c>
      <c r="D20" s="113" t="s">
        <v>257</v>
      </c>
      <c r="E20" s="110"/>
      <c r="F20" s="111"/>
      <c r="G20" s="32"/>
      <c r="H20" s="32"/>
      <c r="I20" s="32"/>
      <c r="J20" s="107"/>
    </row>
    <row r="21" spans="1:10" s="108" customFormat="1" ht="38.25">
      <c r="A21" s="32">
        <f t="shared" ca="1" si="0"/>
        <v>2</v>
      </c>
      <c r="B21" s="109" t="s">
        <v>326</v>
      </c>
      <c r="C21" s="113" t="s">
        <v>355</v>
      </c>
      <c r="D21" s="113" t="s">
        <v>263</v>
      </c>
      <c r="E21" s="110" t="s">
        <v>258</v>
      </c>
      <c r="F21" s="111"/>
      <c r="G21" s="32"/>
      <c r="H21" s="32"/>
      <c r="I21" s="32"/>
      <c r="J21" s="107"/>
    </row>
    <row r="22" spans="1:10" s="108" customFormat="1" ht="38.25">
      <c r="A22" s="217">
        <f t="shared" ca="1" si="0"/>
        <v>3</v>
      </c>
      <c r="B22" s="109" t="s">
        <v>259</v>
      </c>
      <c r="C22" s="113" t="s">
        <v>356</v>
      </c>
      <c r="D22" s="113" t="s">
        <v>347</v>
      </c>
      <c r="E22" s="110"/>
      <c r="F22" s="111"/>
      <c r="G22" s="217"/>
      <c r="H22" s="217"/>
      <c r="I22" s="217"/>
      <c r="J22" s="107"/>
    </row>
    <row r="23" spans="1:10" s="108" customFormat="1" ht="38.25">
      <c r="A23" s="32">
        <f t="shared" ca="1" si="0"/>
        <v>4</v>
      </c>
      <c r="B23" s="109" t="s">
        <v>260</v>
      </c>
      <c r="C23" s="113" t="s">
        <v>357</v>
      </c>
      <c r="D23" s="113" t="s">
        <v>348</v>
      </c>
      <c r="E23" s="113" t="s">
        <v>261</v>
      </c>
      <c r="F23" s="111"/>
      <c r="G23" s="32"/>
      <c r="H23" s="32"/>
      <c r="I23" s="32"/>
      <c r="J23" s="107"/>
    </row>
    <row r="24" spans="1:10" s="108" customFormat="1" ht="38.25">
      <c r="A24" s="199">
        <f t="shared" ca="1" si="0"/>
        <v>5</v>
      </c>
      <c r="B24" s="109" t="s">
        <v>203</v>
      </c>
      <c r="C24" s="113" t="s">
        <v>358</v>
      </c>
      <c r="D24" s="113" t="s">
        <v>349</v>
      </c>
      <c r="E24" s="113"/>
      <c r="F24" s="111"/>
      <c r="G24" s="199"/>
      <c r="H24" s="199"/>
      <c r="I24" s="199"/>
      <c r="J24" s="107"/>
    </row>
    <row r="25" spans="1:10" s="108" customFormat="1" ht="38.25">
      <c r="A25" s="199">
        <f t="shared" ca="1" si="0"/>
        <v>6</v>
      </c>
      <c r="B25" s="200" t="s">
        <v>224</v>
      </c>
      <c r="C25" s="113" t="s">
        <v>359</v>
      </c>
      <c r="D25" s="113" t="s">
        <v>350</v>
      </c>
      <c r="E25" s="110"/>
      <c r="F25" s="111"/>
      <c r="G25" s="199"/>
      <c r="H25" s="199"/>
      <c r="I25" s="199"/>
      <c r="J25" s="107"/>
    </row>
    <row r="26" spans="1:10" s="108" customFormat="1" ht="51">
      <c r="A26" s="199">
        <f t="shared" ca="1" si="0"/>
        <v>7</v>
      </c>
      <c r="B26" s="109" t="s">
        <v>204</v>
      </c>
      <c r="C26" s="113" t="s">
        <v>360</v>
      </c>
      <c r="D26" s="113" t="s">
        <v>351</v>
      </c>
      <c r="E26" s="110"/>
      <c r="F26" s="111"/>
      <c r="G26" s="199"/>
      <c r="H26" s="199"/>
      <c r="I26" s="199"/>
      <c r="J26" s="107"/>
    </row>
    <row r="27" spans="1:10" s="108" customFormat="1" ht="51">
      <c r="A27" s="199">
        <f t="shared" ca="1" si="0"/>
        <v>8</v>
      </c>
      <c r="B27" s="109" t="s">
        <v>262</v>
      </c>
      <c r="C27" s="113" t="s">
        <v>361</v>
      </c>
      <c r="D27" s="113" t="s">
        <v>352</v>
      </c>
      <c r="E27" s="113" t="s">
        <v>261</v>
      </c>
      <c r="F27" s="204"/>
      <c r="G27" s="32"/>
      <c r="H27" s="32"/>
      <c r="I27" s="32"/>
      <c r="J27" s="107"/>
    </row>
    <row r="28" spans="1:10" s="108" customFormat="1" ht="38.25">
      <c r="A28" s="199">
        <f t="shared" ca="1" si="0"/>
        <v>9</v>
      </c>
      <c r="B28" s="109" t="s">
        <v>225</v>
      </c>
      <c r="C28" s="113" t="s">
        <v>362</v>
      </c>
      <c r="D28" s="113" t="s">
        <v>350</v>
      </c>
      <c r="E28" s="110"/>
      <c r="F28" s="204"/>
      <c r="G28" s="199"/>
      <c r="H28" s="199"/>
      <c r="I28" s="199"/>
      <c r="J28" s="107"/>
    </row>
    <row r="29" spans="1:10" s="108" customFormat="1" ht="38.25">
      <c r="A29" s="199">
        <f t="shared" ca="1" si="0"/>
        <v>10</v>
      </c>
      <c r="B29" s="109" t="s">
        <v>202</v>
      </c>
      <c r="C29" s="113" t="s">
        <v>363</v>
      </c>
      <c r="D29" s="113" t="s">
        <v>353</v>
      </c>
      <c r="E29" s="110"/>
      <c r="F29" s="204"/>
      <c r="G29" s="32"/>
      <c r="H29" s="32"/>
      <c r="I29" s="32"/>
      <c r="J29" s="107"/>
    </row>
    <row r="30" spans="1:10" s="108" customFormat="1" ht="38.25">
      <c r="A30" s="199">
        <f t="shared" ca="1" si="0"/>
        <v>11</v>
      </c>
      <c r="B30" s="220" t="s">
        <v>221</v>
      </c>
      <c r="C30" s="113" t="s">
        <v>364</v>
      </c>
      <c r="D30" s="113" t="s">
        <v>349</v>
      </c>
      <c r="E30" s="207"/>
      <c r="F30" s="204"/>
      <c r="G30" s="32"/>
      <c r="H30" s="32"/>
      <c r="I30" s="32"/>
      <c r="J30" s="107"/>
    </row>
    <row r="31" spans="1:10" s="108" customFormat="1" ht="51">
      <c r="A31" s="199">
        <f t="shared" ca="1" si="0"/>
        <v>12</v>
      </c>
      <c r="B31" s="109" t="s">
        <v>264</v>
      </c>
      <c r="C31" s="113" t="s">
        <v>365</v>
      </c>
      <c r="D31" s="113" t="s">
        <v>354</v>
      </c>
      <c r="E31" s="110" t="s">
        <v>258</v>
      </c>
      <c r="F31" s="204"/>
      <c r="G31" s="32"/>
      <c r="H31" s="32"/>
      <c r="I31" s="32"/>
      <c r="J31" s="107"/>
    </row>
    <row r="32" spans="1:10" s="108" customFormat="1">
      <c r="A32" s="199"/>
      <c r="B32" s="104" t="s">
        <v>201</v>
      </c>
      <c r="C32" s="105" t="s">
        <v>255</v>
      </c>
      <c r="D32" s="224"/>
      <c r="E32" s="116"/>
      <c r="F32" s="205"/>
      <c r="G32" s="32"/>
      <c r="H32" s="32"/>
      <c r="I32" s="32"/>
      <c r="J32" s="107"/>
    </row>
    <row r="33" spans="1:10" s="108" customFormat="1" ht="38.25">
      <c r="A33" s="199">
        <f t="shared" ca="1" si="0"/>
        <v>13</v>
      </c>
      <c r="B33" s="109" t="s">
        <v>223</v>
      </c>
      <c r="C33" s="201" t="s">
        <v>265</v>
      </c>
      <c r="D33" s="113" t="s">
        <v>266</v>
      </c>
      <c r="E33" s="110"/>
      <c r="F33" s="206"/>
      <c r="G33" s="199"/>
      <c r="H33" s="199"/>
      <c r="I33" s="199"/>
      <c r="J33" s="107"/>
    </row>
    <row r="34" spans="1:10" s="108" customFormat="1" ht="38.25">
      <c r="A34" s="199">
        <f t="shared" ca="1" si="0"/>
        <v>14</v>
      </c>
      <c r="B34" s="109" t="s">
        <v>199</v>
      </c>
      <c r="C34" s="113" t="s">
        <v>366</v>
      </c>
      <c r="D34" s="113" t="s">
        <v>267</v>
      </c>
      <c r="E34" s="110" t="s">
        <v>268</v>
      </c>
      <c r="F34" s="202"/>
      <c r="G34" s="199"/>
      <c r="H34" s="199"/>
      <c r="I34" s="199"/>
      <c r="J34" s="107"/>
    </row>
    <row r="35" spans="1:10" s="108" customFormat="1" ht="38.25">
      <c r="A35" s="199">
        <f t="shared" ca="1" si="0"/>
        <v>15</v>
      </c>
      <c r="B35" s="109" t="s">
        <v>227</v>
      </c>
      <c r="C35" s="113" t="s">
        <v>367</v>
      </c>
      <c r="D35" s="113" t="s">
        <v>272</v>
      </c>
      <c r="E35" s="113" t="s">
        <v>269</v>
      </c>
      <c r="F35" s="202"/>
      <c r="G35" s="199"/>
      <c r="H35" s="199"/>
      <c r="I35" s="199"/>
      <c r="J35" s="107"/>
    </row>
    <row r="36" spans="1:10" s="108" customFormat="1" ht="38.25">
      <c r="A36" s="199">
        <f t="shared" ca="1" si="0"/>
        <v>16</v>
      </c>
      <c r="B36" s="109" t="s">
        <v>205</v>
      </c>
      <c r="C36" s="113" t="s">
        <v>368</v>
      </c>
      <c r="D36" s="113" t="s">
        <v>378</v>
      </c>
      <c r="E36" s="203"/>
      <c r="F36" s="202"/>
      <c r="G36" s="199"/>
      <c r="H36" s="199"/>
      <c r="I36" s="199"/>
      <c r="J36" s="107"/>
    </row>
    <row r="37" spans="1:10" s="108" customFormat="1" ht="38.25">
      <c r="A37" s="199">
        <f t="shared" ca="1" si="0"/>
        <v>17</v>
      </c>
      <c r="B37" s="109" t="s">
        <v>226</v>
      </c>
      <c r="C37" s="113" t="s">
        <v>369</v>
      </c>
      <c r="D37" s="113" t="s">
        <v>383</v>
      </c>
      <c r="E37" s="113" t="s">
        <v>269</v>
      </c>
      <c r="F37" s="202"/>
      <c r="G37" s="199"/>
      <c r="H37" s="199"/>
      <c r="I37" s="199"/>
      <c r="J37" s="107"/>
    </row>
    <row r="38" spans="1:10" s="108" customFormat="1" ht="38.25">
      <c r="A38" s="217">
        <f t="shared" ca="1" si="0"/>
        <v>18</v>
      </c>
      <c r="B38" s="109" t="s">
        <v>228</v>
      </c>
      <c r="C38" s="113" t="s">
        <v>370</v>
      </c>
      <c r="D38" s="113" t="s">
        <v>382</v>
      </c>
      <c r="E38" s="110"/>
      <c r="F38" s="202"/>
      <c r="G38" s="217"/>
      <c r="H38" s="217"/>
      <c r="I38" s="217"/>
      <c r="J38" s="107"/>
    </row>
    <row r="39" spans="1:10" s="108" customFormat="1" ht="38.25">
      <c r="A39" s="217">
        <f t="shared" ca="1" si="0"/>
        <v>19</v>
      </c>
      <c r="B39" s="109" t="s">
        <v>229</v>
      </c>
      <c r="C39" s="113" t="s">
        <v>371</v>
      </c>
      <c r="D39" s="113" t="s">
        <v>381</v>
      </c>
      <c r="E39" s="110"/>
      <c r="F39" s="202"/>
      <c r="G39" s="217"/>
      <c r="H39" s="217"/>
      <c r="I39" s="217"/>
      <c r="J39" s="107"/>
    </row>
    <row r="40" spans="1:10" s="108" customFormat="1" ht="38.25">
      <c r="A40" s="199">
        <f t="shared" ca="1" si="0"/>
        <v>20</v>
      </c>
      <c r="B40" s="109" t="s">
        <v>225</v>
      </c>
      <c r="C40" s="113" t="s">
        <v>372</v>
      </c>
      <c r="D40" s="113" t="s">
        <v>378</v>
      </c>
      <c r="E40" s="110"/>
      <c r="F40" s="202"/>
      <c r="G40" s="199"/>
      <c r="H40" s="199"/>
      <c r="I40" s="199"/>
      <c r="J40" s="107"/>
    </row>
    <row r="41" spans="1:10" s="108" customFormat="1" ht="38.25">
      <c r="A41" s="218"/>
      <c r="B41" s="109" t="s">
        <v>271</v>
      </c>
      <c r="C41" s="113" t="s">
        <v>373</v>
      </c>
      <c r="D41" s="113" t="s">
        <v>380</v>
      </c>
      <c r="E41" s="110"/>
      <c r="F41" s="202"/>
      <c r="G41" s="218"/>
      <c r="H41" s="218"/>
      <c r="I41" s="218"/>
      <c r="J41" s="107"/>
    </row>
    <row r="42" spans="1:10" s="108" customFormat="1" ht="38.25">
      <c r="A42" s="199">
        <f t="shared" ca="1" si="0"/>
        <v>21</v>
      </c>
      <c r="B42" s="109" t="s">
        <v>270</v>
      </c>
      <c r="C42" s="113" t="s">
        <v>374</v>
      </c>
      <c r="D42" s="113" t="s">
        <v>379</v>
      </c>
      <c r="E42" s="110"/>
      <c r="F42" s="110"/>
      <c r="G42" s="32"/>
      <c r="H42" s="32"/>
      <c r="I42" s="32"/>
      <c r="J42" s="107"/>
    </row>
    <row r="43" spans="1:10" s="108" customFormat="1" ht="38.25">
      <c r="A43" s="199">
        <f t="shared" ca="1" si="0"/>
        <v>22</v>
      </c>
      <c r="B43" s="220" t="s">
        <v>221</v>
      </c>
      <c r="C43" s="113" t="s">
        <v>375</v>
      </c>
      <c r="D43" s="113" t="s">
        <v>378</v>
      </c>
      <c r="E43" s="110"/>
      <c r="F43" s="113"/>
      <c r="G43" s="32"/>
      <c r="H43" s="32"/>
      <c r="I43" s="32"/>
      <c r="J43" s="107"/>
    </row>
    <row r="44" spans="1:10" s="108" customFormat="1" ht="51">
      <c r="A44" s="199">
        <f t="shared" ca="1" si="0"/>
        <v>23</v>
      </c>
      <c r="B44" s="109" t="s">
        <v>200</v>
      </c>
      <c r="C44" s="113" t="s">
        <v>376</v>
      </c>
      <c r="D44" s="113" t="s">
        <v>377</v>
      </c>
      <c r="E44" s="110"/>
      <c r="F44" s="113"/>
      <c r="G44" s="32"/>
      <c r="H44" s="32"/>
      <c r="I44" s="32"/>
      <c r="J44" s="107"/>
    </row>
    <row r="45" spans="1:10" s="108" customFormat="1">
      <c r="A45" s="199"/>
      <c r="B45" s="104" t="s">
        <v>206</v>
      </c>
      <c r="C45" s="105" t="s">
        <v>255</v>
      </c>
      <c r="D45" s="114"/>
      <c r="E45" s="105"/>
      <c r="F45" s="114"/>
      <c r="G45" s="32"/>
      <c r="H45" s="32"/>
      <c r="I45" s="32"/>
      <c r="J45" s="107"/>
    </row>
    <row r="46" spans="1:10" s="108" customFormat="1" ht="25.5">
      <c r="A46" s="199">
        <f t="shared" ca="1" si="0"/>
        <v>24</v>
      </c>
      <c r="B46" s="109" t="s">
        <v>223</v>
      </c>
      <c r="C46" s="201" t="s">
        <v>273</v>
      </c>
      <c r="D46" s="227" t="s">
        <v>280</v>
      </c>
      <c r="E46" s="110"/>
      <c r="F46" s="188"/>
      <c r="G46" s="199"/>
      <c r="H46" s="199"/>
      <c r="I46" s="199"/>
      <c r="J46" s="107"/>
    </row>
    <row r="47" spans="1:10" s="108" customFormat="1" ht="38.25">
      <c r="A47" s="199">
        <f t="shared" ca="1" si="0"/>
        <v>25</v>
      </c>
      <c r="B47" s="194" t="s">
        <v>199</v>
      </c>
      <c r="C47" s="113" t="s">
        <v>336</v>
      </c>
      <c r="D47" s="113" t="s">
        <v>279</v>
      </c>
      <c r="E47" s="227" t="s">
        <v>274</v>
      </c>
      <c r="F47" s="188"/>
      <c r="G47" s="199"/>
      <c r="H47" s="199"/>
      <c r="I47" s="199"/>
      <c r="J47" s="107"/>
    </row>
    <row r="48" spans="1:10" s="108" customFormat="1" ht="38.25">
      <c r="A48" s="199">
        <f t="shared" ca="1" si="0"/>
        <v>26</v>
      </c>
      <c r="B48" s="194" t="s">
        <v>275</v>
      </c>
      <c r="C48" s="113" t="s">
        <v>337</v>
      </c>
      <c r="D48" s="218" t="s">
        <v>384</v>
      </c>
      <c r="E48" s="185" t="s">
        <v>276</v>
      </c>
      <c r="F48" s="188"/>
      <c r="G48" s="199"/>
      <c r="H48" s="199"/>
      <c r="I48" s="199"/>
      <c r="J48" s="107"/>
    </row>
    <row r="49" spans="1:10" s="108" customFormat="1" ht="38.25">
      <c r="A49" s="199">
        <f t="shared" ca="1" si="0"/>
        <v>27</v>
      </c>
      <c r="B49" s="194" t="s">
        <v>207</v>
      </c>
      <c r="C49" s="113" t="s">
        <v>338</v>
      </c>
      <c r="D49" s="218" t="s">
        <v>385</v>
      </c>
      <c r="E49" s="185"/>
      <c r="F49" s="188"/>
      <c r="G49" s="199"/>
      <c r="H49" s="199"/>
      <c r="I49" s="199"/>
      <c r="J49" s="107"/>
    </row>
    <row r="50" spans="1:10" s="108" customFormat="1" ht="38.25">
      <c r="A50" s="199">
        <f t="shared" ca="1" si="0"/>
        <v>28</v>
      </c>
      <c r="B50" s="200" t="s">
        <v>277</v>
      </c>
      <c r="C50" s="113" t="s">
        <v>339</v>
      </c>
      <c r="D50" s="218" t="s">
        <v>386</v>
      </c>
      <c r="E50" s="110"/>
      <c r="F50" s="187"/>
      <c r="G50" s="32"/>
      <c r="H50" s="32"/>
      <c r="I50" s="32"/>
      <c r="J50" s="107"/>
    </row>
    <row r="51" spans="1:10" s="108" customFormat="1" ht="38.25">
      <c r="A51" s="199">
        <f t="shared" ca="1" si="0"/>
        <v>29</v>
      </c>
      <c r="B51" s="194" t="s">
        <v>208</v>
      </c>
      <c r="C51" s="113" t="s">
        <v>340</v>
      </c>
      <c r="D51" s="218" t="s">
        <v>387</v>
      </c>
      <c r="E51" s="185"/>
      <c r="F51" s="187"/>
      <c r="G51" s="32"/>
      <c r="H51" s="32"/>
      <c r="I51" s="32"/>
      <c r="J51" s="107"/>
    </row>
    <row r="52" spans="1:10" s="108" customFormat="1" ht="38.25">
      <c r="A52" s="199">
        <f t="shared" ca="1" si="0"/>
        <v>30</v>
      </c>
      <c r="B52" s="194" t="s">
        <v>278</v>
      </c>
      <c r="C52" s="113" t="s">
        <v>341</v>
      </c>
      <c r="D52" s="218" t="s">
        <v>388</v>
      </c>
      <c r="E52" s="185"/>
      <c r="F52" s="187"/>
      <c r="G52" s="32"/>
      <c r="H52" s="32"/>
      <c r="I52" s="32"/>
      <c r="J52" s="107"/>
    </row>
    <row r="53" spans="1:10" s="108" customFormat="1" ht="38.25">
      <c r="A53" s="199">
        <f t="shared" ca="1" si="0"/>
        <v>31</v>
      </c>
      <c r="B53" s="194" t="s">
        <v>210</v>
      </c>
      <c r="C53" s="113" t="s">
        <v>342</v>
      </c>
      <c r="D53" s="218" t="s">
        <v>389</v>
      </c>
      <c r="E53" s="185"/>
      <c r="F53" s="187"/>
      <c r="G53" s="199"/>
      <c r="H53" s="199"/>
      <c r="I53" s="199"/>
      <c r="J53" s="107"/>
    </row>
    <row r="54" spans="1:10" s="108" customFormat="1" ht="38.25">
      <c r="A54" s="199">
        <f t="shared" ca="1" si="0"/>
        <v>32</v>
      </c>
      <c r="B54" s="109" t="s">
        <v>228</v>
      </c>
      <c r="C54" s="113" t="s">
        <v>343</v>
      </c>
      <c r="D54" s="218" t="s">
        <v>390</v>
      </c>
      <c r="E54" s="185"/>
      <c r="F54" s="187"/>
      <c r="G54" s="32"/>
      <c r="H54" s="32"/>
      <c r="I54" s="32"/>
      <c r="J54" s="107"/>
    </row>
    <row r="55" spans="1:10" s="108" customFormat="1" ht="38.25">
      <c r="A55" s="199">
        <f t="shared" ca="1" si="0"/>
        <v>33</v>
      </c>
      <c r="B55" s="194" t="s">
        <v>209</v>
      </c>
      <c r="C55" s="113" t="s">
        <v>344</v>
      </c>
      <c r="D55" s="113" t="s">
        <v>391</v>
      </c>
      <c r="E55" s="185"/>
      <c r="F55" s="208"/>
      <c r="G55" s="32"/>
      <c r="H55" s="32"/>
      <c r="I55" s="32"/>
      <c r="J55" s="107"/>
    </row>
    <row r="56" spans="1:10" s="108" customFormat="1" ht="38.25">
      <c r="A56" s="199">
        <f t="shared" ca="1" si="0"/>
        <v>34</v>
      </c>
      <c r="B56" s="220" t="s">
        <v>221</v>
      </c>
      <c r="C56" s="113" t="s">
        <v>345</v>
      </c>
      <c r="D56" s="113" t="s">
        <v>392</v>
      </c>
      <c r="E56" s="215"/>
      <c r="F56" s="208"/>
      <c r="G56" s="32"/>
      <c r="H56" s="32"/>
      <c r="I56" s="32"/>
      <c r="J56" s="107"/>
    </row>
    <row r="57" spans="1:10" s="108" customFormat="1" ht="51">
      <c r="A57" s="199">
        <f t="shared" ca="1" si="0"/>
        <v>35</v>
      </c>
      <c r="B57" s="194" t="s">
        <v>200</v>
      </c>
      <c r="C57" s="113" t="s">
        <v>346</v>
      </c>
      <c r="D57" s="113" t="s">
        <v>393</v>
      </c>
      <c r="E57" s="209"/>
      <c r="F57" s="208"/>
      <c r="G57" s="32"/>
      <c r="H57" s="32"/>
      <c r="I57" s="32"/>
      <c r="J57" s="107"/>
    </row>
    <row r="58" spans="1:10" s="108" customFormat="1">
      <c r="A58" s="199"/>
      <c r="B58" s="104" t="s">
        <v>211</v>
      </c>
      <c r="C58" s="104" t="s">
        <v>255</v>
      </c>
      <c r="D58" s="114"/>
      <c r="E58" s="105"/>
      <c r="F58" s="105"/>
      <c r="G58" s="32"/>
      <c r="H58" s="32"/>
      <c r="I58" s="32"/>
      <c r="J58" s="107"/>
    </row>
    <row r="59" spans="1:10" s="108" customFormat="1" ht="38.25">
      <c r="A59" s="199">
        <f t="shared" ca="1" si="0"/>
        <v>36</v>
      </c>
      <c r="B59" s="109" t="s">
        <v>223</v>
      </c>
      <c r="C59" s="201" t="s">
        <v>289</v>
      </c>
      <c r="D59" s="227" t="s">
        <v>290</v>
      </c>
      <c r="E59" s="110"/>
      <c r="F59" s="110"/>
      <c r="G59" s="32"/>
      <c r="H59" s="32"/>
      <c r="I59" s="32"/>
      <c r="J59" s="107"/>
    </row>
    <row r="60" spans="1:10" s="108" customFormat="1" ht="38.25">
      <c r="A60" s="199">
        <f t="shared" ca="1" si="0"/>
        <v>37</v>
      </c>
      <c r="B60" s="194" t="s">
        <v>199</v>
      </c>
      <c r="C60" s="113" t="s">
        <v>335</v>
      </c>
      <c r="D60" s="113" t="s">
        <v>291</v>
      </c>
      <c r="E60" s="110" t="s">
        <v>281</v>
      </c>
      <c r="F60" s="110"/>
      <c r="G60" s="32"/>
      <c r="H60" s="32"/>
      <c r="I60" s="32"/>
      <c r="J60" s="107"/>
    </row>
    <row r="61" spans="1:10" s="108" customFormat="1" ht="30">
      <c r="A61" s="199">
        <f t="shared" ca="1" si="0"/>
        <v>38</v>
      </c>
      <c r="B61" s="109" t="s">
        <v>237</v>
      </c>
      <c r="C61" s="113" t="s">
        <v>292</v>
      </c>
      <c r="D61" s="228" t="s">
        <v>282</v>
      </c>
      <c r="E61" s="112"/>
      <c r="F61" s="113"/>
      <c r="G61" s="32"/>
      <c r="H61" s="32"/>
      <c r="I61" s="32"/>
      <c r="J61" s="107"/>
    </row>
    <row r="62" spans="1:10" s="108" customFormat="1" ht="25.5">
      <c r="A62" s="199">
        <f t="shared" ca="1" si="0"/>
        <v>39</v>
      </c>
      <c r="B62" s="109" t="s">
        <v>212</v>
      </c>
      <c r="C62" s="113" t="s">
        <v>395</v>
      </c>
      <c r="D62" s="113" t="s">
        <v>394</v>
      </c>
      <c r="E62" s="112"/>
      <c r="F62" s="113"/>
      <c r="G62" s="32"/>
      <c r="H62" s="32"/>
      <c r="I62" s="32"/>
      <c r="J62" s="107"/>
    </row>
    <row r="63" spans="1:10" s="108" customFormat="1" ht="25.5">
      <c r="A63" s="199">
        <f t="shared" ca="1" si="0"/>
        <v>40</v>
      </c>
      <c r="B63" s="109" t="s">
        <v>213</v>
      </c>
      <c r="C63" s="113" t="s">
        <v>397</v>
      </c>
      <c r="D63" s="113" t="s">
        <v>398</v>
      </c>
      <c r="E63" s="112"/>
      <c r="F63" s="113"/>
      <c r="G63" s="32"/>
      <c r="H63" s="32"/>
      <c r="I63" s="32"/>
      <c r="J63" s="107"/>
    </row>
    <row r="64" spans="1:10" s="108" customFormat="1" ht="51">
      <c r="A64" s="217">
        <f t="shared" ca="1" si="0"/>
        <v>41</v>
      </c>
      <c r="B64" s="109" t="s">
        <v>230</v>
      </c>
      <c r="C64" s="113" t="s">
        <v>396</v>
      </c>
      <c r="D64" s="113" t="s">
        <v>399</v>
      </c>
      <c r="E64" s="222"/>
      <c r="F64" s="113"/>
      <c r="G64" s="217"/>
      <c r="H64" s="217"/>
      <c r="I64" s="217"/>
      <c r="J64" s="107"/>
    </row>
    <row r="65" spans="1:10" s="108" customFormat="1" ht="25.5">
      <c r="A65" s="217">
        <f t="shared" ca="1" si="0"/>
        <v>42</v>
      </c>
      <c r="B65" s="220" t="s">
        <v>284</v>
      </c>
      <c r="C65" s="113" t="s">
        <v>400</v>
      </c>
      <c r="D65" s="113" t="s">
        <v>401</v>
      </c>
      <c r="E65" s="207"/>
      <c r="F65" s="113"/>
      <c r="G65" s="217"/>
      <c r="H65" s="217"/>
      <c r="I65" s="217"/>
      <c r="J65" s="107"/>
    </row>
    <row r="66" spans="1:10" s="108" customFormat="1" ht="25.5">
      <c r="A66" s="217">
        <f t="shared" ca="1" si="0"/>
        <v>43</v>
      </c>
      <c r="B66" s="109" t="s">
        <v>231</v>
      </c>
      <c r="C66" s="113" t="s">
        <v>292</v>
      </c>
      <c r="D66" s="218" t="s">
        <v>293</v>
      </c>
      <c r="E66" s="223"/>
      <c r="F66" s="113"/>
      <c r="G66" s="217"/>
      <c r="H66" s="217"/>
      <c r="I66" s="217"/>
      <c r="J66" s="107"/>
    </row>
    <row r="67" spans="1:10" s="108" customFormat="1">
      <c r="A67" s="199"/>
      <c r="B67" s="104" t="s">
        <v>214</v>
      </c>
      <c r="C67" s="104" t="s">
        <v>255</v>
      </c>
      <c r="D67" s="114"/>
      <c r="E67" s="105"/>
      <c r="F67" s="114"/>
      <c r="G67" s="32"/>
      <c r="H67" s="32"/>
      <c r="I67" s="32"/>
      <c r="J67" s="107"/>
    </row>
    <row r="68" spans="1:10" s="108" customFormat="1" ht="38.25">
      <c r="A68" s="199">
        <f t="shared" ca="1" si="0"/>
        <v>44</v>
      </c>
      <c r="B68" s="109" t="s">
        <v>223</v>
      </c>
      <c r="C68" s="201" t="s">
        <v>286</v>
      </c>
      <c r="D68" s="232" t="s">
        <v>298</v>
      </c>
      <c r="E68" s="110"/>
      <c r="F68" s="110"/>
      <c r="G68" s="32"/>
      <c r="H68" s="32"/>
      <c r="I68" s="32"/>
      <c r="J68" s="107"/>
    </row>
    <row r="69" spans="1:10" s="108" customFormat="1" ht="38.25">
      <c r="A69" s="217">
        <f t="shared" ca="1" si="0"/>
        <v>45</v>
      </c>
      <c r="B69" s="194" t="s">
        <v>199</v>
      </c>
      <c r="C69" s="113" t="s">
        <v>334</v>
      </c>
      <c r="D69" s="232" t="s">
        <v>409</v>
      </c>
      <c r="E69" s="110"/>
      <c r="F69" s="110"/>
      <c r="G69" s="32"/>
      <c r="H69" s="32"/>
      <c r="I69" s="32"/>
      <c r="J69" s="107"/>
    </row>
    <row r="70" spans="1:10" s="108" customFormat="1" ht="63.75">
      <c r="A70" s="217">
        <f t="shared" ca="1" si="0"/>
        <v>46</v>
      </c>
      <c r="B70" s="210" t="s">
        <v>288</v>
      </c>
      <c r="C70" s="113" t="s">
        <v>406</v>
      </c>
      <c r="D70" s="113" t="s">
        <v>407</v>
      </c>
      <c r="E70" s="110"/>
      <c r="F70" s="110"/>
      <c r="G70" s="217"/>
      <c r="H70" s="217"/>
      <c r="I70" s="217"/>
      <c r="J70" s="107"/>
    </row>
    <row r="71" spans="1:10" s="108" customFormat="1" ht="38.25">
      <c r="A71" s="217">
        <f t="shared" ca="1" si="0"/>
        <v>47</v>
      </c>
      <c r="B71" s="109" t="s">
        <v>216</v>
      </c>
      <c r="C71" s="113" t="s">
        <v>327</v>
      </c>
      <c r="D71" s="113" t="s">
        <v>328</v>
      </c>
      <c r="E71" s="110"/>
      <c r="F71" s="110"/>
      <c r="G71" s="32"/>
      <c r="H71" s="32"/>
      <c r="I71" s="32"/>
      <c r="J71" s="107"/>
    </row>
    <row r="72" spans="1:10" s="108" customFormat="1" ht="51">
      <c r="A72" s="217">
        <f t="shared" ca="1" si="0"/>
        <v>48</v>
      </c>
      <c r="B72" s="109" t="s">
        <v>238</v>
      </c>
      <c r="C72" s="113" t="s">
        <v>404</v>
      </c>
      <c r="D72" s="113" t="s">
        <v>405</v>
      </c>
      <c r="E72" s="215"/>
      <c r="F72" s="110"/>
      <c r="G72" s="199"/>
      <c r="H72" s="199"/>
      <c r="I72" s="199"/>
      <c r="J72" s="107"/>
    </row>
    <row r="73" spans="1:10" s="108" customFormat="1" ht="38.25">
      <c r="A73" s="217">
        <f t="shared" ca="1" si="0"/>
        <v>49</v>
      </c>
      <c r="B73" s="109" t="s">
        <v>233</v>
      </c>
      <c r="C73" s="113" t="s">
        <v>329</v>
      </c>
      <c r="D73" s="113" t="s">
        <v>283</v>
      </c>
      <c r="E73" s="112"/>
      <c r="F73" s="110"/>
      <c r="G73" s="32"/>
      <c r="H73" s="32"/>
      <c r="I73" s="32"/>
      <c r="J73" s="107"/>
    </row>
    <row r="74" spans="1:10" s="108" customFormat="1" ht="38.25">
      <c r="A74" s="217">
        <f t="shared" ca="1" si="0"/>
        <v>50</v>
      </c>
      <c r="B74" s="109" t="s">
        <v>234</v>
      </c>
      <c r="C74" s="113" t="s">
        <v>402</v>
      </c>
      <c r="D74" s="216" t="s">
        <v>403</v>
      </c>
      <c r="E74" s="216"/>
      <c r="F74" s="201"/>
      <c r="G74" s="32"/>
      <c r="H74" s="32"/>
      <c r="I74" s="32"/>
      <c r="J74" s="107"/>
    </row>
    <row r="75" spans="1:10" s="108" customFormat="1" ht="63.75">
      <c r="A75" s="217">
        <f t="shared" ca="1" si="0"/>
        <v>51</v>
      </c>
      <c r="B75" s="109" t="s">
        <v>235</v>
      </c>
      <c r="C75" s="113" t="s">
        <v>330</v>
      </c>
      <c r="D75" s="216" t="s">
        <v>331</v>
      </c>
      <c r="E75" s="216"/>
      <c r="F75" s="201"/>
      <c r="G75" s="217"/>
      <c r="H75" s="217"/>
      <c r="I75" s="217"/>
      <c r="J75" s="107"/>
    </row>
    <row r="76" spans="1:10" s="108" customFormat="1" ht="38.25">
      <c r="A76" s="217">
        <f t="shared" ca="1" si="0"/>
        <v>52</v>
      </c>
      <c r="B76" s="220" t="s">
        <v>232</v>
      </c>
      <c r="C76" s="113" t="s">
        <v>332</v>
      </c>
      <c r="D76" s="216" t="s">
        <v>285</v>
      </c>
      <c r="E76" s="216"/>
      <c r="F76" s="201"/>
      <c r="G76" s="217"/>
      <c r="H76" s="217"/>
      <c r="I76" s="217"/>
      <c r="J76" s="107"/>
    </row>
    <row r="77" spans="1:10" s="108" customFormat="1" ht="25.5">
      <c r="A77" s="217">
        <f t="shared" ca="1" si="0"/>
        <v>53</v>
      </c>
      <c r="B77" s="109" t="s">
        <v>236</v>
      </c>
      <c r="C77" s="113" t="s">
        <v>333</v>
      </c>
      <c r="D77" s="218" t="s">
        <v>293</v>
      </c>
      <c r="E77" s="216"/>
      <c r="F77" s="201"/>
      <c r="G77" s="217"/>
      <c r="H77" s="217"/>
      <c r="I77" s="217"/>
      <c r="J77" s="107"/>
    </row>
    <row r="78" spans="1:10" s="108" customFormat="1">
      <c r="A78" s="217"/>
      <c r="B78" s="104" t="s">
        <v>215</v>
      </c>
      <c r="C78" s="104" t="s">
        <v>255</v>
      </c>
      <c r="D78" s="114"/>
      <c r="E78" s="105"/>
      <c r="F78" s="105"/>
      <c r="G78" s="199"/>
      <c r="H78" s="199"/>
      <c r="I78" s="199"/>
      <c r="J78" s="107"/>
    </row>
    <row r="79" spans="1:10" s="108" customFormat="1" ht="38.25">
      <c r="A79" s="217">
        <f t="shared" ca="1" si="0"/>
        <v>54</v>
      </c>
      <c r="B79" s="109" t="s">
        <v>223</v>
      </c>
      <c r="C79" s="201" t="s">
        <v>294</v>
      </c>
      <c r="D79" s="232" t="s">
        <v>287</v>
      </c>
      <c r="E79" s="110"/>
      <c r="F79" s="110"/>
      <c r="G79" s="32"/>
      <c r="H79" s="32"/>
      <c r="I79" s="32"/>
      <c r="J79" s="107"/>
    </row>
    <row r="80" spans="1:10" s="108" customFormat="1" ht="38.25">
      <c r="A80" s="217">
        <f t="shared" ca="1" si="0"/>
        <v>55</v>
      </c>
      <c r="B80" s="194" t="s">
        <v>199</v>
      </c>
      <c r="C80" s="113" t="s">
        <v>408</v>
      </c>
      <c r="D80" s="232" t="s">
        <v>409</v>
      </c>
      <c r="E80" s="110"/>
      <c r="F80" s="110"/>
      <c r="G80" s="32"/>
      <c r="H80" s="32"/>
      <c r="I80" s="32"/>
      <c r="J80" s="107"/>
    </row>
    <row r="81" spans="1:10" s="108" customFormat="1" ht="63.75">
      <c r="A81" s="217">
        <f t="shared" ca="1" si="0"/>
        <v>56</v>
      </c>
      <c r="B81" s="210" t="s">
        <v>244</v>
      </c>
      <c r="C81" s="113" t="s">
        <v>304</v>
      </c>
      <c r="D81" s="113" t="s">
        <v>295</v>
      </c>
      <c r="E81" s="110"/>
      <c r="F81" s="110"/>
      <c r="G81" s="217"/>
      <c r="H81" s="217"/>
      <c r="I81" s="217"/>
      <c r="J81" s="107"/>
    </row>
    <row r="82" spans="1:10" s="108" customFormat="1" ht="38.25">
      <c r="A82" s="217">
        <f t="shared" ca="1" si="0"/>
        <v>57</v>
      </c>
      <c r="B82" s="109" t="s">
        <v>296</v>
      </c>
      <c r="C82" s="113" t="s">
        <v>303</v>
      </c>
      <c r="D82" s="113" t="s">
        <v>297</v>
      </c>
      <c r="E82" s="110"/>
      <c r="F82" s="110"/>
      <c r="G82" s="217"/>
      <c r="H82" s="217"/>
      <c r="I82" s="217"/>
      <c r="J82" s="107"/>
    </row>
    <row r="83" spans="1:10" s="108" customFormat="1" ht="76.5">
      <c r="A83" s="217">
        <f t="shared" ca="1" si="0"/>
        <v>58</v>
      </c>
      <c r="B83" s="109" t="s">
        <v>239</v>
      </c>
      <c r="C83" s="113" t="s">
        <v>410</v>
      </c>
      <c r="D83" s="113" t="s">
        <v>411</v>
      </c>
      <c r="E83" s="110"/>
      <c r="F83" s="110"/>
      <c r="G83" s="217"/>
      <c r="H83" s="217"/>
      <c r="I83" s="217"/>
      <c r="J83" s="107"/>
    </row>
    <row r="84" spans="1:10" s="108" customFormat="1" ht="38.25">
      <c r="A84" s="217">
        <f t="shared" ca="1" si="0"/>
        <v>59</v>
      </c>
      <c r="B84" s="109" t="s">
        <v>240</v>
      </c>
      <c r="C84" s="113" t="s">
        <v>299</v>
      </c>
      <c r="D84" s="113" t="s">
        <v>283</v>
      </c>
      <c r="E84" s="110"/>
      <c r="F84" s="110"/>
      <c r="G84" s="217"/>
      <c r="H84" s="217"/>
      <c r="I84" s="217"/>
      <c r="J84" s="107"/>
    </row>
    <row r="85" spans="1:10" s="108" customFormat="1" ht="38.25">
      <c r="A85" s="217">
        <f t="shared" ca="1" si="0"/>
        <v>60</v>
      </c>
      <c r="B85" s="109" t="s">
        <v>241</v>
      </c>
      <c r="C85" s="113" t="s">
        <v>413</v>
      </c>
      <c r="D85" s="216" t="s">
        <v>300</v>
      </c>
      <c r="E85" s="110"/>
      <c r="F85" s="113"/>
      <c r="G85" s="32"/>
      <c r="H85" s="32"/>
      <c r="I85" s="32"/>
      <c r="J85" s="107"/>
    </row>
    <row r="86" spans="1:10" s="108" customFormat="1" ht="51">
      <c r="A86" s="217">
        <f t="shared" ca="1" si="0"/>
        <v>61</v>
      </c>
      <c r="B86" s="109" t="s">
        <v>242</v>
      </c>
      <c r="C86" s="113" t="s">
        <v>301</v>
      </c>
      <c r="D86" s="216" t="s">
        <v>302</v>
      </c>
      <c r="E86" s="110"/>
      <c r="F86" s="110"/>
      <c r="G86" s="32"/>
      <c r="H86" s="32"/>
      <c r="I86" s="32"/>
      <c r="J86" s="107"/>
    </row>
    <row r="87" spans="1:10" s="108" customFormat="1" ht="38.25">
      <c r="A87" s="217">
        <f t="shared" ca="1" si="0"/>
        <v>62</v>
      </c>
      <c r="B87" s="220" t="s">
        <v>232</v>
      </c>
      <c r="C87" s="113" t="s">
        <v>412</v>
      </c>
      <c r="D87" s="216" t="s">
        <v>285</v>
      </c>
      <c r="E87" s="110"/>
      <c r="F87" s="113"/>
      <c r="G87" s="32"/>
      <c r="H87" s="32"/>
      <c r="I87" s="32"/>
      <c r="J87" s="107"/>
    </row>
    <row r="88" spans="1:10" s="108" customFormat="1" ht="25.5">
      <c r="A88" s="217">
        <f t="shared" ca="1" si="0"/>
        <v>63</v>
      </c>
      <c r="B88" s="109" t="s">
        <v>243</v>
      </c>
      <c r="C88" s="113" t="s">
        <v>305</v>
      </c>
      <c r="D88" s="218" t="s">
        <v>293</v>
      </c>
      <c r="E88" s="110"/>
      <c r="F88" s="113"/>
      <c r="G88" s="32"/>
      <c r="H88" s="32"/>
      <c r="I88" s="32"/>
      <c r="J88" s="107"/>
    </row>
    <row r="89" spans="1:10" s="108" customFormat="1">
      <c r="A89" s="217"/>
      <c r="B89" s="104" t="s">
        <v>217</v>
      </c>
      <c r="C89" s="104" t="s">
        <v>255</v>
      </c>
      <c r="D89" s="114"/>
      <c r="E89" s="184"/>
      <c r="F89" s="105"/>
      <c r="G89" s="32"/>
      <c r="H89" s="32"/>
      <c r="I89" s="32"/>
      <c r="J89" s="107"/>
    </row>
    <row r="90" spans="1:10" s="108" customFormat="1">
      <c r="A90" s="217">
        <f t="shared" ca="1" si="0"/>
        <v>64</v>
      </c>
      <c r="B90" s="210" t="s">
        <v>248</v>
      </c>
      <c r="C90" s="210" t="s">
        <v>306</v>
      </c>
      <c r="D90" s="216" t="s">
        <v>307</v>
      </c>
      <c r="E90" s="219"/>
      <c r="F90" s="201"/>
      <c r="G90" s="214"/>
      <c r="H90" s="214"/>
      <c r="I90" s="214"/>
      <c r="J90" s="107"/>
    </row>
    <row r="91" spans="1:10" s="108" customFormat="1">
      <c r="A91" s="217">
        <f t="shared" ca="1" si="0"/>
        <v>65</v>
      </c>
      <c r="B91" s="109" t="s">
        <v>223</v>
      </c>
      <c r="C91" s="210" t="s">
        <v>308</v>
      </c>
      <c r="D91" s="113" t="s">
        <v>309</v>
      </c>
      <c r="E91" s="110" t="s">
        <v>245</v>
      </c>
      <c r="F91" s="110"/>
      <c r="G91" s="32"/>
      <c r="H91" s="32"/>
      <c r="I91" s="32"/>
      <c r="J91" s="107"/>
    </row>
    <row r="92" spans="1:10" s="108" customFormat="1" ht="60">
      <c r="A92" s="217">
        <f t="shared" ref="A92:A109" ca="1" si="1">IF(OFFSET(A92,-1,0) ="",OFFSET(A92,-2,0)+1,OFFSET(A92,-1,0)+1 )</f>
        <v>66</v>
      </c>
      <c r="B92" s="109" t="s">
        <v>247</v>
      </c>
      <c r="C92" s="109" t="s">
        <v>310</v>
      </c>
      <c r="D92" s="113" t="s">
        <v>311</v>
      </c>
      <c r="E92" s="110"/>
      <c r="F92" s="110"/>
      <c r="G92" s="117"/>
      <c r="H92" s="117"/>
      <c r="I92" s="117"/>
      <c r="J92" s="118"/>
    </row>
    <row r="93" spans="1:10" s="108" customFormat="1">
      <c r="A93" s="217"/>
      <c r="B93" s="104" t="s">
        <v>220</v>
      </c>
      <c r="C93" s="104" t="s">
        <v>255</v>
      </c>
      <c r="D93" s="114"/>
      <c r="E93" s="105" t="s">
        <v>222</v>
      </c>
      <c r="F93" s="116"/>
      <c r="G93" s="117"/>
      <c r="H93" s="117"/>
      <c r="I93" s="117"/>
      <c r="J93" s="118"/>
    </row>
    <row r="94" spans="1:10" s="108" customFormat="1" ht="45">
      <c r="A94" s="217">
        <f t="shared" ca="1" si="1"/>
        <v>67</v>
      </c>
      <c r="B94" s="109" t="s">
        <v>250</v>
      </c>
      <c r="C94" s="109" t="s">
        <v>324</v>
      </c>
      <c r="D94" s="113" t="s">
        <v>312</v>
      </c>
      <c r="E94" s="112"/>
      <c r="F94" s="115" t="s">
        <v>249</v>
      </c>
      <c r="G94" s="117"/>
      <c r="H94" s="117"/>
      <c r="I94" s="117"/>
      <c r="J94" s="118"/>
    </row>
    <row r="95" spans="1:10" s="108" customFormat="1" ht="60">
      <c r="A95" s="217">
        <f t="shared" ca="1" si="1"/>
        <v>68</v>
      </c>
      <c r="B95" s="109" t="s">
        <v>251</v>
      </c>
      <c r="C95" s="109" t="s">
        <v>323</v>
      </c>
      <c r="D95" s="113" t="s">
        <v>312</v>
      </c>
      <c r="E95" s="221"/>
      <c r="F95" s="115"/>
      <c r="G95" s="117"/>
      <c r="H95" s="117"/>
      <c r="I95" s="117"/>
      <c r="J95" s="118"/>
    </row>
    <row r="96" spans="1:10" s="108" customFormat="1" ht="45">
      <c r="A96" s="217">
        <f t="shared" ca="1" si="1"/>
        <v>69</v>
      </c>
      <c r="B96" s="109" t="s">
        <v>246</v>
      </c>
      <c r="C96" s="109" t="s">
        <v>322</v>
      </c>
      <c r="D96" s="113" t="s">
        <v>313</v>
      </c>
      <c r="E96" s="213"/>
      <c r="F96" s="115"/>
      <c r="G96" s="117"/>
      <c r="H96" s="117"/>
      <c r="I96" s="117"/>
      <c r="J96" s="118"/>
    </row>
    <row r="97" spans="1:11" s="108" customFormat="1" ht="60">
      <c r="A97" s="217">
        <f t="shared" ca="1" si="1"/>
        <v>70</v>
      </c>
      <c r="B97" s="109" t="s">
        <v>218</v>
      </c>
      <c r="C97" s="109" t="s">
        <v>321</v>
      </c>
      <c r="D97" s="113" t="s">
        <v>314</v>
      </c>
      <c r="E97" s="112"/>
      <c r="F97" s="115"/>
      <c r="G97" s="117"/>
      <c r="H97" s="117"/>
      <c r="I97" s="117"/>
      <c r="J97" s="118"/>
    </row>
    <row r="98" spans="1:11" s="211" customFormat="1" ht="105">
      <c r="A98" s="217">
        <f t="shared" ca="1" si="1"/>
        <v>71</v>
      </c>
      <c r="B98" s="194" t="s">
        <v>219</v>
      </c>
      <c r="C98" s="109" t="s">
        <v>320</v>
      </c>
      <c r="D98" s="188" t="s">
        <v>315</v>
      </c>
      <c r="E98" s="185"/>
      <c r="F98" s="187"/>
      <c r="G98" s="188"/>
      <c r="H98" s="188"/>
      <c r="I98" s="188"/>
      <c r="J98" s="189"/>
    </row>
    <row r="99" spans="1:11" s="211" customFormat="1" ht="105">
      <c r="A99" s="217">
        <f t="shared" ca="1" si="1"/>
        <v>72</v>
      </c>
      <c r="B99" s="194" t="s">
        <v>252</v>
      </c>
      <c r="C99" s="109" t="s">
        <v>319</v>
      </c>
      <c r="D99" s="188" t="s">
        <v>316</v>
      </c>
      <c r="E99" s="185"/>
      <c r="F99" s="187"/>
      <c r="G99" s="188"/>
      <c r="H99" s="188"/>
      <c r="I99" s="188"/>
      <c r="J99" s="189"/>
    </row>
    <row r="100" spans="1:11" s="211" customFormat="1" ht="45">
      <c r="A100" s="217">
        <f t="shared" ca="1" si="1"/>
        <v>73</v>
      </c>
      <c r="B100" s="212" t="s">
        <v>253</v>
      </c>
      <c r="C100" s="109" t="s">
        <v>317</v>
      </c>
      <c r="D100" s="188" t="s">
        <v>325</v>
      </c>
      <c r="E100" s="185"/>
      <c r="F100" s="187"/>
      <c r="G100" s="188"/>
      <c r="H100" s="188"/>
      <c r="I100" s="188"/>
      <c r="J100" s="189"/>
    </row>
    <row r="101" spans="1:11" s="211" customFormat="1" ht="45">
      <c r="A101" s="217">
        <f t="shared" ca="1" si="1"/>
        <v>74</v>
      </c>
      <c r="B101" s="212" t="s">
        <v>254</v>
      </c>
      <c r="C101" s="109" t="s">
        <v>318</v>
      </c>
      <c r="D101" s="188" t="s">
        <v>325</v>
      </c>
      <c r="E101" s="185"/>
      <c r="F101" s="187"/>
      <c r="G101" s="188"/>
      <c r="H101" s="188"/>
      <c r="I101" s="188"/>
      <c r="J101" s="189"/>
    </row>
    <row r="102" spans="1:11" s="119" customFormat="1">
      <c r="A102" s="217">
        <f t="shared" ca="1" si="1"/>
        <v>75</v>
      </c>
      <c r="B102" s="194"/>
      <c r="C102" s="185"/>
      <c r="D102" s="188"/>
      <c r="E102" s="185"/>
      <c r="F102" s="187"/>
      <c r="G102" s="188"/>
      <c r="H102" s="188"/>
      <c r="I102" s="188"/>
      <c r="J102" s="189"/>
    </row>
    <row r="103" spans="1:11" s="119" customFormat="1">
      <c r="A103" s="217">
        <f t="shared" ca="1" si="1"/>
        <v>76</v>
      </c>
      <c r="B103" s="194"/>
      <c r="C103" s="185"/>
      <c r="D103" s="188"/>
      <c r="E103" s="185"/>
      <c r="F103" s="187"/>
      <c r="G103" s="188"/>
      <c r="H103" s="188"/>
      <c r="I103" s="188"/>
      <c r="J103" s="189"/>
    </row>
    <row r="104" spans="1:11" s="119" customFormat="1">
      <c r="A104" s="217">
        <f t="shared" ca="1" si="1"/>
        <v>77</v>
      </c>
      <c r="B104" s="194"/>
      <c r="C104" s="185"/>
      <c r="D104" s="188"/>
      <c r="E104" s="188"/>
      <c r="F104" s="187"/>
      <c r="G104" s="188"/>
      <c r="H104" s="188"/>
      <c r="I104" s="188"/>
      <c r="J104" s="189"/>
    </row>
    <row r="105" spans="1:11" s="119" customFormat="1">
      <c r="A105" s="217">
        <f t="shared" ca="1" si="1"/>
        <v>78</v>
      </c>
      <c r="B105" s="194"/>
      <c r="C105" s="185"/>
      <c r="D105" s="188"/>
      <c r="E105" s="185"/>
      <c r="F105" s="187"/>
      <c r="G105" s="188"/>
      <c r="H105" s="188"/>
      <c r="I105" s="188"/>
      <c r="J105" s="189"/>
    </row>
    <row r="106" spans="1:11" s="119" customFormat="1">
      <c r="A106" s="217">
        <f t="shared" ca="1" si="1"/>
        <v>79</v>
      </c>
      <c r="B106" s="194"/>
      <c r="C106" s="185"/>
      <c r="D106" s="188"/>
      <c r="E106" s="185"/>
      <c r="F106" s="187"/>
      <c r="G106" s="188"/>
      <c r="H106" s="188"/>
      <c r="I106" s="188"/>
      <c r="J106" s="189"/>
    </row>
    <row r="107" spans="1:11" s="119" customFormat="1">
      <c r="A107" s="217">
        <f t="shared" ca="1" si="1"/>
        <v>80</v>
      </c>
      <c r="B107" s="194"/>
      <c r="C107" s="194"/>
      <c r="D107" s="188"/>
      <c r="E107" s="185"/>
      <c r="F107" s="185"/>
      <c r="G107" s="187"/>
      <c r="H107" s="188"/>
      <c r="I107" s="188"/>
      <c r="J107" s="188"/>
      <c r="K107" s="120"/>
    </row>
    <row r="108" spans="1:11" s="119" customFormat="1">
      <c r="A108" s="217">
        <f t="shared" ca="1" si="1"/>
        <v>81</v>
      </c>
      <c r="B108" s="194"/>
      <c r="C108" s="194"/>
      <c r="D108" s="188"/>
      <c r="E108" s="185"/>
      <c r="F108" s="185"/>
      <c r="G108" s="187"/>
      <c r="H108" s="188"/>
      <c r="I108" s="188"/>
      <c r="J108" s="188"/>
      <c r="K108" s="120"/>
    </row>
    <row r="109" spans="1:11" s="119" customFormat="1">
      <c r="A109" s="217">
        <f t="shared" ca="1" si="1"/>
        <v>82</v>
      </c>
      <c r="B109" s="194"/>
      <c r="C109" s="194"/>
      <c r="D109" s="188"/>
      <c r="E109" s="185"/>
      <c r="F109" s="185"/>
      <c r="G109" s="187"/>
      <c r="H109" s="188"/>
      <c r="I109" s="188"/>
      <c r="J109" s="188"/>
      <c r="K109" s="120"/>
    </row>
    <row r="110" spans="1:11" s="119" customFormat="1">
      <c r="A110" s="32"/>
      <c r="B110" s="194"/>
      <c r="C110" s="194"/>
      <c r="D110" s="188"/>
      <c r="E110" s="185"/>
      <c r="F110" s="185"/>
      <c r="G110" s="187"/>
      <c r="H110" s="188"/>
      <c r="I110" s="188"/>
      <c r="J110" s="188"/>
      <c r="K110" s="120"/>
    </row>
    <row r="111" spans="1:11" s="119" customFormat="1">
      <c r="A111" s="32"/>
      <c r="B111" s="194"/>
      <c r="C111" s="194"/>
      <c r="D111" s="188"/>
      <c r="E111" s="185"/>
      <c r="F111" s="185"/>
      <c r="G111" s="187"/>
      <c r="H111" s="188"/>
      <c r="I111" s="188"/>
      <c r="J111" s="188"/>
      <c r="K111" s="120"/>
    </row>
    <row r="112" spans="1:11" s="119" customFormat="1">
      <c r="A112" s="32"/>
      <c r="B112" s="194"/>
      <c r="C112" s="194"/>
      <c r="D112" s="188"/>
      <c r="E112" s="185"/>
      <c r="F112" s="185"/>
      <c r="G112" s="187"/>
      <c r="H112" s="188"/>
      <c r="I112" s="188"/>
      <c r="J112" s="188"/>
      <c r="K112" s="120"/>
    </row>
    <row r="113" spans="1:11" s="119" customFormat="1">
      <c r="A113" s="32"/>
      <c r="B113" s="194"/>
      <c r="C113" s="194"/>
      <c r="D113" s="188"/>
      <c r="E113" s="185"/>
      <c r="F113" s="196"/>
      <c r="G113" s="187"/>
      <c r="H113" s="188"/>
      <c r="I113" s="188"/>
      <c r="J113" s="188"/>
      <c r="K113" s="120"/>
    </row>
    <row r="114" spans="1:11" s="119" customFormat="1">
      <c r="A114" s="32"/>
      <c r="B114" s="194"/>
      <c r="C114" s="194"/>
      <c r="D114" s="188"/>
      <c r="E114" s="185"/>
      <c r="F114" s="185"/>
      <c r="G114" s="187"/>
      <c r="H114" s="188"/>
      <c r="I114" s="188"/>
      <c r="J114" s="188"/>
      <c r="K114" s="120"/>
    </row>
    <row r="115" spans="1:11" s="119" customFormat="1">
      <c r="A115" s="32"/>
      <c r="B115" s="194"/>
      <c r="C115" s="194"/>
      <c r="D115" s="188"/>
      <c r="E115" s="185"/>
      <c r="F115" s="188"/>
      <c r="G115" s="187"/>
      <c r="H115" s="188"/>
      <c r="I115" s="188"/>
      <c r="J115" s="188"/>
      <c r="K115" s="120"/>
    </row>
    <row r="116" spans="1:11" s="119" customFormat="1">
      <c r="A116" s="32"/>
      <c r="B116" s="194"/>
      <c r="C116" s="194"/>
      <c r="D116" s="188"/>
      <c r="E116" s="185"/>
      <c r="F116" s="188"/>
      <c r="G116" s="187"/>
      <c r="H116" s="188"/>
      <c r="I116" s="188"/>
      <c r="J116" s="188"/>
      <c r="K116" s="120"/>
    </row>
    <row r="117" spans="1:11" s="119" customFormat="1">
      <c r="A117" s="32"/>
      <c r="B117" s="194"/>
      <c r="C117" s="194"/>
      <c r="D117" s="188"/>
      <c r="E117" s="185"/>
      <c r="F117" s="188"/>
      <c r="G117" s="187"/>
      <c r="H117" s="188"/>
      <c r="I117" s="188"/>
      <c r="J117" s="188"/>
      <c r="K117" s="120"/>
    </row>
    <row r="118" spans="1:11" s="119" customFormat="1">
      <c r="A118" s="32"/>
      <c r="B118" s="194"/>
      <c r="C118" s="194"/>
      <c r="D118" s="188"/>
      <c r="E118" s="185"/>
      <c r="F118" s="188"/>
      <c r="G118" s="187"/>
      <c r="H118" s="188"/>
      <c r="I118" s="188"/>
      <c r="J118" s="188"/>
      <c r="K118" s="120"/>
    </row>
    <row r="119" spans="1:11" s="119" customFormat="1">
      <c r="A119" s="32"/>
      <c r="B119" s="194"/>
      <c r="C119" s="194"/>
      <c r="D119" s="188"/>
      <c r="E119" s="185"/>
      <c r="F119" s="188"/>
      <c r="G119" s="187"/>
      <c r="H119" s="188"/>
      <c r="I119" s="188"/>
      <c r="J119" s="188"/>
      <c r="K119" s="120"/>
    </row>
    <row r="120" spans="1:11" s="119" customFormat="1">
      <c r="A120" s="32"/>
      <c r="B120" s="194"/>
      <c r="C120" s="194"/>
      <c r="D120" s="188"/>
      <c r="E120" s="185"/>
      <c r="F120" s="185"/>
      <c r="G120" s="187"/>
      <c r="H120" s="188"/>
      <c r="I120" s="188"/>
      <c r="J120" s="188"/>
      <c r="K120" s="120"/>
    </row>
    <row r="121" spans="1:11" s="119" customFormat="1">
      <c r="A121" s="32"/>
      <c r="B121" s="194"/>
      <c r="C121" s="194"/>
      <c r="D121" s="188"/>
      <c r="E121" s="185"/>
      <c r="F121" s="185"/>
      <c r="G121" s="187"/>
      <c r="H121" s="188"/>
      <c r="I121" s="188"/>
      <c r="J121" s="188"/>
      <c r="K121" s="120"/>
    </row>
    <row r="122" spans="1:11" s="119" customFormat="1">
      <c r="A122" s="32"/>
      <c r="B122" s="194"/>
      <c r="C122" s="194"/>
      <c r="D122" s="188"/>
      <c r="E122" s="185"/>
      <c r="F122" s="185"/>
      <c r="G122" s="187"/>
      <c r="H122" s="188"/>
      <c r="I122" s="188"/>
      <c r="J122" s="188"/>
      <c r="K122" s="120"/>
    </row>
    <row r="123" spans="1:11" s="119" customFormat="1">
      <c r="A123" s="32"/>
      <c r="B123" s="194"/>
      <c r="C123" s="194"/>
      <c r="D123" s="188"/>
      <c r="E123" s="185"/>
      <c r="F123" s="185"/>
      <c r="G123" s="187"/>
      <c r="H123" s="188"/>
      <c r="I123" s="188"/>
      <c r="J123" s="188"/>
      <c r="K123" s="120"/>
    </row>
    <row r="124" spans="1:11" s="119" customFormat="1">
      <c r="A124" s="32"/>
      <c r="B124" s="194"/>
      <c r="C124" s="194"/>
      <c r="D124" s="188"/>
      <c r="E124" s="185"/>
      <c r="F124" s="185"/>
      <c r="G124" s="187"/>
      <c r="H124" s="188"/>
      <c r="I124" s="188"/>
      <c r="J124" s="188"/>
      <c r="K124" s="120"/>
    </row>
    <row r="125" spans="1:11" s="119" customFormat="1">
      <c r="A125" s="32"/>
      <c r="B125" s="194"/>
      <c r="C125" s="194"/>
      <c r="D125" s="188"/>
      <c r="E125" s="185"/>
      <c r="F125" s="185"/>
      <c r="G125" s="187"/>
      <c r="H125" s="188"/>
      <c r="I125" s="188"/>
      <c r="J125" s="188"/>
      <c r="K125" s="120"/>
    </row>
    <row r="126" spans="1:11" s="119" customFormat="1">
      <c r="A126" s="32"/>
      <c r="B126" s="194"/>
      <c r="C126" s="194"/>
      <c r="D126" s="188"/>
      <c r="E126" s="185"/>
      <c r="F126" s="185"/>
      <c r="G126" s="187"/>
      <c r="H126" s="188"/>
      <c r="I126" s="188"/>
      <c r="J126" s="188"/>
      <c r="K126" s="120"/>
    </row>
    <row r="127" spans="1:11" s="119" customFormat="1">
      <c r="A127" s="32"/>
      <c r="B127" s="194"/>
      <c r="C127" s="194"/>
      <c r="D127" s="188"/>
      <c r="E127" s="185"/>
      <c r="F127" s="185"/>
      <c r="G127" s="187"/>
      <c r="H127" s="188"/>
      <c r="I127" s="188"/>
      <c r="J127" s="188"/>
      <c r="K127" s="120"/>
    </row>
    <row r="128" spans="1:11" s="119" customFormat="1">
      <c r="A128" s="32"/>
      <c r="B128" s="194"/>
      <c r="C128" s="194"/>
      <c r="D128" s="188"/>
      <c r="E128" s="185"/>
      <c r="F128" s="185"/>
      <c r="G128" s="187"/>
      <c r="H128" s="188"/>
      <c r="I128" s="188"/>
      <c r="J128" s="188"/>
      <c r="K128" s="120"/>
    </row>
    <row r="129" spans="1:11" s="119" customFormat="1">
      <c r="A129" s="32"/>
      <c r="B129" s="194"/>
      <c r="C129" s="194"/>
      <c r="D129" s="188"/>
      <c r="E129" s="185"/>
      <c r="F129" s="188"/>
      <c r="G129" s="187"/>
      <c r="H129" s="188"/>
      <c r="I129" s="188"/>
      <c r="J129" s="188"/>
      <c r="K129" s="120"/>
    </row>
    <row r="130" spans="1:11" s="119" customFormat="1">
      <c r="A130" s="32"/>
      <c r="B130" s="194"/>
      <c r="C130" s="194"/>
      <c r="D130" s="188"/>
      <c r="E130" s="185"/>
      <c r="F130" s="188"/>
      <c r="G130" s="187"/>
      <c r="H130" s="188"/>
      <c r="I130" s="188"/>
      <c r="J130" s="188"/>
      <c r="K130" s="120"/>
    </row>
    <row r="131" spans="1:11" s="119" customFormat="1">
      <c r="A131" s="32"/>
      <c r="B131" s="194"/>
      <c r="C131" s="194"/>
      <c r="D131" s="188"/>
      <c r="E131" s="185"/>
      <c r="F131" s="185"/>
      <c r="G131" s="187"/>
      <c r="H131" s="188"/>
      <c r="I131" s="188"/>
      <c r="J131" s="188"/>
      <c r="K131" s="120"/>
    </row>
    <row r="132" spans="1:11" s="119" customFormat="1">
      <c r="A132" s="32"/>
      <c r="B132" s="194"/>
      <c r="C132" s="194"/>
      <c r="D132" s="188"/>
      <c r="E132" s="185"/>
      <c r="F132" s="185"/>
      <c r="G132" s="187"/>
      <c r="H132" s="188"/>
      <c r="I132" s="188"/>
      <c r="J132" s="188"/>
      <c r="K132" s="120"/>
    </row>
    <row r="133" spans="1:11" s="119" customFormat="1">
      <c r="A133" s="32"/>
      <c r="B133" s="194"/>
      <c r="C133" s="194"/>
      <c r="D133" s="188"/>
      <c r="E133" s="185"/>
      <c r="F133" s="185"/>
      <c r="G133" s="187"/>
      <c r="H133" s="188"/>
      <c r="I133" s="188"/>
      <c r="J133" s="188"/>
      <c r="K133" s="120"/>
    </row>
    <row r="134" spans="1:11" s="119" customFormat="1">
      <c r="A134" s="32"/>
      <c r="B134" s="194"/>
      <c r="C134" s="194"/>
      <c r="D134" s="188"/>
      <c r="E134" s="185"/>
      <c r="F134" s="185"/>
      <c r="G134" s="187"/>
      <c r="H134" s="188"/>
      <c r="I134" s="188"/>
      <c r="J134" s="188"/>
      <c r="K134" s="120"/>
    </row>
    <row r="135" spans="1:11" s="119" customFormat="1">
      <c r="A135" s="32"/>
      <c r="B135" s="194"/>
      <c r="C135" s="194"/>
      <c r="D135" s="188"/>
      <c r="E135" s="185"/>
      <c r="F135" s="185"/>
      <c r="G135" s="187"/>
      <c r="H135" s="188"/>
      <c r="I135" s="188"/>
      <c r="J135" s="188"/>
      <c r="K135" s="120"/>
    </row>
    <row r="136" spans="1:11" s="119" customFormat="1">
      <c r="A136" s="32"/>
      <c r="B136" s="194"/>
      <c r="C136" s="194"/>
      <c r="D136" s="188"/>
      <c r="E136" s="185"/>
      <c r="F136" s="185"/>
      <c r="G136" s="187"/>
      <c r="H136" s="188"/>
      <c r="I136" s="188"/>
      <c r="J136" s="188"/>
      <c r="K136" s="120"/>
    </row>
    <row r="137" spans="1:11" s="119" customFormat="1">
      <c r="A137" s="32"/>
      <c r="B137" s="194"/>
      <c r="C137" s="194"/>
      <c r="D137" s="188"/>
      <c r="E137" s="185"/>
      <c r="F137" s="188"/>
      <c r="G137" s="187"/>
      <c r="H137" s="188"/>
      <c r="I137" s="188"/>
      <c r="J137" s="188"/>
      <c r="K137" s="120"/>
    </row>
    <row r="138" spans="1:11" s="119" customFormat="1">
      <c r="A138" s="32"/>
      <c r="B138" s="194"/>
      <c r="C138" s="194"/>
      <c r="D138" s="188"/>
      <c r="E138" s="185"/>
      <c r="F138" s="185"/>
      <c r="G138" s="187"/>
      <c r="H138" s="188"/>
      <c r="I138" s="188"/>
      <c r="J138" s="188"/>
      <c r="K138" s="120"/>
    </row>
    <row r="139" spans="1:11" s="119" customFormat="1">
      <c r="A139" s="32"/>
      <c r="B139" s="194"/>
      <c r="C139" s="194"/>
      <c r="D139" s="188"/>
      <c r="E139" s="185"/>
      <c r="F139" s="188"/>
      <c r="G139" s="187"/>
      <c r="H139" s="188"/>
      <c r="I139" s="188"/>
      <c r="J139" s="188"/>
      <c r="K139" s="120"/>
    </row>
    <row r="140" spans="1:11" s="119" customFormat="1">
      <c r="A140" s="32"/>
      <c r="B140" s="194"/>
      <c r="C140" s="194"/>
      <c r="D140" s="188"/>
      <c r="E140" s="185"/>
      <c r="F140" s="188"/>
      <c r="G140" s="187"/>
      <c r="H140" s="188"/>
      <c r="I140" s="188"/>
      <c r="J140" s="188"/>
      <c r="K140" s="120"/>
    </row>
    <row r="141" spans="1:11" s="119" customFormat="1">
      <c r="A141" s="32"/>
      <c r="B141" s="194"/>
      <c r="C141" s="194"/>
      <c r="D141" s="188"/>
      <c r="E141" s="185"/>
      <c r="F141" s="185"/>
      <c r="G141" s="187"/>
      <c r="H141" s="188"/>
      <c r="I141" s="188"/>
      <c r="J141" s="188"/>
      <c r="K141" s="120"/>
    </row>
    <row r="142" spans="1:11" s="119" customFormat="1">
      <c r="A142" s="32"/>
      <c r="B142" s="194"/>
      <c r="C142" s="194"/>
      <c r="D142" s="188"/>
      <c r="E142" s="185"/>
      <c r="F142" s="185"/>
      <c r="G142" s="187"/>
      <c r="H142" s="188"/>
      <c r="I142" s="188"/>
      <c r="J142" s="188"/>
      <c r="K142" s="120"/>
    </row>
    <row r="143" spans="1:11" s="119" customFormat="1">
      <c r="A143" s="32"/>
      <c r="B143" s="194"/>
      <c r="C143" s="194"/>
      <c r="D143" s="188"/>
      <c r="E143" s="185"/>
      <c r="F143" s="188"/>
      <c r="G143" s="187"/>
      <c r="H143" s="188"/>
      <c r="I143" s="188"/>
      <c r="J143" s="188"/>
      <c r="K143" s="120"/>
    </row>
    <row r="144" spans="1:11" s="119" customFormat="1">
      <c r="A144" s="32"/>
      <c r="B144" s="194"/>
      <c r="C144" s="194"/>
      <c r="D144" s="188"/>
      <c r="E144" s="185"/>
      <c r="F144" s="188"/>
      <c r="G144" s="187"/>
      <c r="H144" s="188"/>
      <c r="I144" s="188"/>
      <c r="J144" s="188"/>
      <c r="K144" s="120"/>
    </row>
    <row r="145" spans="1:11" s="119" customFormat="1">
      <c r="A145" s="32"/>
      <c r="B145" s="194"/>
      <c r="C145" s="194"/>
      <c r="D145" s="188"/>
      <c r="E145" s="185"/>
      <c r="F145" s="188"/>
      <c r="G145" s="187"/>
      <c r="H145" s="188"/>
      <c r="I145" s="188"/>
      <c r="J145" s="188"/>
      <c r="K145" s="120"/>
    </row>
    <row r="146" spans="1:11" s="119" customFormat="1">
      <c r="A146" s="32"/>
      <c r="B146" s="194"/>
      <c r="C146" s="194"/>
      <c r="D146" s="188"/>
      <c r="E146" s="185"/>
      <c r="F146" s="188"/>
      <c r="G146" s="187"/>
      <c r="H146" s="188"/>
      <c r="I146" s="188"/>
      <c r="J146" s="188"/>
      <c r="K146" s="120"/>
    </row>
    <row r="147" spans="1:11" s="119" customFormat="1">
      <c r="A147" s="32"/>
      <c r="B147" s="194"/>
      <c r="C147" s="194"/>
      <c r="D147" s="188"/>
      <c r="E147" s="185"/>
      <c r="F147" s="188"/>
      <c r="G147" s="187"/>
      <c r="H147" s="188"/>
      <c r="I147" s="188"/>
      <c r="J147" s="188"/>
      <c r="K147" s="120"/>
    </row>
    <row r="148" spans="1:11" s="119" customFormat="1">
      <c r="A148" s="32"/>
      <c r="B148" s="194"/>
      <c r="C148" s="194"/>
      <c r="D148" s="188"/>
      <c r="E148" s="185"/>
      <c r="F148" s="188"/>
      <c r="G148" s="187"/>
      <c r="H148" s="188"/>
      <c r="I148" s="188"/>
      <c r="J148" s="188"/>
      <c r="K148" s="120"/>
    </row>
    <row r="149" spans="1:11" s="119" customFormat="1">
      <c r="A149" s="32"/>
      <c r="B149" s="194"/>
      <c r="C149" s="194"/>
      <c r="D149" s="188"/>
      <c r="E149" s="185"/>
      <c r="F149" s="185"/>
      <c r="G149" s="187"/>
      <c r="H149" s="188"/>
      <c r="I149" s="188"/>
      <c r="J149" s="188"/>
      <c r="K149" s="120"/>
    </row>
    <row r="150" spans="1:11" s="119" customFormat="1">
      <c r="A150" s="32"/>
      <c r="B150" s="194"/>
      <c r="C150" s="194"/>
      <c r="D150" s="188"/>
      <c r="E150" s="185"/>
      <c r="F150" s="185"/>
      <c r="G150" s="187"/>
      <c r="H150" s="188"/>
      <c r="I150" s="188"/>
      <c r="J150" s="188"/>
      <c r="K150" s="120"/>
    </row>
    <row r="151" spans="1:11" s="119" customFormat="1">
      <c r="A151" s="32"/>
      <c r="B151" s="194"/>
      <c r="C151" s="194"/>
      <c r="D151" s="188"/>
      <c r="E151" s="185"/>
      <c r="F151" s="185"/>
      <c r="G151" s="187"/>
      <c r="H151" s="188"/>
      <c r="I151" s="188"/>
      <c r="J151" s="188"/>
      <c r="K151" s="120"/>
    </row>
    <row r="152" spans="1:11" s="119" customFormat="1">
      <c r="A152" s="32"/>
      <c r="B152" s="194"/>
      <c r="C152" s="194"/>
      <c r="D152" s="188"/>
      <c r="E152" s="185"/>
      <c r="F152" s="185"/>
      <c r="G152" s="187"/>
      <c r="H152" s="188"/>
      <c r="I152" s="188"/>
      <c r="J152" s="188"/>
      <c r="K152" s="120"/>
    </row>
    <row r="153" spans="1:11" s="119" customFormat="1" ht="14.25">
      <c r="A153" s="32"/>
      <c r="B153" s="195"/>
      <c r="C153" s="195"/>
      <c r="D153" s="225"/>
      <c r="E153" s="195"/>
      <c r="F153" s="195"/>
      <c r="G153" s="195"/>
      <c r="H153" s="195"/>
      <c r="I153" s="195"/>
      <c r="J153" s="195"/>
      <c r="K153" s="120"/>
    </row>
    <row r="154" spans="1:11" s="119" customFormat="1">
      <c r="A154" s="32"/>
      <c r="B154" s="194"/>
      <c r="C154" s="194"/>
      <c r="D154" s="188"/>
      <c r="E154" s="185"/>
      <c r="F154" s="185"/>
      <c r="G154" s="187"/>
      <c r="H154" s="188"/>
      <c r="I154" s="188"/>
      <c r="J154" s="188"/>
      <c r="K154" s="120"/>
    </row>
    <row r="155" spans="1:11" s="119" customFormat="1" ht="14.25">
      <c r="A155" s="32"/>
      <c r="B155" s="195"/>
      <c r="C155" s="195"/>
      <c r="D155" s="225"/>
      <c r="E155" s="195"/>
      <c r="F155" s="195"/>
      <c r="G155" s="195"/>
      <c r="H155" s="195"/>
      <c r="I155" s="195"/>
      <c r="J155" s="195"/>
      <c r="K155" s="120"/>
    </row>
    <row r="156" spans="1:11" s="119" customFormat="1">
      <c r="A156" s="32"/>
      <c r="B156" s="194"/>
      <c r="C156" s="185"/>
      <c r="D156" s="188"/>
      <c r="E156" s="185"/>
      <c r="F156" s="187"/>
      <c r="G156" s="188"/>
      <c r="H156" s="188"/>
      <c r="I156" s="188"/>
      <c r="J156" s="189"/>
    </row>
    <row r="157" spans="1:11" s="119" customFormat="1">
      <c r="A157" s="121"/>
      <c r="B157" s="194"/>
      <c r="C157" s="185"/>
      <c r="D157" s="188"/>
      <c r="E157" s="185"/>
      <c r="F157" s="187"/>
      <c r="G157" s="188"/>
      <c r="H157" s="188"/>
      <c r="I157" s="188"/>
      <c r="J157" s="189"/>
    </row>
    <row r="158" spans="1:11" s="119" customFormat="1">
      <c r="A158" s="121"/>
      <c r="B158" s="194"/>
      <c r="C158" s="186"/>
      <c r="D158" s="188"/>
      <c r="E158" s="185"/>
      <c r="F158" s="187"/>
      <c r="G158" s="188"/>
      <c r="H158" s="188"/>
      <c r="I158" s="188"/>
      <c r="J158" s="189"/>
    </row>
    <row r="159" spans="1:11" s="119" customFormat="1">
      <c r="A159" s="121"/>
      <c r="B159" s="194"/>
      <c r="C159" s="186"/>
      <c r="D159" s="188"/>
      <c r="E159" s="185"/>
      <c r="F159" s="187"/>
      <c r="G159" s="188"/>
      <c r="H159" s="188"/>
      <c r="I159" s="188"/>
      <c r="J159" s="189"/>
    </row>
    <row r="160" spans="1:11" s="119" customFormat="1">
      <c r="A160" s="121"/>
      <c r="B160" s="194"/>
      <c r="C160" s="186"/>
      <c r="D160" s="188"/>
      <c r="E160" s="185"/>
      <c r="F160" s="187"/>
      <c r="G160" s="188"/>
      <c r="H160" s="188"/>
      <c r="I160" s="188"/>
      <c r="J160" s="189"/>
    </row>
    <row r="161" spans="1:10" s="119" customFormat="1">
      <c r="A161" s="121"/>
      <c r="B161" s="194"/>
      <c r="C161" s="185"/>
      <c r="D161" s="188"/>
      <c r="E161" s="185"/>
      <c r="F161" s="187"/>
      <c r="G161" s="188"/>
      <c r="H161" s="188"/>
      <c r="I161" s="188"/>
      <c r="J161" s="189"/>
    </row>
    <row r="162" spans="1:10" s="123" customFormat="1">
      <c r="A162" s="121"/>
      <c r="B162" s="259"/>
      <c r="C162" s="259"/>
      <c r="D162" s="259"/>
      <c r="E162" s="197"/>
      <c r="F162" s="187"/>
      <c r="G162" s="188"/>
      <c r="H162" s="188"/>
      <c r="I162" s="188"/>
      <c r="J162" s="189"/>
    </row>
    <row r="163" spans="1:10" s="123" customFormat="1">
      <c r="A163" s="121"/>
      <c r="B163" s="190"/>
      <c r="C163" s="191"/>
      <c r="D163" s="191"/>
      <c r="E163" s="191"/>
      <c r="F163" s="187"/>
      <c r="G163" s="188"/>
      <c r="H163" s="188"/>
      <c r="I163" s="188"/>
      <c r="J163" s="189"/>
    </row>
    <row r="164" spans="1:10" s="123" customFormat="1">
      <c r="A164" s="121"/>
      <c r="B164" s="190"/>
      <c r="C164" s="191"/>
      <c r="D164" s="191"/>
      <c r="E164" s="191"/>
      <c r="F164" s="187"/>
      <c r="G164" s="188"/>
      <c r="H164" s="188"/>
      <c r="I164" s="188"/>
      <c r="J164" s="189"/>
    </row>
    <row r="165" spans="1:10" s="123" customFormat="1">
      <c r="A165" s="121"/>
      <c r="B165" s="190"/>
      <c r="C165" s="191"/>
      <c r="D165" s="191"/>
      <c r="E165" s="191"/>
      <c r="F165" s="187"/>
      <c r="G165" s="188"/>
      <c r="H165" s="188"/>
      <c r="I165" s="188"/>
      <c r="J165" s="189"/>
    </row>
    <row r="166" spans="1:10" s="123" customFormat="1">
      <c r="A166" s="121"/>
      <c r="B166" s="190"/>
      <c r="C166" s="191"/>
      <c r="D166" s="191"/>
      <c r="E166" s="191"/>
      <c r="F166" s="187"/>
      <c r="G166" s="188"/>
      <c r="H166" s="188"/>
      <c r="I166" s="188"/>
      <c r="J166" s="189"/>
    </row>
    <row r="167" spans="1:10" s="123" customFormat="1">
      <c r="A167" s="121"/>
      <c r="B167" s="190"/>
      <c r="C167" s="191"/>
      <c r="D167" s="191"/>
      <c r="E167" s="191"/>
      <c r="F167" s="187"/>
      <c r="G167" s="188"/>
      <c r="H167" s="188"/>
      <c r="I167" s="188"/>
      <c r="J167" s="189"/>
    </row>
    <row r="168" spans="1:10" s="123" customFormat="1">
      <c r="A168" s="121"/>
      <c r="B168" s="190"/>
      <c r="C168" s="191"/>
      <c r="D168" s="191"/>
      <c r="E168" s="191"/>
      <c r="F168" s="187"/>
      <c r="G168" s="188"/>
      <c r="H168" s="188"/>
      <c r="I168" s="188"/>
      <c r="J168" s="189"/>
    </row>
    <row r="169" spans="1:10" s="123" customFormat="1">
      <c r="A169" s="121"/>
      <c r="B169" s="190"/>
      <c r="C169" s="191"/>
      <c r="D169" s="191"/>
      <c r="E169" s="191"/>
      <c r="F169" s="187"/>
      <c r="G169" s="188"/>
      <c r="H169" s="188"/>
      <c r="I169" s="188"/>
      <c r="J169" s="189"/>
    </row>
    <row r="170" spans="1:10" s="123" customFormat="1">
      <c r="A170" s="121"/>
      <c r="B170" s="190"/>
      <c r="C170" s="191"/>
      <c r="D170" s="191"/>
      <c r="E170" s="191"/>
      <c r="F170" s="187"/>
      <c r="G170" s="188"/>
      <c r="H170" s="188"/>
      <c r="I170" s="188"/>
      <c r="J170" s="189"/>
    </row>
    <row r="171" spans="1:10" s="123" customFormat="1">
      <c r="A171" s="124"/>
      <c r="B171" s="190"/>
      <c r="C171" s="191"/>
      <c r="D171" s="191"/>
      <c r="E171" s="191"/>
      <c r="F171" s="187"/>
      <c r="G171" s="188"/>
      <c r="H171" s="188"/>
      <c r="I171" s="188"/>
      <c r="J171" s="189"/>
    </row>
    <row r="172" spans="1:10" s="123" customFormat="1">
      <c r="A172" s="124"/>
      <c r="B172" s="190"/>
      <c r="C172" s="191"/>
      <c r="D172" s="191"/>
      <c r="E172" s="191"/>
      <c r="F172" s="187"/>
      <c r="G172" s="188"/>
      <c r="H172" s="188"/>
      <c r="I172" s="188"/>
      <c r="J172" s="189"/>
    </row>
    <row r="173" spans="1:10" s="123" customFormat="1">
      <c r="A173" s="124"/>
      <c r="B173" s="190"/>
      <c r="C173" s="191"/>
      <c r="D173" s="191"/>
      <c r="E173" s="191"/>
      <c r="F173" s="192"/>
      <c r="G173" s="193"/>
      <c r="H173" s="193"/>
      <c r="I173" s="193"/>
      <c r="J173" s="192"/>
    </row>
    <row r="174" spans="1:10" s="123" customFormat="1">
      <c r="A174" s="124"/>
      <c r="B174" s="190"/>
      <c r="C174" s="191"/>
      <c r="D174" s="191"/>
      <c r="E174" s="191"/>
      <c r="F174" s="187"/>
      <c r="G174" s="188"/>
      <c r="H174" s="188"/>
      <c r="I174" s="188"/>
      <c r="J174" s="189"/>
    </row>
    <row r="175" spans="1:10" s="123" customFormat="1">
      <c r="A175" s="124"/>
      <c r="B175" s="190"/>
      <c r="C175" s="191"/>
      <c r="D175" s="191"/>
      <c r="E175" s="191"/>
      <c r="F175" s="187"/>
      <c r="G175" s="188"/>
      <c r="H175" s="188"/>
      <c r="I175" s="188"/>
      <c r="J175" s="189"/>
    </row>
    <row r="176" spans="1:10" s="123" customFormat="1">
      <c r="A176" s="124"/>
      <c r="B176" s="190"/>
      <c r="C176" s="191"/>
      <c r="D176" s="191"/>
      <c r="E176" s="191"/>
      <c r="F176" s="187"/>
      <c r="G176" s="188"/>
      <c r="H176" s="188"/>
      <c r="I176" s="188"/>
      <c r="J176" s="189"/>
    </row>
    <row r="177" spans="1:10" s="123" customFormat="1">
      <c r="A177" s="124"/>
      <c r="B177" s="190"/>
      <c r="C177" s="191"/>
      <c r="D177" s="191"/>
      <c r="E177" s="191"/>
      <c r="F177" s="187"/>
      <c r="G177" s="188"/>
      <c r="H177" s="188"/>
      <c r="I177" s="188"/>
      <c r="J177" s="189"/>
    </row>
    <row r="178" spans="1:10" s="123" customFormat="1">
      <c r="A178" s="124"/>
      <c r="B178" s="190"/>
      <c r="C178" s="191"/>
      <c r="D178" s="191"/>
      <c r="E178" s="191"/>
      <c r="F178" s="192"/>
      <c r="G178" s="193"/>
      <c r="H178" s="193"/>
      <c r="I178" s="193"/>
      <c r="J178" s="192"/>
    </row>
    <row r="179" spans="1:10" s="123" customFormat="1">
      <c r="A179" s="122"/>
      <c r="B179" s="190"/>
      <c r="C179" s="191"/>
      <c r="D179" s="191"/>
      <c r="E179" s="191"/>
      <c r="F179" s="187"/>
      <c r="G179" s="188"/>
      <c r="H179" s="188"/>
      <c r="I179" s="188"/>
      <c r="J179" s="189"/>
    </row>
    <row r="180" spans="1:10" s="123" customFormat="1">
      <c r="A180" s="122"/>
      <c r="B180" s="190"/>
      <c r="C180" s="191"/>
      <c r="D180" s="191"/>
      <c r="E180" s="191"/>
      <c r="F180" s="187"/>
      <c r="G180" s="188"/>
      <c r="H180" s="188"/>
      <c r="I180" s="188"/>
      <c r="J180" s="189"/>
    </row>
    <row r="181" spans="1:10" s="123" customFormat="1">
      <c r="A181" s="122"/>
      <c r="B181" s="190"/>
      <c r="C181" s="191"/>
      <c r="D181" s="191"/>
      <c r="E181" s="191"/>
      <c r="F181" s="187"/>
      <c r="G181" s="188"/>
      <c r="H181" s="188"/>
      <c r="I181" s="188"/>
      <c r="J181" s="189"/>
    </row>
    <row r="182" spans="1:10" s="123" customFormat="1">
      <c r="A182" s="125"/>
      <c r="B182" s="190"/>
      <c r="C182" s="191"/>
      <c r="D182" s="191"/>
      <c r="E182" s="191"/>
      <c r="F182" s="192"/>
      <c r="G182" s="193"/>
      <c r="H182" s="193"/>
      <c r="I182" s="193"/>
      <c r="J182" s="192"/>
    </row>
    <row r="183" spans="1:10" s="123" customFormat="1">
      <c r="A183" s="122"/>
      <c r="B183" s="194"/>
      <c r="C183" s="188"/>
      <c r="D183" s="187"/>
      <c r="E183" s="187"/>
      <c r="F183" s="187"/>
      <c r="G183" s="188"/>
      <c r="H183" s="188"/>
      <c r="I183" s="188"/>
      <c r="J183" s="189"/>
    </row>
    <row r="184" spans="1:10" s="123" customFormat="1">
      <c r="A184" s="122"/>
      <c r="B184" s="194"/>
      <c r="C184" s="188"/>
      <c r="D184" s="187"/>
      <c r="E184" s="187"/>
      <c r="F184" s="187"/>
      <c r="G184" s="188"/>
      <c r="H184" s="188"/>
      <c r="I184" s="188"/>
      <c r="J184" s="189"/>
    </row>
    <row r="185" spans="1:10" s="123" customFormat="1">
      <c r="A185" s="122"/>
      <c r="B185" s="194"/>
      <c r="C185" s="188"/>
      <c r="D185" s="187"/>
      <c r="E185" s="187"/>
      <c r="F185" s="187"/>
      <c r="G185" s="188"/>
      <c r="H185" s="188"/>
      <c r="I185" s="188"/>
      <c r="J185" s="189"/>
    </row>
    <row r="186" spans="1:10" s="123" customFormat="1">
      <c r="A186" s="122"/>
      <c r="B186" s="194"/>
      <c r="C186" s="188"/>
      <c r="D186" s="187"/>
      <c r="E186" s="187"/>
      <c r="F186" s="187"/>
      <c r="G186" s="188"/>
      <c r="H186" s="188"/>
      <c r="I186" s="188"/>
      <c r="J186" s="189"/>
    </row>
    <row r="187" spans="1:10" s="123" customFormat="1">
      <c r="A187" s="122"/>
      <c r="B187" s="194"/>
      <c r="C187" s="188"/>
      <c r="D187" s="187"/>
      <c r="E187" s="187"/>
      <c r="F187" s="187"/>
      <c r="G187" s="188"/>
      <c r="H187" s="188"/>
      <c r="I187" s="188"/>
      <c r="J187" s="189"/>
    </row>
    <row r="188" spans="1:10" s="123" customFormat="1">
      <c r="A188" s="122"/>
      <c r="B188" s="194"/>
      <c r="C188" s="188"/>
      <c r="D188" s="187"/>
      <c r="E188" s="187"/>
      <c r="F188" s="187"/>
      <c r="G188" s="188"/>
      <c r="H188" s="188"/>
      <c r="I188" s="188"/>
      <c r="J188" s="189"/>
    </row>
    <row r="189" spans="1:10" s="123" customFormat="1">
      <c r="A189" s="122"/>
      <c r="B189" s="194"/>
      <c r="C189" s="188"/>
      <c r="D189" s="187"/>
      <c r="E189" s="187"/>
      <c r="F189" s="187"/>
      <c r="G189" s="188"/>
      <c r="H189" s="188"/>
      <c r="I189" s="188"/>
      <c r="J189" s="189"/>
    </row>
    <row r="190" spans="1:10" s="123" customFormat="1">
      <c r="A190" s="122"/>
      <c r="B190" s="194"/>
      <c r="C190" s="188"/>
      <c r="D190" s="187"/>
      <c r="E190" s="187"/>
      <c r="F190" s="187"/>
      <c r="G190" s="188"/>
      <c r="H190" s="188"/>
      <c r="I190" s="188"/>
      <c r="J190" s="189"/>
    </row>
    <row r="191" spans="1:10" s="123" customFormat="1">
      <c r="A191" s="122"/>
      <c r="B191" s="194"/>
      <c r="C191" s="188"/>
      <c r="D191" s="187"/>
      <c r="E191" s="187"/>
      <c r="F191" s="187"/>
      <c r="G191" s="188"/>
      <c r="H191" s="188"/>
      <c r="I191" s="188"/>
      <c r="J191" s="189"/>
    </row>
    <row r="192" spans="1:10" s="123" customFormat="1">
      <c r="A192" s="122"/>
      <c r="B192" s="194"/>
      <c r="C192" s="188"/>
      <c r="D192" s="187"/>
      <c r="E192" s="187"/>
      <c r="F192" s="187"/>
      <c r="G192" s="188"/>
      <c r="H192" s="188"/>
      <c r="I192" s="188"/>
      <c r="J192" s="189"/>
    </row>
    <row r="193" spans="1:10" s="123" customFormat="1">
      <c r="A193" s="122"/>
      <c r="B193" s="194"/>
      <c r="C193" s="188"/>
      <c r="D193" s="187"/>
      <c r="E193" s="187"/>
      <c r="F193" s="187"/>
      <c r="G193" s="188"/>
      <c r="H193" s="188"/>
      <c r="I193" s="188"/>
      <c r="J193" s="189"/>
    </row>
    <row r="194" spans="1:10" s="123" customFormat="1" ht="14.25">
      <c r="A194" s="125"/>
      <c r="B194" s="258"/>
      <c r="C194" s="258"/>
      <c r="D194" s="258"/>
      <c r="E194" s="198"/>
      <c r="F194" s="192"/>
      <c r="G194" s="193"/>
      <c r="H194" s="193"/>
      <c r="I194" s="193"/>
      <c r="J194" s="192"/>
    </row>
    <row r="195" spans="1:10" s="123" customFormat="1">
      <c r="A195" s="122"/>
      <c r="B195" s="194"/>
      <c r="C195" s="188"/>
      <c r="D195" s="187"/>
      <c r="E195" s="187"/>
      <c r="F195" s="187"/>
      <c r="G195" s="188"/>
      <c r="H195" s="188"/>
      <c r="I195" s="188"/>
      <c r="J195" s="189"/>
    </row>
    <row r="196" spans="1:10" s="123" customFormat="1">
      <c r="A196" s="122"/>
      <c r="B196" s="194"/>
      <c r="C196" s="188"/>
      <c r="D196" s="187"/>
      <c r="E196" s="187"/>
      <c r="F196" s="187"/>
      <c r="G196" s="188"/>
      <c r="H196" s="188"/>
      <c r="I196" s="188"/>
      <c r="J196" s="189"/>
    </row>
    <row r="197" spans="1:10" s="123" customFormat="1">
      <c r="A197" s="122"/>
      <c r="B197" s="194"/>
      <c r="C197" s="188"/>
      <c r="D197" s="187"/>
      <c r="E197" s="187"/>
      <c r="F197" s="187"/>
      <c r="G197" s="188"/>
      <c r="H197" s="188"/>
      <c r="I197" s="188"/>
      <c r="J197" s="189"/>
    </row>
    <row r="198" spans="1:10" s="123" customFormat="1" ht="14.25">
      <c r="A198" s="125"/>
      <c r="B198" s="258"/>
      <c r="C198" s="258"/>
      <c r="D198" s="258"/>
      <c r="E198" s="198"/>
      <c r="F198" s="192"/>
      <c r="G198" s="193"/>
      <c r="H198" s="193"/>
      <c r="I198" s="193"/>
      <c r="J198" s="192"/>
    </row>
    <row r="199" spans="1:10" s="123" customFormat="1">
      <c r="A199" s="122"/>
      <c r="B199" s="194"/>
      <c r="C199" s="188"/>
      <c r="D199" s="187"/>
      <c r="E199" s="187"/>
      <c r="F199" s="187"/>
      <c r="G199" s="188"/>
      <c r="H199" s="188"/>
      <c r="I199" s="188"/>
      <c r="J199" s="189"/>
    </row>
    <row r="200" spans="1:10" s="123" customFormat="1">
      <c r="A200" s="122"/>
      <c r="B200" s="194"/>
      <c r="C200" s="188"/>
      <c r="D200" s="187"/>
      <c r="E200" s="187"/>
      <c r="F200" s="187"/>
      <c r="G200" s="188"/>
      <c r="H200" s="188"/>
      <c r="I200" s="188"/>
      <c r="J200" s="189"/>
    </row>
    <row r="201" spans="1:10" s="123" customFormat="1">
      <c r="A201" s="122"/>
      <c r="B201" s="194"/>
      <c r="C201" s="188"/>
      <c r="D201" s="187"/>
      <c r="E201" s="187"/>
      <c r="F201" s="187"/>
      <c r="G201" s="188"/>
      <c r="H201" s="188"/>
      <c r="I201" s="188"/>
      <c r="J201" s="189"/>
    </row>
    <row r="202" spans="1:10" s="123" customFormat="1" ht="14.25">
      <c r="A202" s="125"/>
      <c r="B202" s="258"/>
      <c r="C202" s="258"/>
      <c r="D202" s="258"/>
      <c r="E202" s="198"/>
      <c r="F202" s="192"/>
      <c r="G202" s="193"/>
      <c r="H202" s="193"/>
      <c r="I202" s="193"/>
      <c r="J202" s="192"/>
    </row>
    <row r="203" spans="1:10" s="123" customFormat="1">
      <c r="A203" s="122"/>
      <c r="B203" s="194"/>
      <c r="C203" s="188"/>
      <c r="D203" s="187"/>
      <c r="E203" s="187"/>
      <c r="F203" s="187"/>
      <c r="G203" s="188"/>
      <c r="H203" s="188"/>
      <c r="I203" s="188"/>
      <c r="J203" s="189"/>
    </row>
    <row r="204" spans="1:10" s="123" customFormat="1">
      <c r="A204" s="122"/>
      <c r="B204" s="194"/>
      <c r="C204" s="188"/>
      <c r="D204" s="187"/>
      <c r="E204" s="187"/>
      <c r="F204" s="187"/>
      <c r="G204" s="188"/>
      <c r="H204" s="188"/>
      <c r="I204" s="188"/>
      <c r="J204" s="189"/>
    </row>
    <row r="205" spans="1:10" s="123" customFormat="1" ht="14.25">
      <c r="A205" s="125"/>
      <c r="B205" s="258"/>
      <c r="C205" s="258"/>
      <c r="D205" s="258"/>
      <c r="E205" s="198"/>
      <c r="F205" s="192"/>
      <c r="G205" s="193"/>
      <c r="H205" s="193"/>
      <c r="I205" s="193"/>
      <c r="J205" s="192"/>
    </row>
    <row r="206" spans="1:10" s="123" customFormat="1">
      <c r="A206" s="122"/>
      <c r="B206" s="194"/>
      <c r="C206" s="188"/>
      <c r="D206" s="187"/>
      <c r="E206" s="187"/>
      <c r="F206" s="187"/>
      <c r="G206" s="188"/>
      <c r="H206" s="188"/>
      <c r="I206" s="188"/>
      <c r="J206" s="189"/>
    </row>
    <row r="207" spans="1:10" s="123" customFormat="1">
      <c r="A207" s="122"/>
      <c r="B207" s="194"/>
      <c r="C207" s="188"/>
      <c r="D207" s="187"/>
      <c r="E207" s="187"/>
      <c r="F207" s="187"/>
      <c r="G207" s="188"/>
      <c r="H207" s="188"/>
      <c r="I207" s="188"/>
      <c r="J207" s="189"/>
    </row>
    <row r="208" spans="1:10" s="123" customFormat="1">
      <c r="A208" s="122"/>
      <c r="B208" s="194"/>
      <c r="C208" s="188"/>
      <c r="D208" s="187"/>
      <c r="E208" s="187"/>
      <c r="F208" s="187"/>
      <c r="G208" s="188"/>
      <c r="H208" s="188"/>
      <c r="I208" s="188"/>
      <c r="J208" s="189"/>
    </row>
    <row r="209" spans="1:10" s="123" customFormat="1">
      <c r="A209" s="122"/>
      <c r="B209" s="194"/>
      <c r="C209" s="188"/>
      <c r="D209" s="187"/>
      <c r="E209" s="187"/>
      <c r="F209" s="187"/>
      <c r="G209" s="188"/>
      <c r="H209" s="188"/>
      <c r="I209" s="188"/>
      <c r="J209" s="189"/>
    </row>
    <row r="210" spans="1:10" s="123" customFormat="1">
      <c r="A210" s="122"/>
      <c r="B210" s="194"/>
      <c r="C210" s="188"/>
      <c r="D210" s="187"/>
      <c r="E210" s="187"/>
      <c r="F210" s="187"/>
      <c r="G210" s="188"/>
      <c r="H210" s="188"/>
      <c r="I210" s="188"/>
      <c r="J210" s="189"/>
    </row>
  </sheetData>
  <mergeCells count="15">
    <mergeCell ref="B205:D205"/>
    <mergeCell ref="B162:D162"/>
    <mergeCell ref="B194:D194"/>
    <mergeCell ref="B198:D198"/>
    <mergeCell ref="B202:D202"/>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11:I268" xr:uid="{00000000-0002-0000-0500-000002000000}">
      <formula1>#REF!</formula1>
      <formula2>0</formula2>
    </dataValidation>
    <dataValidation type="list" allowBlank="1" sqref="G156:I210 H107:J155 G19:I106"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26" customWidth="1"/>
    <col min="2" max="2" width="16.140625" style="127" customWidth="1"/>
    <col min="3" max="3" width="19" style="127" customWidth="1"/>
    <col min="4" max="4" width="20.42578125" style="127" customWidth="1"/>
    <col min="5" max="5" width="16.28515625" style="127" customWidth="1"/>
    <col min="6" max="6" width="19" style="127" customWidth="1"/>
    <col min="7" max="7" width="15" style="128" customWidth="1"/>
    <col min="8" max="8" width="23.5703125" style="128" customWidth="1"/>
    <col min="9" max="9" width="25.42578125" style="128" customWidth="1"/>
    <col min="10" max="10" width="21" style="128" customWidth="1"/>
    <col min="11" max="11" width="11.42578125" style="128" customWidth="1"/>
    <col min="12" max="12" width="17.28515625" style="128" customWidth="1"/>
    <col min="13" max="13" width="17.28515625" style="127" customWidth="1"/>
    <col min="14" max="14" width="14.140625" style="127" customWidth="1"/>
    <col min="15" max="15" width="18.42578125" style="127" customWidth="1"/>
    <col min="16" max="1024" width="9.140625" style="127"/>
  </cols>
  <sheetData>
    <row r="1" spans="1:12">
      <c r="G1" s="129" t="s">
        <v>108</v>
      </c>
    </row>
    <row r="2" spans="1:12" s="131" customFormat="1" ht="26.25">
      <c r="A2" s="130"/>
      <c r="C2" s="260" t="s">
        <v>109</v>
      </c>
      <c r="D2" s="260"/>
      <c r="E2" s="260"/>
      <c r="F2" s="260"/>
      <c r="G2" s="260"/>
      <c r="H2" s="132" t="s">
        <v>110</v>
      </c>
      <c r="I2" s="133"/>
      <c r="J2" s="133"/>
      <c r="K2" s="133"/>
      <c r="L2" s="133"/>
    </row>
    <row r="3" spans="1:12" s="131" customFormat="1" ht="23.25">
      <c r="A3" s="130"/>
      <c r="C3" s="261" t="s">
        <v>111</v>
      </c>
      <c r="D3" s="261"/>
      <c r="E3" s="134"/>
      <c r="F3" s="262" t="s">
        <v>112</v>
      </c>
      <c r="G3" s="262"/>
      <c r="H3" s="133"/>
      <c r="I3" s="133"/>
      <c r="J3" s="135"/>
      <c r="K3" s="133"/>
      <c r="L3" s="133"/>
    </row>
    <row r="4" spans="1:12">
      <c r="A4" s="130"/>
      <c r="D4" s="136"/>
      <c r="E4" s="136"/>
      <c r="H4" s="137"/>
    </row>
    <row r="5" spans="1:12" s="138" customFormat="1">
      <c r="A5" s="130"/>
      <c r="D5" s="139"/>
      <c r="E5" s="139"/>
      <c r="G5" s="140"/>
      <c r="H5" s="141"/>
      <c r="I5" s="140"/>
      <c r="J5" s="140"/>
      <c r="K5" s="140"/>
      <c r="L5" s="140"/>
    </row>
    <row r="6" spans="1:12" ht="21.75" customHeight="1">
      <c r="B6" s="263" t="s">
        <v>113</v>
      </c>
      <c r="C6" s="263"/>
      <c r="D6" s="142"/>
      <c r="E6" s="142"/>
      <c r="F6" s="142"/>
      <c r="G6" s="143"/>
      <c r="H6" s="143"/>
    </row>
    <row r="7" spans="1:12">
      <c r="B7" s="144" t="s">
        <v>114</v>
      </c>
      <c r="C7" s="145"/>
      <c r="D7" s="145"/>
      <c r="E7" s="145"/>
      <c r="F7" s="145"/>
      <c r="G7" s="146"/>
    </row>
    <row r="8" spans="1:12">
      <c r="A8" s="147" t="s">
        <v>58</v>
      </c>
      <c r="B8" s="148" t="s">
        <v>115</v>
      </c>
      <c r="C8" s="148" t="s">
        <v>116</v>
      </c>
      <c r="D8" s="148" t="s">
        <v>117</v>
      </c>
      <c r="E8" s="148" t="s">
        <v>118</v>
      </c>
      <c r="F8" s="148" t="s">
        <v>119</v>
      </c>
      <c r="G8" s="148" t="s">
        <v>120</v>
      </c>
      <c r="H8" s="148" t="s">
        <v>121</v>
      </c>
      <c r="I8" s="149" t="s">
        <v>122</v>
      </c>
      <c r="L8" s="127"/>
    </row>
    <row r="9" spans="1:12" s="154" customFormat="1" ht="14.25">
      <c r="A9" s="150"/>
      <c r="B9" s="151" t="s">
        <v>123</v>
      </c>
      <c r="C9" s="151" t="s">
        <v>124</v>
      </c>
      <c r="D9" s="151" t="s">
        <v>125</v>
      </c>
      <c r="E9" s="151" t="s">
        <v>126</v>
      </c>
      <c r="F9" s="151" t="s">
        <v>127</v>
      </c>
      <c r="G9" s="151" t="s">
        <v>128</v>
      </c>
      <c r="H9" s="151" t="s">
        <v>129</v>
      </c>
      <c r="I9" s="152"/>
      <c r="J9" s="153"/>
      <c r="K9" s="153"/>
    </row>
    <row r="10" spans="1:12">
      <c r="A10" s="155">
        <v>1</v>
      </c>
      <c r="B10" s="156" t="s">
        <v>66</v>
      </c>
      <c r="C10" s="156" t="s">
        <v>130</v>
      </c>
      <c r="D10" s="156" t="s">
        <v>131</v>
      </c>
      <c r="E10" s="156" t="s">
        <v>132</v>
      </c>
      <c r="F10" s="156" t="s">
        <v>133</v>
      </c>
      <c r="G10" s="156" t="s">
        <v>134</v>
      </c>
      <c r="H10" s="156" t="s">
        <v>134</v>
      </c>
      <c r="I10" s="157"/>
      <c r="L10" s="127"/>
    </row>
    <row r="11" spans="1:12" ht="20.25" customHeight="1">
      <c r="A11" s="155">
        <v>2</v>
      </c>
      <c r="B11" s="156" t="s">
        <v>67</v>
      </c>
      <c r="C11" s="156" t="s">
        <v>135</v>
      </c>
      <c r="D11" s="156" t="s">
        <v>136</v>
      </c>
      <c r="E11" s="156" t="s">
        <v>137</v>
      </c>
      <c r="F11" s="156" t="s">
        <v>133</v>
      </c>
      <c r="G11" s="156" t="s">
        <v>134</v>
      </c>
      <c r="H11" s="156" t="s">
        <v>138</v>
      </c>
      <c r="I11" s="157" t="s">
        <v>139</v>
      </c>
      <c r="L11" s="127"/>
    </row>
    <row r="12" spans="1:12" ht="20.25" customHeight="1">
      <c r="A12" s="155">
        <v>3</v>
      </c>
      <c r="B12" s="156" t="s">
        <v>140</v>
      </c>
      <c r="C12" s="156" t="s">
        <v>141</v>
      </c>
      <c r="D12" s="156" t="s">
        <v>136</v>
      </c>
      <c r="E12" s="156" t="s">
        <v>132</v>
      </c>
      <c r="F12" s="156" t="s">
        <v>142</v>
      </c>
      <c r="G12" s="156" t="s">
        <v>134</v>
      </c>
      <c r="H12" s="156" t="s">
        <v>134</v>
      </c>
      <c r="I12" s="157"/>
      <c r="L12" s="127"/>
    </row>
    <row r="13" spans="1:12" ht="15" customHeight="1">
      <c r="B13" s="158"/>
      <c r="C13" s="145"/>
      <c r="D13" s="145"/>
      <c r="E13" s="145"/>
      <c r="F13" s="145"/>
      <c r="G13" s="146"/>
    </row>
    <row r="14" spans="1:12" ht="21.75" customHeight="1">
      <c r="B14" s="263" t="s">
        <v>143</v>
      </c>
      <c r="C14" s="263"/>
      <c r="D14" s="263"/>
      <c r="E14" s="142"/>
      <c r="F14" s="142"/>
      <c r="G14" s="143"/>
      <c r="H14" s="143"/>
    </row>
    <row r="15" spans="1:12">
      <c r="B15" s="144" t="s">
        <v>144</v>
      </c>
      <c r="C15" s="145"/>
      <c r="D15" s="145"/>
      <c r="E15" s="145"/>
      <c r="F15" s="145"/>
      <c r="G15" s="146"/>
    </row>
    <row r="16" spans="1:12" ht="31.5" customHeight="1">
      <c r="A16" s="147" t="s">
        <v>58</v>
      </c>
      <c r="B16" s="148" t="s">
        <v>145</v>
      </c>
      <c r="C16" s="148" t="s">
        <v>41</v>
      </c>
      <c r="D16" s="148" t="s">
        <v>43</v>
      </c>
      <c r="E16" s="148" t="s">
        <v>138</v>
      </c>
      <c r="F16" s="148" t="s">
        <v>45</v>
      </c>
      <c r="G16" s="148" t="s">
        <v>146</v>
      </c>
      <c r="L16" s="127"/>
    </row>
    <row r="17" spans="1:12" s="154" customFormat="1" ht="51">
      <c r="A17" s="150"/>
      <c r="B17" s="151" t="s">
        <v>123</v>
      </c>
      <c r="C17" s="159" t="s">
        <v>147</v>
      </c>
      <c r="D17" s="159" t="s">
        <v>148</v>
      </c>
      <c r="E17" s="159" t="s">
        <v>149</v>
      </c>
      <c r="F17" s="159" t="s">
        <v>150</v>
      </c>
      <c r="G17" s="159" t="s">
        <v>151</v>
      </c>
      <c r="H17" s="153"/>
      <c r="I17" s="153"/>
      <c r="J17" s="153"/>
      <c r="K17" s="153"/>
    </row>
    <row r="18" spans="1:12">
      <c r="A18" s="155">
        <v>1</v>
      </c>
      <c r="B18" s="156" t="s">
        <v>66</v>
      </c>
      <c r="C18" s="160">
        <f>'User Story 1'!D11</f>
        <v>0</v>
      </c>
      <c r="D18" s="160">
        <f>'User Story 1'!D12</f>
        <v>0</v>
      </c>
      <c r="E18" s="160">
        <f>'User Story 1'!D14</f>
        <v>0</v>
      </c>
      <c r="F18" s="160">
        <f>'User Story 1'!D13</f>
        <v>0</v>
      </c>
      <c r="G18" s="160">
        <f>'User Story 1'!D15</f>
        <v>0</v>
      </c>
      <c r="L18" s="127"/>
    </row>
    <row r="19" spans="1:12" ht="20.25" customHeight="1">
      <c r="A19" s="155">
        <v>2</v>
      </c>
      <c r="B19" s="156" t="s">
        <v>140</v>
      </c>
      <c r="C19" s="160" t="e">
        <f>#REF!</f>
        <v>#REF!</v>
      </c>
      <c r="D19" s="160" t="e">
        <f>#REF!</f>
        <v>#REF!</v>
      </c>
      <c r="E19" s="160" t="e">
        <f>#REF!</f>
        <v>#REF!</v>
      </c>
      <c r="F19" s="160" t="e">
        <f>#REF!</f>
        <v>#REF!</v>
      </c>
      <c r="G19" s="160" t="e">
        <f>#REF!</f>
        <v>#REF!</v>
      </c>
      <c r="L19" s="127"/>
    </row>
    <row r="20" spans="1:12" ht="20.25" customHeight="1">
      <c r="A20" s="155">
        <v>3</v>
      </c>
      <c r="B20" s="156" t="s">
        <v>100</v>
      </c>
      <c r="C20" s="160" t="e">
        <f>SUM(C18:C19)</f>
        <v>#REF!</v>
      </c>
      <c r="D20" s="160" t="e">
        <f>SUM(D18:D19)</f>
        <v>#REF!</v>
      </c>
      <c r="E20" s="160" t="e">
        <f>SUM(E18:E19)</f>
        <v>#REF!</v>
      </c>
      <c r="F20" s="160" t="e">
        <f>SUM(F18:F19)</f>
        <v>#REF!</v>
      </c>
      <c r="G20" s="160" t="e">
        <f>SUM(G18:G19)</f>
        <v>#REF!</v>
      </c>
      <c r="L20" s="127"/>
    </row>
    <row r="21" spans="1:12" ht="20.25" customHeight="1">
      <c r="A21" s="161"/>
      <c r="B21" s="162"/>
      <c r="C21" s="163" t="s">
        <v>152</v>
      </c>
      <c r="D21" s="164" t="e">
        <f>SUM(C20,D20,G20)/SUM(C20:G20)</f>
        <v>#REF!</v>
      </c>
      <c r="E21" s="165"/>
      <c r="F21" s="165"/>
      <c r="G21" s="165"/>
      <c r="L21" s="127"/>
    </row>
    <row r="22" spans="1:12">
      <c r="B22" s="158"/>
      <c r="C22" s="145"/>
      <c r="D22" s="145"/>
      <c r="E22" s="145"/>
      <c r="F22" s="145"/>
      <c r="G22" s="146"/>
    </row>
    <row r="23" spans="1:12" ht="21.75" customHeight="1">
      <c r="B23" s="263" t="s">
        <v>153</v>
      </c>
      <c r="C23" s="263"/>
      <c r="D23" s="263"/>
      <c r="E23" s="142"/>
      <c r="F23" s="142"/>
      <c r="G23" s="143"/>
      <c r="H23" s="143"/>
    </row>
    <row r="24" spans="1:12" ht="21.75" customHeight="1">
      <c r="B24" s="144" t="s">
        <v>154</v>
      </c>
      <c r="C24" s="166"/>
      <c r="D24" s="166"/>
      <c r="E24" s="142"/>
      <c r="F24" s="142"/>
      <c r="G24" s="143"/>
      <c r="H24" s="143"/>
    </row>
    <row r="25" spans="1:12">
      <c r="B25" s="167" t="s">
        <v>155</v>
      </c>
      <c r="C25" s="145"/>
      <c r="D25" s="145"/>
      <c r="E25" s="145"/>
      <c r="F25" s="145"/>
      <c r="G25" s="146"/>
    </row>
    <row r="26" spans="1:12" ht="18.75" customHeight="1">
      <c r="A26" s="147" t="s">
        <v>58</v>
      </c>
      <c r="B26" s="148" t="s">
        <v>156</v>
      </c>
      <c r="C26" s="148" t="s">
        <v>157</v>
      </c>
      <c r="D26" s="148" t="s">
        <v>158</v>
      </c>
      <c r="E26" s="148" t="s">
        <v>159</v>
      </c>
      <c r="F26" s="148" t="s">
        <v>160</v>
      </c>
      <c r="G26" s="264" t="s">
        <v>107</v>
      </c>
      <c r="H26" s="264"/>
    </row>
    <row r="27" spans="1:12">
      <c r="A27" s="155">
        <v>1</v>
      </c>
      <c r="B27" s="156" t="s">
        <v>161</v>
      </c>
      <c r="C27" s="160" t="e">
        <f>COUNTIFS(#REF!, "*Critical*",#REF!,"*Open*")</f>
        <v>#REF!</v>
      </c>
      <c r="D27" s="160" t="e">
        <f>COUNTIFS(#REF!, "*Critical*",#REF!,"*Resolved*")</f>
        <v>#REF!</v>
      </c>
      <c r="E27" s="160" t="e">
        <f>COUNTIFS(#REF!, "*Critical*",#REF!,"*Reopened*")</f>
        <v>#REF!</v>
      </c>
      <c r="F27" s="160" t="e">
        <f>COUNTIFS(#REF!, "*Critical*",#REF!,"*Closed*") + COUNTIFS(#REF!, "*Critical*",#REF!,"*Ready for client test*")</f>
        <v>#REF!</v>
      </c>
      <c r="G27" s="265"/>
      <c r="H27" s="265"/>
    </row>
    <row r="28" spans="1:12" ht="20.25" customHeight="1">
      <c r="A28" s="155">
        <v>2</v>
      </c>
      <c r="B28" s="156" t="s">
        <v>162</v>
      </c>
      <c r="C28" s="160" t="e">
        <f>COUNTIFS(#REF!, "*Major*",#REF!,"*Open*")</f>
        <v>#REF!</v>
      </c>
      <c r="D28" s="160" t="e">
        <f>COUNTIFS(#REF!, "*Major*",#REF!,"*Resolved*")</f>
        <v>#REF!</v>
      </c>
      <c r="E28" s="160" t="e">
        <f>COUNTIFS(#REF!, "*Major*",#REF!,"*Reopened*")</f>
        <v>#REF!</v>
      </c>
      <c r="F28" s="160" t="e">
        <f>COUNTIFS(#REF!, "*Major*",#REF!,"*Closed*") + COUNTIFS(#REF!, "*Major*",#REF!,"*Ready for client test*")</f>
        <v>#REF!</v>
      </c>
      <c r="G28" s="265"/>
      <c r="H28" s="265"/>
    </row>
    <row r="29" spans="1:12" ht="20.25" customHeight="1">
      <c r="A29" s="155">
        <v>3</v>
      </c>
      <c r="B29" s="156" t="s">
        <v>163</v>
      </c>
      <c r="C29" s="160" t="e">
        <f>COUNTIFS(#REF!, "*Normal*",#REF!,"*Open*")</f>
        <v>#REF!</v>
      </c>
      <c r="D29" s="160" t="e">
        <f>COUNTIFS(#REF!, "*Normal*",#REF!,"*Resolved*")</f>
        <v>#REF!</v>
      </c>
      <c r="E29" s="160" t="e">
        <f>COUNTIFS(#REF!, "*Normal*",#REF!,"*Reopened*")</f>
        <v>#REF!</v>
      </c>
      <c r="F29" s="160" t="e">
        <f>COUNTIFS(#REF!, "*Normal*",#REF!,"*Closed*") + COUNTIFS(#REF!, "*Normal*",#REF!,"*Ready for client test*")</f>
        <v>#REF!</v>
      </c>
      <c r="G29" s="265"/>
      <c r="H29" s="265"/>
    </row>
    <row r="30" spans="1:12" ht="20.25" customHeight="1">
      <c r="A30" s="155">
        <v>4</v>
      </c>
      <c r="B30" s="156" t="s">
        <v>164</v>
      </c>
      <c r="C30" s="160" t="e">
        <f>COUNTIFS(#REF!, "*Minor*",#REF!,"*Open*")</f>
        <v>#REF!</v>
      </c>
      <c r="D30" s="160" t="e">
        <f>COUNTIFS(#REF!, "*Minor*",#REF!,"*Resolved*")</f>
        <v>#REF!</v>
      </c>
      <c r="E30" s="160" t="e">
        <f>COUNTIFS(#REF!, "*Minor*",#REF!,"*Reopened*")</f>
        <v>#REF!</v>
      </c>
      <c r="F30" s="160" t="e">
        <f>COUNTIFS(#REF!, "*Minor*",#REF!,"*Closed*") + COUNTIFS(#REF!, "*Minor*",#REF!,"*Ready for client test*")</f>
        <v>#REF!</v>
      </c>
      <c r="G30" s="265"/>
      <c r="H30" s="265"/>
    </row>
    <row r="31" spans="1:12" ht="20.25" customHeight="1">
      <c r="A31" s="155"/>
      <c r="B31" s="147" t="s">
        <v>100</v>
      </c>
      <c r="C31" s="168" t="e">
        <f>SUM(C27:C30)</f>
        <v>#REF!</v>
      </c>
      <c r="D31" s="147">
        <v>0</v>
      </c>
      <c r="E31" s="147">
        <v>0</v>
      </c>
      <c r="F31" s="168" t="e">
        <f>SUM(F27:F30)</f>
        <v>#REF!</v>
      </c>
      <c r="G31" s="265"/>
      <c r="H31" s="265"/>
    </row>
    <row r="32" spans="1:12" ht="20.25" customHeight="1">
      <c r="A32" s="161"/>
      <c r="B32" s="162"/>
      <c r="C32" s="165"/>
      <c r="D32" s="165"/>
      <c r="E32" s="165"/>
      <c r="F32" s="165"/>
      <c r="G32" s="165"/>
      <c r="H32" s="165"/>
    </row>
    <row r="33" spans="1:12">
      <c r="B33" s="167" t="s">
        <v>165</v>
      </c>
      <c r="C33" s="145"/>
      <c r="D33" s="145"/>
      <c r="E33" s="145"/>
      <c r="F33" s="145"/>
      <c r="G33" s="146"/>
    </row>
    <row r="34" spans="1:12" ht="18.75" customHeight="1">
      <c r="A34" s="147" t="s">
        <v>58</v>
      </c>
      <c r="B34" s="148" t="s">
        <v>166</v>
      </c>
      <c r="C34" s="148" t="s">
        <v>167</v>
      </c>
      <c r="D34" s="148" t="s">
        <v>168</v>
      </c>
      <c r="E34" s="148" t="s">
        <v>119</v>
      </c>
      <c r="F34" s="266" t="s">
        <v>122</v>
      </c>
      <c r="G34" s="266"/>
    </row>
    <row r="35" spans="1:12" s="154" customFormat="1" ht="14.25">
      <c r="A35" s="150"/>
      <c r="B35" s="151" t="s">
        <v>169</v>
      </c>
      <c r="C35" s="159" t="s">
        <v>170</v>
      </c>
      <c r="D35" s="159" t="s">
        <v>171</v>
      </c>
      <c r="E35" s="159" t="s">
        <v>127</v>
      </c>
      <c r="F35" s="267"/>
      <c r="G35" s="267"/>
      <c r="H35" s="153"/>
      <c r="I35" s="153"/>
      <c r="J35" s="153"/>
      <c r="K35" s="153"/>
      <c r="L35" s="153"/>
    </row>
    <row r="36" spans="1:12">
      <c r="A36" s="155">
        <v>1</v>
      </c>
      <c r="B36" s="156" t="s">
        <v>172</v>
      </c>
      <c r="C36" s="160" t="s">
        <v>173</v>
      </c>
      <c r="D36" s="160" t="s">
        <v>164</v>
      </c>
      <c r="E36" s="160" t="s">
        <v>133</v>
      </c>
      <c r="F36" s="265"/>
      <c r="G36" s="265"/>
    </row>
    <row r="37" spans="1:12" ht="20.25" customHeight="1">
      <c r="A37" s="155">
        <v>2</v>
      </c>
      <c r="B37" s="156" t="s">
        <v>174</v>
      </c>
      <c r="C37" s="160" t="s">
        <v>175</v>
      </c>
      <c r="D37" s="160" t="s">
        <v>164</v>
      </c>
      <c r="E37" s="160" t="s">
        <v>133</v>
      </c>
      <c r="F37" s="265"/>
      <c r="G37" s="265"/>
    </row>
    <row r="38" spans="1:12" ht="20.25" customHeight="1">
      <c r="A38" s="161"/>
      <c r="B38" s="162"/>
      <c r="C38" s="165"/>
      <c r="D38" s="165"/>
      <c r="E38" s="165"/>
      <c r="F38" s="165"/>
      <c r="G38" s="165"/>
      <c r="H38" s="165"/>
    </row>
    <row r="39" spans="1:12" ht="21.75" customHeight="1">
      <c r="B39" s="263" t="s">
        <v>176</v>
      </c>
      <c r="C39" s="263"/>
      <c r="D39" s="142"/>
      <c r="E39" s="142"/>
      <c r="F39" s="142"/>
      <c r="G39" s="143"/>
      <c r="H39" s="143"/>
    </row>
    <row r="40" spans="1:12">
      <c r="B40" s="144" t="s">
        <v>177</v>
      </c>
      <c r="C40" s="145"/>
      <c r="D40" s="145"/>
      <c r="E40" s="145"/>
      <c r="F40" s="145"/>
      <c r="G40" s="146"/>
    </row>
    <row r="41" spans="1:12" ht="18.75" customHeight="1">
      <c r="A41" s="147" t="s">
        <v>58</v>
      </c>
      <c r="B41" s="148" t="s">
        <v>62</v>
      </c>
      <c r="C41" s="266" t="s">
        <v>178</v>
      </c>
      <c r="D41" s="266"/>
      <c r="E41" s="266" t="s">
        <v>179</v>
      </c>
      <c r="F41" s="266"/>
      <c r="G41" s="266"/>
      <c r="H41" s="147" t="s">
        <v>180</v>
      </c>
    </row>
    <row r="42" spans="1:12" ht="34.5" customHeight="1">
      <c r="A42" s="155">
        <v>1</v>
      </c>
      <c r="B42" s="169" t="s">
        <v>181</v>
      </c>
      <c r="C42" s="268" t="s">
        <v>182</v>
      </c>
      <c r="D42" s="268"/>
      <c r="E42" s="268" t="s">
        <v>183</v>
      </c>
      <c r="F42" s="268"/>
      <c r="G42" s="268"/>
      <c r="H42" s="170"/>
    </row>
    <row r="43" spans="1:12" ht="34.5" customHeight="1">
      <c r="A43" s="155">
        <v>2</v>
      </c>
      <c r="B43" s="169" t="s">
        <v>181</v>
      </c>
      <c r="C43" s="268" t="s">
        <v>182</v>
      </c>
      <c r="D43" s="268"/>
      <c r="E43" s="268" t="s">
        <v>183</v>
      </c>
      <c r="F43" s="268"/>
      <c r="G43" s="268"/>
      <c r="H43" s="170"/>
    </row>
    <row r="44" spans="1:12" ht="34.5" customHeight="1">
      <c r="A44" s="155">
        <v>3</v>
      </c>
      <c r="B44" s="169" t="s">
        <v>181</v>
      </c>
      <c r="C44" s="268" t="s">
        <v>182</v>
      </c>
      <c r="D44" s="268"/>
      <c r="E44" s="268" t="s">
        <v>183</v>
      </c>
      <c r="F44" s="268"/>
      <c r="G44" s="268"/>
      <c r="H44" s="170"/>
    </row>
    <row r="45" spans="1:12">
      <c r="B45" s="171"/>
      <c r="C45" s="171"/>
      <c r="D45" s="171"/>
      <c r="E45" s="172"/>
      <c r="F45" s="145"/>
      <c r="G45" s="146"/>
    </row>
    <row r="46" spans="1:12" ht="21.75" customHeight="1">
      <c r="B46" s="263" t="s">
        <v>184</v>
      </c>
      <c r="C46" s="263"/>
      <c r="D46" s="142"/>
      <c r="E46" s="142"/>
      <c r="F46" s="142"/>
      <c r="G46" s="143"/>
      <c r="H46" s="143"/>
    </row>
    <row r="47" spans="1:12">
      <c r="B47" s="144" t="s">
        <v>185</v>
      </c>
      <c r="C47" s="171"/>
      <c r="D47" s="171"/>
      <c r="E47" s="172"/>
      <c r="F47" s="145"/>
      <c r="G47" s="146"/>
    </row>
    <row r="48" spans="1:12" s="174" customFormat="1" ht="21" customHeight="1">
      <c r="A48" s="270" t="s">
        <v>58</v>
      </c>
      <c r="B48" s="271" t="s">
        <v>186</v>
      </c>
      <c r="C48" s="266" t="s">
        <v>187</v>
      </c>
      <c r="D48" s="266"/>
      <c r="E48" s="266"/>
      <c r="F48" s="266"/>
      <c r="G48" s="272" t="s">
        <v>152</v>
      </c>
      <c r="H48" s="272" t="s">
        <v>186</v>
      </c>
      <c r="I48" s="269" t="s">
        <v>188</v>
      </c>
      <c r="J48" s="173"/>
      <c r="K48" s="173"/>
      <c r="L48" s="173"/>
    </row>
    <row r="49" spans="1:9">
      <c r="A49" s="270"/>
      <c r="B49" s="271"/>
      <c r="C49" s="175" t="s">
        <v>161</v>
      </c>
      <c r="D49" s="175" t="s">
        <v>162</v>
      </c>
      <c r="E49" s="176" t="s">
        <v>163</v>
      </c>
      <c r="F49" s="176" t="s">
        <v>164</v>
      </c>
      <c r="G49" s="272"/>
      <c r="H49" s="272"/>
      <c r="I49" s="269"/>
    </row>
    <row r="50" spans="1:9" ht="38.25">
      <c r="A50" s="270"/>
      <c r="B50" s="271"/>
      <c r="C50" s="177" t="s">
        <v>189</v>
      </c>
      <c r="D50" s="177" t="s">
        <v>190</v>
      </c>
      <c r="E50" s="177" t="s">
        <v>191</v>
      </c>
      <c r="F50" s="177" t="s">
        <v>192</v>
      </c>
      <c r="G50" s="178" t="s">
        <v>193</v>
      </c>
      <c r="H50" s="178" t="s">
        <v>194</v>
      </c>
      <c r="I50" s="178" t="s">
        <v>194</v>
      </c>
    </row>
    <row r="51" spans="1:9" ht="38.25">
      <c r="A51" s="155">
        <v>1</v>
      </c>
      <c r="B51" s="150" t="s">
        <v>195</v>
      </c>
      <c r="C51" s="177" t="s">
        <v>189</v>
      </c>
      <c r="D51" s="177" t="s">
        <v>190</v>
      </c>
      <c r="E51" s="177" t="s">
        <v>191</v>
      </c>
      <c r="F51" s="177" t="s">
        <v>192</v>
      </c>
      <c r="G51" s="179" t="s">
        <v>193</v>
      </c>
      <c r="H51" s="179" t="s">
        <v>194</v>
      </c>
      <c r="I51" s="179" t="s">
        <v>194</v>
      </c>
    </row>
    <row r="52" spans="1:9">
      <c r="A52" s="155">
        <v>2</v>
      </c>
      <c r="B52" s="155" t="s">
        <v>65</v>
      </c>
      <c r="C52" s="179">
        <v>0</v>
      </c>
      <c r="D52" s="179">
        <v>0</v>
      </c>
      <c r="E52" s="179">
        <v>0</v>
      </c>
      <c r="F52" s="180" t="e">
        <f>SUM(C31:E31)</f>
        <v>#REF!</v>
      </c>
      <c r="G52" s="181" t="e">
        <f>D21</f>
        <v>#REF!</v>
      </c>
      <c r="H52" s="179" t="s">
        <v>194</v>
      </c>
      <c r="I52" s="179" t="s">
        <v>194</v>
      </c>
    </row>
    <row r="53" spans="1:9" ht="18.75" customHeight="1">
      <c r="B53" s="182"/>
    </row>
    <row r="54" spans="1:9">
      <c r="B54" s="183"/>
    </row>
    <row r="55" spans="1:9">
      <c r="B55" s="183"/>
    </row>
    <row r="56" spans="1:9">
      <c r="B56" s="183"/>
    </row>
    <row r="57" spans="1:9">
      <c r="B57" s="183"/>
    </row>
    <row r="58" spans="1:9">
      <c r="B58" s="183"/>
    </row>
    <row r="59" spans="1:9">
      <c r="B59" s="183"/>
    </row>
    <row r="60" spans="1:9">
      <c r="B60" s="183"/>
    </row>
    <row r="61" spans="1:9">
      <c r="B61" s="183"/>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cp:lastModifiedBy>
  <cp:revision>9</cp:revision>
  <dcterms:created xsi:type="dcterms:W3CDTF">2016-08-15T09:08:57Z</dcterms:created>
  <dcterms:modified xsi:type="dcterms:W3CDTF">2022-10-30T01:37:47Z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