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comments2.xml" ContentType="application/vnd.openxmlformats-officedocument.spreadsheetml.comments+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C:\Users\Admin\Desktop\sang\"/>
    </mc:Choice>
  </mc:AlternateContent>
  <xr:revisionPtr revIDLastSave="0" documentId="13_ncr:1_{3051A3E9-F8AF-4EDD-8CB2-AB24151AFFD4}" xr6:coauthVersionLast="47" xr6:coauthVersionMax="47" xr10:uidLastSave="{00000000-0000-0000-0000-000000000000}"/>
  <bookViews>
    <workbookView xWindow="-120" yWindow="-120" windowWidth="29040" windowHeight="15840" tabRatio="500" activeTab="5" xr2:uid="{00000000-000D-0000-FFFF-FFFF00000000}"/>
  </bookViews>
  <sheets>
    <sheet name="Record of Change" sheetId="1" r:id="rId1"/>
    <sheet name="Instruction" sheetId="2" r:id="rId2"/>
    <sheet name="Cover" sheetId="3" r:id="rId3"/>
    <sheet name="Common checklist" sheetId="4" r:id="rId4"/>
    <sheet name="Chart1" sheetId="5" r:id="rId5"/>
    <sheet name="User Story 1" sheetId="6" r:id="rId6"/>
    <sheet name="Test report" sheetId="7" r:id="rId7"/>
  </sheets>
  <definedNames>
    <definedName name="abc">#REF!</definedName>
    <definedName name="Check_inputed_mail_address">#REF!</definedName>
    <definedName name="CS_IT_1.1_001">#REF!</definedName>
    <definedName name="CS_IT_1.1_002">#REF!</definedName>
    <definedName name="CS_IT_1.1_003">#REF!</definedName>
    <definedName name="CS_IT_1.1_004">#REF!</definedName>
    <definedName name="Evaluation">#REF!</definedName>
    <definedName name="JaEnNickname">#REF!</definedName>
    <definedName name="Mail_Magazine">#REF!</definedName>
    <definedName name="project_code">#REF!</definedName>
    <definedName name="Result_CS_IT_1.1_001">#REF!</definedName>
    <definedName name="Result_CS_IT_1.1_002">#REF!</definedName>
    <definedName name="Result_CS_IT_1.1_003">#REF!</definedName>
    <definedName name="Result_CS_IT_1.1_004">#REF!</definedName>
    <definedName name="safa">#REF!</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F30" i="7" l="1"/>
  <c r="E30" i="7"/>
  <c r="D30" i="7"/>
  <c r="C30" i="7"/>
  <c r="F29" i="7"/>
  <c r="E29" i="7"/>
  <c r="D29" i="7"/>
  <c r="C29" i="7"/>
  <c r="F28" i="7"/>
  <c r="E28" i="7"/>
  <c r="D28" i="7"/>
  <c r="C28" i="7"/>
  <c r="F27" i="7"/>
  <c r="F31" i="7" s="1"/>
  <c r="E27" i="7"/>
  <c r="D27" i="7"/>
  <c r="C27" i="7"/>
  <c r="C31" i="7" s="1"/>
  <c r="F52" i="7" s="1"/>
  <c r="G19" i="7"/>
  <c r="F19" i="7"/>
  <c r="E19" i="7"/>
  <c r="D19" i="7"/>
  <c r="C19" i="7"/>
  <c r="A20" i="6"/>
  <c r="A21" i="6" s="1"/>
  <c r="D15" i="6"/>
  <c r="G18" i="7" s="1"/>
  <c r="G20" i="7" s="1"/>
  <c r="C15" i="6"/>
  <c r="B15" i="6"/>
  <c r="D14" i="6"/>
  <c r="E18" i="7" s="1"/>
  <c r="E20" i="7" s="1"/>
  <c r="C14" i="6"/>
  <c r="B14" i="6"/>
  <c r="D13" i="6"/>
  <c r="F18" i="7" s="1"/>
  <c r="F20" i="7" s="1"/>
  <c r="C13" i="6"/>
  <c r="B13" i="6"/>
  <c r="D12" i="6"/>
  <c r="D18" i="7" s="1"/>
  <c r="D20" i="7" s="1"/>
  <c r="C12" i="6"/>
  <c r="B12" i="6"/>
  <c r="D11" i="6"/>
  <c r="C18" i="7" s="1"/>
  <c r="C20" i="7" s="1"/>
  <c r="D21" i="7" s="1"/>
  <c r="G52" i="7" s="1"/>
  <c r="C11" i="6"/>
  <c r="B11" i="6"/>
  <c r="D9" i="6"/>
  <c r="C9" i="6"/>
  <c r="B9" i="6"/>
  <c r="A22" i="6" l="1"/>
  <c r="A23" i="6" s="1"/>
  <c r="A24" i="6" s="1"/>
  <c r="A25" i="6" s="1"/>
  <c r="A26" i="6" s="1"/>
  <c r="A27" i="6" s="1"/>
  <c r="A28" i="6" s="1"/>
  <c r="A29" i="6" s="1"/>
  <c r="A30" i="6" s="1"/>
  <c r="A31" i="6" s="1"/>
  <c r="A33" i="6" s="1"/>
  <c r="A34" i="6" s="1"/>
  <c r="A35" i="6" s="1"/>
  <c r="A36" i="6" s="1"/>
  <c r="A37" i="6" s="1"/>
  <c r="A38" i="6" s="1"/>
  <c r="A39" i="6" s="1"/>
  <c r="A40" i="6" s="1"/>
  <c r="A41" i="6" s="1"/>
  <c r="A42" i="6" s="1"/>
  <c r="A43" i="6" s="1"/>
  <c r="A45" i="6" s="1"/>
  <c r="A46" i="6" s="1"/>
  <c r="A47" i="6" s="1"/>
  <c r="A48" i="6" s="1"/>
  <c r="A49" i="6" s="1"/>
  <c r="A50" i="6" s="1"/>
  <c r="A51" i="6" s="1"/>
  <c r="A52" i="6" s="1"/>
  <c r="A53" i="6" s="1"/>
  <c r="A54" i="6" s="1"/>
  <c r="A55" i="6" s="1"/>
  <c r="A56" i="6" s="1"/>
  <c r="A58" i="6" s="1"/>
  <c r="A59" i="6" s="1"/>
  <c r="A60" i="6" s="1"/>
  <c r="A61" i="6" s="1"/>
  <c r="A62" i="6" s="1"/>
  <c r="B10" i="6"/>
  <c r="C10" i="6"/>
  <c r="D10" i="6"/>
  <c r="A63" i="6" l="1"/>
  <c r="A64" i="6" s="1"/>
  <c r="A65" i="6" s="1"/>
  <c r="A67" i="6" s="1"/>
  <c r="A68" i="6" s="1"/>
  <c r="A69" i="6" s="1"/>
  <c r="A70" i="6" s="1"/>
  <c r="A71" i="6" s="1"/>
  <c r="A72" i="6" s="1"/>
  <c r="A73" i="6" s="1"/>
  <c r="A74" i="6" s="1"/>
  <c r="A75" i="6" s="1"/>
  <c r="A76" i="6" s="1"/>
  <c r="A78" i="6" s="1"/>
  <c r="A79" i="6" s="1"/>
  <c r="A80" i="6" s="1"/>
  <c r="A81" i="6" s="1"/>
  <c r="A82" i="6" s="1"/>
  <c r="A83" i="6" s="1"/>
  <c r="A84" i="6" s="1"/>
  <c r="A85" i="6" s="1"/>
  <c r="A86" i="6" s="1"/>
  <c r="A87" i="6" s="1"/>
  <c r="A89" i="6" s="1"/>
  <c r="A90" i="6" s="1"/>
  <c r="A91" i="6" s="1"/>
  <c r="A93" i="6" s="1"/>
  <c r="A94" i="6" l="1"/>
  <c r="A95" i="6" s="1"/>
  <c r="A96" i="6" l="1"/>
  <c r="A97" i="6" s="1"/>
  <c r="A98" i="6" s="1"/>
  <c r="A99" i="6" s="1"/>
  <c r="A100" i="6" s="1"/>
  <c r="A101" i="6" s="1"/>
  <c r="A102" i="6" s="1"/>
  <c r="A103" i="6" s="1"/>
  <c r="A104" i="6" s="1"/>
  <c r="A105" i="6" s="1"/>
  <c r="A106" i="6" s="1"/>
  <c r="A107" i="6" s="1"/>
  <c r="A108" i="6"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D5" authorId="0" shapeId="0" xr:uid="{00000000-0006-0000-0300-000001000000}">
      <text>
        <r>
          <rPr>
            <sz val="11"/>
            <color rgb="FF323232"/>
            <rFont val="Calibri"/>
            <family val="2"/>
            <charset val="1"/>
          </rPr>
          <t xml:space="preserve">Nhan Nguyen Hoang:
</t>
        </r>
        <r>
          <rPr>
            <sz val="9"/>
            <color rgb="FF000000"/>
            <rFont val="Tahoma"/>
            <family val="2"/>
            <charset val="1"/>
          </rPr>
          <t>Yes/No/NA
NA: there is no page to check.</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G17" authorId="0" shapeId="0" xr:uid="{00000000-0006-0000-0500-000001000000}">
      <text>
        <r>
          <rPr>
            <sz val="11"/>
            <color rgb="FF323232"/>
            <rFont val="Calibri"/>
            <family val="2"/>
            <charset val="1"/>
          </rPr>
          <t xml:space="preserve">Pass
Fail
Untested
N/A
</t>
        </r>
      </text>
    </comment>
    <comment ref="H17" authorId="0" shapeId="0" xr:uid="{00000000-0006-0000-0500-000002000000}">
      <text>
        <r>
          <rPr>
            <sz val="11"/>
            <color rgb="FF323232"/>
            <rFont val="Calibri"/>
            <family val="2"/>
            <charset val="1"/>
          </rPr>
          <t xml:space="preserve">Pass
Fail
Untested
N/A
</t>
        </r>
      </text>
    </comment>
    <comment ref="I17" authorId="0" shapeId="0" xr:uid="{00000000-0006-0000-0500-000003000000}">
      <text>
        <r>
          <rPr>
            <sz val="11"/>
            <color rgb="FF323232"/>
            <rFont val="Calibri"/>
            <family val="2"/>
            <charset val="1"/>
          </rPr>
          <t xml:space="preserve">Pass
Fail
Untested
N/A
</t>
        </r>
      </text>
    </comment>
    <comment ref="G165" authorId="0" shapeId="0" xr:uid="{00000000-0006-0000-0500-000005000000}">
      <text>
        <r>
          <rPr>
            <sz val="11"/>
            <color rgb="FF323232"/>
            <rFont val="Calibri"/>
            <family val="2"/>
            <charset val="1"/>
          </rPr>
          <t xml:space="preserve">Nguyen Dao Thi Binh:
</t>
        </r>
        <r>
          <rPr>
            <sz val="9"/>
            <color rgb="FF000000"/>
            <rFont val="Tahoma"/>
            <family val="2"/>
            <charset val="1"/>
          </rPr>
          <t>Bug ID: 13057</t>
        </r>
      </text>
    </comment>
    <comment ref="G167" authorId="0" shapeId="0" xr:uid="{00000000-0006-0000-0500-000006000000}">
      <text>
        <r>
          <rPr>
            <sz val="11"/>
            <color rgb="FF323232"/>
            <rFont val="Calibri"/>
            <family val="2"/>
            <charset val="1"/>
          </rPr>
          <t xml:space="preserve">Nguyen Dao Thi Binh:
</t>
        </r>
        <r>
          <rPr>
            <sz val="9"/>
            <color rgb="FF000000"/>
            <rFont val="Tahoma"/>
            <family val="2"/>
            <charset val="1"/>
          </rPr>
          <t>Bug ID: 13057</t>
        </r>
      </text>
    </comment>
    <comment ref="G170" authorId="0" shapeId="0" xr:uid="{00000000-0006-0000-0500-000007000000}">
      <text>
        <r>
          <rPr>
            <sz val="11"/>
            <color rgb="FF323232"/>
            <rFont val="Calibri"/>
            <family val="2"/>
            <charset val="1"/>
          </rPr>
          <t xml:space="preserve">Nguyen Dao Thi Binh:
</t>
        </r>
        <r>
          <rPr>
            <sz val="9"/>
            <color rgb="FF000000"/>
            <rFont val="Tahoma"/>
            <family val="2"/>
            <charset val="1"/>
          </rPr>
          <t>Bug ID: 13057</t>
        </r>
      </text>
    </comment>
    <comment ref="G183" authorId="0" shapeId="0" xr:uid="{00000000-0006-0000-0500-000008000000}">
      <text>
        <r>
          <rPr>
            <sz val="11"/>
            <color rgb="FF323232"/>
            <rFont val="Calibri"/>
            <family val="2"/>
            <charset val="1"/>
          </rPr>
          <t xml:space="preserve">Nguyen Dao Thi Binh:
</t>
        </r>
        <r>
          <rPr>
            <sz val="9"/>
            <color rgb="FF000000"/>
            <rFont val="Tahoma"/>
            <family val="2"/>
            <charset val="1"/>
          </rPr>
          <t>Bug ID: 13051</t>
        </r>
      </text>
    </comment>
    <comment ref="H183" authorId="0" shapeId="0" xr:uid="{00000000-0006-0000-0500-000009000000}">
      <text>
        <r>
          <rPr>
            <sz val="11"/>
            <color rgb="FF323232"/>
            <rFont val="Calibri"/>
            <family val="2"/>
            <charset val="1"/>
          </rPr>
          <t xml:space="preserve">Nguyen Dao Thi Binh:
</t>
        </r>
        <r>
          <rPr>
            <sz val="9"/>
            <color rgb="FF000000"/>
            <rFont val="Tahoma"/>
            <family val="2"/>
            <charset val="1"/>
          </rPr>
          <t>Bug ID: 13051</t>
        </r>
      </text>
    </comment>
    <comment ref="G184" authorId="0" shapeId="0" xr:uid="{00000000-0006-0000-0500-00000A000000}">
      <text>
        <r>
          <rPr>
            <sz val="11"/>
            <color rgb="FF323232"/>
            <rFont val="Calibri"/>
            <family val="2"/>
            <charset val="1"/>
          </rPr>
          <t xml:space="preserve">Nguyen Dao Thi Binh:
</t>
        </r>
        <r>
          <rPr>
            <sz val="9"/>
            <color rgb="FF000000"/>
            <rFont val="Tahoma"/>
            <family val="2"/>
            <charset val="1"/>
          </rPr>
          <t>Bug ID: 13059</t>
        </r>
      </text>
    </comment>
    <comment ref="H184" authorId="0" shapeId="0" xr:uid="{00000000-0006-0000-0500-00000B000000}">
      <text>
        <r>
          <rPr>
            <sz val="11"/>
            <color rgb="FF323232"/>
            <rFont val="Calibri"/>
            <family val="2"/>
            <charset val="1"/>
          </rPr>
          <t xml:space="preserve">Nguyen Dao Thi Binh:
</t>
        </r>
        <r>
          <rPr>
            <sz val="9"/>
            <color rgb="FF000000"/>
            <rFont val="Tahoma"/>
            <family val="2"/>
            <charset val="1"/>
          </rPr>
          <t>Bug ID: 13059</t>
        </r>
      </text>
    </comment>
    <comment ref="G189" authorId="0" shapeId="0" xr:uid="{00000000-0006-0000-0500-00000C000000}">
      <text>
        <r>
          <rPr>
            <sz val="11"/>
            <color rgb="FF323232"/>
            <rFont val="Calibri"/>
            <family val="2"/>
            <charset val="1"/>
          </rPr>
          <t xml:space="preserve">Nguyen Dao Thi Binh:
</t>
        </r>
        <r>
          <rPr>
            <sz val="9"/>
            <color rgb="FF000000"/>
            <rFont val="Tahoma"/>
            <family val="2"/>
            <charset val="1"/>
          </rPr>
          <t>Bug ID: 13059</t>
        </r>
      </text>
    </comment>
    <comment ref="H189" authorId="0" shapeId="0" xr:uid="{00000000-0006-0000-0500-00000D000000}">
      <text>
        <r>
          <rPr>
            <sz val="11"/>
            <color rgb="FF323232"/>
            <rFont val="Calibri"/>
            <family val="2"/>
            <charset val="1"/>
          </rPr>
          <t xml:space="preserve">Nguyen Dao Thi Binh:
</t>
        </r>
        <r>
          <rPr>
            <sz val="9"/>
            <color rgb="FF000000"/>
            <rFont val="Tahoma"/>
            <family val="2"/>
            <charset val="1"/>
          </rPr>
          <t>Bug ID: 13059</t>
        </r>
      </text>
    </comment>
    <comment ref="G192" authorId="0" shapeId="0" xr:uid="{00000000-0006-0000-0500-00000E000000}">
      <text>
        <r>
          <rPr>
            <sz val="11"/>
            <color rgb="FF323232"/>
            <rFont val="Calibri"/>
            <family val="2"/>
            <charset val="1"/>
          </rPr>
          <t xml:space="preserve">Nguyen Dao Thi Binh:
</t>
        </r>
        <r>
          <rPr>
            <sz val="9"/>
            <color rgb="FF000000"/>
            <rFont val="Tahoma"/>
            <family val="2"/>
            <charset val="1"/>
          </rPr>
          <t>Bug ID: 13051</t>
        </r>
      </text>
    </comment>
    <comment ref="G207" authorId="0" shapeId="0" xr:uid="{00000000-0006-0000-0500-00000F000000}">
      <text>
        <r>
          <rPr>
            <sz val="11"/>
            <color rgb="FF323232"/>
            <rFont val="Calibri"/>
            <family val="2"/>
            <charset val="1"/>
          </rPr>
          <t xml:space="preserve">Nguyen Dao Thi Binh:
</t>
        </r>
        <r>
          <rPr>
            <sz val="9"/>
            <color rgb="FF000000"/>
            <rFont val="Tahoma"/>
            <family val="2"/>
            <charset val="1"/>
          </rPr>
          <t>Bug ID: 13159</t>
        </r>
      </text>
    </comment>
    <comment ref="G209" authorId="0" shapeId="0" xr:uid="{00000000-0006-0000-0500-000010000000}">
      <text>
        <r>
          <rPr>
            <sz val="11"/>
            <color rgb="FF323232"/>
            <rFont val="Calibri"/>
            <family val="2"/>
            <charset val="1"/>
          </rPr>
          <t xml:space="preserve">Nguyen Dao Thi Binh:
</t>
        </r>
        <r>
          <rPr>
            <sz val="9"/>
            <color rgb="FF000000"/>
            <rFont val="Tahoma"/>
            <family val="2"/>
            <charset val="1"/>
          </rPr>
          <t>Bug ID: 13159</t>
        </r>
      </text>
    </comment>
  </commentList>
</comments>
</file>

<file path=xl/sharedStrings.xml><?xml version="1.0" encoding="utf-8"?>
<sst xmlns="http://schemas.openxmlformats.org/spreadsheetml/2006/main" count="360" uniqueCount="263">
  <si>
    <r>
      <rPr>
        <sz val="11"/>
        <rFont val="Cambria"/>
        <family val="2"/>
        <charset val="1"/>
      </rPr>
      <t xml:space="preserve">Security Classification: </t>
    </r>
    <r>
      <rPr>
        <b/>
        <sz val="11"/>
        <rFont val="Cambria"/>
        <family val="2"/>
        <charset val="1"/>
      </rPr>
      <t>Confidential</t>
    </r>
  </si>
  <si>
    <t>Document History</t>
  </si>
  <si>
    <t>Document Location</t>
  </si>
  <si>
    <t>File Name</t>
  </si>
  <si>
    <t>Location</t>
  </si>
  <si>
    <t>NTVN_SD_SCRUM_008_03_TestcaseAndTestReportTemplate.xltx</t>
  </si>
  <si>
    <t>Process Asset Library</t>
  </si>
  <si>
    <t>Document Version History</t>
  </si>
  <si>
    <t>Version</t>
  </si>
  <si>
    <t>Effective Date</t>
  </si>
  <si>
    <t>Author</t>
  </si>
  <si>
    <t>Details</t>
  </si>
  <si>
    <t>Reviewer</t>
  </si>
  <si>
    <t>Approvers</t>
  </si>
  <si>
    <t>1.2.2</t>
  </si>
  <si>
    <t>Aug 29 2017</t>
  </si>
  <si>
    <t>Hai Pham</t>
  </si>
  <si>
    <t>Update record of change, file name, reference and link following new naming convention</t>
  </si>
  <si>
    <t>Nhan Nguyen</t>
  </si>
  <si>
    <t>Ly Vo</t>
  </si>
  <si>
    <t>Add Defect category analysis into test report template</t>
  </si>
  <si>
    <t>Mar 01 2018</t>
  </si>
  <si>
    <t>Remove Defect category analysis report and consolidate test result and report into 1 file
Change file name from "NTVN_SD_SCRUM_008_03_TestCaseTemplate.xltx" to "NTVN_SD_SCRUM_008_03_TestcaseAndTestReportTemplate.xltx"</t>
  </si>
  <si>
    <t>For previous versions, please refer PIP_Master List</t>
  </si>
  <si>
    <r>
      <rPr>
        <sz val="11"/>
        <color rgb="FF002E36"/>
        <rFont val="Arial"/>
        <family val="2"/>
        <charset val="1"/>
      </rPr>
      <t xml:space="preserve">Security Classification: </t>
    </r>
    <r>
      <rPr>
        <b/>
        <sz val="11"/>
        <color rgb="FF002E36"/>
        <rFont val="Arial"/>
        <family val="2"/>
        <charset val="1"/>
      </rPr>
      <t>Confidential</t>
    </r>
  </si>
  <si>
    <t>Instruction</t>
  </si>
  <si>
    <t>&lt;&lt;Client Logo&gt;&gt;</t>
  </si>
  <si>
    <t>&lt;&lt;Client Name&gt;&gt;</t>
  </si>
  <si>
    <t>&lt;&lt;Project Name&gt;&gt;</t>
  </si>
  <si>
    <t>1. Purpose</t>
  </si>
  <si>
    <t>Test Case is a set of test inputs, execution conditions, and expected results developed for particular objective, such as to exercise a particular program path or to verify compliance with a specific requirement.</t>
  </si>
  <si>
    <t>The purpose of the Test Case is to identify and communicate the conditions, which will be implemented and are necessary to verify successful and acceptable implementation of the project.</t>
  </si>
  <si>
    <t xml:space="preserve">QC will perform tests and give the result in the test case. </t>
  </si>
  <si>
    <t>2. How to Use</t>
  </si>
  <si>
    <t>Test Case List</t>
  </si>
  <si>
    <t>List all test cases sheet in the file. Each function has a sheet. Generally, each sheet is test case of a UC</t>
  </si>
  <si>
    <t>Other sheets</t>
  </si>
  <si>
    <t>There is no specific template for using the test case in the scrum process. It depends on the project, the QC will define how to write test case.</t>
  </si>
  <si>
    <t>However, how to write test case must be defined in the test strategy/test plan.</t>
  </si>
  <si>
    <t>There are two samples: "user story 1" and "user story 2"</t>
  </si>
  <si>
    <t>3. Test Result</t>
  </si>
  <si>
    <t>Passed</t>
  </si>
  <si>
    <t>The actual result is met the expected result</t>
  </si>
  <si>
    <t>Failed</t>
  </si>
  <si>
    <r>
      <rPr>
        <sz val="10"/>
        <rFont val="Arial"/>
        <family val="2"/>
        <charset val="1"/>
      </rPr>
      <t>The actual result is</t>
    </r>
    <r>
      <rPr>
        <b/>
        <sz val="10"/>
        <color rgb="FFFF0000"/>
        <rFont val="Arial"/>
        <family val="2"/>
        <charset val="1"/>
      </rPr>
      <t xml:space="preserve"> NOT</t>
    </r>
    <r>
      <rPr>
        <sz val="10"/>
        <rFont val="Arial"/>
        <family val="2"/>
        <charset val="1"/>
      </rPr>
      <t xml:space="preserve"> met the expected result</t>
    </r>
  </si>
  <si>
    <t>Not Run</t>
  </si>
  <si>
    <t>By some reasons, the cases can't be run: The system has bug and the case can't be run.</t>
  </si>
  <si>
    <t>4. Bug is not met any case in the test cases</t>
  </si>
  <si>
    <t>During testing, the QC is able to find a bug which is not met any case in the test case. In this situation, QC need to add the case into the related function as an ad-hoc case.</t>
  </si>
  <si>
    <t>The step: is the step to reproduce bug.</t>
  </si>
  <si>
    <t>The expected result: mention the actual and expected result of the bug</t>
  </si>
  <si>
    <t>Test case #18: Ad-hoc testing</t>
  </si>
  <si>
    <t>Detail the task as the bug description</t>
  </si>
  <si>
    <t xml:space="preserve">Actual result:
 -
 -
Expectation:
 -
 - </t>
  </si>
  <si>
    <t>5. Test Report</t>
  </si>
  <si>
    <t>The test report is using for all sprints of the project.</t>
  </si>
  <si>
    <t>Cover</t>
  </si>
  <si>
    <t>TEST CASE LIST</t>
  </si>
  <si>
    <t>No.</t>
  </si>
  <si>
    <t>Sprint #</t>
  </si>
  <si>
    <t>Function Name</t>
  </si>
  <si>
    <t>Sheet Name</t>
  </si>
  <si>
    <t>Description</t>
  </si>
  <si>
    <t>Pre-Condition</t>
  </si>
  <si>
    <t>Common checklist</t>
  </si>
  <si>
    <t>Sprint 1</t>
  </si>
  <si>
    <t>User Story 1</t>
  </si>
  <si>
    <t>User Story 2</t>
  </si>
  <si>
    <t>Sprint 2</t>
  </si>
  <si>
    <t>Sprint 3</t>
  </si>
  <si>
    <t>Common Checklist</t>
  </si>
  <si>
    <t>Checking item</t>
  </si>
  <si>
    <t>Expectation</t>
  </si>
  <si>
    <t>Result</t>
  </si>
  <si>
    <t xml:space="preserve">Check the maxlengh of all text fields. 
</t>
  </si>
  <si>
    <t xml:space="preserve"> - The system does not allow user to enter more than the expected maxlength.
 - If user can enter data more than the expected maxlength, the system will not be truncated the data without warning message.</t>
  </si>
  <si>
    <t xml:space="preserve"> - Enter the greatest number for numeric fields: 9999999999999999999999999999999999</t>
  </si>
  <si>
    <t xml:space="preserve"> - There is no run-time error if user enters the largest number.
 - If the system accepts the largest number, the view page is still shown what user entered.</t>
  </si>
  <si>
    <t xml:space="preserve"> - Enter character in the numeric field.</t>
  </si>
  <si>
    <t xml:space="preserve"> - User can't enter or COPY AND PASTE the character in the numeric fields.
 - If user can enter the character in the nummeric fields, the system must be shown error message.</t>
  </si>
  <si>
    <t xml:space="preserve"> - Enter JS code to verify the HTML encode and SQL injection.
Eg:
&lt;script&gt;alert(‘a’);&lt;/script&gt;
&lt;input&gt; </t>
  </si>
  <si>
    <t xml:space="preserve"> - If there is no special requirement, the system will allow user to enter any character in the input fields. It is also make sure what is entered will be shown in the edit/view page.</t>
  </si>
  <si>
    <t xml:space="preserve"> - Enter special characters in search fields:
Eg:
%%, apostrophe('), underscore(_)</t>
  </si>
  <si>
    <t xml:space="preserve"> - when user enter the %% in the search keywork, the search result just shows the data which contains the %%</t>
  </si>
  <si>
    <t xml:space="preserve"> - All data in dropdown list should be ordered by alphabetical (aA-&gt;zZ)</t>
  </si>
  <si>
    <t xml:space="preserve"> - Search a criteria  which has more than 2 pages in search result. Change the search criteria (don't click on the search button again) and then click on the next page.</t>
  </si>
  <si>
    <t xml:space="preserve"> - The system shows the search result of the first criteria. It means that the new search criteria is not impacted when clicking on the 2nd page.</t>
  </si>
  <si>
    <t>The warning message/field name must be consitance in all pages.
For example: 
 - Just use one of the following word in the system: "Username" or "user name"
 - It is not accepted to see the following messages in two pages in the same system:
    + &lt;field name is required.
    + The following field is required:
              &lt;field name&gt;
 - It is not accepted if the error message is shown in the top in the first page but it shows next to the field in another page.</t>
  </si>
  <si>
    <t>The warning message/field name must be consitance in all pages.</t>
  </si>
  <si>
    <t>Concurrence user:
 - User A updates data of a record which has been deleted by User B. The system should show warning message
 - User A and user B are updating the same record.</t>
  </si>
  <si>
    <t xml:space="preserve"> - There is no run-time error in any case.
 - Need to define First-win or Last-win in the project. By default, the Last-win.</t>
  </si>
  <si>
    <t>* Note:</t>
  </si>
  <si>
    <t>[ x ] has verified</t>
  </si>
  <si>
    <t>Pass</t>
  </si>
  <si>
    <t>Fail - DE</t>
  </si>
  <si>
    <t xml:space="preserve">Pre-condition </t>
  </si>
  <si>
    <t>Tested by</t>
  </si>
  <si>
    <t>Le Tuan Sang</t>
  </si>
  <si>
    <t>Test Date</t>
  </si>
  <si>
    <t>Test Result</t>
  </si>
  <si>
    <t>Total</t>
  </si>
  <si>
    <t>NA</t>
  </si>
  <si>
    <t>Passed in previous build</t>
  </si>
  <si>
    <t>ID</t>
  </si>
  <si>
    <t>Test Case Description</t>
  </si>
  <si>
    <t>Step</t>
  </si>
  <si>
    <t>Expected Output</t>
  </si>
  <si>
    <t>Note</t>
  </si>
  <si>
    <r>
      <rPr>
        <sz val="11"/>
        <rFont val="Arial"/>
        <family val="2"/>
        <charset val="1"/>
      </rPr>
      <t xml:space="preserve">Security Classification: </t>
    </r>
    <r>
      <rPr>
        <b/>
        <sz val="11"/>
        <rFont val="Arial"/>
        <family val="2"/>
        <charset val="1"/>
      </rPr>
      <t>Confidential</t>
    </r>
  </si>
  <si>
    <t>End Sprint Test report</t>
  </si>
  <si>
    <t>&lt;&lt;&lt;&lt;Client Logo&gt;&gt;&gt;&gt;</t>
  </si>
  <si>
    <t>&lt;&lt;&lt;&lt;Client Name&gt;&gt;&gt;&gt;</t>
  </si>
  <si>
    <t>&lt;&lt;&lt;&lt;Project Name&gt;&gt;&gt;&gt;</t>
  </si>
  <si>
    <t>1. Scope of sprint</t>
  </si>
  <si>
    <t>&lt;&lt;List all the User story which be tested in this sprint, Epic ID and Epic Name field can be removed / modified  if needed&gt;&gt;</t>
  </si>
  <si>
    <t>US ID</t>
  </si>
  <si>
    <t>US Summary</t>
  </si>
  <si>
    <t>Epic ID</t>
  </si>
  <si>
    <t>Epic Name</t>
  </si>
  <si>
    <t>Environment</t>
  </si>
  <si>
    <t>Dev Status</t>
  </si>
  <si>
    <t>QC status</t>
  </si>
  <si>
    <t>Notes</t>
  </si>
  <si>
    <t>&lt;&lt;US ID&gt;&gt;</t>
  </si>
  <si>
    <t>&lt;&lt;US Summary&gt;&gt;</t>
  </si>
  <si>
    <t>&lt;&lt;Epic ID&gt;&gt;</t>
  </si>
  <si>
    <t>&lt;&lt;Epic Name&gt;&gt;</t>
  </si>
  <si>
    <t>&lt;&lt;Environment&gt;&gt;</t>
  </si>
  <si>
    <t>&lt;&lt;Dev status&gt;&gt;</t>
  </si>
  <si>
    <t>&lt;&lt;QC status&gt;&gt;</t>
  </si>
  <si>
    <t>US summary</t>
  </si>
  <si>
    <t>PRT-1</t>
  </si>
  <si>
    <t>Epic name 1</t>
  </si>
  <si>
    <t>PROD</t>
  </si>
  <si>
    <t>Done</t>
  </si>
  <si>
    <t>US summary 2</t>
  </si>
  <si>
    <t>PRT-4</t>
  </si>
  <si>
    <t>Epic name 2</t>
  </si>
  <si>
    <t>N/A</t>
  </si>
  <si>
    <t>Out of scope of testing</t>
  </si>
  <si>
    <t>User Story 3</t>
  </si>
  <si>
    <t>US summary 3</t>
  </si>
  <si>
    <t>Testing</t>
  </si>
  <si>
    <t>2. Test case status in summary</t>
  </si>
  <si>
    <t>&lt;&lt;List all the test case which be tested for each User story in this sprint&gt;&gt;</t>
  </si>
  <si>
    <t xml:space="preserve">US ID </t>
  </si>
  <si>
    <t>Passed in previous builds</t>
  </si>
  <si>
    <t>&lt;&lt;number of passed&gt;&gt;</t>
  </si>
  <si>
    <t>&lt;&lt;number of fail cases&gt;&gt;</t>
  </si>
  <si>
    <t>&lt;&lt;number of n/a&gt;&gt;</t>
  </si>
  <si>
    <t>&lt;&lt;number of not run&gt;&gt;</t>
  </si>
  <si>
    <t>&lt;&lt;number of passed in previous build&gt;&gt;</t>
  </si>
  <si>
    <t>Test coverage</t>
  </si>
  <si>
    <t xml:space="preserve">3. Bug status </t>
  </si>
  <si>
    <t>&lt;&lt;The summary information for bugs found in this sprint&gt;&gt;</t>
  </si>
  <si>
    <t>3.1 Bug summary</t>
  </si>
  <si>
    <t> Total</t>
  </si>
  <si>
    <t>New</t>
  </si>
  <si>
    <t>Resolved</t>
  </si>
  <si>
    <t>Reopened</t>
  </si>
  <si>
    <t>Verified / Closed</t>
  </si>
  <si>
    <t>Critical</t>
  </si>
  <si>
    <t>Major</t>
  </si>
  <si>
    <t>Normal</t>
  </si>
  <si>
    <t>Minor</t>
  </si>
  <si>
    <t>3.2 Open Bug</t>
  </si>
  <si>
    <t>Bug ID</t>
  </si>
  <si>
    <t>Bug Summary</t>
  </si>
  <si>
    <t>Priority</t>
  </si>
  <si>
    <t>&lt;&lt;Bug ID&gt;&gt;</t>
  </si>
  <si>
    <t>&lt;&lt;Bug summary&gt;&gt;</t>
  </si>
  <si>
    <t>&lt;&lt;Priority&gt;&gt;</t>
  </si>
  <si>
    <t>US3-1</t>
  </si>
  <si>
    <t>Bug summary 1</t>
  </si>
  <si>
    <t>US1-1</t>
  </si>
  <si>
    <t>Bug summary</t>
  </si>
  <si>
    <t>4. Risk &amp; Issue</t>
  </si>
  <si>
    <t>&lt;&lt;Describe the risk, issue, recommendation from QC point of view for this project&gt;&gt;</t>
  </si>
  <si>
    <t>Mitigation Strategy</t>
  </si>
  <si>
    <t>Contingency (Risk is realized)</t>
  </si>
  <si>
    <t>Created Date</t>
  </si>
  <si>
    <t>&lt;&lt;Risk which happened in this project&gt;&gt;</t>
  </si>
  <si>
    <t>&lt;&lt;propose an action to solve this risk&gt;&gt;</t>
  </si>
  <si>
    <t>&lt;&lt;The action needs when the risk is become to issue&gt;&gt;</t>
  </si>
  <si>
    <t>5. QC evaluation</t>
  </si>
  <si>
    <t>&lt;&lt;Describe the QC evaluation for each sprint based on the DoD of project&gt;&gt;</t>
  </si>
  <si>
    <t>DoD Criteria</t>
  </si>
  <si>
    <t>Number of  Defects</t>
  </si>
  <si>
    <t>QC End Sprint report status</t>
  </si>
  <si>
    <t>&lt;&lt;number of open critical bugs&gt;</t>
  </si>
  <si>
    <t xml:space="preserve">&lt;&lt;number of open major bugs&gt;&gt; </t>
  </si>
  <si>
    <t>&lt;&lt;number of open normal bugs&gt;&gt;</t>
  </si>
  <si>
    <t>&lt;&lt;number of open minor bugs&gt;&gt;</t>
  </si>
  <si>
    <t>100% </t>
  </si>
  <si>
    <t>PASS</t>
  </si>
  <si>
    <t>&lt;&lt;Sprint number&gt;&gt;</t>
  </si>
  <si>
    <t>Middle Assignment 4</t>
  </si>
  <si>
    <t>Full name</t>
  </si>
  <si>
    <t>Validate</t>
  </si>
  <si>
    <t>Check if X button show up when input data and can click to clear data</t>
  </si>
  <si>
    <t>Phone Number</t>
  </si>
  <si>
    <t>Check Full name when input URL, SQL, HTTP GET, SQL Injection, XSS</t>
  </si>
  <si>
    <t>Check  if input 2 Alphanumeric</t>
  </si>
  <si>
    <t>Check  if input 50 Alphanumeric</t>
  </si>
  <si>
    <t>Check  if input 10 Numeric</t>
  </si>
  <si>
    <t>Address</t>
  </si>
  <si>
    <t>Check  if input 5 Alphanumeric</t>
  </si>
  <si>
    <t>Check  if input 350 Alphanumeric</t>
  </si>
  <si>
    <t>Check when input URL, SQL, HTTP GET, SQL Injection, XSS</t>
  </si>
  <si>
    <t>Verify that automatic trim the space</t>
  </si>
  <si>
    <t>Province</t>
  </si>
  <si>
    <t>Check Province by input data</t>
  </si>
  <si>
    <t xml:space="preserve">Check Province by select </t>
  </si>
  <si>
    <t>District</t>
  </si>
  <si>
    <t>Ward</t>
  </si>
  <si>
    <t>Check value of the District droplist is sort ascending</t>
  </si>
  <si>
    <t>Label for delivery</t>
  </si>
  <si>
    <t>Verify that can NOT save successfully when input invalid data all fields</t>
  </si>
  <si>
    <t>Check if create Address that is the same as an existing one</t>
  </si>
  <si>
    <t>funtion Save, Cancel</t>
  </si>
  <si>
    <t>Check allow to copy &amp; paste value</t>
  </si>
  <si>
    <t>Main Function</t>
  </si>
  <si>
    <t>Check if X icon show up when input data and can click to clear data</t>
  </si>
  <si>
    <t>Check initial status</t>
  </si>
  <si>
    <t>Check  if input data in the range from 2-50 Alphanumeric</t>
  </si>
  <si>
    <t xml:space="preserve">Verify that automatic trim the space </t>
  </si>
  <si>
    <t>Verify that automatic trim the space before and after</t>
  </si>
  <si>
    <t>Check  if input 11 Numeric</t>
  </si>
  <si>
    <t>Check that show error message if input 9 Numeric</t>
  </si>
  <si>
    <t>Check  if input special character</t>
  </si>
  <si>
    <t>Check  if input alphabetical character</t>
  </si>
  <si>
    <t>Check Province by select second value</t>
  </si>
  <si>
    <t>Check Province droplist has a scroll bar</t>
  </si>
  <si>
    <t>Check NOT allow to copy &amp; paste value</t>
  </si>
  <si>
    <t>Check  Only clickable when Province option is selected</t>
  </si>
  <si>
    <t>Check District by input data</t>
  </si>
  <si>
    <t>Check District by select</t>
  </si>
  <si>
    <t xml:space="preserve">Check District by select second value </t>
  </si>
  <si>
    <t>Check District droplist has a scroll bar</t>
  </si>
  <si>
    <t>Check value of the Province droplist is 63 provinces and sort ascending</t>
  </si>
  <si>
    <t>Check District will be updated when Province value is changed</t>
  </si>
  <si>
    <t>Check Ward will be updated when Province value is changed</t>
  </si>
  <si>
    <t>Check Ward by input data</t>
  </si>
  <si>
    <t>Check Ward by select</t>
  </si>
  <si>
    <t xml:space="preserve">Check Ward by select second value </t>
  </si>
  <si>
    <t>Check Ward droplist has a scroll bar</t>
  </si>
  <si>
    <t>Check only clickable when District option is selected</t>
  </si>
  <si>
    <t>home</t>
  </si>
  <si>
    <t>Verify that can NOT save successfully when not input data all fields</t>
  </si>
  <si>
    <t xml:space="preserve">Check Home and Office button is clickable </t>
  </si>
  <si>
    <t>Check Home and Office icon</t>
  </si>
  <si>
    <t>. Address created exists on database and displayed on Address list</t>
  </si>
  <si>
    <t>Verify save successfully when input valid data all fields as Home</t>
  </si>
  <si>
    <t>Verify save successfully when input valid data all fields as Office</t>
  </si>
  <si>
    <t>Check multi address for one persion</t>
  </si>
  <si>
    <t>Check if click on Cancel button when input nothing</t>
  </si>
  <si>
    <t>Check if click on Cancel button when input valid data all fields</t>
  </si>
  <si>
    <t>Check mandatory of this field</t>
  </si>
  <si>
    <t>Check  if input 1 Alphanumeric</t>
  </si>
  <si>
    <t>Check  if input  51 Alphanumeric</t>
  </si>
  <si>
    <t>Check  if input 4 Alphanumeric</t>
  </si>
  <si>
    <t>Check  if input 6 Alphanumeric</t>
  </si>
  <si>
    <t>Check  if input 351 Alphanumeric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</si>
</sst>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409]mmmm\ d&quot;, &quot;yyyy;@"/>
    <numFmt numFmtId="165" formatCode="[$-409]General"/>
    <numFmt numFmtId="166" formatCode="mmm\ dd\ yyyy"/>
    <numFmt numFmtId="167" formatCode="[$-409]d\-mmm\-yy;@"/>
    <numFmt numFmtId="168" formatCode="[$-409]0.00%"/>
  </numFmts>
  <fonts count="67">
    <font>
      <sz val="11"/>
      <color rgb="FF323232"/>
      <name val="Calibri"/>
      <family val="2"/>
      <charset val="1"/>
    </font>
    <font>
      <sz val="10"/>
      <name val="Arial"/>
      <family val="2"/>
      <charset val="1"/>
    </font>
    <font>
      <b/>
      <sz val="16"/>
      <name val="Arial"/>
      <family val="2"/>
      <charset val="1"/>
    </font>
    <font>
      <sz val="9"/>
      <name val="Arial"/>
      <family val="2"/>
      <charset val="1"/>
    </font>
    <font>
      <b/>
      <sz val="10"/>
      <name val="Arial"/>
      <family val="2"/>
      <charset val="1"/>
    </font>
    <font>
      <u/>
      <sz val="11"/>
      <color rgb="FF7EA1D0"/>
      <name val="Calibri"/>
      <family val="2"/>
      <charset val="1"/>
    </font>
    <font>
      <sz val="11"/>
      <name val="ＭＳ Ｐゴシック"/>
      <family val="2"/>
      <charset val="128"/>
    </font>
    <font>
      <b/>
      <u/>
      <sz val="16"/>
      <name val="Arial"/>
      <family val="2"/>
      <charset val="1"/>
    </font>
    <font>
      <b/>
      <sz val="10"/>
      <color rgb="FF800000"/>
      <name val="Arial"/>
      <family val="2"/>
      <charset val="1"/>
    </font>
    <font>
      <sz val="11"/>
      <name val="明朝"/>
      <family val="3"/>
      <charset val="128"/>
    </font>
    <font>
      <sz val="11"/>
      <color rgb="FF323232"/>
      <name val="Cambria"/>
      <family val="2"/>
      <charset val="1"/>
    </font>
    <font>
      <sz val="10"/>
      <name val="Cambria"/>
      <family val="2"/>
      <charset val="1"/>
    </font>
    <font>
      <sz val="11"/>
      <name val="Cambria"/>
      <family val="2"/>
      <charset val="1"/>
    </font>
    <font>
      <b/>
      <sz val="11"/>
      <name val="Cambria"/>
      <family val="2"/>
      <charset val="1"/>
    </font>
    <font>
      <b/>
      <sz val="16"/>
      <color rgb="FFE30613"/>
      <name val="Arial"/>
      <family val="2"/>
      <charset val="1"/>
    </font>
    <font>
      <b/>
      <sz val="10"/>
      <color rgb="FFFFFFFF"/>
      <name val="Arial"/>
      <family val="2"/>
      <charset val="1"/>
    </font>
    <font>
      <sz val="11"/>
      <color rgb="FF002E36"/>
      <name val="Arial"/>
      <family val="2"/>
      <charset val="1"/>
    </font>
    <font>
      <b/>
      <sz val="11"/>
      <color rgb="FF002E36"/>
      <name val="Arial"/>
      <family val="2"/>
      <charset val="1"/>
    </font>
    <font>
      <b/>
      <sz val="20"/>
      <color rgb="FF576BE3"/>
      <name val="Arial"/>
      <family val="2"/>
      <charset val="1"/>
    </font>
    <font>
      <sz val="11"/>
      <name val="Arial"/>
      <family val="2"/>
      <charset val="1"/>
    </font>
    <font>
      <b/>
      <sz val="16"/>
      <color rgb="FF003366"/>
      <name val="Arial"/>
      <family val="2"/>
      <charset val="1"/>
    </font>
    <font>
      <b/>
      <sz val="18"/>
      <color rgb="FFCC2337"/>
      <name val="Arial"/>
      <family val="2"/>
      <charset val="1"/>
    </font>
    <font>
      <b/>
      <sz val="10"/>
      <color rgb="FFFF0000"/>
      <name val="Arial"/>
      <family val="2"/>
      <charset val="1"/>
    </font>
    <font>
      <b/>
      <i/>
      <sz val="10"/>
      <name val="Arial"/>
      <family val="2"/>
      <charset val="1"/>
    </font>
    <font>
      <sz val="11"/>
      <color rgb="FF002E36"/>
      <name val="Cambria"/>
      <family val="2"/>
      <charset val="1"/>
    </font>
    <font>
      <b/>
      <sz val="20"/>
      <color rgb="FF576BE3"/>
      <name val="Cambria"/>
      <family val="2"/>
      <charset val="1"/>
    </font>
    <font>
      <b/>
      <sz val="10"/>
      <color rgb="FF993300"/>
      <name val="Cambria"/>
      <family val="2"/>
      <charset val="1"/>
    </font>
    <font>
      <i/>
      <sz val="10"/>
      <color rgb="FF008000"/>
      <name val="Cambria"/>
      <family val="2"/>
      <charset val="1"/>
    </font>
    <font>
      <b/>
      <sz val="18"/>
      <color rgb="FF576BE3"/>
      <name val="Cambria"/>
      <family val="2"/>
      <charset val="1"/>
    </font>
    <font>
      <b/>
      <sz val="20"/>
      <color rgb="FFFF0000"/>
      <name val="Cambria"/>
      <family val="2"/>
      <charset val="1"/>
    </font>
    <font>
      <b/>
      <sz val="10"/>
      <color rgb="FFFFFFFF"/>
      <name val="Cambria"/>
      <family val="2"/>
      <charset val="1"/>
    </font>
    <font>
      <u/>
      <sz val="11"/>
      <color rgb="FF0000FF"/>
      <name val="ＭＳ Ｐゴシック"/>
      <family val="2"/>
      <charset val="128"/>
    </font>
    <font>
      <u/>
      <sz val="10"/>
      <color rgb="FF0000FF"/>
      <name val="Cambria"/>
      <family val="2"/>
      <charset val="1"/>
    </font>
    <font>
      <u/>
      <sz val="10"/>
      <color rgb="FF7EA1D0"/>
      <name val="Calibri"/>
      <family val="2"/>
      <charset val="1"/>
    </font>
    <font>
      <b/>
      <sz val="16"/>
      <color rgb="FFFF0000"/>
      <name val="Arial"/>
      <family val="2"/>
      <charset val="1"/>
    </font>
    <font>
      <sz val="16"/>
      <color rgb="FF000080"/>
      <name val="Arial"/>
      <family val="2"/>
      <charset val="1"/>
    </font>
    <font>
      <b/>
      <sz val="9"/>
      <color rgb="FFFFFFFF"/>
      <name val="Arial"/>
      <family val="2"/>
      <charset val="1"/>
    </font>
    <font>
      <sz val="10"/>
      <color rgb="FF000000"/>
      <name val="Arial"/>
      <family val="2"/>
      <charset val="1"/>
    </font>
    <font>
      <b/>
      <sz val="11"/>
      <color rgb="FFFF0000"/>
      <name val="Arial"/>
      <family val="2"/>
      <charset val="1"/>
    </font>
    <font>
      <b/>
      <sz val="10"/>
      <color rgb="FF000080"/>
      <name val="Arial"/>
      <family val="2"/>
      <charset val="1"/>
    </font>
    <font>
      <sz val="9"/>
      <color rgb="FF000000"/>
      <name val="Tahoma"/>
      <family val="2"/>
      <charset val="1"/>
    </font>
    <font>
      <sz val="11"/>
      <name val="Calibri"/>
      <family val="2"/>
      <charset val="1"/>
    </font>
    <font>
      <b/>
      <sz val="18"/>
      <color rgb="FF003366"/>
      <name val="Arial"/>
      <family val="2"/>
      <charset val="1"/>
    </font>
    <font>
      <sz val="10"/>
      <color rgb="FF008000"/>
      <name val="Arial"/>
      <family val="2"/>
      <charset val="1"/>
    </font>
    <font>
      <b/>
      <sz val="10"/>
      <color rgb="FF000000"/>
      <name val="Arial"/>
      <family val="2"/>
      <charset val="1"/>
    </font>
    <font>
      <b/>
      <sz val="11"/>
      <color rgb="FFFFFFFF"/>
      <name val="Calibri"/>
      <family val="2"/>
      <charset val="1"/>
    </font>
    <font>
      <sz val="11"/>
      <color rgb="FF000000"/>
      <name val="Calibri"/>
      <family val="2"/>
      <charset val="1"/>
    </font>
    <font>
      <sz val="10"/>
      <color rgb="FFFFFFFF"/>
      <name val="Arial"/>
      <family val="2"/>
      <charset val="1"/>
    </font>
    <font>
      <sz val="11"/>
      <color rgb="FF323232"/>
      <name val="Arial"/>
      <family val="2"/>
      <charset val="1"/>
    </font>
    <font>
      <b/>
      <sz val="11"/>
      <name val="Arial"/>
      <family val="2"/>
      <charset val="1"/>
    </font>
    <font>
      <b/>
      <sz val="14"/>
      <color rgb="FF6D829F"/>
      <name val="Arial"/>
      <family val="2"/>
      <charset val="1"/>
    </font>
    <font>
      <i/>
      <sz val="10"/>
      <color rgb="FF323232"/>
      <name val="Arial"/>
      <family val="2"/>
      <charset val="1"/>
    </font>
    <font>
      <sz val="10"/>
      <color rgb="FF323232"/>
      <name val="Arial"/>
      <family val="2"/>
      <charset val="1"/>
    </font>
    <font>
      <i/>
      <sz val="10"/>
      <name val="Arial"/>
      <family val="2"/>
      <charset val="1"/>
    </font>
    <font>
      <i/>
      <sz val="10"/>
      <color rgb="FF002E36"/>
      <name val="Arial"/>
      <family val="2"/>
      <charset val="1"/>
    </font>
    <font>
      <i/>
      <sz val="11"/>
      <color rgb="FF323232"/>
      <name val="Arial"/>
      <family val="2"/>
      <charset val="1"/>
    </font>
    <font>
      <sz val="10"/>
      <color rgb="FF002E36"/>
      <name val="Arial"/>
      <family val="2"/>
      <charset val="1"/>
    </font>
    <font>
      <b/>
      <sz val="10"/>
      <color rgb="FF323232"/>
      <name val="Arial"/>
      <family val="2"/>
      <charset val="1"/>
    </font>
    <font>
      <b/>
      <sz val="10"/>
      <color rgb="FF002E36"/>
      <name val="Arial"/>
      <family val="2"/>
      <charset val="1"/>
    </font>
    <font>
      <sz val="10"/>
      <color rgb="FFFF0000"/>
      <name val="Arial"/>
      <family val="2"/>
      <charset val="1"/>
    </font>
    <font>
      <b/>
      <sz val="11"/>
      <color rgb="FF323232"/>
      <name val="Calibri"/>
      <family val="2"/>
      <charset val="1"/>
    </font>
    <font>
      <sz val="10"/>
      <color rgb="FF002060"/>
      <name val="Arial"/>
      <family val="2"/>
      <charset val="1"/>
    </font>
    <font>
      <b/>
      <i/>
      <sz val="10"/>
      <color rgb="FF323232"/>
      <name val="Arial"/>
      <family val="2"/>
      <charset val="1"/>
    </font>
    <font>
      <sz val="11"/>
      <color rgb="FF323232"/>
      <name val="Calibri"/>
      <family val="2"/>
      <charset val="1"/>
    </font>
    <font>
      <sz val="11"/>
      <name val="Calibri"/>
      <family val="2"/>
    </font>
    <font>
      <sz val="10"/>
      <name val="Arial"/>
      <family val="2"/>
    </font>
    <font>
      <sz val="11"/>
      <color rgb="FF000000"/>
      <name val="Calibri"/>
      <family val="2"/>
      <scheme val="minor"/>
    </font>
  </fonts>
  <fills count="21">
    <fill>
      <patternFill patternType="none"/>
    </fill>
    <fill>
      <patternFill patternType="gray125"/>
    </fill>
    <fill>
      <patternFill patternType="solid">
        <fgColor rgb="FF800000"/>
        <bgColor rgb="FF660066"/>
      </patternFill>
    </fill>
    <fill>
      <patternFill patternType="solid">
        <fgColor rgb="FFCCFFFF"/>
        <bgColor rgb="FFF2F2F2"/>
      </patternFill>
    </fill>
    <fill>
      <patternFill patternType="solid">
        <fgColor rgb="FFFFCC99"/>
        <bgColor rgb="FFD6D6D6"/>
      </patternFill>
    </fill>
    <fill>
      <patternFill patternType="solid">
        <fgColor rgb="FFFFFFFF"/>
        <bgColor rgb="FFF2F2F2"/>
      </patternFill>
    </fill>
    <fill>
      <patternFill patternType="solid">
        <fgColor rgb="FFC0C0C0"/>
        <bgColor rgb="FFBFBFBF"/>
      </patternFill>
    </fill>
    <fill>
      <patternFill patternType="solid">
        <fgColor rgb="FFFF99CC"/>
        <bgColor rgb="FFFF8080"/>
      </patternFill>
    </fill>
    <fill>
      <patternFill patternType="solid">
        <fgColor rgb="FF576BE3"/>
        <bgColor rgb="FF6D829F"/>
      </patternFill>
    </fill>
    <fill>
      <patternFill patternType="solid">
        <fgColor rgb="FFCACFD9"/>
        <bgColor rgb="FFD6D6D6"/>
      </patternFill>
    </fill>
    <fill>
      <patternFill patternType="solid">
        <fgColor rgb="FFF2F2F2"/>
        <bgColor rgb="FFEBEBEB"/>
      </patternFill>
    </fill>
    <fill>
      <patternFill patternType="solid">
        <fgColor rgb="FFD6D6D6"/>
        <bgColor rgb="FFD9D9D9"/>
      </patternFill>
    </fill>
    <fill>
      <patternFill patternType="solid">
        <fgColor rgb="FF8EB63E"/>
        <bgColor rgb="FF808000"/>
      </patternFill>
    </fill>
    <fill>
      <patternFill patternType="solid">
        <fgColor rgb="FFFDEFD6"/>
        <bgColor rgb="FFF2F2F2"/>
      </patternFill>
    </fill>
    <fill>
      <patternFill patternType="solid">
        <fgColor rgb="FF7EA1D0"/>
        <bgColor rgb="FF6D829F"/>
      </patternFill>
    </fill>
    <fill>
      <patternFill patternType="solid">
        <fgColor theme="9" tint="0.79998168889431442"/>
        <bgColor rgb="FFF2F2F2"/>
      </patternFill>
    </fill>
    <fill>
      <patternFill patternType="solid">
        <fgColor theme="0"/>
        <bgColor rgb="FF808000"/>
      </patternFill>
    </fill>
    <fill>
      <patternFill patternType="solid">
        <fgColor theme="0"/>
        <bgColor rgb="FFF2F2F2"/>
      </patternFill>
    </fill>
    <fill>
      <patternFill patternType="solid">
        <fgColor theme="0"/>
        <bgColor indexed="64"/>
      </patternFill>
    </fill>
    <fill>
      <patternFill patternType="solid">
        <fgColor theme="0"/>
        <bgColor rgb="FFD6D6D6"/>
      </patternFill>
    </fill>
    <fill>
      <patternFill patternType="solid">
        <fgColor rgb="FFFFFFFF"/>
        <bgColor rgb="FFFFFFCC"/>
      </patternFill>
    </fill>
  </fills>
  <borders count="18">
    <border>
      <left/>
      <right/>
      <top/>
      <bottom/>
      <diagonal/>
    </border>
    <border>
      <left style="thin">
        <color rgb="FFC0C0C0"/>
      </left>
      <right style="thin">
        <color rgb="FFC0C0C0"/>
      </right>
      <top style="thin">
        <color rgb="FFC0C0C0"/>
      </top>
      <bottom style="thin">
        <color rgb="FFC0C0C0"/>
      </bottom>
      <diagonal/>
    </border>
    <border>
      <left style="thin">
        <color auto="1"/>
      </left>
      <right style="thin">
        <color auto="1"/>
      </right>
      <top style="thin">
        <color auto="1"/>
      </top>
      <bottom style="thin">
        <color auto="1"/>
      </bottom>
      <diagonal/>
    </border>
    <border>
      <left style="thin">
        <color rgb="FFBFBFBF"/>
      </left>
      <right style="thin">
        <color rgb="FFBFBFBF"/>
      </right>
      <top style="thin">
        <color rgb="FFBFBFBF"/>
      </top>
      <bottom style="thin">
        <color rgb="FFBFBFBF"/>
      </bottom>
      <diagonal/>
    </border>
    <border>
      <left style="thin">
        <color rgb="FFBFBFBF"/>
      </left>
      <right style="thin">
        <color rgb="FFBFBFBF"/>
      </right>
      <top style="thin">
        <color rgb="FFBFBFBF"/>
      </top>
      <bottom/>
      <diagonal/>
    </border>
    <border>
      <left style="thin">
        <color rgb="FFBFBFBF"/>
      </left>
      <right/>
      <top style="thin">
        <color rgb="FFBFBFBF"/>
      </top>
      <bottom style="thin">
        <color rgb="FFBFBFBF"/>
      </bottom>
      <diagonal/>
    </border>
    <border>
      <left style="thin">
        <color rgb="FFD9D9D9"/>
      </left>
      <right style="thin">
        <color rgb="FFD9D9D9"/>
      </right>
      <top style="thin">
        <color rgb="FFD9D9D9"/>
      </top>
      <bottom style="thin">
        <color rgb="FFD9D9D9"/>
      </bottom>
      <diagonal/>
    </border>
    <border>
      <left style="thin">
        <color rgb="FFD6D6D6"/>
      </left>
      <right/>
      <top/>
      <bottom style="thin">
        <color rgb="FFD6D6D6"/>
      </bottom>
      <diagonal/>
    </border>
    <border>
      <left style="thin">
        <color rgb="FFD6D6D6"/>
      </left>
      <right style="thin">
        <color rgb="FFD6D6D6"/>
      </right>
      <top style="thin">
        <color rgb="FFD6D6D6"/>
      </top>
      <bottom style="thin">
        <color rgb="FFD6D6D6"/>
      </bottom>
      <diagonal/>
    </border>
    <border>
      <left style="thin">
        <color rgb="FFD6D6D6"/>
      </left>
      <right style="thin">
        <color rgb="FFD6D6D6"/>
      </right>
      <top style="thin">
        <color rgb="FFD6D6D6"/>
      </top>
      <bottom/>
      <diagonal/>
    </border>
    <border>
      <left/>
      <right style="thin">
        <color rgb="FFBFBFBF"/>
      </right>
      <top/>
      <bottom style="thin">
        <color rgb="FFBFBFBF"/>
      </bottom>
      <diagonal/>
    </border>
    <border>
      <left style="thin">
        <color rgb="FFBFBFBF"/>
      </left>
      <right style="thin">
        <color rgb="FFBFBFBF"/>
      </right>
      <top/>
      <bottom style="thin">
        <color rgb="FFBFBFBF"/>
      </bottom>
      <diagonal/>
    </border>
    <border>
      <left style="thin">
        <color rgb="FFBFBFBF"/>
      </left>
      <right/>
      <top/>
      <bottom style="thin">
        <color rgb="FFBFBFBF"/>
      </bottom>
      <diagonal/>
    </border>
    <border>
      <left/>
      <right style="thin">
        <color rgb="FFBFBFBF"/>
      </right>
      <top style="thin">
        <color rgb="FFBFBFBF"/>
      </top>
      <bottom style="thin">
        <color rgb="FFBFBFBF"/>
      </bottom>
      <diagonal/>
    </border>
    <border>
      <left style="thin">
        <color rgb="FFBFBFBF"/>
      </left>
      <right/>
      <top/>
      <bottom/>
      <diagonal/>
    </border>
    <border>
      <left/>
      <right style="thin">
        <color rgb="FFBFBFBF"/>
      </right>
      <top style="thin">
        <color rgb="FFBFBFBF"/>
      </top>
      <bottom/>
      <diagonal/>
    </border>
    <border>
      <left style="thin">
        <color rgb="FFBFBFBF"/>
      </left>
      <right style="thin">
        <color rgb="FFBFBFBF"/>
      </right>
      <top style="thin">
        <color auto="1"/>
      </top>
      <bottom style="thin">
        <color rgb="FFBFBFBF"/>
      </bottom>
      <diagonal/>
    </border>
    <border>
      <left style="thin">
        <color rgb="FFBFBFBF"/>
      </left>
      <right style="thin">
        <color rgb="FFBFBFBF"/>
      </right>
      <top style="thin">
        <color rgb="FFBFBFBF"/>
      </top>
      <bottom style="thin">
        <color indexed="64"/>
      </bottom>
      <diagonal/>
    </border>
  </borders>
  <cellStyleXfs count="27">
    <xf numFmtId="0" fontId="0" fillId="0" borderId="0"/>
    <xf numFmtId="0" fontId="31" fillId="0" borderId="0" applyBorder="0" applyProtection="0"/>
    <xf numFmtId="164" fontId="1" fillId="2" borderId="0"/>
    <xf numFmtId="164" fontId="1" fillId="2" borderId="0"/>
    <xf numFmtId="164" fontId="1" fillId="0" borderId="0">
      <alignment horizontal="left" vertical="top" wrapText="1" indent="2"/>
    </xf>
    <xf numFmtId="164" fontId="63" fillId="0" borderId="1"/>
    <xf numFmtId="2" fontId="2" fillId="0" borderId="0">
      <alignment horizontal="center" vertical="center" wrapText="1"/>
    </xf>
    <xf numFmtId="164" fontId="3" fillId="3" borderId="1">
      <alignment horizontal="left" vertical="center"/>
    </xf>
    <xf numFmtId="164" fontId="3" fillId="4" borderId="1"/>
    <xf numFmtId="164" fontId="4" fillId="0" borderId="0">
      <alignment horizontal="left"/>
    </xf>
    <xf numFmtId="0" fontId="5" fillId="0" borderId="0" applyBorder="0" applyProtection="0"/>
    <xf numFmtId="0" fontId="1" fillId="0" borderId="0"/>
    <xf numFmtId="0" fontId="1" fillId="0" borderId="0"/>
    <xf numFmtId="164" fontId="1" fillId="0" borderId="0"/>
    <xf numFmtId="164" fontId="63" fillId="0" borderId="0"/>
    <xf numFmtId="164" fontId="6" fillId="0" borderId="0"/>
    <xf numFmtId="164" fontId="1" fillId="0" borderId="0"/>
    <xf numFmtId="0" fontId="1" fillId="0" borderId="0"/>
    <xf numFmtId="0" fontId="6" fillId="0" borderId="0"/>
    <xf numFmtId="164" fontId="7" fillId="5" borderId="0">
      <alignment horizontal="center" vertical="center" wrapText="1"/>
    </xf>
    <xf numFmtId="164" fontId="4" fillId="0" borderId="0">
      <alignment vertical="center"/>
    </xf>
    <xf numFmtId="164" fontId="4" fillId="0" borderId="0">
      <alignment vertical="center"/>
    </xf>
    <xf numFmtId="9" fontId="63" fillId="0" borderId="0" applyBorder="0" applyProtection="0"/>
    <xf numFmtId="164" fontId="8" fillId="6" borderId="2">
      <alignment horizontal="center" vertical="center" wrapText="1"/>
    </xf>
    <xf numFmtId="164" fontId="4" fillId="7" borderId="2">
      <alignment horizontal="center" vertical="center" wrapText="1"/>
    </xf>
    <xf numFmtId="0" fontId="1" fillId="5" borderId="2">
      <alignment vertical="center" wrapText="1"/>
    </xf>
    <xf numFmtId="164" fontId="9" fillId="0" borderId="0"/>
  </cellStyleXfs>
  <cellXfs count="267">
    <xf numFmtId="0" fontId="0" fillId="0" borderId="0" xfId="0"/>
    <xf numFmtId="0" fontId="10" fillId="0" borderId="0" xfId="0" applyFont="1"/>
    <xf numFmtId="0" fontId="11" fillId="0" borderId="0" xfId="11" applyFont="1" applyAlignment="1">
      <alignment horizontal="left"/>
    </xf>
    <xf numFmtId="0" fontId="11" fillId="0" borderId="0" xfId="11" applyFont="1"/>
    <xf numFmtId="0" fontId="12" fillId="0" borderId="0" xfId="11" applyFont="1" applyAlignment="1">
      <alignment horizontal="right"/>
    </xf>
    <xf numFmtId="0" fontId="14" fillId="0" borderId="0" xfId="11" applyFont="1"/>
    <xf numFmtId="0" fontId="11" fillId="5" borderId="0" xfId="11" applyFont="1" applyFill="1"/>
    <xf numFmtId="0" fontId="11" fillId="0" borderId="0" xfId="11" applyFont="1" applyAlignment="1">
      <alignment horizontal="left" vertical="top" wrapText="1"/>
    </xf>
    <xf numFmtId="164" fontId="5" fillId="0" borderId="0" xfId="10" applyNumberFormat="1" applyBorder="1" applyAlignment="1" applyProtection="1">
      <alignment horizontal="left" vertical="top" wrapText="1"/>
    </xf>
    <xf numFmtId="0" fontId="1" fillId="5" borderId="0" xfId="11" applyFill="1"/>
    <xf numFmtId="0" fontId="1" fillId="10" borderId="8" xfId="11" applyFont="1" applyFill="1" applyBorder="1" applyAlignment="1">
      <alignment vertical="center" wrapText="1"/>
    </xf>
    <xf numFmtId="165" fontId="1" fillId="0" borderId="3" xfId="13" applyNumberFormat="1" applyFont="1" applyBorder="1" applyAlignment="1">
      <alignment horizontal="left" vertical="top" wrapText="1" indent="1"/>
    </xf>
    <xf numFmtId="166" fontId="1" fillId="0" borderId="3" xfId="25" applyNumberFormat="1" applyFont="1" applyFill="1" applyBorder="1" applyAlignment="1">
      <alignment horizontal="left" vertical="top" wrapText="1"/>
    </xf>
    <xf numFmtId="0" fontId="1" fillId="0" borderId="3" xfId="25" applyFont="1" applyFill="1" applyBorder="1" applyAlignment="1">
      <alignment horizontal="left" vertical="top" wrapText="1"/>
    </xf>
    <xf numFmtId="0" fontId="1" fillId="0" borderId="3" xfId="12" applyFont="1" applyBorder="1" applyAlignment="1">
      <alignment vertical="top" wrapText="1"/>
    </xf>
    <xf numFmtId="164" fontId="1" fillId="0" borderId="3" xfId="13" applyFont="1" applyBorder="1" applyAlignment="1">
      <alignment horizontal="left" vertical="top" wrapText="1"/>
    </xf>
    <xf numFmtId="0" fontId="1" fillId="0" borderId="9" xfId="12" applyFont="1" applyBorder="1" applyAlignment="1">
      <alignment vertical="top" wrapText="1"/>
    </xf>
    <xf numFmtId="165" fontId="1" fillId="0" borderId="4" xfId="13" applyNumberFormat="1" applyBorder="1" applyAlignment="1">
      <alignment horizontal="left" vertical="top" wrapText="1" indent="1"/>
    </xf>
    <xf numFmtId="166" fontId="1" fillId="0" borderId="4" xfId="25" applyNumberFormat="1" applyFont="1" applyFill="1" applyBorder="1" applyAlignment="1">
      <alignment horizontal="left" vertical="top" wrapText="1"/>
    </xf>
    <xf numFmtId="0" fontId="1" fillId="0" borderId="4" xfId="25" applyFont="1" applyFill="1" applyBorder="1" applyAlignment="1">
      <alignment horizontal="left" vertical="top" wrapText="1"/>
    </xf>
    <xf numFmtId="0" fontId="1" fillId="0" borderId="4" xfId="12" applyFont="1" applyBorder="1" applyAlignment="1">
      <alignment vertical="top" wrapText="1"/>
    </xf>
    <xf numFmtId="164" fontId="1" fillId="0" borderId="4" xfId="13" applyFont="1" applyBorder="1" applyAlignment="1">
      <alignment horizontal="left" vertical="top" wrapText="1"/>
    </xf>
    <xf numFmtId="0" fontId="1" fillId="0" borderId="0" xfId="11"/>
    <xf numFmtId="0" fontId="1" fillId="0" borderId="0" xfId="0" applyFont="1"/>
    <xf numFmtId="0" fontId="16" fillId="0" borderId="0" xfId="0" applyFont="1" applyAlignment="1">
      <alignment vertical="center"/>
    </xf>
    <xf numFmtId="0" fontId="16" fillId="0" borderId="0" xfId="0" applyFont="1" applyAlignment="1">
      <alignment horizontal="right" vertical="center"/>
    </xf>
    <xf numFmtId="0" fontId="20" fillId="0" borderId="0" xfId="11" applyFont="1" applyAlignment="1">
      <alignment horizontal="left" vertical="center"/>
    </xf>
    <xf numFmtId="0" fontId="20" fillId="0" borderId="0" xfId="11" applyFont="1" applyAlignment="1">
      <alignment horizontal="right" vertical="center"/>
    </xf>
    <xf numFmtId="0" fontId="19" fillId="0" borderId="0" xfId="11" applyFont="1" applyAlignment="1">
      <alignment horizontal="center" vertical="center"/>
    </xf>
    <xf numFmtId="0" fontId="21" fillId="0" borderId="0" xfId="11" applyFont="1"/>
    <xf numFmtId="0" fontId="1" fillId="0" borderId="0" xfId="11" applyAlignment="1">
      <alignment horizontal="left"/>
    </xf>
    <xf numFmtId="0" fontId="15" fillId="8" borderId="5" xfId="0" applyFont="1" applyFill="1" applyBorder="1" applyAlignment="1">
      <alignment vertical="top"/>
    </xf>
    <xf numFmtId="0" fontId="1" fillId="5" borderId="3" xfId="18" applyFont="1" applyFill="1" applyBorder="1" applyAlignment="1">
      <alignment horizontal="left" vertical="top" wrapText="1"/>
    </xf>
    <xf numFmtId="0" fontId="19" fillId="0" borderId="0" xfId="11" applyFont="1" applyAlignment="1">
      <alignment horizontal="left" vertical="top"/>
    </xf>
    <xf numFmtId="0" fontId="19" fillId="0" borderId="0" xfId="11" applyFont="1"/>
    <xf numFmtId="0" fontId="23" fillId="5" borderId="3" xfId="18" applyFont="1" applyFill="1" applyBorder="1" applyAlignment="1">
      <alignment horizontal="left" vertical="top" wrapText="1"/>
    </xf>
    <xf numFmtId="0" fontId="1" fillId="0" borderId="3" xfId="0" applyFont="1" applyBorder="1" applyAlignment="1">
      <alignment horizontal="left" vertical="top" wrapText="1"/>
    </xf>
    <xf numFmtId="0" fontId="11" fillId="0" borderId="0" xfId="0" applyFont="1" applyAlignment="1">
      <alignment horizontal="left" indent="1"/>
    </xf>
    <xf numFmtId="0" fontId="11" fillId="0" borderId="0" xfId="0" applyFont="1"/>
    <xf numFmtId="0" fontId="24" fillId="0" borderId="0" xfId="0" applyFont="1" applyAlignment="1">
      <alignment vertical="center"/>
    </xf>
    <xf numFmtId="0" fontId="11" fillId="0" borderId="0" xfId="0" applyFont="1" applyAlignment="1">
      <alignment horizontal="center" vertical="center"/>
    </xf>
    <xf numFmtId="0" fontId="26" fillId="5" borderId="0" xfId="0" applyFont="1" applyFill="1" applyAlignment="1">
      <alignment horizontal="left" indent="1"/>
    </xf>
    <xf numFmtId="0" fontId="27" fillId="0" borderId="0" xfId="0" applyFont="1" applyAlignment="1">
      <alignment horizontal="left" indent="1"/>
    </xf>
    <xf numFmtId="0" fontId="11" fillId="5" borderId="0" xfId="0" applyFont="1" applyFill="1"/>
    <xf numFmtId="0" fontId="28" fillId="5" borderId="0" xfId="0" applyFont="1" applyFill="1" applyAlignment="1">
      <alignment horizontal="center"/>
    </xf>
    <xf numFmtId="0" fontId="29" fillId="5" borderId="0" xfId="0" applyFont="1" applyFill="1" applyAlignment="1">
      <alignment horizontal="center"/>
    </xf>
    <xf numFmtId="1" fontId="30" fillId="8" borderId="3" xfId="0" applyNumberFormat="1" applyFont="1" applyFill="1" applyBorder="1" applyAlignment="1">
      <alignment horizontal="center" vertical="center"/>
    </xf>
    <xf numFmtId="0" fontId="30" fillId="8" borderId="3" xfId="0" applyFont="1" applyFill="1" applyBorder="1" applyAlignment="1">
      <alignment horizontal="center" vertical="center"/>
    </xf>
    <xf numFmtId="1" fontId="11" fillId="5" borderId="3" xfId="0" applyNumberFormat="1" applyFont="1" applyFill="1" applyBorder="1" applyAlignment="1">
      <alignment horizontal="left" vertical="top"/>
    </xf>
    <xf numFmtId="49" fontId="11" fillId="5" borderId="3" xfId="0" applyNumberFormat="1" applyFont="1" applyFill="1" applyBorder="1" applyAlignment="1">
      <alignment horizontal="left" vertical="top"/>
    </xf>
    <xf numFmtId="0" fontId="32" fillId="5" borderId="3" xfId="1" applyFont="1" applyFill="1" applyBorder="1" applyAlignment="1" applyProtection="1">
      <alignment horizontal="left" vertical="top"/>
    </xf>
    <xf numFmtId="0" fontId="11" fillId="5" borderId="3" xfId="0" applyFont="1" applyFill="1" applyBorder="1" applyAlignment="1">
      <alignment horizontal="left" vertical="top"/>
    </xf>
    <xf numFmtId="0" fontId="33" fillId="5" borderId="5" xfId="1" applyFont="1" applyFill="1" applyBorder="1" applyAlignment="1" applyProtection="1">
      <alignment horizontal="left" vertical="top" wrapText="1"/>
    </xf>
    <xf numFmtId="0" fontId="1" fillId="0" borderId="0" xfId="17" applyAlignment="1">
      <alignment vertical="center" wrapText="1"/>
    </xf>
    <xf numFmtId="0" fontId="1" fillId="0" borderId="0" xfId="17" applyAlignment="1">
      <alignment horizontal="left" vertical="top" wrapText="1"/>
    </xf>
    <xf numFmtId="0" fontId="16" fillId="0" borderId="0" xfId="0" applyFont="1" applyAlignment="1">
      <alignment horizontal="center" vertical="center"/>
    </xf>
    <xf numFmtId="0" fontId="16" fillId="0" borderId="0" xfId="0" applyFont="1" applyAlignment="1">
      <alignment horizontal="left" vertical="center"/>
    </xf>
    <xf numFmtId="0" fontId="34" fillId="0" borderId="0" xfId="17" applyFont="1" applyAlignment="1">
      <alignment vertical="top"/>
    </xf>
    <xf numFmtId="0" fontId="35" fillId="0" borderId="0" xfId="17" applyFont="1" applyAlignment="1">
      <alignment vertical="top"/>
    </xf>
    <xf numFmtId="0" fontId="35" fillId="0" borderId="0" xfId="17" applyFont="1" applyAlignment="1">
      <alignment horizontal="left" vertical="top" wrapText="1"/>
    </xf>
    <xf numFmtId="0" fontId="1" fillId="0" borderId="0" xfId="17" applyAlignment="1">
      <alignment vertical="top" wrapText="1"/>
    </xf>
    <xf numFmtId="0" fontId="36" fillId="8" borderId="3" xfId="17" applyFont="1" applyFill="1" applyBorder="1" applyAlignment="1">
      <alignment horizontal="center" vertical="center" wrapText="1"/>
    </xf>
    <xf numFmtId="0" fontId="3" fillId="0" borderId="0" xfId="17" applyFont="1" applyAlignment="1">
      <alignment horizontal="left" vertical="center" wrapText="1"/>
    </xf>
    <xf numFmtId="0" fontId="1" fillId="0" borderId="3" xfId="17" applyBorder="1" applyAlignment="1">
      <alignment horizontal="left" vertical="top" wrapText="1"/>
    </xf>
    <xf numFmtId="0" fontId="37" fillId="0" borderId="3" xfId="17" applyFont="1" applyBorder="1" applyAlignment="1">
      <alignment horizontal="left" vertical="top" wrapText="1"/>
    </xf>
    <xf numFmtId="0" fontId="39" fillId="0" borderId="0" xfId="17" applyFont="1" applyAlignment="1">
      <alignment vertical="center" wrapText="1"/>
    </xf>
    <xf numFmtId="0" fontId="39" fillId="0" borderId="0" xfId="17" applyFont="1" applyAlignment="1">
      <alignment horizontal="left" vertical="top" wrapText="1"/>
    </xf>
    <xf numFmtId="0" fontId="22" fillId="0" borderId="0" xfId="17" applyFont="1" applyAlignment="1">
      <alignment vertical="center" wrapText="1"/>
    </xf>
    <xf numFmtId="0" fontId="1" fillId="5" borderId="0" xfId="0" applyFont="1" applyFill="1" applyAlignment="1">
      <alignment horizontal="left"/>
    </xf>
    <xf numFmtId="0" fontId="41" fillId="5" borderId="0" xfId="0" applyFont="1" applyFill="1"/>
    <xf numFmtId="0" fontId="1" fillId="5" borderId="0" xfId="0" applyFont="1" applyFill="1"/>
    <xf numFmtId="0" fontId="18" fillId="11" borderId="0" xfId="0" applyFont="1" applyFill="1" applyAlignment="1">
      <alignment horizontal="center" vertical="center"/>
    </xf>
    <xf numFmtId="0" fontId="42" fillId="0" borderId="0" xfId="0" applyFont="1" applyAlignment="1">
      <alignment horizontal="left" vertical="center"/>
    </xf>
    <xf numFmtId="0" fontId="41" fillId="0" borderId="0" xfId="0" applyFont="1"/>
    <xf numFmtId="0" fontId="42" fillId="0" borderId="0" xfId="0" applyFont="1" applyAlignment="1">
      <alignment horizontal="right" vertical="center"/>
    </xf>
    <xf numFmtId="0" fontId="15" fillId="8" borderId="3" xfId="18" applyFont="1" applyFill="1" applyBorder="1" applyAlignment="1">
      <alignment horizontal="left" vertical="center" wrapText="1"/>
    </xf>
    <xf numFmtId="0" fontId="1" fillId="0" borderId="3" xfId="18" applyFont="1" applyBorder="1" applyAlignment="1">
      <alignment horizontal="left" vertical="top" wrapText="1"/>
    </xf>
    <xf numFmtId="0" fontId="43" fillId="0" borderId="0" xfId="18" applyFont="1" applyAlignment="1">
      <alignment wrapText="1"/>
    </xf>
    <xf numFmtId="0" fontId="1" fillId="0" borderId="0" xfId="0" applyFont="1" applyAlignment="1">
      <alignment wrapText="1"/>
    </xf>
    <xf numFmtId="0" fontId="37" fillId="0" borderId="0" xfId="0" applyFont="1"/>
    <xf numFmtId="0" fontId="43" fillId="0" borderId="0" xfId="18" applyFont="1" applyAlignment="1">
      <alignment horizontal="left" wrapText="1"/>
    </xf>
    <xf numFmtId="0" fontId="44" fillId="0" borderId="0" xfId="0" applyFont="1"/>
    <xf numFmtId="167" fontId="1" fillId="0" borderId="3" xfId="18" applyNumberFormat="1" applyFont="1" applyBorder="1" applyAlignment="1">
      <alignment horizontal="left" vertical="top" wrapText="1"/>
    </xf>
    <xf numFmtId="0" fontId="3" fillId="0" borderId="0" xfId="0" applyFont="1"/>
    <xf numFmtId="0" fontId="15" fillId="8" borderId="3" xfId="18" applyFont="1" applyFill="1" applyBorder="1" applyAlignment="1">
      <alignment horizontal="left" vertical="top" wrapText="1"/>
    </xf>
    <xf numFmtId="0" fontId="45" fillId="12" borderId="3" xfId="18" applyFont="1" applyFill="1" applyBorder="1" applyAlignment="1">
      <alignment horizontal="center" vertical="center" wrapText="1"/>
    </xf>
    <xf numFmtId="0" fontId="15" fillId="12" borderId="3" xfId="18" applyFont="1" applyFill="1" applyBorder="1" applyAlignment="1">
      <alignment horizontal="center" vertical="center" wrapText="1"/>
    </xf>
    <xf numFmtId="0" fontId="41" fillId="10" borderId="3" xfId="0" applyFont="1" applyFill="1" applyBorder="1" applyAlignment="1">
      <alignment horizontal="center" vertical="top" wrapText="1"/>
    </xf>
    <xf numFmtId="0" fontId="1" fillId="10" borderId="3" xfId="0" applyFont="1" applyFill="1" applyBorder="1" applyAlignment="1">
      <alignment horizontal="center" vertical="top" wrapText="1"/>
    </xf>
    <xf numFmtId="0" fontId="41" fillId="0" borderId="3" xfId="0" applyFont="1" applyBorder="1" applyAlignment="1">
      <alignment horizontal="center" vertical="top" wrapText="1"/>
    </xf>
    <xf numFmtId="0" fontId="1" fillId="0" borderId="3" xfId="0" applyFont="1" applyBorder="1" applyAlignment="1">
      <alignment horizontal="center" vertical="top" wrapText="1"/>
    </xf>
    <xf numFmtId="0" fontId="37" fillId="5" borderId="3" xfId="0" applyFont="1" applyFill="1" applyBorder="1" applyAlignment="1">
      <alignment horizontal="left"/>
    </xf>
    <xf numFmtId="0" fontId="46" fillId="5" borderId="3" xfId="0" applyFont="1" applyFill="1" applyBorder="1"/>
    <xf numFmtId="0" fontId="37" fillId="5" borderId="3" xfId="0" applyFont="1" applyFill="1" applyBorder="1"/>
    <xf numFmtId="0" fontId="37" fillId="5" borderId="3" xfId="0" applyFont="1" applyFill="1" applyBorder="1" applyAlignment="1">
      <alignment horizontal="center" wrapText="1"/>
    </xf>
    <xf numFmtId="0" fontId="37" fillId="5" borderId="10" xfId="0" applyFont="1" applyFill="1" applyBorder="1" applyAlignment="1">
      <alignment horizontal="center" wrapText="1"/>
    </xf>
    <xf numFmtId="0" fontId="37" fillId="5" borderId="12" xfId="0" applyFont="1" applyFill="1" applyBorder="1" applyAlignment="1">
      <alignment horizontal="center" wrapText="1"/>
    </xf>
    <xf numFmtId="0" fontId="37" fillId="5" borderId="0" xfId="0" applyFont="1" applyFill="1"/>
    <xf numFmtId="0" fontId="45" fillId="8" borderId="3" xfId="18" applyFont="1" applyFill="1" applyBorder="1" applyAlignment="1">
      <alignment horizontal="center" vertical="center" wrapText="1"/>
    </xf>
    <xf numFmtId="0" fontId="15" fillId="8" borderId="3" xfId="18" applyFont="1" applyFill="1" applyBorder="1" applyAlignment="1">
      <alignment horizontal="center" vertical="center" wrapText="1"/>
    </xf>
    <xf numFmtId="0" fontId="15" fillId="5" borderId="3" xfId="18" applyFont="1" applyFill="1" applyBorder="1" applyAlignment="1">
      <alignment horizontal="left" vertical="center"/>
    </xf>
    <xf numFmtId="0" fontId="15" fillId="12" borderId="3" xfId="18" applyFont="1" applyFill="1" applyBorder="1" applyAlignment="1">
      <alignment horizontal="left" vertical="center"/>
    </xf>
    <xf numFmtId="0" fontId="15" fillId="12" borderId="13" xfId="18" applyFont="1" applyFill="1" applyBorder="1" applyAlignment="1">
      <alignment horizontal="left" vertical="center"/>
    </xf>
    <xf numFmtId="0" fontId="47" fillId="12" borderId="3" xfId="18" applyFont="1" applyFill="1" applyBorder="1" applyAlignment="1">
      <alignment horizontal="left" vertical="center"/>
    </xf>
    <xf numFmtId="0" fontId="41" fillId="13" borderId="11" xfId="18" applyFont="1" applyFill="1" applyBorder="1" applyAlignment="1">
      <alignment horizontal="left" vertical="top" wrapText="1"/>
    </xf>
    <xf numFmtId="0" fontId="1" fillId="13" borderId="11" xfId="18" applyFont="1" applyFill="1" applyBorder="1" applyAlignment="1">
      <alignment horizontal="left" vertical="top"/>
    </xf>
    <xf numFmtId="0" fontId="1" fillId="13" borderId="11" xfId="0" applyFont="1" applyFill="1" applyBorder="1" applyAlignment="1">
      <alignment horizontal="left" vertical="top" wrapText="1"/>
    </xf>
    <xf numFmtId="0" fontId="37" fillId="5" borderId="3" xfId="0" applyFont="1" applyFill="1" applyBorder="1" applyAlignment="1">
      <alignment vertical="top" wrapText="1"/>
    </xf>
    <xf numFmtId="0" fontId="37" fillId="5" borderId="0" xfId="0" applyFont="1" applyFill="1" applyAlignment="1">
      <alignment vertical="top"/>
    </xf>
    <xf numFmtId="0" fontId="41" fillId="5" borderId="11" xfId="18" applyFont="1" applyFill="1" applyBorder="1" applyAlignment="1">
      <alignment horizontal="left" vertical="top" wrapText="1"/>
    </xf>
    <xf numFmtId="0" fontId="1" fillId="5" borderId="11" xfId="18" applyFont="1" applyFill="1" applyBorder="1" applyAlignment="1">
      <alignment horizontal="left" vertical="top"/>
    </xf>
    <xf numFmtId="0" fontId="1" fillId="5" borderId="11" xfId="0" applyFont="1" applyFill="1" applyBorder="1" applyAlignment="1">
      <alignment horizontal="left" vertical="top" wrapText="1"/>
    </xf>
    <xf numFmtId="0" fontId="37" fillId="5" borderId="2" xfId="0" applyFont="1" applyFill="1" applyBorder="1" applyAlignment="1">
      <alignment horizontal="left" vertical="top" wrapText="1"/>
    </xf>
    <xf numFmtId="0" fontId="1" fillId="5" borderId="11" xfId="18" applyFont="1" applyFill="1" applyBorder="1" applyAlignment="1">
      <alignment horizontal="left" vertical="top" wrapText="1"/>
    </xf>
    <xf numFmtId="0" fontId="1" fillId="13" borderId="11" xfId="18" applyFont="1" applyFill="1" applyBorder="1" applyAlignment="1">
      <alignment horizontal="left" vertical="top" wrapText="1"/>
    </xf>
    <xf numFmtId="0" fontId="1" fillId="5" borderId="3" xfId="18" applyFont="1" applyFill="1" applyBorder="1" applyAlignment="1">
      <alignment horizontal="left" vertical="top"/>
    </xf>
    <xf numFmtId="0" fontId="1" fillId="13" borderId="3" xfId="18" applyFont="1" applyFill="1" applyBorder="1" applyAlignment="1">
      <alignment horizontal="left" vertical="top"/>
    </xf>
    <xf numFmtId="0" fontId="1" fillId="5" borderId="4" xfId="18" applyFont="1" applyFill="1" applyBorder="1" applyAlignment="1">
      <alignment horizontal="left" vertical="top" wrapText="1"/>
    </xf>
    <xf numFmtId="0" fontId="37" fillId="5" borderId="4" xfId="0" applyFont="1" applyFill="1" applyBorder="1" applyAlignment="1">
      <alignment vertical="top" wrapText="1"/>
    </xf>
    <xf numFmtId="0" fontId="19" fillId="5" borderId="0" xfId="0" applyFont="1" applyFill="1" applyBorder="1"/>
    <xf numFmtId="0" fontId="1" fillId="5" borderId="0" xfId="0" applyFont="1" applyFill="1" applyBorder="1" applyAlignment="1">
      <alignment horizontal="left" vertical="top"/>
    </xf>
    <xf numFmtId="0" fontId="1" fillId="5" borderId="11" xfId="0" applyFont="1" applyFill="1" applyBorder="1" applyAlignment="1">
      <alignment horizontal="left"/>
    </xf>
    <xf numFmtId="0" fontId="1" fillId="5" borderId="3" xfId="0" applyFont="1" applyFill="1" applyBorder="1" applyAlignment="1">
      <alignment horizontal="left" vertical="top"/>
    </xf>
    <xf numFmtId="0" fontId="48" fillId="5" borderId="0" xfId="0" applyFont="1" applyFill="1"/>
    <xf numFmtId="0" fontId="1" fillId="0" borderId="3" xfId="0" applyFont="1" applyBorder="1" applyAlignment="1">
      <alignment horizontal="left"/>
    </xf>
    <xf numFmtId="0" fontId="47" fillId="5" borderId="3" xfId="0" applyFont="1" applyFill="1" applyBorder="1" applyAlignment="1">
      <alignment horizontal="left"/>
    </xf>
    <xf numFmtId="165" fontId="48" fillId="0" borderId="0" xfId="14" applyNumberFormat="1" applyFont="1" applyAlignment="1">
      <alignment horizontal="center" vertical="top"/>
    </xf>
    <xf numFmtId="164" fontId="48" fillId="0" borderId="0" xfId="14" applyFont="1" applyAlignment="1">
      <alignment vertical="top"/>
    </xf>
    <xf numFmtId="165" fontId="48" fillId="0" borderId="0" xfId="14" applyNumberFormat="1" applyFont="1" applyAlignment="1">
      <alignment vertical="top"/>
    </xf>
    <xf numFmtId="165" fontId="19" fillId="5" borderId="0" xfId="13" applyNumberFormat="1" applyFont="1" applyFill="1" applyAlignment="1">
      <alignment horizontal="right" vertical="top"/>
    </xf>
    <xf numFmtId="165" fontId="1" fillId="0" borderId="0" xfId="14" applyNumberFormat="1" applyFont="1" applyAlignment="1">
      <alignment horizontal="center" vertical="top"/>
    </xf>
    <xf numFmtId="164" fontId="1" fillId="0" borderId="0" xfId="14" applyFont="1" applyAlignment="1">
      <alignment vertical="top"/>
    </xf>
    <xf numFmtId="165" fontId="1" fillId="0" borderId="0" xfId="14" applyNumberFormat="1" applyFont="1" applyAlignment="1">
      <alignment horizontal="right" vertical="top"/>
    </xf>
    <xf numFmtId="165" fontId="1" fillId="0" borderId="0" xfId="14" applyNumberFormat="1" applyFont="1" applyAlignment="1">
      <alignment vertical="top"/>
    </xf>
    <xf numFmtId="164" fontId="20" fillId="0" borderId="0" xfId="14" applyFont="1" applyAlignment="1">
      <alignment horizontal="right" vertical="top"/>
    </xf>
    <xf numFmtId="165" fontId="42" fillId="0" borderId="0" xfId="14" applyNumberFormat="1" applyFont="1" applyAlignment="1">
      <alignment vertical="top"/>
    </xf>
    <xf numFmtId="164" fontId="48" fillId="0" borderId="0" xfId="14" applyFont="1" applyAlignment="1">
      <alignment vertical="top" wrapText="1"/>
    </xf>
    <xf numFmtId="165" fontId="48" fillId="0" borderId="0" xfId="14" applyNumberFormat="1" applyFont="1" applyAlignment="1">
      <alignment vertical="top" wrapText="1"/>
    </xf>
    <xf numFmtId="164" fontId="63" fillId="0" borderId="0" xfId="14" applyAlignment="1">
      <alignment vertical="top"/>
    </xf>
    <xf numFmtId="164" fontId="63" fillId="0" borderId="0" xfId="14" applyAlignment="1">
      <alignment vertical="top" wrapText="1"/>
    </xf>
    <xf numFmtId="165" fontId="63" fillId="0" borderId="0" xfId="14" applyNumberFormat="1" applyAlignment="1">
      <alignment vertical="top"/>
    </xf>
    <xf numFmtId="165" fontId="63" fillId="0" borderId="0" xfId="14" applyNumberFormat="1" applyAlignment="1">
      <alignment vertical="top" wrapText="1"/>
    </xf>
    <xf numFmtId="164" fontId="50" fillId="5" borderId="0" xfId="14" applyFont="1" applyFill="1" applyAlignment="1">
      <alignment vertical="top" wrapText="1"/>
    </xf>
    <xf numFmtId="165" fontId="50" fillId="5" borderId="0" xfId="14" applyNumberFormat="1" applyFont="1" applyFill="1" applyAlignment="1">
      <alignment vertical="top" wrapText="1"/>
    </xf>
    <xf numFmtId="164" fontId="51" fillId="0" borderId="0" xfId="14" applyFont="1" applyAlignment="1">
      <alignment vertical="top"/>
    </xf>
    <xf numFmtId="164" fontId="52" fillId="0" borderId="0" xfId="14" applyFont="1" applyAlignment="1">
      <alignment vertical="top"/>
    </xf>
    <xf numFmtId="165" fontId="52" fillId="0" borderId="0" xfId="14" applyNumberFormat="1" applyFont="1" applyAlignment="1">
      <alignment vertical="top"/>
    </xf>
    <xf numFmtId="165" fontId="15" fillId="8" borderId="3" xfId="14" applyNumberFormat="1" applyFont="1" applyFill="1" applyBorder="1" applyAlignment="1">
      <alignment horizontal="center" vertical="center" wrapText="1"/>
    </xf>
    <xf numFmtId="164" fontId="15" fillId="8" borderId="3" xfId="14" applyFont="1" applyFill="1" applyBorder="1" applyAlignment="1">
      <alignment horizontal="center" vertical="center" wrapText="1"/>
    </xf>
    <xf numFmtId="164" fontId="15" fillId="8" borderId="13" xfId="14" applyFont="1" applyFill="1" applyBorder="1" applyAlignment="1">
      <alignment horizontal="center" vertical="center" wrapText="1"/>
    </xf>
    <xf numFmtId="165" fontId="53" fillId="5" borderId="3" xfId="15" applyNumberFormat="1" applyFont="1" applyFill="1" applyBorder="1" applyAlignment="1">
      <alignment horizontal="left" vertical="top"/>
    </xf>
    <xf numFmtId="164" fontId="54" fillId="0" borderId="3" xfId="14" applyFont="1" applyBorder="1" applyAlignment="1">
      <alignment horizontal="left" vertical="top" wrapText="1"/>
    </xf>
    <xf numFmtId="164" fontId="54" fillId="0" borderId="13" xfId="14" applyFont="1" applyBorder="1" applyAlignment="1">
      <alignment horizontal="left" vertical="top" wrapText="1"/>
    </xf>
    <xf numFmtId="165" fontId="55" fillId="0" borderId="0" xfId="14" applyNumberFormat="1" applyFont="1" applyAlignment="1">
      <alignment vertical="top"/>
    </xf>
    <xf numFmtId="164" fontId="55" fillId="0" borderId="0" xfId="14" applyFont="1" applyAlignment="1">
      <alignment vertical="top"/>
    </xf>
    <xf numFmtId="165" fontId="1" fillId="5" borderId="3" xfId="15" applyNumberFormat="1" applyFont="1" applyFill="1" applyBorder="1" applyAlignment="1">
      <alignment horizontal="left" vertical="top"/>
    </xf>
    <xf numFmtId="164" fontId="56" fillId="0" borderId="3" xfId="14" applyFont="1" applyBorder="1" applyAlignment="1">
      <alignment horizontal="left" vertical="top" wrapText="1"/>
    </xf>
    <xf numFmtId="164" fontId="56" fillId="0" borderId="13" xfId="14" applyFont="1" applyBorder="1" applyAlignment="1">
      <alignment horizontal="left" vertical="top" wrapText="1"/>
    </xf>
    <xf numFmtId="164" fontId="57" fillId="0" borderId="0" xfId="14" applyFont="1" applyAlignment="1">
      <alignment vertical="top"/>
    </xf>
    <xf numFmtId="165" fontId="54" fillId="0" borderId="3" xfId="14" applyNumberFormat="1" applyFont="1" applyBorder="1" applyAlignment="1">
      <alignment horizontal="center" vertical="top" wrapText="1"/>
    </xf>
    <xf numFmtId="0" fontId="56" fillId="0" borderId="3" xfId="14" applyNumberFormat="1" applyFont="1" applyBorder="1" applyAlignment="1">
      <alignment horizontal="center" vertical="top" wrapText="1"/>
    </xf>
    <xf numFmtId="165" fontId="1" fillId="5" borderId="0" xfId="15" applyNumberFormat="1" applyFont="1" applyFill="1" applyAlignment="1">
      <alignment horizontal="left" vertical="top"/>
    </xf>
    <xf numFmtId="164" fontId="56" fillId="0" borderId="0" xfId="14" applyFont="1" applyAlignment="1">
      <alignment horizontal="left" vertical="top" wrapText="1"/>
    </xf>
    <xf numFmtId="165" fontId="58" fillId="0" borderId="0" xfId="14" applyNumberFormat="1" applyFont="1" applyAlignment="1">
      <alignment horizontal="center" vertical="top" wrapText="1"/>
    </xf>
    <xf numFmtId="168" fontId="59" fillId="0" borderId="0" xfId="14" applyNumberFormat="1" applyFont="1" applyAlignment="1">
      <alignment horizontal="center" vertical="top" wrapText="1"/>
    </xf>
    <xf numFmtId="165" fontId="56" fillId="0" borderId="0" xfId="14" applyNumberFormat="1" applyFont="1" applyAlignment="1">
      <alignment horizontal="center" vertical="top" wrapText="1"/>
    </xf>
    <xf numFmtId="164" fontId="14" fillId="5" borderId="0" xfId="14" applyFont="1" applyFill="1" applyAlignment="1">
      <alignment horizontal="left" vertical="top" wrapText="1"/>
    </xf>
    <xf numFmtId="164" fontId="60" fillId="0" borderId="0" xfId="14" applyFont="1" applyAlignment="1">
      <alignment vertical="center"/>
    </xf>
    <xf numFmtId="0" fontId="15" fillId="8" borderId="3" xfId="14" applyNumberFormat="1" applyFont="1" applyFill="1" applyBorder="1" applyAlignment="1">
      <alignment horizontal="center" vertical="center" wrapText="1"/>
    </xf>
    <xf numFmtId="164" fontId="51" fillId="0" borderId="3" xfId="14" applyFont="1" applyBorder="1" applyAlignment="1">
      <alignment horizontal="left" vertical="top" wrapText="1"/>
    </xf>
    <xf numFmtId="165" fontId="61" fillId="0" borderId="3" xfId="14" applyNumberFormat="1" applyFont="1" applyBorder="1" applyAlignment="1">
      <alignment horizontal="left" vertical="top" wrapText="1"/>
    </xf>
    <xf numFmtId="164" fontId="61" fillId="0" borderId="0" xfId="14" applyFont="1" applyAlignment="1">
      <alignment horizontal="left" vertical="top" wrapText="1"/>
    </xf>
    <xf numFmtId="164" fontId="61" fillId="0" borderId="0" xfId="14" applyFont="1" applyAlignment="1">
      <alignment horizontal="justify" vertical="top" wrapText="1"/>
    </xf>
    <xf numFmtId="165" fontId="48" fillId="0" borderId="0" xfId="14" applyNumberFormat="1" applyFont="1" applyAlignment="1">
      <alignment horizontal="left" vertical="top"/>
    </xf>
    <xf numFmtId="164" fontId="48" fillId="0" borderId="0" xfId="14" applyFont="1" applyAlignment="1">
      <alignment horizontal="left" vertical="top"/>
    </xf>
    <xf numFmtId="165" fontId="52" fillId="14" borderId="3" xfId="14" applyNumberFormat="1" applyFont="1" applyFill="1" applyBorder="1" applyAlignment="1">
      <alignment horizontal="center" vertical="top" wrapText="1"/>
    </xf>
    <xf numFmtId="165" fontId="61" fillId="14" borderId="3" xfId="14" applyNumberFormat="1" applyFont="1" applyFill="1" applyBorder="1" applyAlignment="1">
      <alignment horizontal="center" vertical="top" wrapText="1"/>
    </xf>
    <xf numFmtId="165" fontId="51" fillId="14" borderId="3" xfId="14" applyNumberFormat="1" applyFont="1" applyFill="1" applyBorder="1" applyAlignment="1">
      <alignment horizontal="center" vertical="top" wrapText="1"/>
    </xf>
    <xf numFmtId="165" fontId="62" fillId="14" borderId="3" xfId="14" applyNumberFormat="1" applyFont="1" applyFill="1" applyBorder="1" applyAlignment="1">
      <alignment horizontal="center" vertical="top" wrapText="1"/>
    </xf>
    <xf numFmtId="165" fontId="1" fillId="5" borderId="3" xfId="15" applyNumberFormat="1" applyFont="1" applyFill="1" applyBorder="1" applyAlignment="1">
      <alignment horizontal="center" vertical="top"/>
    </xf>
    <xf numFmtId="0" fontId="1" fillId="5" borderId="3" xfId="15" applyNumberFormat="1" applyFont="1" applyFill="1" applyBorder="1" applyAlignment="1">
      <alignment horizontal="center" vertical="top"/>
    </xf>
    <xf numFmtId="168" fontId="1" fillId="5" borderId="3" xfId="15" applyNumberFormat="1" applyFont="1" applyFill="1" applyBorder="1" applyAlignment="1">
      <alignment horizontal="center" vertical="top"/>
    </xf>
    <xf numFmtId="167" fontId="4" fillId="0" borderId="0" xfId="13" applyNumberFormat="1" applyFont="1" applyAlignment="1">
      <alignment horizontal="left" vertical="top"/>
    </xf>
    <xf numFmtId="167" fontId="1" fillId="0" borderId="0" xfId="13" applyNumberFormat="1" applyAlignment="1">
      <alignment vertical="top"/>
    </xf>
    <xf numFmtId="0" fontId="37" fillId="15" borderId="2" xfId="0" applyFont="1" applyFill="1" applyBorder="1" applyAlignment="1">
      <alignment horizontal="left" vertical="top" wrapText="1"/>
    </xf>
    <xf numFmtId="0" fontId="1" fillId="17" borderId="3" xfId="18" applyFont="1" applyFill="1" applyBorder="1" applyAlignment="1">
      <alignment horizontal="left" vertical="top"/>
    </xf>
    <xf numFmtId="0" fontId="19" fillId="17" borderId="3" xfId="0" applyFont="1" applyFill="1" applyBorder="1"/>
    <xf numFmtId="0" fontId="1" fillId="17" borderId="3" xfId="0" applyFont="1" applyFill="1" applyBorder="1" applyAlignment="1">
      <alignment horizontal="left" vertical="top" wrapText="1"/>
    </xf>
    <xf numFmtId="0" fontId="1" fillId="17" borderId="3" xfId="18" applyFont="1" applyFill="1" applyBorder="1" applyAlignment="1">
      <alignment horizontal="left" vertical="top" wrapText="1"/>
    </xf>
    <xf numFmtId="0" fontId="1" fillId="17" borderId="3" xfId="0" applyFont="1" applyFill="1" applyBorder="1" applyAlignment="1">
      <alignment horizontal="left" vertical="top"/>
    </xf>
    <xf numFmtId="0" fontId="41" fillId="17" borderId="3" xfId="18" applyFont="1" applyFill="1" applyBorder="1" applyAlignment="1">
      <alignment vertical="top" wrapText="1"/>
    </xf>
    <xf numFmtId="0" fontId="1" fillId="17" borderId="3" xfId="18" applyFont="1" applyFill="1" applyBorder="1" applyAlignment="1">
      <alignment vertical="top" wrapText="1"/>
    </xf>
    <xf numFmtId="0" fontId="47" fillId="17" borderId="3" xfId="0" applyFont="1" applyFill="1" applyBorder="1"/>
    <xf numFmtId="0" fontId="47" fillId="17" borderId="3" xfId="18" applyFont="1" applyFill="1" applyBorder="1" applyAlignment="1">
      <alignment horizontal="center" vertical="top" wrapText="1"/>
    </xf>
    <xf numFmtId="0" fontId="41" fillId="17" borderId="3" xfId="18" applyFont="1" applyFill="1" applyBorder="1" applyAlignment="1">
      <alignment horizontal="left" vertical="top" wrapText="1"/>
    </xf>
    <xf numFmtId="0" fontId="15" fillId="16" borderId="3" xfId="18" applyFont="1" applyFill="1" applyBorder="1" applyAlignment="1">
      <alignment horizontal="left" vertical="center"/>
    </xf>
    <xf numFmtId="0" fontId="0" fillId="18" borderId="3" xfId="0" applyFont="1" applyFill="1" applyBorder="1" applyAlignment="1">
      <alignment wrapText="1"/>
    </xf>
    <xf numFmtId="0" fontId="41" fillId="17" borderId="3" xfId="18" applyFont="1" applyFill="1" applyBorder="1" applyAlignment="1">
      <alignment horizontal="left" vertical="top"/>
    </xf>
    <xf numFmtId="0" fontId="15" fillId="17" borderId="3" xfId="18" applyFont="1" applyFill="1" applyBorder="1" applyAlignment="1">
      <alignment horizontal="center" vertical="center"/>
    </xf>
    <xf numFmtId="0" fontId="1" fillId="5" borderId="3" xfId="18" applyFont="1" applyFill="1" applyBorder="1" applyAlignment="1">
      <alignment horizontal="left" vertical="top" wrapText="1"/>
    </xf>
    <xf numFmtId="49" fontId="41" fillId="5" borderId="11" xfId="18" applyNumberFormat="1" applyFont="1" applyFill="1" applyBorder="1" applyAlignment="1">
      <alignment horizontal="left" vertical="top" wrapText="1"/>
    </xf>
    <xf numFmtId="0" fontId="1" fillId="17" borderId="11" xfId="18" applyFont="1" applyFill="1" applyBorder="1" applyAlignment="1">
      <alignment horizontal="left" vertical="top"/>
    </xf>
    <xf numFmtId="0" fontId="1" fillId="17" borderId="11" xfId="0" applyFont="1" applyFill="1" applyBorder="1" applyAlignment="1">
      <alignment horizontal="left" vertical="top" wrapText="1"/>
    </xf>
    <xf numFmtId="0" fontId="37" fillId="19" borderId="3" xfId="0" applyFont="1" applyFill="1" applyBorder="1" applyAlignment="1">
      <alignment horizontal="left" vertical="top" wrapText="1"/>
    </xf>
    <xf numFmtId="0" fontId="1" fillId="5" borderId="12" xfId="18" applyFont="1" applyFill="1" applyBorder="1" applyAlignment="1">
      <alignment horizontal="left" vertical="top"/>
    </xf>
    <xf numFmtId="0" fontId="1" fillId="13" borderId="12" xfId="18" applyFont="1" applyFill="1" applyBorder="1" applyAlignment="1">
      <alignment horizontal="left" vertical="top"/>
    </xf>
    <xf numFmtId="0" fontId="1" fillId="5" borderId="10" xfId="0" applyFont="1" applyFill="1" applyBorder="1" applyAlignment="1">
      <alignment horizontal="left" vertical="top" wrapText="1"/>
    </xf>
    <xf numFmtId="0" fontId="1" fillId="13" borderId="10" xfId="0" applyFont="1" applyFill="1" applyBorder="1" applyAlignment="1">
      <alignment horizontal="left" vertical="top" wrapText="1"/>
    </xf>
    <xf numFmtId="0" fontId="1" fillId="17" borderId="12" xfId="18" applyFont="1" applyFill="1" applyBorder="1" applyAlignment="1">
      <alignment horizontal="left" vertical="top"/>
    </xf>
    <xf numFmtId="0" fontId="1" fillId="17" borderId="10" xfId="0" applyFont="1" applyFill="1" applyBorder="1" applyAlignment="1">
      <alignment horizontal="left" vertical="top" wrapText="1"/>
    </xf>
    <xf numFmtId="0" fontId="37" fillId="5" borderId="3" xfId="0" applyFont="1" applyFill="1" applyBorder="1" applyAlignment="1">
      <alignment horizontal="left" vertical="top" wrapText="1"/>
    </xf>
    <xf numFmtId="0" fontId="0" fillId="18" borderId="3" xfId="0" applyFill="1" applyBorder="1"/>
    <xf numFmtId="0" fontId="37" fillId="17" borderId="3" xfId="0" applyFont="1" applyFill="1" applyBorder="1" applyAlignment="1">
      <alignment horizontal="left" vertical="top" wrapText="1"/>
    </xf>
    <xf numFmtId="0" fontId="41" fillId="17" borderId="11" xfId="18" applyFont="1" applyFill="1" applyBorder="1" applyAlignment="1">
      <alignment horizontal="left" vertical="top" wrapText="1"/>
    </xf>
    <xf numFmtId="0" fontId="19" fillId="17" borderId="0" xfId="0" applyFont="1" applyFill="1" applyBorder="1"/>
    <xf numFmtId="0" fontId="64" fillId="17" borderId="3" xfId="18" applyFont="1" applyFill="1" applyBorder="1" applyAlignment="1">
      <alignment horizontal="left" vertical="top" wrapText="1"/>
    </xf>
    <xf numFmtId="0" fontId="65" fillId="16" borderId="3" xfId="18" applyFont="1" applyFill="1" applyBorder="1" applyAlignment="1">
      <alignment horizontal="left" vertical="center"/>
    </xf>
    <xf numFmtId="0" fontId="1" fillId="5" borderId="3" xfId="18" applyFont="1" applyFill="1" applyBorder="1" applyAlignment="1">
      <alignment horizontal="left" vertical="top" wrapText="1"/>
    </xf>
    <xf numFmtId="0" fontId="37" fillId="20" borderId="2" xfId="0" applyFont="1" applyFill="1" applyBorder="1" applyAlignment="1">
      <alignment horizontal="left" vertical="top" wrapText="1"/>
    </xf>
    <xf numFmtId="0" fontId="1" fillId="17" borderId="11" xfId="18" applyFont="1" applyFill="1" applyBorder="1" applyAlignment="1">
      <alignment horizontal="left" vertical="top" wrapText="1"/>
    </xf>
    <xf numFmtId="0" fontId="1" fillId="5" borderId="3" xfId="18" applyFont="1" applyFill="1" applyBorder="1" applyAlignment="1">
      <alignment horizontal="left" vertical="top" wrapText="1"/>
    </xf>
    <xf numFmtId="0" fontId="37" fillId="17" borderId="16" xfId="0" applyFont="1" applyFill="1" applyBorder="1" applyAlignment="1">
      <alignment horizontal="left" vertical="top" wrapText="1"/>
    </xf>
    <xf numFmtId="0" fontId="66" fillId="20" borderId="2" xfId="0" applyFont="1" applyFill="1" applyBorder="1" applyAlignment="1">
      <alignment horizontal="left" vertical="top" wrapText="1"/>
    </xf>
    <xf numFmtId="0" fontId="37" fillId="5" borderId="0" xfId="0" applyFont="1" applyFill="1" applyBorder="1" applyAlignment="1">
      <alignment horizontal="left" vertical="top" wrapText="1"/>
    </xf>
    <xf numFmtId="0" fontId="37" fillId="5" borderId="16" xfId="0" applyFont="1" applyFill="1" applyBorder="1" applyAlignment="1">
      <alignment horizontal="left" vertical="top" wrapText="1"/>
    </xf>
    <xf numFmtId="0" fontId="37" fillId="5" borderId="17" xfId="0" applyFont="1" applyFill="1" applyBorder="1" applyAlignment="1">
      <alignment horizontal="left" vertical="top" wrapText="1"/>
    </xf>
    <xf numFmtId="0" fontId="15" fillId="8" borderId="7" xfId="11" applyFont="1" applyFill="1" applyBorder="1" applyAlignment="1">
      <alignment horizontal="left" vertical="top" wrapText="1"/>
    </xf>
    <xf numFmtId="0" fontId="0" fillId="0" borderId="6" xfId="0" applyFont="1" applyBorder="1" applyAlignment="1">
      <alignment vertical="top"/>
    </xf>
    <xf numFmtId="0" fontId="15" fillId="8" borderId="3" xfId="11" applyFont="1" applyFill="1" applyBorder="1" applyAlignment="1">
      <alignment horizontal="left" vertical="center" wrapText="1"/>
    </xf>
    <xf numFmtId="0" fontId="1" fillId="9" borderId="3" xfId="11" applyFont="1" applyFill="1" applyBorder="1" applyAlignment="1">
      <alignment horizontal="center" vertical="center" wrapText="1"/>
    </xf>
    <xf numFmtId="0" fontId="1" fillId="9" borderId="4" xfId="11" applyFont="1" applyFill="1" applyBorder="1" applyAlignment="1">
      <alignment horizontal="center" vertical="center" wrapText="1"/>
    </xf>
    <xf numFmtId="0" fontId="11" fillId="0" borderId="5" xfId="11" applyFont="1" applyBorder="1" applyAlignment="1">
      <alignment horizontal="left" vertical="top" wrapText="1"/>
    </xf>
    <xf numFmtId="0" fontId="18" fillId="11" borderId="0" xfId="11" applyFont="1" applyFill="1" applyBorder="1" applyAlignment="1">
      <alignment horizontal="center"/>
    </xf>
    <xf numFmtId="0" fontId="19" fillId="0" borderId="0" xfId="11" applyFont="1" applyBorder="1" applyAlignment="1">
      <alignment horizontal="center" vertical="center"/>
    </xf>
    <xf numFmtId="0" fontId="20" fillId="0" borderId="0" xfId="11" applyFont="1" applyBorder="1" applyAlignment="1">
      <alignment horizontal="left" vertical="center"/>
    </xf>
    <xf numFmtId="0" fontId="20" fillId="0" borderId="0" xfId="11" applyFont="1" applyBorder="1" applyAlignment="1">
      <alignment horizontal="right" vertical="center"/>
    </xf>
    <xf numFmtId="0" fontId="19" fillId="0" borderId="0" xfId="11" applyFont="1" applyBorder="1" applyAlignment="1">
      <alignment horizontal="left" vertical="top" wrapText="1"/>
    </xf>
    <xf numFmtId="0" fontId="19" fillId="0" borderId="0" xfId="11" applyFont="1" applyBorder="1" applyAlignment="1">
      <alignment horizontal="left" vertical="top"/>
    </xf>
    <xf numFmtId="0" fontId="1" fillId="5" borderId="3" xfId="18" applyFont="1" applyFill="1" applyBorder="1" applyAlignment="1">
      <alignment horizontal="left" vertical="top" wrapText="1"/>
    </xf>
    <xf numFmtId="0" fontId="15" fillId="8" borderId="3" xfId="0" applyFont="1" applyFill="1" applyBorder="1" applyAlignment="1">
      <alignment horizontal="center" vertical="top"/>
    </xf>
    <xf numFmtId="0" fontId="25" fillId="11" borderId="0" xfId="11" applyFont="1" applyFill="1" applyBorder="1" applyAlignment="1">
      <alignment horizontal="center" vertical="top"/>
    </xf>
    <xf numFmtId="0" fontId="18" fillId="11" borderId="0" xfId="0" applyFont="1" applyFill="1" applyBorder="1" applyAlignment="1">
      <alignment horizontal="center"/>
    </xf>
    <xf numFmtId="0" fontId="38" fillId="0" borderId="0" xfId="17" applyFont="1" applyBorder="1" applyAlignment="1">
      <alignment horizontal="left" vertical="top" wrapText="1"/>
    </xf>
    <xf numFmtId="0" fontId="19" fillId="0" borderId="0" xfId="17" applyFont="1" applyBorder="1" applyAlignment="1">
      <alignment horizontal="left" vertical="top" wrapText="1"/>
    </xf>
    <xf numFmtId="0" fontId="16" fillId="0" borderId="0" xfId="0" applyFont="1" applyBorder="1" applyAlignment="1">
      <alignment horizontal="right" vertical="center"/>
    </xf>
    <xf numFmtId="0" fontId="18" fillId="11" borderId="0" xfId="0" applyFont="1" applyFill="1" applyBorder="1" applyAlignment="1">
      <alignment horizontal="center" vertical="center"/>
    </xf>
    <xf numFmtId="0" fontId="16" fillId="0" borderId="0" xfId="0" applyFont="1" applyBorder="1" applyAlignment="1">
      <alignment horizontal="center" vertical="center"/>
    </xf>
    <xf numFmtId="0" fontId="42" fillId="0" borderId="0" xfId="0" applyFont="1" applyBorder="1" applyAlignment="1">
      <alignment horizontal="right" vertical="center"/>
    </xf>
    <xf numFmtId="0" fontId="1" fillId="0" borderId="3" xfId="18" applyFont="1" applyBorder="1" applyAlignment="1">
      <alignment horizontal="left" vertical="top" wrapText="1"/>
    </xf>
    <xf numFmtId="167" fontId="1" fillId="0" borderId="3" xfId="18" applyNumberFormat="1" applyFont="1" applyBorder="1" applyAlignment="1">
      <alignment horizontal="left" vertical="top" wrapText="1"/>
    </xf>
    <xf numFmtId="0" fontId="15" fillId="8" borderId="11" xfId="0" applyFont="1" applyFill="1" applyBorder="1" applyAlignment="1">
      <alignment horizontal="center" wrapText="1"/>
    </xf>
    <xf numFmtId="0" fontId="15" fillId="17" borderId="3" xfId="18" applyFont="1" applyFill="1" applyBorder="1" applyAlignment="1">
      <alignment horizontal="center" vertical="center"/>
    </xf>
    <xf numFmtId="0" fontId="15" fillId="12" borderId="3" xfId="18" applyFont="1" applyFill="1" applyBorder="1" applyAlignment="1">
      <alignment horizontal="left" vertical="center"/>
    </xf>
    <xf numFmtId="0" fontId="41" fillId="17" borderId="3" xfId="18" applyFont="1" applyFill="1" applyBorder="1" applyAlignment="1">
      <alignment horizontal="left" vertical="top"/>
    </xf>
    <xf numFmtId="164" fontId="18" fillId="11" borderId="0" xfId="14" applyFont="1" applyFill="1" applyBorder="1" applyAlignment="1">
      <alignment horizontal="center" vertical="top"/>
    </xf>
    <xf numFmtId="164" fontId="20" fillId="0" borderId="0" xfId="14" applyFont="1" applyBorder="1" applyAlignment="1">
      <alignment horizontal="left" vertical="top"/>
    </xf>
    <xf numFmtId="164" fontId="20" fillId="0" borderId="0" xfId="14" applyFont="1" applyBorder="1" applyAlignment="1">
      <alignment horizontal="right" vertical="top"/>
    </xf>
    <xf numFmtId="164" fontId="14" fillId="5" borderId="0" xfId="14" applyFont="1" applyFill="1" applyBorder="1" applyAlignment="1">
      <alignment horizontal="left" vertical="top" wrapText="1"/>
    </xf>
    <xf numFmtId="164" fontId="15" fillId="8" borderId="14" xfId="14" applyFont="1" applyFill="1" applyBorder="1" applyAlignment="1">
      <alignment horizontal="center" vertical="center" wrapText="1"/>
    </xf>
    <xf numFmtId="165" fontId="56" fillId="0" borderId="3" xfId="14" applyNumberFormat="1" applyFont="1" applyBorder="1" applyAlignment="1">
      <alignment horizontal="left" vertical="top" wrapText="1"/>
    </xf>
    <xf numFmtId="164" fontId="15" fillId="8" borderId="3" xfId="14" applyFont="1" applyFill="1" applyBorder="1" applyAlignment="1">
      <alignment horizontal="center" vertical="center" wrapText="1"/>
    </xf>
    <xf numFmtId="165" fontId="54" fillId="0" borderId="3" xfId="14" applyNumberFormat="1" applyFont="1" applyBorder="1" applyAlignment="1">
      <alignment horizontal="left" vertical="top" wrapText="1"/>
    </xf>
    <xf numFmtId="164" fontId="51" fillId="0" borderId="3" xfId="14" applyFont="1" applyBorder="1" applyAlignment="1">
      <alignment horizontal="left" vertical="top" wrapText="1"/>
    </xf>
    <xf numFmtId="165" fontId="15" fillId="8" borderId="5" xfId="14" applyNumberFormat="1" applyFont="1" applyFill="1" applyBorder="1" applyAlignment="1">
      <alignment horizontal="center" vertical="center" wrapText="1"/>
    </xf>
    <xf numFmtId="165" fontId="15" fillId="8" borderId="15" xfId="14" applyNumberFormat="1" applyFont="1" applyFill="1" applyBorder="1" applyAlignment="1">
      <alignment horizontal="center" vertical="center" wrapText="1"/>
    </xf>
    <xf numFmtId="164" fontId="15" fillId="8" borderId="4" xfId="14" applyFont="1" applyFill="1" applyBorder="1" applyAlignment="1">
      <alignment horizontal="center" vertical="center" wrapText="1"/>
    </xf>
    <xf numFmtId="165" fontId="15" fillId="8" borderId="3" xfId="14" applyNumberFormat="1" applyFont="1" applyFill="1" applyBorder="1" applyAlignment="1">
      <alignment horizontal="center" vertical="center" wrapText="1"/>
    </xf>
  </cellXfs>
  <cellStyles count="27">
    <cellStyle name="background" xfId="2" xr:uid="{00000000-0005-0000-0000-000000000000}"/>
    <cellStyle name="background 2" xfId="3" xr:uid="{00000000-0005-0000-0000-000001000000}"/>
    <cellStyle name="body_tyext" xfId="4" xr:uid="{00000000-0005-0000-0000-000002000000}"/>
    <cellStyle name="cell" xfId="5" xr:uid="{00000000-0005-0000-0000-000003000000}"/>
    <cellStyle name="document title" xfId="6" xr:uid="{00000000-0005-0000-0000-000004000000}"/>
    <cellStyle name="group" xfId="7" xr:uid="{00000000-0005-0000-0000-000005000000}"/>
    <cellStyle name="Header" xfId="8" xr:uid="{00000000-0005-0000-0000-000006000000}"/>
    <cellStyle name="Heading 3" xfId="9" xr:uid="{00000000-0005-0000-0000-000007000000}"/>
    <cellStyle name="Hyperlink" xfId="1" builtinId="8"/>
    <cellStyle name="Hyperlink 2" xfId="10" xr:uid="{00000000-0005-0000-0000-000009000000}"/>
    <cellStyle name="Normal" xfId="0" builtinId="0"/>
    <cellStyle name="Normal 2" xfId="11" xr:uid="{00000000-0005-0000-0000-00000B000000}"/>
    <cellStyle name="Normal 2 2" xfId="12" xr:uid="{00000000-0005-0000-0000-00000C000000}"/>
    <cellStyle name="Normal 2 3" xfId="13" xr:uid="{00000000-0005-0000-0000-00000D000000}"/>
    <cellStyle name="Normal 3" xfId="14" xr:uid="{00000000-0005-0000-0000-00000E000000}"/>
    <cellStyle name="Normal 4" xfId="15" xr:uid="{00000000-0005-0000-0000-00000F000000}"/>
    <cellStyle name="Normal 6" xfId="16" xr:uid="{00000000-0005-0000-0000-000010000000}"/>
    <cellStyle name="Normal_GUI - Checklist" xfId="17" xr:uid="{00000000-0005-0000-0000-000011000000}"/>
    <cellStyle name="Normal_Sheet1" xfId="18" xr:uid="{00000000-0005-0000-0000-000012000000}"/>
    <cellStyle name="page title" xfId="19" xr:uid="{00000000-0005-0000-0000-000013000000}"/>
    <cellStyle name="Paragrap title" xfId="20" xr:uid="{00000000-0005-0000-0000-000014000000}"/>
    <cellStyle name="Paragrap title 2" xfId="21" xr:uid="{00000000-0005-0000-0000-000015000000}"/>
    <cellStyle name="Percent 2" xfId="22" xr:uid="{00000000-0005-0000-0000-000016000000}"/>
    <cellStyle name="Table header" xfId="23" xr:uid="{00000000-0005-0000-0000-000017000000}"/>
    <cellStyle name="Table header 2" xfId="24" xr:uid="{00000000-0005-0000-0000-000018000000}"/>
    <cellStyle name="table_cell" xfId="25" xr:uid="{00000000-0005-0000-0000-000019000000}"/>
    <cellStyle name="標準_040802 債権ＤＢ" xfId="26" xr:uid="{00000000-0005-0000-0000-00001A000000}"/>
  </cellStyles>
  <dxfs count="6">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7A7A7A"/>
      <rgbColor rgb="FF7EA1D0"/>
      <rgbColor rgb="FFCC2337"/>
      <rgbColor rgb="FFFDEFD6"/>
      <rgbColor rgb="FFCCFFFF"/>
      <rgbColor rgb="FF660066"/>
      <rgbColor rgb="FFFF8080"/>
      <rgbColor rgb="FF0066CC"/>
      <rgbColor rgb="FFCACFD9"/>
      <rgbColor rgb="FF002060"/>
      <rgbColor rgb="FFFF00FF"/>
      <rgbColor rgb="FFFFFF00"/>
      <rgbColor rgb="FF00FFFF"/>
      <rgbColor rgb="FF800080"/>
      <rgbColor rgb="FFE30613"/>
      <rgbColor rgb="FF008080"/>
      <rgbColor rgb="FF0000FF"/>
      <rgbColor rgb="FF00CCFF"/>
      <rgbColor rgb="FFF2F2F2"/>
      <rgbColor rgb="FFEBEBEB"/>
      <rgbColor rgb="FFE0E0E0"/>
      <rgbColor rgb="FFBFBFBF"/>
      <rgbColor rgb="FFFF99CC"/>
      <rgbColor rgb="FFD6D6D6"/>
      <rgbColor rgb="FFFFCC99"/>
      <rgbColor rgb="FF576BE3"/>
      <rgbColor rgb="FF33CCCC"/>
      <rgbColor rgb="FF8EB63E"/>
      <rgbColor rgb="FFD9D9D9"/>
      <rgbColor rgb="FFFF9900"/>
      <rgbColor rgb="FFFF6600"/>
      <rgbColor rgb="FF6D829F"/>
      <rgbColor rgb="FFC5E0B4"/>
      <rgbColor rgb="FF003366"/>
      <rgbColor rgb="FF00B050"/>
      <rgbColor rgb="FF002E36"/>
      <rgbColor rgb="FF333300"/>
      <rgbColor rgb="FF993300"/>
      <rgbColor rgb="FFC9211E"/>
      <rgbColor rgb="FF333399"/>
      <rgbColor rgb="FF323232"/>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rot="0"/>
          <a:lstStyle/>
          <a:p>
            <a:pPr>
              <a:defRPr sz="1400" b="0" strike="noStrike" spc="-1">
                <a:solidFill>
                  <a:srgbClr val="7A7A7A"/>
                </a:solidFill>
                <a:latin typeface="Calibri"/>
              </a:defRPr>
            </a:pPr>
            <a:r>
              <a:rPr sz="1400" b="0" strike="noStrike" spc="-1">
                <a:solidFill>
                  <a:srgbClr val="7A7A7A"/>
                </a:solidFill>
                <a:latin typeface="Calibri"/>
              </a:rPr>
              <a:t>Chart Title</a:t>
            </a:r>
          </a:p>
        </c:rich>
      </c:tx>
      <c:overlay val="0"/>
      <c:spPr>
        <a:noFill/>
        <a:ln w="0">
          <a:noFill/>
        </a:ln>
      </c:spPr>
    </c:title>
    <c:autoTitleDeleted val="0"/>
    <c:plotArea>
      <c:layout/>
      <c:barChart>
        <c:barDir val="col"/>
        <c:grouping val="clustered"/>
        <c:varyColors val="0"/>
        <c:ser>
          <c:idx val="0"/>
          <c:order val="0"/>
          <c:tx>
            <c:strRef>
              <c:f>'User Story 1'!$B$54:$B$85</c:f>
              <c:strCache>
                <c:ptCount val="32"/>
                <c:pt idx="0">
                  <c:v>Check when input URL, SQL, HTTP GET, SQL Injection, XSS</c:v>
                </c:pt>
                <c:pt idx="1">
                  <c:v>Check allow to copy &amp; paste value</c:v>
                </c:pt>
                <c:pt idx="2">
                  <c:v>Check if X button show up when input data and can click to clear data</c:v>
                </c:pt>
                <c:pt idx="3">
                  <c:v>Province</c:v>
                </c:pt>
                <c:pt idx="4">
                  <c:v>Check initial status</c:v>
                </c:pt>
                <c:pt idx="5">
                  <c:v>Check mandatory of this field</c:v>
                </c:pt>
                <c:pt idx="6">
                  <c:v>Check value of the Province droplist is 63 provinces and sort ascending</c:v>
                </c:pt>
                <c:pt idx="7">
                  <c:v>Check Province by input data</c:v>
                </c:pt>
                <c:pt idx="8">
                  <c:v>Check Province by select </c:v>
                </c:pt>
                <c:pt idx="9">
                  <c:v>Check Province by select second value</c:v>
                </c:pt>
                <c:pt idx="10">
                  <c:v>Check NOT allow to copy &amp; paste value</c:v>
                </c:pt>
                <c:pt idx="11">
                  <c:v>Check Province droplist has a scroll bar</c:v>
                </c:pt>
                <c:pt idx="12">
                  <c:v>District</c:v>
                </c:pt>
                <c:pt idx="13">
                  <c:v>Check initial status</c:v>
                </c:pt>
                <c:pt idx="14">
                  <c:v>Check mandatory of this field</c:v>
                </c:pt>
                <c:pt idx="15">
                  <c:v>Check  Only clickable when Province option is selected</c:v>
                </c:pt>
                <c:pt idx="16">
                  <c:v>Check value of the District droplist is sort ascending</c:v>
                </c:pt>
                <c:pt idx="17">
                  <c:v>Check District will be updated when Province value is changed</c:v>
                </c:pt>
                <c:pt idx="18">
                  <c:v>Check District by input data</c:v>
                </c:pt>
                <c:pt idx="19">
                  <c:v>Check District by select</c:v>
                </c:pt>
                <c:pt idx="20">
                  <c:v>Check District by select second value </c:v>
                </c:pt>
                <c:pt idx="21">
                  <c:v>Check NOT allow to copy &amp; paste value</c:v>
                </c:pt>
                <c:pt idx="22">
                  <c:v>Check District droplist has a scroll bar</c:v>
                </c:pt>
                <c:pt idx="23">
                  <c:v>Ward</c:v>
                </c:pt>
                <c:pt idx="24">
                  <c:v>Check initial status</c:v>
                </c:pt>
                <c:pt idx="25">
                  <c:v>Check mandatory of this field</c:v>
                </c:pt>
                <c:pt idx="26">
                  <c:v>Check only clickable when District option is selected</c:v>
                </c:pt>
                <c:pt idx="27">
                  <c:v>Check value of the District droplist is sort ascending</c:v>
                </c:pt>
                <c:pt idx="28">
                  <c:v>Check Ward will be updated when Province value is changed</c:v>
                </c:pt>
                <c:pt idx="29">
                  <c:v>Check Ward by input data</c:v>
                </c:pt>
                <c:pt idx="30">
                  <c:v>Check Ward by select</c:v>
                </c:pt>
                <c:pt idx="31">
                  <c:v>Check Ward by select second value </c:v>
                </c:pt>
              </c:strCache>
            </c:strRef>
          </c:tx>
          <c:spPr>
            <a:solidFill>
              <a:srgbClr val="EBEBEB"/>
            </a:solidFill>
            <a:ln w="0">
              <a:noFill/>
            </a:ln>
          </c:spPr>
          <c:invertIfNegative val="0"/>
          <c:dLbls>
            <c:spPr>
              <a:noFill/>
              <a:ln>
                <a:noFill/>
              </a:ln>
              <a:effectLst/>
            </c:spPr>
            <c:txPr>
              <a:bodyPr wrap="square"/>
              <a:lstStyle/>
              <a:p>
                <a:pPr>
                  <a:defRPr sz="1000" b="0" strike="noStrike" spc="-1">
                    <a:solidFill>
                      <a:srgbClr val="323232"/>
                    </a:solidFill>
                    <a:latin typeface="Calibri"/>
                  </a:defRPr>
                </a:pPr>
                <a:endParaRPr lang="en-US"/>
              </a:p>
            </c:txPr>
            <c:dLblPos val="outEnd"/>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cat>
            <c:numRef>
              <c:f>'User Story 1'!$A$86:$A$155</c:f>
              <c:numCache>
                <c:formatCode>General</c:formatCode>
                <c:ptCount val="70"/>
                <c:pt idx="0">
                  <c:v>62</c:v>
                </c:pt>
                <c:pt idx="1">
                  <c:v>63</c:v>
                </c:pt>
                <c:pt idx="3">
                  <c:v>64</c:v>
                </c:pt>
                <c:pt idx="4">
                  <c:v>65</c:v>
                </c:pt>
                <c:pt idx="5">
                  <c:v>66</c:v>
                </c:pt>
                <c:pt idx="7">
                  <c:v>67</c:v>
                </c:pt>
                <c:pt idx="8">
                  <c:v>68</c:v>
                </c:pt>
                <c:pt idx="9">
                  <c:v>69</c:v>
                </c:pt>
                <c:pt idx="10">
                  <c:v>70</c:v>
                </c:pt>
                <c:pt idx="11">
                  <c:v>71</c:v>
                </c:pt>
                <c:pt idx="12">
                  <c:v>72</c:v>
                </c:pt>
                <c:pt idx="13">
                  <c:v>73</c:v>
                </c:pt>
                <c:pt idx="14">
                  <c:v>74</c:v>
                </c:pt>
                <c:pt idx="15">
                  <c:v>75</c:v>
                </c:pt>
                <c:pt idx="16">
                  <c:v>76</c:v>
                </c:pt>
                <c:pt idx="17">
                  <c:v>77</c:v>
                </c:pt>
                <c:pt idx="18">
                  <c:v>78</c:v>
                </c:pt>
                <c:pt idx="19">
                  <c:v>79</c:v>
                </c:pt>
                <c:pt idx="20">
                  <c:v>80</c:v>
                </c:pt>
                <c:pt idx="21">
                  <c:v>81</c:v>
                </c:pt>
                <c:pt idx="22">
                  <c:v>82</c:v>
                </c:pt>
              </c:numCache>
            </c:numRef>
          </c:cat>
          <c:val>
            <c:numRef>
              <c:f>'User Story 1'!$B$86:$B$155</c:f>
              <c:numCache>
                <c:formatCode>General</c:formatCode>
                <c:ptCount val="7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0-7485-4A77-BDEB-44748529526F}"/>
            </c:ext>
          </c:extLst>
        </c:ser>
        <c:ser>
          <c:idx val="1"/>
          <c:order val="1"/>
          <c:tx>
            <c:strRef>
              <c:f>'User Story 1'!$C$54:$C$85</c:f>
              <c:strCache>
                <c:ptCount val="32"/>
                <c:pt idx="0">
                  <c:v>Check when input URL, SQL, HTTP GET, SQL Injection, XSS</c:v>
                </c:pt>
                <c:pt idx="1">
                  <c:v>Check allow to copy &amp; paste value</c:v>
                </c:pt>
                <c:pt idx="2">
                  <c:v>Check if X button show up when input data and can click to clear data</c:v>
                </c:pt>
                <c:pt idx="3">
                  <c:v>Province</c:v>
                </c:pt>
                <c:pt idx="4">
                  <c:v>Check initial status</c:v>
                </c:pt>
                <c:pt idx="5">
                  <c:v>Check mandatory of this field</c:v>
                </c:pt>
                <c:pt idx="6">
                  <c:v>Check value of the Province droplist is 63 provinces and sort ascending</c:v>
                </c:pt>
                <c:pt idx="7">
                  <c:v>Check Province by input data</c:v>
                </c:pt>
                <c:pt idx="8">
                  <c:v>Check Province by select </c:v>
                </c:pt>
                <c:pt idx="9">
                  <c:v>Check Province by select second value</c:v>
                </c:pt>
                <c:pt idx="10">
                  <c:v>Check NOT allow to copy &amp; paste value</c:v>
                </c:pt>
                <c:pt idx="11">
                  <c:v>Check Province droplist has a scroll bar</c:v>
                </c:pt>
                <c:pt idx="12">
                  <c:v>District</c:v>
                </c:pt>
                <c:pt idx="13">
                  <c:v>Check initial status</c:v>
                </c:pt>
                <c:pt idx="14">
                  <c:v>Check mandatory of this field</c:v>
                </c:pt>
                <c:pt idx="15">
                  <c:v>Check  Only clickable when Province option is selected</c:v>
                </c:pt>
                <c:pt idx="16">
                  <c:v>Check value of the District droplist is sort ascending</c:v>
                </c:pt>
                <c:pt idx="17">
                  <c:v>Check District will be updated when Province value is changed</c:v>
                </c:pt>
                <c:pt idx="18">
                  <c:v>Check District by input data</c:v>
                </c:pt>
                <c:pt idx="19">
                  <c:v>Check District by select</c:v>
                </c:pt>
                <c:pt idx="20">
                  <c:v>Check District by select second value </c:v>
                </c:pt>
                <c:pt idx="21">
                  <c:v>Check NOT allow to copy &amp; paste value</c:v>
                </c:pt>
                <c:pt idx="22">
                  <c:v>Check District droplist has a scroll bar</c:v>
                </c:pt>
                <c:pt idx="23">
                  <c:v>Ward</c:v>
                </c:pt>
                <c:pt idx="24">
                  <c:v>Check initial status</c:v>
                </c:pt>
                <c:pt idx="25">
                  <c:v>Check mandatory of this field</c:v>
                </c:pt>
                <c:pt idx="26">
                  <c:v>Check only clickable when District option is selected</c:v>
                </c:pt>
                <c:pt idx="27">
                  <c:v>Check value of the District droplist is sort ascending</c:v>
                </c:pt>
                <c:pt idx="28">
                  <c:v>Check Ward will be updated when Province value is changed</c:v>
                </c:pt>
                <c:pt idx="29">
                  <c:v>Check Ward by input data</c:v>
                </c:pt>
                <c:pt idx="30">
                  <c:v>Check Ward by select</c:v>
                </c:pt>
                <c:pt idx="31">
                  <c:v>Check Ward by select second value </c:v>
                </c:pt>
              </c:strCache>
            </c:strRef>
          </c:tx>
          <c:spPr>
            <a:solidFill>
              <a:srgbClr val="576BE3"/>
            </a:solidFill>
            <a:ln w="0">
              <a:noFill/>
            </a:ln>
          </c:spPr>
          <c:invertIfNegative val="0"/>
          <c:dLbls>
            <c:spPr>
              <a:noFill/>
              <a:ln>
                <a:noFill/>
              </a:ln>
              <a:effectLst/>
            </c:spPr>
            <c:txPr>
              <a:bodyPr wrap="square"/>
              <a:lstStyle/>
              <a:p>
                <a:pPr>
                  <a:defRPr sz="1000" b="0" strike="noStrike" spc="-1">
                    <a:solidFill>
                      <a:srgbClr val="323232"/>
                    </a:solidFill>
                    <a:latin typeface="Calibri"/>
                  </a:defRPr>
                </a:pPr>
                <a:endParaRPr lang="en-US"/>
              </a:p>
            </c:txPr>
            <c:dLblPos val="outEnd"/>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cat>
            <c:numRef>
              <c:f>'User Story 1'!$A$86:$A$155</c:f>
              <c:numCache>
                <c:formatCode>General</c:formatCode>
                <c:ptCount val="70"/>
                <c:pt idx="0">
                  <c:v>62</c:v>
                </c:pt>
                <c:pt idx="1">
                  <c:v>63</c:v>
                </c:pt>
                <c:pt idx="3">
                  <c:v>64</c:v>
                </c:pt>
                <c:pt idx="4">
                  <c:v>65</c:v>
                </c:pt>
                <c:pt idx="5">
                  <c:v>66</c:v>
                </c:pt>
                <c:pt idx="7">
                  <c:v>67</c:v>
                </c:pt>
                <c:pt idx="8">
                  <c:v>68</c:v>
                </c:pt>
                <c:pt idx="9">
                  <c:v>69</c:v>
                </c:pt>
                <c:pt idx="10">
                  <c:v>70</c:v>
                </c:pt>
                <c:pt idx="11">
                  <c:v>71</c:v>
                </c:pt>
                <c:pt idx="12">
                  <c:v>72</c:v>
                </c:pt>
                <c:pt idx="13">
                  <c:v>73</c:v>
                </c:pt>
                <c:pt idx="14">
                  <c:v>74</c:v>
                </c:pt>
                <c:pt idx="15">
                  <c:v>75</c:v>
                </c:pt>
                <c:pt idx="16">
                  <c:v>76</c:v>
                </c:pt>
                <c:pt idx="17">
                  <c:v>77</c:v>
                </c:pt>
                <c:pt idx="18">
                  <c:v>78</c:v>
                </c:pt>
                <c:pt idx="19">
                  <c:v>79</c:v>
                </c:pt>
                <c:pt idx="20">
                  <c:v>80</c:v>
                </c:pt>
                <c:pt idx="21">
                  <c:v>81</c:v>
                </c:pt>
                <c:pt idx="22">
                  <c:v>82</c:v>
                </c:pt>
              </c:numCache>
            </c:numRef>
          </c:cat>
          <c:val>
            <c:numRef>
              <c:f>'User Story 1'!$C$86:$C$155</c:f>
              <c:numCache>
                <c:formatCode>General</c:formatCode>
                <c:ptCount val="70"/>
              </c:numCache>
            </c:numRef>
          </c:val>
          <c:extLst>
            <c:ext xmlns:c16="http://schemas.microsoft.com/office/drawing/2014/chart" uri="{C3380CC4-5D6E-409C-BE32-E72D297353CC}">
              <c16:uniqueId val="{00000001-7485-4A77-BDEB-44748529526F}"/>
            </c:ext>
          </c:extLst>
        </c:ser>
        <c:ser>
          <c:idx val="2"/>
          <c:order val="2"/>
          <c:tx>
            <c:strRef>
              <c:f>'User Story 1'!$D$54:$D$85</c:f>
              <c:strCache>
                <c:ptCount val="32"/>
                <c:pt idx="0">
                  <c:v>Check when input URL, SQL, HTTP GET, SQL Injection, XSS</c:v>
                </c:pt>
                <c:pt idx="1">
                  <c:v>Check allow to copy &amp; paste value</c:v>
                </c:pt>
                <c:pt idx="2">
                  <c:v>Check if X button show up when input data and can click to clear data</c:v>
                </c:pt>
                <c:pt idx="3">
                  <c:v>Province</c:v>
                </c:pt>
                <c:pt idx="4">
                  <c:v>Check initial status</c:v>
                </c:pt>
                <c:pt idx="5">
                  <c:v>Check mandatory of this field</c:v>
                </c:pt>
                <c:pt idx="6">
                  <c:v>Check value of the Province droplist is 63 provinces and sort ascending</c:v>
                </c:pt>
                <c:pt idx="7">
                  <c:v>Check Province by input data</c:v>
                </c:pt>
                <c:pt idx="8">
                  <c:v>Check Province by select </c:v>
                </c:pt>
                <c:pt idx="9">
                  <c:v>Check Province by select second value</c:v>
                </c:pt>
                <c:pt idx="10">
                  <c:v>Check NOT allow to copy &amp; paste value</c:v>
                </c:pt>
                <c:pt idx="11">
                  <c:v>Check Province droplist has a scroll bar</c:v>
                </c:pt>
                <c:pt idx="12">
                  <c:v>District</c:v>
                </c:pt>
                <c:pt idx="13">
                  <c:v>Check initial status</c:v>
                </c:pt>
                <c:pt idx="14">
                  <c:v>Check mandatory of this field</c:v>
                </c:pt>
                <c:pt idx="15">
                  <c:v>Check  Only clickable when Province option is selected</c:v>
                </c:pt>
                <c:pt idx="16">
                  <c:v>Check value of the District droplist is sort ascending</c:v>
                </c:pt>
                <c:pt idx="17">
                  <c:v>Check District will be updated when Province value is changed</c:v>
                </c:pt>
                <c:pt idx="18">
                  <c:v>Check District by input data</c:v>
                </c:pt>
                <c:pt idx="19">
                  <c:v>Check District by select</c:v>
                </c:pt>
                <c:pt idx="20">
                  <c:v>Check District by select second value </c:v>
                </c:pt>
                <c:pt idx="21">
                  <c:v>Check NOT allow to copy &amp; paste value</c:v>
                </c:pt>
                <c:pt idx="22">
                  <c:v>Check District droplist has a scroll bar</c:v>
                </c:pt>
                <c:pt idx="23">
                  <c:v>Ward</c:v>
                </c:pt>
                <c:pt idx="24">
                  <c:v>Check initial status</c:v>
                </c:pt>
                <c:pt idx="25">
                  <c:v>Check mandatory of this field</c:v>
                </c:pt>
                <c:pt idx="26">
                  <c:v>Check only clickable when District option is selected</c:v>
                </c:pt>
                <c:pt idx="27">
                  <c:v>Check value of the District droplist is sort ascending</c:v>
                </c:pt>
                <c:pt idx="28">
                  <c:v>Check Ward will be updated when Province value is changed</c:v>
                </c:pt>
                <c:pt idx="29">
                  <c:v>Check Ward by input data</c:v>
                </c:pt>
                <c:pt idx="30">
                  <c:v>Check Ward by select</c:v>
                </c:pt>
                <c:pt idx="31">
                  <c:v>Check Ward by select second value </c:v>
                </c:pt>
              </c:strCache>
            </c:strRef>
          </c:tx>
          <c:spPr>
            <a:solidFill>
              <a:srgbClr val="576BE3"/>
            </a:solidFill>
            <a:ln w="0">
              <a:noFill/>
            </a:ln>
          </c:spPr>
          <c:invertIfNegative val="0"/>
          <c:dLbls>
            <c:spPr>
              <a:noFill/>
              <a:ln>
                <a:noFill/>
              </a:ln>
              <a:effectLst/>
            </c:spPr>
            <c:txPr>
              <a:bodyPr wrap="square"/>
              <a:lstStyle/>
              <a:p>
                <a:pPr>
                  <a:defRPr sz="1000" b="0" strike="noStrike" spc="-1">
                    <a:solidFill>
                      <a:srgbClr val="323232"/>
                    </a:solidFill>
                    <a:latin typeface="Calibri"/>
                  </a:defRPr>
                </a:pPr>
                <a:endParaRPr lang="en-US"/>
              </a:p>
            </c:txPr>
            <c:dLblPos val="outEnd"/>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cat>
            <c:numRef>
              <c:f>'User Story 1'!$A$86:$A$155</c:f>
              <c:numCache>
                <c:formatCode>General</c:formatCode>
                <c:ptCount val="70"/>
                <c:pt idx="0">
                  <c:v>62</c:v>
                </c:pt>
                <c:pt idx="1">
                  <c:v>63</c:v>
                </c:pt>
                <c:pt idx="3">
                  <c:v>64</c:v>
                </c:pt>
                <c:pt idx="4">
                  <c:v>65</c:v>
                </c:pt>
                <c:pt idx="5">
                  <c:v>66</c:v>
                </c:pt>
                <c:pt idx="7">
                  <c:v>67</c:v>
                </c:pt>
                <c:pt idx="8">
                  <c:v>68</c:v>
                </c:pt>
                <c:pt idx="9">
                  <c:v>69</c:v>
                </c:pt>
                <c:pt idx="10">
                  <c:v>70</c:v>
                </c:pt>
                <c:pt idx="11">
                  <c:v>71</c:v>
                </c:pt>
                <c:pt idx="12">
                  <c:v>72</c:v>
                </c:pt>
                <c:pt idx="13">
                  <c:v>73</c:v>
                </c:pt>
                <c:pt idx="14">
                  <c:v>74</c:v>
                </c:pt>
                <c:pt idx="15">
                  <c:v>75</c:v>
                </c:pt>
                <c:pt idx="16">
                  <c:v>76</c:v>
                </c:pt>
                <c:pt idx="17">
                  <c:v>77</c:v>
                </c:pt>
                <c:pt idx="18">
                  <c:v>78</c:v>
                </c:pt>
                <c:pt idx="19">
                  <c:v>79</c:v>
                </c:pt>
                <c:pt idx="20">
                  <c:v>80</c:v>
                </c:pt>
                <c:pt idx="21">
                  <c:v>81</c:v>
                </c:pt>
                <c:pt idx="22">
                  <c:v>82</c:v>
                </c:pt>
              </c:numCache>
            </c:numRef>
          </c:cat>
          <c:val>
            <c:numRef>
              <c:f>'User Story 1'!$D$86:$D$155</c:f>
              <c:numCache>
                <c:formatCode>General</c:formatCode>
                <c:ptCount val="70"/>
              </c:numCache>
            </c:numRef>
          </c:val>
          <c:extLst>
            <c:ext xmlns:c16="http://schemas.microsoft.com/office/drawing/2014/chart" uri="{C3380CC4-5D6E-409C-BE32-E72D297353CC}">
              <c16:uniqueId val="{00000002-7485-4A77-BDEB-44748529526F}"/>
            </c:ext>
          </c:extLst>
        </c:ser>
        <c:ser>
          <c:idx val="3"/>
          <c:order val="3"/>
          <c:tx>
            <c:strRef>
              <c:f>'User Story 1'!$F$54:$F$85</c:f>
              <c:strCache>
                <c:ptCount val="32"/>
                <c:pt idx="0">
                  <c:v>Check when input URL, SQL, HTTP GET, SQL Injection, XSS</c:v>
                </c:pt>
                <c:pt idx="1">
                  <c:v>Check allow to copy &amp; paste value</c:v>
                </c:pt>
                <c:pt idx="2">
                  <c:v>Check if X button show up when input data and can click to clear data</c:v>
                </c:pt>
                <c:pt idx="3">
                  <c:v>Province</c:v>
                </c:pt>
                <c:pt idx="4">
                  <c:v>Check initial status</c:v>
                </c:pt>
                <c:pt idx="5">
                  <c:v>Check mandatory of this field</c:v>
                </c:pt>
                <c:pt idx="6">
                  <c:v>Check value of the Province droplist is 63 provinces and sort ascending</c:v>
                </c:pt>
                <c:pt idx="7">
                  <c:v>Check Province by input data</c:v>
                </c:pt>
                <c:pt idx="8">
                  <c:v>Check Province by select </c:v>
                </c:pt>
                <c:pt idx="9">
                  <c:v>Check Province by select second value</c:v>
                </c:pt>
                <c:pt idx="10">
                  <c:v>Check NOT allow to copy &amp; paste value</c:v>
                </c:pt>
                <c:pt idx="11">
                  <c:v>Check Province droplist has a scroll bar</c:v>
                </c:pt>
                <c:pt idx="12">
                  <c:v>District</c:v>
                </c:pt>
                <c:pt idx="13">
                  <c:v>Check initial status</c:v>
                </c:pt>
                <c:pt idx="14">
                  <c:v>Check mandatory of this field</c:v>
                </c:pt>
                <c:pt idx="15">
                  <c:v>Check  Only clickable when Province option is selected</c:v>
                </c:pt>
                <c:pt idx="16">
                  <c:v>Check value of the District droplist is sort ascending</c:v>
                </c:pt>
                <c:pt idx="17">
                  <c:v>Check District will be updated when Province value is changed</c:v>
                </c:pt>
                <c:pt idx="18">
                  <c:v>Check District by input data</c:v>
                </c:pt>
                <c:pt idx="19">
                  <c:v>Check District by select</c:v>
                </c:pt>
                <c:pt idx="20">
                  <c:v>Check District by select second value </c:v>
                </c:pt>
                <c:pt idx="21">
                  <c:v>Check NOT allow to copy &amp; paste value</c:v>
                </c:pt>
                <c:pt idx="22">
                  <c:v>Check District droplist has a scroll bar</c:v>
                </c:pt>
                <c:pt idx="23">
                  <c:v>Ward</c:v>
                </c:pt>
                <c:pt idx="24">
                  <c:v>Check initial status</c:v>
                </c:pt>
                <c:pt idx="25">
                  <c:v>Check mandatory of this field</c:v>
                </c:pt>
                <c:pt idx="26">
                  <c:v>Check only clickable when District option is selected</c:v>
                </c:pt>
                <c:pt idx="27">
                  <c:v>Check value of the District droplist is sort ascending</c:v>
                </c:pt>
                <c:pt idx="28">
                  <c:v>Check Ward will be updated when Province value is changed</c:v>
                </c:pt>
                <c:pt idx="29">
                  <c:v>Check Ward by input data</c:v>
                </c:pt>
                <c:pt idx="30">
                  <c:v>Check Ward by select</c:v>
                </c:pt>
                <c:pt idx="31">
                  <c:v>Check Ward by select second value </c:v>
                </c:pt>
              </c:strCache>
            </c:strRef>
          </c:tx>
          <c:spPr>
            <a:solidFill>
              <a:srgbClr val="E30613"/>
            </a:solidFill>
            <a:ln w="0">
              <a:noFill/>
            </a:ln>
          </c:spPr>
          <c:invertIfNegative val="0"/>
          <c:dLbls>
            <c:spPr>
              <a:noFill/>
              <a:ln>
                <a:noFill/>
              </a:ln>
              <a:effectLst/>
            </c:spPr>
            <c:txPr>
              <a:bodyPr wrap="square"/>
              <a:lstStyle/>
              <a:p>
                <a:pPr>
                  <a:defRPr sz="1000" b="0" strike="noStrike" spc="-1">
                    <a:solidFill>
                      <a:srgbClr val="323232"/>
                    </a:solidFill>
                    <a:latin typeface="Calibri"/>
                  </a:defRPr>
                </a:pPr>
                <a:endParaRPr lang="en-US"/>
              </a:p>
            </c:txPr>
            <c:dLblPos val="outEnd"/>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cat>
            <c:numRef>
              <c:f>'User Story 1'!$A$86:$A$155</c:f>
              <c:numCache>
                <c:formatCode>General</c:formatCode>
                <c:ptCount val="70"/>
                <c:pt idx="0">
                  <c:v>62</c:v>
                </c:pt>
                <c:pt idx="1">
                  <c:v>63</c:v>
                </c:pt>
                <c:pt idx="3">
                  <c:v>64</c:v>
                </c:pt>
                <c:pt idx="4">
                  <c:v>65</c:v>
                </c:pt>
                <c:pt idx="5">
                  <c:v>66</c:v>
                </c:pt>
                <c:pt idx="7">
                  <c:v>67</c:v>
                </c:pt>
                <c:pt idx="8">
                  <c:v>68</c:v>
                </c:pt>
                <c:pt idx="9">
                  <c:v>69</c:v>
                </c:pt>
                <c:pt idx="10">
                  <c:v>70</c:v>
                </c:pt>
                <c:pt idx="11">
                  <c:v>71</c:v>
                </c:pt>
                <c:pt idx="12">
                  <c:v>72</c:v>
                </c:pt>
                <c:pt idx="13">
                  <c:v>73</c:v>
                </c:pt>
                <c:pt idx="14">
                  <c:v>74</c:v>
                </c:pt>
                <c:pt idx="15">
                  <c:v>75</c:v>
                </c:pt>
                <c:pt idx="16">
                  <c:v>76</c:v>
                </c:pt>
                <c:pt idx="17">
                  <c:v>77</c:v>
                </c:pt>
                <c:pt idx="18">
                  <c:v>78</c:v>
                </c:pt>
                <c:pt idx="19">
                  <c:v>79</c:v>
                </c:pt>
                <c:pt idx="20">
                  <c:v>80</c:v>
                </c:pt>
                <c:pt idx="21">
                  <c:v>81</c:v>
                </c:pt>
                <c:pt idx="22">
                  <c:v>82</c:v>
                </c:pt>
              </c:numCache>
            </c:numRef>
          </c:cat>
          <c:val>
            <c:numRef>
              <c:f>'User Story 1'!$F$86:$F$155</c:f>
              <c:numCache>
                <c:formatCode>General</c:formatCode>
                <c:ptCount val="70"/>
                <c:pt idx="7">
                  <c:v>0</c:v>
                </c:pt>
              </c:numCache>
            </c:numRef>
          </c:val>
          <c:extLst>
            <c:ext xmlns:c16="http://schemas.microsoft.com/office/drawing/2014/chart" uri="{C3380CC4-5D6E-409C-BE32-E72D297353CC}">
              <c16:uniqueId val="{00000003-7485-4A77-BDEB-44748529526F}"/>
            </c:ext>
          </c:extLst>
        </c:ser>
        <c:dLbls>
          <c:showLegendKey val="0"/>
          <c:showVal val="0"/>
          <c:showCatName val="0"/>
          <c:showSerName val="0"/>
          <c:showPercent val="0"/>
          <c:showBubbleSize val="0"/>
        </c:dLbls>
        <c:gapWidth val="219"/>
        <c:overlap val="-27"/>
        <c:axId val="47764545"/>
        <c:axId val="86834804"/>
      </c:barChart>
      <c:catAx>
        <c:axId val="47764545"/>
        <c:scaling>
          <c:orientation val="minMax"/>
        </c:scaling>
        <c:delete val="0"/>
        <c:axPos val="b"/>
        <c:numFmt formatCode="General" sourceLinked="0"/>
        <c:majorTickMark val="none"/>
        <c:minorTickMark val="none"/>
        <c:tickLblPos val="nextTo"/>
        <c:spPr>
          <a:ln w="9360">
            <a:solidFill>
              <a:srgbClr val="E0E0E0"/>
            </a:solidFill>
            <a:round/>
          </a:ln>
        </c:spPr>
        <c:txPr>
          <a:bodyPr/>
          <a:lstStyle/>
          <a:p>
            <a:pPr>
              <a:defRPr sz="900" b="0" strike="noStrike" spc="-1">
                <a:solidFill>
                  <a:srgbClr val="7A7A7A"/>
                </a:solidFill>
                <a:latin typeface="Calibri"/>
              </a:defRPr>
            </a:pPr>
            <a:endParaRPr lang="en-US"/>
          </a:p>
        </c:txPr>
        <c:crossAx val="86834804"/>
        <c:crosses val="autoZero"/>
        <c:auto val="1"/>
        <c:lblAlgn val="ctr"/>
        <c:lblOffset val="100"/>
        <c:noMultiLvlLbl val="0"/>
      </c:catAx>
      <c:valAx>
        <c:axId val="86834804"/>
        <c:scaling>
          <c:orientation val="minMax"/>
        </c:scaling>
        <c:delete val="0"/>
        <c:axPos val="l"/>
        <c:majorGridlines>
          <c:spPr>
            <a:ln w="9360">
              <a:solidFill>
                <a:srgbClr val="E0E0E0"/>
              </a:solidFill>
              <a:round/>
            </a:ln>
          </c:spPr>
        </c:majorGridlines>
        <c:numFmt formatCode="General" sourceLinked="0"/>
        <c:majorTickMark val="none"/>
        <c:minorTickMark val="none"/>
        <c:tickLblPos val="nextTo"/>
        <c:spPr>
          <a:ln w="9360">
            <a:noFill/>
          </a:ln>
        </c:spPr>
        <c:txPr>
          <a:bodyPr/>
          <a:lstStyle/>
          <a:p>
            <a:pPr>
              <a:defRPr sz="900" b="0" strike="noStrike" spc="-1">
                <a:solidFill>
                  <a:srgbClr val="7A7A7A"/>
                </a:solidFill>
                <a:latin typeface="Calibri"/>
              </a:defRPr>
            </a:pPr>
            <a:endParaRPr lang="en-US"/>
          </a:p>
        </c:txPr>
        <c:crossAx val="47764545"/>
        <c:crosses val="autoZero"/>
        <c:crossBetween val="between"/>
      </c:valAx>
      <c:spPr>
        <a:noFill/>
        <a:ln w="0">
          <a:noFill/>
        </a:ln>
      </c:spPr>
    </c:plotArea>
    <c:legend>
      <c:legendPos val="b"/>
      <c:overlay val="0"/>
      <c:spPr>
        <a:noFill/>
        <a:ln w="0">
          <a:noFill/>
        </a:ln>
      </c:spPr>
      <c:txPr>
        <a:bodyPr/>
        <a:lstStyle/>
        <a:p>
          <a:pPr>
            <a:defRPr sz="900" b="0" strike="noStrike" spc="-1">
              <a:solidFill>
                <a:srgbClr val="7A7A7A"/>
              </a:solidFill>
              <a:latin typeface="Calibri"/>
            </a:defRPr>
          </a:pPr>
          <a:endParaRPr lang="en-US"/>
        </a:p>
      </c:txPr>
    </c:legend>
    <c:plotVisOnly val="1"/>
    <c:dispBlanksAs val="gap"/>
    <c:showDLblsOverMax val="1"/>
  </c:chart>
  <c:spPr>
    <a:solidFill>
      <a:srgbClr val="FFFFFF"/>
    </a:solidFill>
    <a:ln w="9360">
      <a:solidFill>
        <a:srgbClr val="E0E0E0"/>
      </a:solidFill>
      <a:round/>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0</xdr:col>
      <xdr:colOff>95400</xdr:colOff>
      <xdr:row>0</xdr:row>
      <xdr:rowOff>171360</xdr:rowOff>
    </xdr:from>
    <xdr:to>
      <xdr:col>0</xdr:col>
      <xdr:colOff>857160</xdr:colOff>
      <xdr:row>3</xdr:row>
      <xdr:rowOff>56880</xdr:rowOff>
    </xdr:to>
    <xdr:pic>
      <xdr:nvPicPr>
        <xdr:cNvPr id="2" name="Picture 2" descr="image533567">
          <a:extLst>
            <a:ext uri="{FF2B5EF4-FFF2-40B4-BE49-F238E27FC236}">
              <a16:creationId xmlns:a16="http://schemas.microsoft.com/office/drawing/2014/main" id="{00000000-0008-0000-0100-000002000000}"/>
            </a:ext>
          </a:extLst>
        </xdr:cNvPr>
        <xdr:cNvPicPr/>
      </xdr:nvPicPr>
      <xdr:blipFill>
        <a:blip xmlns:r="http://schemas.openxmlformats.org/officeDocument/2006/relationships" r:embed="rId1"/>
        <a:stretch/>
      </xdr:blipFill>
      <xdr:spPr>
        <a:xfrm>
          <a:off x="95400" y="171360"/>
          <a:ext cx="761760" cy="761760"/>
        </a:xfrm>
        <a:prstGeom prst="rect">
          <a:avLst/>
        </a:prstGeom>
        <a:ln w="0">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14</xdr:col>
      <xdr:colOff>260640</xdr:colOff>
      <xdr:row>38</xdr:row>
      <xdr:rowOff>115560</xdr:rowOff>
    </xdr:to>
    <xdr:graphicFrame macro="">
      <xdr:nvGraphicFramePr>
        <xdr:cNvPr id="2" name="Chart 1">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858240</xdr:colOff>
      <xdr:row>4</xdr:row>
      <xdr:rowOff>124560</xdr:rowOff>
    </xdr:to>
    <xdr:pic>
      <xdr:nvPicPr>
        <xdr:cNvPr id="2" name="Picture 2">
          <a:extLst>
            <a:ext uri="{FF2B5EF4-FFF2-40B4-BE49-F238E27FC236}">
              <a16:creationId xmlns:a16="http://schemas.microsoft.com/office/drawing/2014/main" id="{00000000-0008-0000-0600-000002000000}"/>
            </a:ext>
          </a:extLst>
        </xdr:cNvPr>
        <xdr:cNvPicPr/>
      </xdr:nvPicPr>
      <xdr:blipFill>
        <a:blip xmlns:r="http://schemas.openxmlformats.org/officeDocument/2006/relationships" r:embed="rId1"/>
        <a:stretch/>
      </xdr:blipFill>
      <xdr:spPr>
        <a:xfrm>
          <a:off x="0" y="0"/>
          <a:ext cx="1140120" cy="1124640"/>
        </a:xfrm>
        <a:prstGeom prst="rect">
          <a:avLst/>
        </a:prstGeom>
        <a:ln w="0">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49"/>
  <sheetViews>
    <sheetView showGridLines="0" zoomScaleNormal="100" workbookViewId="0">
      <selection activeCell="A13" sqref="A13:F13"/>
    </sheetView>
  </sheetViews>
  <sheetFormatPr defaultColWidth="11.5703125" defaultRowHeight="15" zeroHeight="1"/>
  <cols>
    <col min="1" max="1" width="12" style="1" customWidth="1"/>
    <col min="2" max="2" width="17" style="1" customWidth="1"/>
    <col min="3" max="3" width="16.5703125" style="1" customWidth="1"/>
    <col min="4" max="4" width="31.42578125" style="1" customWidth="1"/>
    <col min="5" max="5" width="34.42578125" style="1" customWidth="1"/>
    <col min="6" max="6" width="12.28515625" style="1" customWidth="1"/>
    <col min="7" max="1024" width="11.5703125" style="1" hidden="1"/>
  </cols>
  <sheetData>
    <row r="1" spans="1:6">
      <c r="A1" s="2"/>
      <c r="B1" s="3"/>
      <c r="C1" s="3"/>
      <c r="D1" s="3"/>
      <c r="E1" s="4" t="s">
        <v>0</v>
      </c>
      <c r="F1" s="3"/>
    </row>
    <row r="2" spans="1:6" ht="20.25">
      <c r="A2" s="5" t="s">
        <v>1</v>
      </c>
      <c r="B2" s="6"/>
      <c r="C2" s="6"/>
      <c r="D2" s="6"/>
      <c r="E2" s="6"/>
      <c r="F2" s="6"/>
    </row>
    <row r="3" spans="1:6">
      <c r="A3" s="6"/>
      <c r="B3" s="6"/>
      <c r="C3" s="6"/>
      <c r="D3" s="6"/>
      <c r="E3" s="6"/>
      <c r="F3" s="6"/>
    </row>
    <row r="4" spans="1:6" ht="15" customHeight="1">
      <c r="A4" s="228" t="s">
        <v>2</v>
      </c>
      <c r="B4" s="228"/>
      <c r="C4" s="228"/>
      <c r="D4" s="228"/>
      <c r="E4" s="228"/>
      <c r="F4" s="6"/>
    </row>
    <row r="5" spans="1:6" ht="14.25" customHeight="1">
      <c r="A5" s="229" t="s">
        <v>3</v>
      </c>
      <c r="B5" s="229"/>
      <c r="C5" s="230" t="s">
        <v>4</v>
      </c>
      <c r="D5" s="230"/>
      <c r="E5" s="230"/>
      <c r="F5" s="6"/>
    </row>
    <row r="6" spans="1:6" ht="29.25" customHeight="1">
      <c r="A6" s="231" t="s">
        <v>5</v>
      </c>
      <c r="B6" s="231"/>
      <c r="C6" s="227" t="s">
        <v>6</v>
      </c>
      <c r="D6" s="227"/>
      <c r="E6" s="227"/>
      <c r="F6" s="6"/>
    </row>
    <row r="7" spans="1:6" ht="29.25" customHeight="1">
      <c r="A7" s="7"/>
      <c r="B7" s="7"/>
      <c r="C7" s="8"/>
      <c r="D7" s="8"/>
      <c r="E7" s="8"/>
      <c r="F7" s="6"/>
    </row>
    <row r="8" spans="1:6" s="9" customFormat="1" ht="29.25" customHeight="1">
      <c r="A8" s="226" t="s">
        <v>7</v>
      </c>
      <c r="B8" s="226"/>
      <c r="C8" s="226"/>
      <c r="D8" s="226"/>
      <c r="E8" s="226"/>
      <c r="F8" s="226"/>
    </row>
    <row r="9" spans="1:6" s="9" customFormat="1" ht="15" customHeight="1">
      <c r="A9" s="10" t="s">
        <v>8</v>
      </c>
      <c r="B9" s="10" t="s">
        <v>9</v>
      </c>
      <c r="C9" s="10" t="s">
        <v>10</v>
      </c>
      <c r="D9" s="10" t="s">
        <v>11</v>
      </c>
      <c r="E9" s="10" t="s">
        <v>12</v>
      </c>
      <c r="F9" s="10" t="s">
        <v>13</v>
      </c>
    </row>
    <row r="10" spans="1:6" s="9" customFormat="1" ht="38.25">
      <c r="A10" s="11" t="s">
        <v>14</v>
      </c>
      <c r="B10" s="12" t="s">
        <v>15</v>
      </c>
      <c r="C10" s="13" t="s">
        <v>16</v>
      </c>
      <c r="D10" s="14" t="s">
        <v>17</v>
      </c>
      <c r="E10" s="15" t="s">
        <v>18</v>
      </c>
      <c r="F10" s="16" t="s">
        <v>19</v>
      </c>
    </row>
    <row r="11" spans="1:6" s="9" customFormat="1" ht="25.5">
      <c r="A11" s="11">
        <v>1.3</v>
      </c>
      <c r="B11" s="12">
        <v>43082</v>
      </c>
      <c r="C11" s="13" t="s">
        <v>16</v>
      </c>
      <c r="D11" s="14" t="s">
        <v>20</v>
      </c>
      <c r="E11" s="15" t="s">
        <v>18</v>
      </c>
      <c r="F11" s="16" t="s">
        <v>19</v>
      </c>
    </row>
    <row r="12" spans="1:6" s="9" customFormat="1" ht="102">
      <c r="A12" s="17">
        <v>1.4</v>
      </c>
      <c r="B12" s="18" t="s">
        <v>21</v>
      </c>
      <c r="C12" s="19" t="s">
        <v>16</v>
      </c>
      <c r="D12" s="20" t="s">
        <v>22</v>
      </c>
      <c r="E12" s="21" t="s">
        <v>18</v>
      </c>
      <c r="F12" s="16" t="s">
        <v>19</v>
      </c>
    </row>
    <row r="13" spans="1:6" s="9" customFormat="1" ht="30" customHeight="1">
      <c r="A13" s="227" t="s">
        <v>23</v>
      </c>
      <c r="B13" s="227"/>
      <c r="C13" s="227"/>
      <c r="D13" s="227"/>
      <c r="E13" s="227"/>
      <c r="F13" s="227"/>
    </row>
    <row r="14" spans="1:6">
      <c r="A14" s="6"/>
      <c r="B14" s="6"/>
      <c r="C14" s="6"/>
      <c r="D14" s="6"/>
      <c r="E14" s="6"/>
      <c r="F14" s="6"/>
    </row>
    <row r="15" spans="1:6">
      <c r="A15" s="6"/>
      <c r="B15" s="6"/>
      <c r="C15" s="6"/>
      <c r="D15" s="6"/>
      <c r="E15" s="6"/>
      <c r="F15" s="6"/>
    </row>
    <row r="16" spans="1:6">
      <c r="A16" s="6"/>
      <c r="B16" s="6"/>
      <c r="C16" s="6"/>
      <c r="D16" s="6"/>
      <c r="E16" s="6"/>
      <c r="F16" s="6"/>
    </row>
    <row r="17" spans="1:6">
      <c r="A17" s="6"/>
      <c r="B17" s="6"/>
      <c r="C17" s="6"/>
      <c r="D17" s="6"/>
      <c r="E17" s="6"/>
      <c r="F17" s="6"/>
    </row>
    <row r="18" spans="1:6">
      <c r="A18" s="6"/>
      <c r="B18" s="6"/>
      <c r="C18" s="6"/>
      <c r="D18" s="6"/>
      <c r="E18" s="6"/>
      <c r="F18" s="6"/>
    </row>
    <row r="19" spans="1:6">
      <c r="A19" s="6"/>
      <c r="B19" s="6"/>
      <c r="C19" s="6"/>
      <c r="D19" s="6"/>
      <c r="E19" s="6"/>
    </row>
    <row r="20" spans="1:6"/>
    <row r="21" spans="1:6"/>
    <row r="22" spans="1:6"/>
    <row r="23" spans="1:6"/>
    <row r="24" spans="1:6"/>
    <row r="25" spans="1:6"/>
    <row r="26" spans="1:6"/>
    <row r="27" spans="1:6"/>
    <row r="29" spans="1:6"/>
    <row r="30" spans="1:6"/>
    <row r="31" spans="1:6"/>
    <row r="32" spans="1:6"/>
    <row r="33"/>
    <row r="34"/>
    <row r="35"/>
    <row r="36"/>
    <row r="37"/>
    <row r="38"/>
    <row r="39"/>
    <row r="40"/>
    <row r="41"/>
    <row r="42"/>
    <row r="43"/>
    <row r="44"/>
    <row r="45"/>
    <row r="46"/>
    <row r="47"/>
    <row r="48"/>
    <row r="49"/>
  </sheetData>
  <mergeCells count="7">
    <mergeCell ref="A8:F8"/>
    <mergeCell ref="A13:F13"/>
    <mergeCell ref="A4:E4"/>
    <mergeCell ref="A5:B5"/>
    <mergeCell ref="C5:E5"/>
    <mergeCell ref="A6:B6"/>
    <mergeCell ref="C6:E6"/>
  </mergeCells>
  <pageMargins left="0.7" right="0.7" top="0.75" bottom="0.75" header="0.511811023622047" footer="0.511811023622047"/>
  <pageSetup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J33"/>
  <sheetViews>
    <sheetView showGridLines="0" zoomScaleNormal="100" workbookViewId="0"/>
  </sheetViews>
  <sheetFormatPr defaultColWidth="9.140625" defaultRowHeight="15"/>
  <cols>
    <col min="1" max="1" width="17.28515625" style="22" customWidth="1"/>
    <col min="2" max="2" width="11.42578125" style="22" customWidth="1"/>
    <col min="3" max="3" width="18.7109375" style="22" customWidth="1"/>
    <col min="4" max="4" width="21.140625" style="22" customWidth="1"/>
    <col min="5" max="1024" width="9.140625" style="22"/>
  </cols>
  <sheetData>
    <row r="1" spans="1:11" s="23" customFormat="1">
      <c r="B1" s="24"/>
      <c r="C1" s="24"/>
      <c r="D1" s="24"/>
      <c r="E1" s="24"/>
      <c r="F1" s="24"/>
      <c r="G1" s="24"/>
      <c r="H1" s="24"/>
      <c r="I1" s="25" t="s">
        <v>24</v>
      </c>
      <c r="J1" s="24"/>
      <c r="K1" s="24"/>
    </row>
    <row r="2" spans="1:11" ht="25.5" customHeight="1">
      <c r="B2" s="232" t="s">
        <v>25</v>
      </c>
      <c r="C2" s="232"/>
      <c r="D2" s="232"/>
      <c r="E2" s="232"/>
      <c r="F2" s="232"/>
      <c r="G2" s="232"/>
      <c r="H2" s="232"/>
      <c r="I2" s="232"/>
      <c r="J2" s="233" t="s">
        <v>26</v>
      </c>
      <c r="K2" s="233"/>
    </row>
    <row r="3" spans="1:11" ht="28.5" customHeight="1">
      <c r="B3" s="234" t="s">
        <v>27</v>
      </c>
      <c r="C3" s="234"/>
      <c r="D3" s="234"/>
      <c r="E3" s="234"/>
      <c r="F3" s="235" t="s">
        <v>28</v>
      </c>
      <c r="G3" s="235"/>
      <c r="H3" s="235"/>
      <c r="I3" s="235"/>
      <c r="J3" s="233"/>
      <c r="K3" s="233"/>
    </row>
    <row r="4" spans="1:11" ht="18" customHeight="1">
      <c r="B4" s="26"/>
      <c r="C4" s="26"/>
      <c r="D4" s="26"/>
      <c r="E4" s="26"/>
      <c r="F4" s="27"/>
      <c r="G4" s="27"/>
      <c r="H4" s="27"/>
      <c r="I4" s="27"/>
      <c r="J4" s="28"/>
      <c r="K4" s="28"/>
    </row>
    <row r="6" spans="1:11" ht="23.25">
      <c r="A6" s="29" t="s">
        <v>29</v>
      </c>
    </row>
    <row r="7" spans="1:11" ht="12.75" customHeight="1">
      <c r="A7" s="236" t="s">
        <v>30</v>
      </c>
      <c r="B7" s="236"/>
      <c r="C7" s="236"/>
      <c r="D7" s="236"/>
      <c r="E7" s="236"/>
      <c r="F7" s="236"/>
      <c r="G7" s="236"/>
      <c r="H7" s="236"/>
      <c r="I7" s="236"/>
    </row>
    <row r="8" spans="1:11" ht="20.25" customHeight="1">
      <c r="A8" s="236"/>
      <c r="B8" s="236"/>
      <c r="C8" s="236"/>
      <c r="D8" s="236"/>
      <c r="E8" s="236"/>
      <c r="F8" s="236"/>
      <c r="G8" s="236"/>
      <c r="H8" s="236"/>
      <c r="I8" s="236"/>
    </row>
    <row r="9" spans="1:11" ht="12.75" customHeight="1">
      <c r="A9" s="236" t="s">
        <v>31</v>
      </c>
      <c r="B9" s="236"/>
      <c r="C9" s="236"/>
      <c r="D9" s="236"/>
      <c r="E9" s="236"/>
      <c r="F9" s="236"/>
      <c r="G9" s="236"/>
      <c r="H9" s="236"/>
      <c r="I9" s="236"/>
    </row>
    <row r="10" spans="1:11" ht="21" customHeight="1">
      <c r="A10" s="236"/>
      <c r="B10" s="236"/>
      <c r="C10" s="236"/>
      <c r="D10" s="236"/>
      <c r="E10" s="236"/>
      <c r="F10" s="236"/>
      <c r="G10" s="236"/>
      <c r="H10" s="236"/>
      <c r="I10" s="236"/>
    </row>
    <row r="11" spans="1:11">
      <c r="A11" s="237" t="s">
        <v>32</v>
      </c>
      <c r="B11" s="237"/>
      <c r="C11" s="237"/>
      <c r="D11" s="237"/>
      <c r="E11" s="237"/>
      <c r="F11" s="237"/>
      <c r="G11" s="237"/>
      <c r="H11" s="237"/>
      <c r="I11" s="237"/>
    </row>
    <row r="12" spans="1:11">
      <c r="A12" s="30"/>
      <c r="B12" s="30"/>
      <c r="C12" s="30"/>
      <c r="D12" s="30"/>
      <c r="E12" s="30"/>
      <c r="F12" s="30"/>
      <c r="G12" s="30"/>
      <c r="H12" s="30"/>
      <c r="I12" s="30"/>
    </row>
    <row r="13" spans="1:11" ht="23.25">
      <c r="A13" s="29" t="s">
        <v>33</v>
      </c>
    </row>
    <row r="14" spans="1:11" ht="12.75" customHeight="1">
      <c r="A14" s="31" t="s">
        <v>34</v>
      </c>
      <c r="B14" s="238" t="s">
        <v>35</v>
      </c>
      <c r="C14" s="238"/>
      <c r="D14" s="238"/>
      <c r="E14" s="238"/>
      <c r="F14" s="238"/>
      <c r="G14" s="238"/>
      <c r="H14" s="238"/>
      <c r="I14" s="238"/>
      <c r="J14" s="238"/>
      <c r="K14" s="238"/>
    </row>
    <row r="15" spans="1:11" ht="14.25" customHeight="1">
      <c r="A15" s="31" t="s">
        <v>36</v>
      </c>
      <c r="B15" s="238" t="s">
        <v>37</v>
      </c>
      <c r="C15" s="238"/>
      <c r="D15" s="238"/>
      <c r="E15" s="238"/>
      <c r="F15" s="238"/>
      <c r="G15" s="238"/>
      <c r="H15" s="238"/>
      <c r="I15" s="238"/>
      <c r="J15" s="238"/>
      <c r="K15" s="238"/>
    </row>
    <row r="16" spans="1:11" ht="14.25" customHeight="1">
      <c r="A16" s="31"/>
      <c r="B16" s="238" t="s">
        <v>38</v>
      </c>
      <c r="C16" s="238"/>
      <c r="D16" s="238"/>
      <c r="E16" s="238"/>
      <c r="F16" s="238"/>
      <c r="G16" s="238"/>
      <c r="H16" s="238"/>
      <c r="I16" s="238"/>
      <c r="J16" s="238"/>
      <c r="K16" s="238"/>
    </row>
    <row r="17" spans="1:14" ht="14.25" customHeight="1">
      <c r="A17" s="31"/>
      <c r="B17" s="238" t="s">
        <v>39</v>
      </c>
      <c r="C17" s="238"/>
      <c r="D17" s="238"/>
      <c r="E17" s="238"/>
      <c r="F17" s="238"/>
      <c r="G17" s="238"/>
      <c r="H17" s="238"/>
      <c r="I17" s="238"/>
      <c r="J17" s="238"/>
      <c r="K17" s="238"/>
    </row>
    <row r="19" spans="1:14" ht="23.25">
      <c r="A19" s="29" t="s">
        <v>40</v>
      </c>
    </row>
    <row r="20" spans="1:14" ht="12.75" customHeight="1">
      <c r="A20" s="31" t="s">
        <v>41</v>
      </c>
      <c r="B20" s="238" t="s">
        <v>42</v>
      </c>
      <c r="C20" s="238"/>
      <c r="D20" s="238"/>
      <c r="E20" s="238"/>
      <c r="F20" s="238"/>
      <c r="G20" s="238"/>
    </row>
    <row r="21" spans="1:14" ht="12.75" customHeight="1">
      <c r="A21" s="31" t="s">
        <v>43</v>
      </c>
      <c r="B21" s="238" t="s">
        <v>44</v>
      </c>
      <c r="C21" s="238"/>
      <c r="D21" s="238"/>
      <c r="E21" s="238"/>
      <c r="F21" s="238"/>
      <c r="G21" s="238"/>
    </row>
    <row r="22" spans="1:14" ht="12.75" customHeight="1">
      <c r="A22" s="31" t="s">
        <v>45</v>
      </c>
      <c r="B22" s="238" t="s">
        <v>46</v>
      </c>
      <c r="C22" s="238"/>
      <c r="D22" s="238"/>
      <c r="E22" s="238"/>
      <c r="F22" s="238"/>
      <c r="G22" s="238"/>
    </row>
    <row r="24" spans="1:14" ht="23.25">
      <c r="A24" s="29" t="s">
        <v>47</v>
      </c>
    </row>
    <row r="25" spans="1:14">
      <c r="A25" s="33" t="s">
        <v>48</v>
      </c>
      <c r="C25" s="33"/>
      <c r="D25" s="33"/>
      <c r="E25" s="33"/>
      <c r="F25" s="33"/>
      <c r="G25" s="33"/>
      <c r="H25" s="33"/>
      <c r="I25" s="33"/>
      <c r="J25" s="33"/>
      <c r="K25" s="33"/>
      <c r="L25" s="33"/>
      <c r="M25" s="33"/>
      <c r="N25" s="34"/>
    </row>
    <row r="26" spans="1:14">
      <c r="A26" s="33" t="s">
        <v>49</v>
      </c>
      <c r="C26" s="33"/>
      <c r="D26" s="33"/>
      <c r="E26" s="33"/>
      <c r="F26" s="33"/>
      <c r="G26" s="33"/>
      <c r="H26" s="33"/>
      <c r="I26" s="33"/>
      <c r="J26" s="33"/>
      <c r="K26" s="33"/>
      <c r="L26" s="33"/>
      <c r="M26" s="33"/>
      <c r="N26" s="34"/>
    </row>
    <row r="27" spans="1:14">
      <c r="A27" s="33" t="s">
        <v>50</v>
      </c>
      <c r="C27" s="33"/>
      <c r="D27" s="33"/>
      <c r="E27" s="33"/>
      <c r="F27" s="33"/>
      <c r="G27" s="33"/>
      <c r="H27" s="33"/>
      <c r="I27" s="33"/>
      <c r="J27" s="33"/>
      <c r="K27" s="33"/>
      <c r="L27" s="33"/>
      <c r="M27" s="33"/>
      <c r="N27" s="34"/>
    </row>
    <row r="29" spans="1:14" ht="21.75" customHeight="1">
      <c r="B29" s="239" t="s">
        <v>51</v>
      </c>
      <c r="C29" s="239"/>
      <c r="D29" s="239"/>
    </row>
    <row r="30" spans="1:14" ht="90" customHeight="1">
      <c r="B30" s="35"/>
      <c r="C30" s="36" t="s">
        <v>52</v>
      </c>
      <c r="D30" s="36" t="s">
        <v>53</v>
      </c>
    </row>
    <row r="32" spans="1:14" ht="23.25">
      <c r="A32" s="29" t="s">
        <v>54</v>
      </c>
    </row>
    <row r="33" spans="1:1">
      <c r="A33" s="33" t="s">
        <v>55</v>
      </c>
    </row>
  </sheetData>
  <mergeCells count="15">
    <mergeCell ref="B17:K17"/>
    <mergeCell ref="B20:G20"/>
    <mergeCell ref="B21:G21"/>
    <mergeCell ref="B22:G22"/>
    <mergeCell ref="B29:D29"/>
    <mergeCell ref="A9:I10"/>
    <mergeCell ref="A11:I11"/>
    <mergeCell ref="B14:K14"/>
    <mergeCell ref="B15:K15"/>
    <mergeCell ref="B16:K16"/>
    <mergeCell ref="B2:I2"/>
    <mergeCell ref="J2:K3"/>
    <mergeCell ref="B3:E3"/>
    <mergeCell ref="F3:I3"/>
    <mergeCell ref="A7:I8"/>
  </mergeCells>
  <pageMargins left="0.7" right="0.7" top="0.75" bottom="0.75" header="0.511811023622047" footer="0.511811023622047"/>
  <pageSetup orientation="portrait" horizontalDpi="300" verticalDpi="30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MJ16"/>
  <sheetViews>
    <sheetView showGridLines="0" zoomScaleNormal="100" workbookViewId="0">
      <selection activeCell="A2" sqref="A2"/>
    </sheetView>
  </sheetViews>
  <sheetFormatPr defaultColWidth="9.140625" defaultRowHeight="15"/>
  <cols>
    <col min="1" max="1" width="8.5703125" style="37" customWidth="1"/>
    <col min="2" max="2" width="9.28515625" style="38" customWidth="1"/>
    <col min="3" max="3" width="14.5703125" style="38" customWidth="1"/>
    <col min="4" max="4" width="29.28515625" style="38" customWidth="1"/>
    <col min="5" max="5" width="31.28515625" style="38" customWidth="1"/>
    <col min="6" max="6" width="31.140625" style="38" customWidth="1"/>
    <col min="7" max="7" width="11.85546875" style="38" customWidth="1"/>
    <col min="8" max="1024" width="9.140625" style="38"/>
  </cols>
  <sheetData>
    <row r="1" spans="1:10">
      <c r="A1" s="39"/>
      <c r="B1" s="39"/>
      <c r="C1" s="39"/>
      <c r="D1" s="39"/>
      <c r="F1" s="39"/>
      <c r="G1" s="39"/>
      <c r="H1" s="39"/>
      <c r="I1" s="39"/>
      <c r="J1" s="39"/>
    </row>
    <row r="2" spans="1:10" s="40" customFormat="1" ht="25.5">
      <c r="A2" s="240" t="s">
        <v>56</v>
      </c>
      <c r="B2" s="240"/>
      <c r="C2" s="240"/>
      <c r="D2" s="240"/>
      <c r="E2" s="240"/>
      <c r="F2" s="240"/>
    </row>
    <row r="3" spans="1:10">
      <c r="A3" s="41"/>
      <c r="B3" s="42"/>
      <c r="E3" s="43"/>
    </row>
    <row r="5" spans="1:10" s="38" customFormat="1" ht="25.5">
      <c r="D5" s="44" t="s">
        <v>57</v>
      </c>
      <c r="E5" s="45"/>
    </row>
    <row r="6" spans="1:10" s="38" customFormat="1" ht="12.75"/>
    <row r="7" spans="1:10" ht="20.25" customHeight="1">
      <c r="A7" s="46" t="s">
        <v>58</v>
      </c>
      <c r="B7" s="46" t="s">
        <v>59</v>
      </c>
      <c r="C7" s="47" t="s">
        <v>60</v>
      </c>
      <c r="D7" s="47" t="s">
        <v>61</v>
      </c>
      <c r="E7" s="47" t="s">
        <v>62</v>
      </c>
      <c r="F7" s="47" t="s">
        <v>63</v>
      </c>
    </row>
    <row r="8" spans="1:10">
      <c r="A8" s="48">
        <v>1</v>
      </c>
      <c r="B8" s="48"/>
      <c r="C8" s="49" t="s">
        <v>64</v>
      </c>
      <c r="D8" s="38" t="s">
        <v>64</v>
      </c>
      <c r="E8" s="50"/>
      <c r="F8" s="51"/>
    </row>
    <row r="9" spans="1:10">
      <c r="A9" s="48">
        <v>2</v>
      </c>
      <c r="B9" s="48" t="s">
        <v>65</v>
      </c>
      <c r="C9" s="49" t="s">
        <v>66</v>
      </c>
      <c r="D9" s="38" t="s">
        <v>66</v>
      </c>
      <c r="E9" s="50"/>
      <c r="F9" s="51"/>
    </row>
    <row r="10" spans="1:10">
      <c r="A10" s="48">
        <v>3</v>
      </c>
      <c r="B10" s="48" t="s">
        <v>65</v>
      </c>
      <c r="C10" s="49" t="s">
        <v>67</v>
      </c>
      <c r="D10" s="38" t="s">
        <v>67</v>
      </c>
      <c r="E10" s="51"/>
      <c r="F10" s="51"/>
    </row>
    <row r="11" spans="1:10">
      <c r="A11" s="48">
        <v>4</v>
      </c>
      <c r="B11" s="48" t="s">
        <v>68</v>
      </c>
      <c r="C11" s="49"/>
      <c r="D11" s="52"/>
      <c r="E11" s="51"/>
      <c r="F11" s="51"/>
    </row>
    <row r="12" spans="1:10">
      <c r="A12" s="48">
        <v>5</v>
      </c>
      <c r="B12" s="48" t="s">
        <v>68</v>
      </c>
      <c r="C12" s="49"/>
      <c r="D12" s="52"/>
      <c r="E12" s="51"/>
      <c r="F12" s="51"/>
    </row>
    <row r="13" spans="1:10">
      <c r="A13" s="48">
        <v>6</v>
      </c>
      <c r="B13" s="48" t="s">
        <v>69</v>
      </c>
      <c r="C13" s="49"/>
      <c r="D13" s="52"/>
      <c r="E13" s="51"/>
      <c r="F13" s="51"/>
    </row>
    <row r="14" spans="1:10">
      <c r="A14" s="48">
        <v>7</v>
      </c>
      <c r="B14" s="48" t="s">
        <v>69</v>
      </c>
      <c r="C14" s="49"/>
      <c r="D14" s="52"/>
      <c r="E14" s="51"/>
      <c r="F14" s="51"/>
    </row>
    <row r="15" spans="1:10">
      <c r="A15" s="48"/>
      <c r="B15" s="48"/>
      <c r="C15" s="49"/>
      <c r="D15" s="52"/>
      <c r="E15" s="51"/>
      <c r="F15" s="51"/>
    </row>
    <row r="16" spans="1:10">
      <c r="A16" s="48"/>
      <c r="B16" s="48"/>
      <c r="C16" s="49"/>
      <c r="D16" s="52"/>
      <c r="E16" s="51"/>
      <c r="F16" s="51"/>
    </row>
  </sheetData>
  <mergeCells count="1">
    <mergeCell ref="A2:F2"/>
  </mergeCells>
  <pageMargins left="0.7" right="0.7" top="0.75" bottom="0.75" header="0.511811023622047" footer="0.511811023622047"/>
  <pageSetup orientation="portrait" horizontalDpi="300" verticalDpi="30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J20"/>
  <sheetViews>
    <sheetView showGridLines="0" zoomScaleNormal="100" workbookViewId="0"/>
  </sheetViews>
  <sheetFormatPr defaultColWidth="8.140625" defaultRowHeight="15"/>
  <cols>
    <col min="1" max="1" width="3.28515625" style="53" customWidth="1"/>
    <col min="2" max="2" width="35.42578125" style="53" customWidth="1"/>
    <col min="3" max="3" width="42" style="53" customWidth="1"/>
    <col min="4" max="4" width="30.140625" style="54" customWidth="1"/>
    <col min="5" max="5" width="14.7109375" style="53" customWidth="1"/>
    <col min="6" max="1024" width="8.140625" style="53"/>
  </cols>
  <sheetData>
    <row r="1" spans="1:11" s="23" customFormat="1" ht="14.25">
      <c r="A1" s="24"/>
      <c r="B1" s="24"/>
      <c r="C1" s="24"/>
      <c r="D1" s="24"/>
      <c r="E1" s="24"/>
      <c r="F1" s="24"/>
      <c r="G1" s="24"/>
      <c r="H1" s="24"/>
      <c r="I1" s="24"/>
      <c r="J1" s="24"/>
      <c r="K1" s="24"/>
    </row>
    <row r="2" spans="1:11" s="23" customFormat="1" ht="26.25">
      <c r="A2" s="241" t="s">
        <v>70</v>
      </c>
      <c r="B2" s="241"/>
      <c r="C2" s="241"/>
      <c r="D2" s="241"/>
      <c r="E2" s="55"/>
      <c r="F2" s="56"/>
      <c r="G2" s="56"/>
      <c r="H2" s="56"/>
      <c r="I2" s="56"/>
      <c r="J2" s="56"/>
      <c r="K2" s="56"/>
    </row>
    <row r="3" spans="1:11" s="23" customFormat="1" ht="14.25">
      <c r="A3" s="56"/>
      <c r="B3" s="56"/>
      <c r="C3" s="56"/>
      <c r="D3" s="56"/>
      <c r="E3" s="56"/>
      <c r="F3" s="56"/>
      <c r="G3" s="56"/>
      <c r="H3" s="56"/>
      <c r="I3" s="56"/>
      <c r="J3" s="56"/>
      <c r="K3" s="56"/>
    </row>
    <row r="4" spans="1:11" ht="20.25">
      <c r="A4" s="57"/>
      <c r="B4" s="58"/>
      <c r="C4" s="58"/>
      <c r="D4" s="59"/>
      <c r="E4" s="60"/>
    </row>
    <row r="5" spans="1:11" ht="24">
      <c r="A5" s="61" t="s">
        <v>58</v>
      </c>
      <c r="B5" s="61" t="s">
        <v>71</v>
      </c>
      <c r="C5" s="61" t="s">
        <v>72</v>
      </c>
      <c r="D5" s="61" t="s">
        <v>73</v>
      </c>
      <c r="E5" s="62"/>
    </row>
    <row r="6" spans="1:11" ht="63.75">
      <c r="A6" s="63">
        <v>1</v>
      </c>
      <c r="B6" s="64" t="s">
        <v>74</v>
      </c>
      <c r="C6" s="64" t="s">
        <v>75</v>
      </c>
      <c r="D6" s="63"/>
    </row>
    <row r="7" spans="1:11" ht="51">
      <c r="A7" s="63">
        <v>2</v>
      </c>
      <c r="B7" s="64" t="s">
        <v>76</v>
      </c>
      <c r="C7" s="64" t="s">
        <v>77</v>
      </c>
      <c r="D7" s="63"/>
    </row>
    <row r="8" spans="1:11" ht="63.75">
      <c r="A8" s="63">
        <v>3</v>
      </c>
      <c r="B8" s="64" t="s">
        <v>78</v>
      </c>
      <c r="C8" s="64" t="s">
        <v>79</v>
      </c>
      <c r="D8" s="63"/>
    </row>
    <row r="9" spans="1:11" ht="63.75">
      <c r="A9" s="63">
        <v>4</v>
      </c>
      <c r="B9" s="63" t="s">
        <v>80</v>
      </c>
      <c r="C9" s="63" t="s">
        <v>81</v>
      </c>
      <c r="D9" s="63"/>
    </row>
    <row r="10" spans="1:11" ht="51">
      <c r="A10" s="63">
        <v>5</v>
      </c>
      <c r="B10" s="64" t="s">
        <v>82</v>
      </c>
      <c r="C10" s="64" t="s">
        <v>83</v>
      </c>
      <c r="D10" s="63"/>
    </row>
    <row r="11" spans="1:11" ht="25.5">
      <c r="A11" s="63">
        <v>6</v>
      </c>
      <c r="B11" s="64" t="s">
        <v>84</v>
      </c>
      <c r="C11" s="64" t="s">
        <v>84</v>
      </c>
      <c r="D11" s="63"/>
      <c r="E11" s="62"/>
      <c r="F11" s="62"/>
    </row>
    <row r="12" spans="1:11" ht="63.75">
      <c r="A12" s="63">
        <v>7</v>
      </c>
      <c r="B12" s="64" t="s">
        <v>85</v>
      </c>
      <c r="C12" s="64" t="s">
        <v>86</v>
      </c>
      <c r="D12" s="63"/>
      <c r="E12" s="62"/>
      <c r="F12" s="62"/>
    </row>
    <row r="13" spans="1:11" ht="178.5">
      <c r="A13" s="63">
        <v>8</v>
      </c>
      <c r="B13" s="64" t="s">
        <v>87</v>
      </c>
      <c r="C13" s="64" t="s">
        <v>88</v>
      </c>
      <c r="D13" s="63"/>
      <c r="E13" s="62"/>
      <c r="F13" s="62"/>
    </row>
    <row r="14" spans="1:11" ht="76.5">
      <c r="A14" s="63">
        <v>9</v>
      </c>
      <c r="B14" s="63" t="s">
        <v>89</v>
      </c>
      <c r="C14" s="63" t="s">
        <v>90</v>
      </c>
      <c r="D14" s="63"/>
      <c r="E14" s="62"/>
      <c r="F14" s="62"/>
    </row>
    <row r="16" spans="1:11" ht="15" customHeight="1">
      <c r="A16" s="242" t="s">
        <v>91</v>
      </c>
      <c r="B16" s="242"/>
      <c r="C16" s="65"/>
      <c r="D16" s="66"/>
    </row>
    <row r="17" spans="1:4" ht="14.25" customHeight="1">
      <c r="A17" s="243" t="s">
        <v>92</v>
      </c>
      <c r="B17" s="243"/>
    </row>
    <row r="20" spans="1:4">
      <c r="A20" s="67"/>
      <c r="B20" s="65"/>
      <c r="C20" s="65"/>
      <c r="D20" s="66"/>
    </row>
  </sheetData>
  <mergeCells count="3">
    <mergeCell ref="A2:D2"/>
    <mergeCell ref="A16:B16"/>
    <mergeCell ref="A17:B17"/>
  </mergeCells>
  <dataValidations count="1">
    <dataValidation type="list" allowBlank="1" showInputMessage="1" showErrorMessage="1" sqref="D6:D14" xr:uid="{00000000-0002-0000-0300-000000000000}">
      <formula1>"Yes,No,NA"</formula1>
      <formula2>0</formula2>
    </dataValidation>
  </dataValidations>
  <pageMargins left="0.7" right="0.7" top="0.75" bottom="0.75" header="0.511811023622047" footer="0.511811023622047"/>
  <pageSetup orientation="portrait" horizontalDpi="300" verticalDpi="300"/>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
  <sheetViews>
    <sheetView zoomScale="117" zoomScaleNormal="117" workbookViewId="0"/>
  </sheetViews>
  <sheetFormatPr defaultColWidth="8.5703125" defaultRowHeight="15"/>
  <sheetData/>
  <pageMargins left="0.7" right="0.7" top="0.75" bottom="0.75" header="0.511811023622047" footer="0.511811023622047"/>
  <pageSetup paperSize="75" orientation="landscape" horizontalDpi="300" verticalDpi="300"/>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J209"/>
  <sheetViews>
    <sheetView showGridLines="0" tabSelected="1" topLeftCell="A55" zoomScaleNormal="100" workbookViewId="0">
      <selection activeCell="B53" sqref="B53"/>
    </sheetView>
  </sheetViews>
  <sheetFormatPr defaultColWidth="9.140625" defaultRowHeight="15"/>
  <cols>
    <col min="1" max="1" width="11.28515625" style="68" customWidth="1"/>
    <col min="2" max="2" width="68.85546875" style="69" customWidth="1"/>
    <col min="3" max="3" width="6" style="70" customWidth="1"/>
    <col min="4" max="4" width="6.5703125" style="70" customWidth="1"/>
    <col min="5" max="5" width="64.28515625" style="70" customWidth="1"/>
    <col min="6" max="6" width="39.5703125" style="70" customWidth="1"/>
    <col min="7" max="9" width="9.7109375" style="70" customWidth="1"/>
    <col min="10" max="10" width="17.7109375" style="70" customWidth="1"/>
    <col min="11" max="1024" width="9.140625" style="70"/>
  </cols>
  <sheetData>
    <row r="1" spans="1:25" s="23" customFormat="1" ht="14.25">
      <c r="A1" s="244"/>
      <c r="B1" s="244"/>
      <c r="C1" s="244"/>
      <c r="D1" s="244"/>
      <c r="E1" s="25"/>
      <c r="F1" s="24"/>
      <c r="G1" s="24"/>
      <c r="H1" s="24"/>
      <c r="I1" s="24"/>
      <c r="J1" s="24"/>
      <c r="K1" s="24"/>
    </row>
    <row r="2" spans="1:25" s="23" customFormat="1" ht="26.25">
      <c r="A2" s="245" t="s">
        <v>70</v>
      </c>
      <c r="B2" s="245"/>
      <c r="C2" s="245"/>
      <c r="D2" s="245"/>
      <c r="E2" s="71"/>
      <c r="F2" s="246"/>
      <c r="G2" s="56"/>
      <c r="H2" s="56"/>
      <c r="I2" s="56"/>
      <c r="J2" s="56"/>
      <c r="K2" s="56"/>
    </row>
    <row r="3" spans="1:25" s="23" customFormat="1" ht="23.25">
      <c r="A3" s="72"/>
      <c r="B3" s="73"/>
      <c r="C3" s="247"/>
      <c r="D3" s="247"/>
      <c r="E3" s="74"/>
      <c r="F3" s="246"/>
      <c r="G3" s="56"/>
      <c r="H3" s="56"/>
      <c r="I3" s="56"/>
      <c r="J3" s="56"/>
      <c r="K3" s="56"/>
    </row>
    <row r="4" spans="1:25" s="79" customFormat="1" ht="38.25">
      <c r="A4" s="75" t="s">
        <v>196</v>
      </c>
      <c r="B4" s="248"/>
      <c r="C4" s="248"/>
      <c r="D4" s="248"/>
      <c r="E4" s="76"/>
      <c r="F4" s="77"/>
      <c r="G4" s="77"/>
      <c r="H4" s="77"/>
      <c r="I4" s="78"/>
      <c r="J4" s="78"/>
      <c r="Y4" s="79" t="s">
        <v>93</v>
      </c>
    </row>
    <row r="5" spans="1:25" s="79" customFormat="1" ht="12.75">
      <c r="A5" s="75" t="s">
        <v>62</v>
      </c>
      <c r="B5" s="248"/>
      <c r="C5" s="248"/>
      <c r="D5" s="248"/>
      <c r="E5" s="76"/>
      <c r="F5" s="77"/>
      <c r="G5" s="77"/>
      <c r="H5" s="77"/>
      <c r="I5" s="78"/>
      <c r="J5" s="78"/>
      <c r="Y5" s="79" t="s">
        <v>94</v>
      </c>
    </row>
    <row r="6" spans="1:25" s="79" customFormat="1" ht="25.5">
      <c r="A6" s="75" t="s">
        <v>95</v>
      </c>
      <c r="B6" s="248"/>
      <c r="C6" s="248"/>
      <c r="D6" s="248"/>
      <c r="E6" s="76"/>
      <c r="F6" s="77"/>
      <c r="G6" s="77"/>
      <c r="H6" s="77"/>
      <c r="I6" s="78"/>
      <c r="J6" s="78"/>
    </row>
    <row r="7" spans="1:25" s="79" customFormat="1" ht="12.75">
      <c r="A7" s="75" t="s">
        <v>96</v>
      </c>
      <c r="B7" s="248" t="s">
        <v>97</v>
      </c>
      <c r="C7" s="248"/>
      <c r="D7" s="248"/>
      <c r="E7" s="76"/>
      <c r="F7" s="77"/>
      <c r="G7" s="77"/>
      <c r="H7" s="77"/>
      <c r="I7" s="80"/>
      <c r="J7" s="78"/>
      <c r="Y7" s="81"/>
    </row>
    <row r="8" spans="1:25" s="83" customFormat="1" ht="12.75">
      <c r="A8" s="75" t="s">
        <v>98</v>
      </c>
      <c r="B8" s="249"/>
      <c r="C8" s="249"/>
      <c r="D8" s="249"/>
      <c r="E8" s="82"/>
      <c r="F8" s="77"/>
    </row>
    <row r="9" spans="1:25" s="83" customFormat="1">
      <c r="A9" s="84" t="s">
        <v>99</v>
      </c>
      <c r="B9" s="85">
        <f>G17</f>
        <v>0</v>
      </c>
      <c r="C9" s="86">
        <f>H17</f>
        <v>0</v>
      </c>
      <c r="D9" s="86">
        <f>I17</f>
        <v>0</v>
      </c>
      <c r="E9" s="86"/>
    </row>
    <row r="10" spans="1:25" s="83" customFormat="1">
      <c r="A10" s="75" t="s">
        <v>100</v>
      </c>
      <c r="B10" s="87">
        <f>SUM(B11:B14)</f>
        <v>0</v>
      </c>
      <c r="C10" s="88">
        <f>SUM(C11:C14)</f>
        <v>0</v>
      </c>
      <c r="D10" s="88">
        <f>SUM(D11:D14)</f>
        <v>0</v>
      </c>
      <c r="E10" s="88"/>
    </row>
    <row r="11" spans="1:25" s="83" customFormat="1">
      <c r="A11" s="75" t="s">
        <v>41</v>
      </c>
      <c r="B11" s="89">
        <f>COUNTIF($G$18:$G$49761,"*Passed")</f>
        <v>0</v>
      </c>
      <c r="C11" s="90">
        <f>COUNTIF($H$18:$H$49761,"*Passed")</f>
        <v>0</v>
      </c>
      <c r="D11" s="90">
        <f>COUNTIF($I$18:$I$49761,"*Passed")</f>
        <v>0</v>
      </c>
      <c r="E11" s="90"/>
    </row>
    <row r="12" spans="1:25" s="83" customFormat="1">
      <c r="A12" s="75" t="s">
        <v>43</v>
      </c>
      <c r="B12" s="89">
        <f>COUNTIF($G$18:$G$49481,"*Failed*")</f>
        <v>0</v>
      </c>
      <c r="C12" s="90">
        <f>COUNTIF($H$18:$H$49481,"*Failed*")</f>
        <v>0</v>
      </c>
      <c r="D12" s="90">
        <f>COUNTIF($I$18:$I$49481,"*Failed*")</f>
        <v>0</v>
      </c>
      <c r="E12" s="90"/>
    </row>
    <row r="13" spans="1:25" s="83" customFormat="1">
      <c r="A13" s="75" t="s">
        <v>45</v>
      </c>
      <c r="B13" s="89">
        <f>COUNTIF($G$18:$G$49481,"*Not Run*")</f>
        <v>0</v>
      </c>
      <c r="C13" s="90">
        <f>COUNTIF($H$18:$H$49481,"*Not Run*")</f>
        <v>0</v>
      </c>
      <c r="D13" s="90">
        <f>COUNTIF($I$18:$I$49481,"*Not Run*")</f>
        <v>0</v>
      </c>
      <c r="E13" s="90"/>
      <c r="F13" s="23"/>
      <c r="G13" s="23"/>
      <c r="H13" s="23"/>
      <c r="I13" s="23"/>
      <c r="J13" s="23"/>
    </row>
    <row r="14" spans="1:25" s="83" customFormat="1">
      <c r="A14" s="75" t="s">
        <v>101</v>
      </c>
      <c r="B14" s="89">
        <f>COUNTIF($G$18:$G$49481,"*NA*")</f>
        <v>0</v>
      </c>
      <c r="C14" s="90">
        <f>COUNTIF($H$18:$H$49481,"*NA*")</f>
        <v>0</v>
      </c>
      <c r="D14" s="90">
        <f>COUNTIF($I$18:$I$49481,"*NA*")</f>
        <v>0</v>
      </c>
      <c r="E14" s="90"/>
      <c r="F14" s="23"/>
      <c r="G14" s="23"/>
      <c r="H14" s="23"/>
      <c r="I14" s="23"/>
      <c r="J14" s="23"/>
    </row>
    <row r="15" spans="1:25" s="83" customFormat="1" ht="38.25">
      <c r="A15" s="75" t="s">
        <v>102</v>
      </c>
      <c r="B15" s="89">
        <f>COUNTIF($G$18:$G$49481,"*Passed in previous build*")</f>
        <v>0</v>
      </c>
      <c r="C15" s="90">
        <f>COUNTIF($H$18:$H$49481,"*Passed in previous build*")</f>
        <v>0</v>
      </c>
      <c r="D15" s="90">
        <f>COUNTIF($I$18:$I$49481,"*Passed in previous build*")</f>
        <v>0</v>
      </c>
      <c r="E15" s="90"/>
      <c r="F15" s="23"/>
      <c r="G15" s="23"/>
      <c r="H15" s="23"/>
      <c r="I15" s="23"/>
      <c r="J15" s="23"/>
    </row>
    <row r="16" spans="1:25" s="97" customFormat="1">
      <c r="A16" s="91"/>
      <c r="B16" s="92"/>
      <c r="C16" s="93"/>
      <c r="D16" s="94"/>
      <c r="E16" s="94"/>
      <c r="F16" s="95"/>
      <c r="G16" s="250" t="s">
        <v>99</v>
      </c>
      <c r="H16" s="250"/>
      <c r="I16" s="250"/>
      <c r="J16" s="96"/>
    </row>
    <row r="17" spans="1:10" s="97" customFormat="1" ht="51">
      <c r="A17" s="75" t="s">
        <v>103</v>
      </c>
      <c r="B17" s="98" t="s">
        <v>104</v>
      </c>
      <c r="C17" s="99" t="s">
        <v>105</v>
      </c>
      <c r="D17" s="99" t="s">
        <v>106</v>
      </c>
      <c r="E17" s="99" t="s">
        <v>107</v>
      </c>
      <c r="F17" s="99"/>
      <c r="G17" s="99"/>
      <c r="H17" s="99"/>
      <c r="I17" s="99"/>
      <c r="J17" s="99" t="s">
        <v>107</v>
      </c>
    </row>
    <row r="18" spans="1:10" s="97" customFormat="1" ht="12.75">
      <c r="A18" s="100"/>
      <c r="B18" s="252" t="s">
        <v>198</v>
      </c>
      <c r="C18" s="252"/>
      <c r="D18" s="252"/>
      <c r="E18" s="102"/>
      <c r="F18" s="101"/>
      <c r="G18" s="103"/>
      <c r="H18" s="103"/>
      <c r="I18" s="103"/>
      <c r="J18" s="101"/>
    </row>
    <row r="19" spans="1:10" s="108" customFormat="1">
      <c r="A19" s="32"/>
      <c r="B19" s="104" t="s">
        <v>197</v>
      </c>
      <c r="C19" s="105"/>
      <c r="D19" s="105"/>
      <c r="E19" s="105"/>
      <c r="F19" s="106"/>
      <c r="G19" s="32"/>
      <c r="H19" s="32"/>
      <c r="I19" s="32"/>
      <c r="J19" s="107"/>
    </row>
    <row r="20" spans="1:10" s="108" customFormat="1">
      <c r="A20" s="32">
        <f t="shared" ref="A20:A90" ca="1" si="0">IF(OFFSET(A20,-1,0) ="",OFFSET(A20,-2,0)+1,OFFSET(A20,-1,0)+1 )</f>
        <v>1</v>
      </c>
      <c r="B20" s="109" t="s">
        <v>223</v>
      </c>
      <c r="C20" s="110"/>
      <c r="D20" s="110"/>
      <c r="E20" s="110"/>
      <c r="F20" s="111"/>
      <c r="G20" s="32"/>
      <c r="H20" s="32"/>
      <c r="I20" s="32"/>
      <c r="J20" s="107"/>
    </row>
    <row r="21" spans="1:10" s="108" customFormat="1">
      <c r="A21" s="32">
        <f t="shared" ca="1" si="0"/>
        <v>2</v>
      </c>
      <c r="B21" s="109" t="s">
        <v>257</v>
      </c>
      <c r="C21" s="110"/>
      <c r="D21" s="110"/>
      <c r="E21" s="110"/>
      <c r="F21" s="111"/>
      <c r="G21" s="32"/>
      <c r="H21" s="32"/>
      <c r="I21" s="32"/>
      <c r="J21" s="107"/>
    </row>
    <row r="22" spans="1:10" s="108" customFormat="1">
      <c r="A22" s="220">
        <f t="shared" ca="1" si="0"/>
        <v>3</v>
      </c>
      <c r="B22" s="109" t="s">
        <v>229</v>
      </c>
      <c r="C22" s="110"/>
      <c r="D22" s="110"/>
      <c r="E22" s="110"/>
      <c r="F22" s="111"/>
      <c r="G22" s="220"/>
      <c r="H22" s="220"/>
      <c r="I22" s="220"/>
      <c r="J22" s="107"/>
    </row>
    <row r="23" spans="1:10" s="108" customFormat="1">
      <c r="A23" s="32">
        <f t="shared" ca="1" si="0"/>
        <v>4</v>
      </c>
      <c r="B23" s="109" t="s">
        <v>258</v>
      </c>
      <c r="C23" s="110"/>
      <c r="D23" s="110"/>
      <c r="E23" s="110"/>
      <c r="F23" s="111"/>
      <c r="G23" s="32"/>
      <c r="H23" s="32"/>
      <c r="I23" s="32"/>
      <c r="J23" s="107"/>
    </row>
    <row r="24" spans="1:10" s="108" customFormat="1">
      <c r="A24" s="199">
        <f t="shared" ca="1" si="0"/>
        <v>5</v>
      </c>
      <c r="B24" s="109" t="s">
        <v>202</v>
      </c>
      <c r="C24" s="110"/>
      <c r="D24" s="110"/>
      <c r="E24" s="110"/>
      <c r="F24" s="111"/>
      <c r="G24" s="199"/>
      <c r="H24" s="199"/>
      <c r="I24" s="199"/>
      <c r="J24" s="107"/>
    </row>
    <row r="25" spans="1:10" s="108" customFormat="1">
      <c r="A25" s="199">
        <f t="shared" ca="1" si="0"/>
        <v>6</v>
      </c>
      <c r="B25" s="200" t="s">
        <v>224</v>
      </c>
      <c r="C25" s="110"/>
      <c r="D25" s="110"/>
      <c r="E25" s="110"/>
      <c r="F25" s="111"/>
      <c r="G25" s="199"/>
      <c r="H25" s="199"/>
      <c r="I25" s="199"/>
      <c r="J25" s="107"/>
    </row>
    <row r="26" spans="1:10" s="108" customFormat="1">
      <c r="A26" s="199">
        <f t="shared" ca="1" si="0"/>
        <v>7</v>
      </c>
      <c r="B26" s="109" t="s">
        <v>203</v>
      </c>
      <c r="C26" s="110"/>
      <c r="D26" s="110"/>
      <c r="E26" s="110"/>
      <c r="F26" s="111"/>
      <c r="G26" s="199"/>
      <c r="H26" s="199"/>
      <c r="I26" s="199"/>
      <c r="J26" s="107"/>
    </row>
    <row r="27" spans="1:10" s="108" customFormat="1">
      <c r="A27" s="199">
        <f t="shared" ca="1" si="0"/>
        <v>8</v>
      </c>
      <c r="B27" s="109" t="s">
        <v>259</v>
      </c>
      <c r="C27" s="110"/>
      <c r="D27" s="204"/>
      <c r="E27" s="115"/>
      <c r="F27" s="206"/>
      <c r="G27" s="32"/>
      <c r="H27" s="32"/>
      <c r="I27" s="32"/>
      <c r="J27" s="107"/>
    </row>
    <row r="28" spans="1:10" s="108" customFormat="1">
      <c r="A28" s="199">
        <f t="shared" ca="1" si="0"/>
        <v>9</v>
      </c>
      <c r="B28" s="109" t="s">
        <v>226</v>
      </c>
      <c r="C28" s="110"/>
      <c r="D28" s="204"/>
      <c r="E28" s="110"/>
      <c r="F28" s="206"/>
      <c r="G28" s="199"/>
      <c r="H28" s="199"/>
      <c r="I28" s="199"/>
      <c r="J28" s="107"/>
    </row>
    <row r="29" spans="1:10" s="108" customFormat="1">
      <c r="A29" s="199">
        <f t="shared" ca="1" si="0"/>
        <v>10</v>
      </c>
      <c r="B29" s="109" t="s">
        <v>201</v>
      </c>
      <c r="C29" s="110"/>
      <c r="D29" s="204"/>
      <c r="E29" s="110"/>
      <c r="F29" s="206"/>
      <c r="G29" s="32"/>
      <c r="H29" s="32"/>
      <c r="I29" s="32"/>
      <c r="J29" s="107"/>
    </row>
    <row r="30" spans="1:10" s="108" customFormat="1">
      <c r="A30" s="199">
        <f t="shared" ca="1" si="0"/>
        <v>11</v>
      </c>
      <c r="B30" s="222" t="s">
        <v>220</v>
      </c>
      <c r="C30" s="110"/>
      <c r="D30" s="204"/>
      <c r="E30" s="210"/>
      <c r="F30" s="206"/>
      <c r="G30" s="32"/>
      <c r="H30" s="32"/>
      <c r="I30" s="32"/>
      <c r="J30" s="107"/>
    </row>
    <row r="31" spans="1:10" s="108" customFormat="1">
      <c r="A31" s="199">
        <f t="shared" ca="1" si="0"/>
        <v>12</v>
      </c>
      <c r="B31" s="109" t="s">
        <v>222</v>
      </c>
      <c r="C31" s="110"/>
      <c r="D31" s="204"/>
      <c r="E31" s="210"/>
      <c r="F31" s="206"/>
      <c r="G31" s="32"/>
      <c r="H31" s="32"/>
      <c r="I31" s="32"/>
      <c r="J31" s="107"/>
    </row>
    <row r="32" spans="1:10" s="108" customFormat="1">
      <c r="A32" s="199"/>
      <c r="B32" s="104" t="s">
        <v>200</v>
      </c>
      <c r="C32" s="105"/>
      <c r="D32" s="205"/>
      <c r="E32" s="116"/>
      <c r="F32" s="207"/>
      <c r="G32" s="32"/>
      <c r="H32" s="32"/>
      <c r="I32" s="32"/>
      <c r="J32" s="107"/>
    </row>
    <row r="33" spans="1:10" s="108" customFormat="1">
      <c r="A33" s="199">
        <f t="shared" ca="1" si="0"/>
        <v>13</v>
      </c>
      <c r="B33" s="109" t="s">
        <v>223</v>
      </c>
      <c r="C33" s="201"/>
      <c r="D33" s="208"/>
      <c r="E33" s="110"/>
      <c r="F33" s="209"/>
      <c r="G33" s="199"/>
      <c r="H33" s="199"/>
      <c r="I33" s="199"/>
      <c r="J33" s="107"/>
    </row>
    <row r="34" spans="1:10" s="108" customFormat="1">
      <c r="A34" s="199">
        <f t="shared" ca="1" si="0"/>
        <v>14</v>
      </c>
      <c r="B34" s="109" t="s">
        <v>257</v>
      </c>
      <c r="C34" s="201"/>
      <c r="D34" s="201"/>
      <c r="E34" s="110"/>
      <c r="F34" s="202"/>
      <c r="G34" s="199"/>
      <c r="H34" s="199"/>
      <c r="I34" s="199"/>
      <c r="J34" s="107"/>
    </row>
    <row r="35" spans="1:10" s="108" customFormat="1">
      <c r="A35" s="199">
        <f t="shared" ca="1" si="0"/>
        <v>15</v>
      </c>
      <c r="B35" s="109" t="s">
        <v>228</v>
      </c>
      <c r="C35" s="201"/>
      <c r="D35" s="201"/>
      <c r="E35" s="110"/>
      <c r="F35" s="202"/>
      <c r="G35" s="199"/>
      <c r="H35" s="199"/>
      <c r="I35" s="199"/>
      <c r="J35" s="107"/>
    </row>
    <row r="36" spans="1:10" s="108" customFormat="1">
      <c r="A36" s="199">
        <f t="shared" ca="1" si="0"/>
        <v>16</v>
      </c>
      <c r="B36" s="109" t="s">
        <v>204</v>
      </c>
      <c r="C36" s="201"/>
      <c r="D36" s="201"/>
      <c r="E36" s="203"/>
      <c r="F36" s="202"/>
      <c r="G36" s="199"/>
      <c r="H36" s="199"/>
      <c r="I36" s="199"/>
      <c r="J36" s="107"/>
    </row>
    <row r="37" spans="1:10" s="108" customFormat="1">
      <c r="A37" s="199">
        <f t="shared" ca="1" si="0"/>
        <v>17</v>
      </c>
      <c r="B37" s="109" t="s">
        <v>227</v>
      </c>
      <c r="C37" s="201"/>
      <c r="D37" s="201"/>
      <c r="E37" s="110"/>
      <c r="F37" s="202"/>
      <c r="G37" s="199"/>
      <c r="H37" s="199"/>
      <c r="I37" s="199"/>
      <c r="J37" s="107"/>
    </row>
    <row r="38" spans="1:10" s="108" customFormat="1">
      <c r="A38" s="220">
        <f t="shared" ca="1" si="0"/>
        <v>18</v>
      </c>
      <c r="B38" s="109" t="s">
        <v>229</v>
      </c>
      <c r="C38" s="201"/>
      <c r="D38" s="201"/>
      <c r="E38" s="110"/>
      <c r="F38" s="202"/>
      <c r="G38" s="220"/>
      <c r="H38" s="220"/>
      <c r="I38" s="220"/>
      <c r="J38" s="107"/>
    </row>
    <row r="39" spans="1:10" s="108" customFormat="1">
      <c r="A39" s="220">
        <f t="shared" ca="1" si="0"/>
        <v>19</v>
      </c>
      <c r="B39" s="109" t="s">
        <v>230</v>
      </c>
      <c r="C39" s="201"/>
      <c r="D39" s="201"/>
      <c r="E39" s="110"/>
      <c r="F39" s="202"/>
      <c r="G39" s="220"/>
      <c r="H39" s="220"/>
      <c r="I39" s="220"/>
      <c r="J39" s="107"/>
    </row>
    <row r="40" spans="1:10" s="108" customFormat="1">
      <c r="A40" s="199">
        <f t="shared" ca="1" si="0"/>
        <v>20</v>
      </c>
      <c r="B40" s="109" t="s">
        <v>225</v>
      </c>
      <c r="C40" s="201"/>
      <c r="D40" s="201"/>
      <c r="E40" s="110"/>
      <c r="F40" s="202"/>
      <c r="G40" s="199"/>
      <c r="H40" s="199"/>
      <c r="I40" s="199"/>
      <c r="J40" s="107"/>
    </row>
    <row r="41" spans="1:10" s="108" customFormat="1">
      <c r="A41" s="199">
        <f t="shared" ca="1" si="0"/>
        <v>21</v>
      </c>
      <c r="B41" s="109" t="s">
        <v>201</v>
      </c>
      <c r="C41" s="109"/>
      <c r="D41" s="110"/>
      <c r="E41" s="110"/>
      <c r="F41" s="110"/>
      <c r="G41" s="32"/>
      <c r="H41" s="32"/>
      <c r="I41" s="32"/>
      <c r="J41" s="107"/>
    </row>
    <row r="42" spans="1:10" s="108" customFormat="1">
      <c r="A42" s="199">
        <f t="shared" ca="1" si="0"/>
        <v>22</v>
      </c>
      <c r="B42" s="222" t="s">
        <v>220</v>
      </c>
      <c r="C42" s="109"/>
      <c r="D42" s="110"/>
      <c r="E42" s="110"/>
      <c r="F42" s="113"/>
      <c r="G42" s="32"/>
      <c r="H42" s="32"/>
      <c r="I42" s="32"/>
      <c r="J42" s="107"/>
    </row>
    <row r="43" spans="1:10" s="108" customFormat="1">
      <c r="A43" s="199">
        <f t="shared" ca="1" si="0"/>
        <v>23</v>
      </c>
      <c r="B43" s="109" t="s">
        <v>199</v>
      </c>
      <c r="C43" s="109"/>
      <c r="D43" s="110"/>
      <c r="E43" s="110"/>
      <c r="F43" s="113"/>
      <c r="G43" s="32"/>
      <c r="H43" s="32"/>
      <c r="I43" s="32"/>
      <c r="J43" s="107"/>
    </row>
    <row r="44" spans="1:10" s="108" customFormat="1">
      <c r="A44" s="199"/>
      <c r="B44" s="104" t="s">
        <v>205</v>
      </c>
      <c r="C44" s="104"/>
      <c r="D44" s="105"/>
      <c r="E44" s="105"/>
      <c r="F44" s="114"/>
      <c r="G44" s="32"/>
      <c r="H44" s="32"/>
      <c r="I44" s="32"/>
      <c r="J44" s="107"/>
    </row>
    <row r="45" spans="1:10" s="108" customFormat="1">
      <c r="A45" s="199">
        <f t="shared" ca="1" si="0"/>
        <v>24</v>
      </c>
      <c r="B45" s="109" t="s">
        <v>223</v>
      </c>
      <c r="C45" s="185"/>
      <c r="D45" s="185"/>
      <c r="E45" s="110"/>
      <c r="F45" s="188"/>
      <c r="G45" s="199"/>
      <c r="H45" s="199"/>
      <c r="I45" s="199"/>
      <c r="J45" s="107"/>
    </row>
    <row r="46" spans="1:10" s="108" customFormat="1">
      <c r="A46" s="199">
        <f t="shared" ca="1" si="0"/>
        <v>25</v>
      </c>
      <c r="B46" s="194" t="s">
        <v>257</v>
      </c>
      <c r="C46" s="185"/>
      <c r="D46" s="185"/>
      <c r="E46" s="185"/>
      <c r="F46" s="188"/>
      <c r="G46" s="199"/>
      <c r="H46" s="199"/>
      <c r="I46" s="199"/>
      <c r="J46" s="107"/>
    </row>
    <row r="47" spans="1:10" s="108" customFormat="1">
      <c r="A47" s="199">
        <f t="shared" ca="1" si="0"/>
        <v>26</v>
      </c>
      <c r="B47" s="194" t="s">
        <v>260</v>
      </c>
      <c r="C47" s="185"/>
      <c r="D47" s="185"/>
      <c r="E47" s="185"/>
      <c r="F47" s="188"/>
      <c r="G47" s="199"/>
      <c r="H47" s="199"/>
      <c r="I47" s="199"/>
      <c r="J47" s="107"/>
    </row>
    <row r="48" spans="1:10" s="108" customFormat="1">
      <c r="A48" s="199">
        <f t="shared" ca="1" si="0"/>
        <v>27</v>
      </c>
      <c r="B48" s="194" t="s">
        <v>206</v>
      </c>
      <c r="C48" s="185"/>
      <c r="D48" s="185"/>
      <c r="E48" s="185"/>
      <c r="F48" s="188"/>
      <c r="G48" s="199"/>
      <c r="H48" s="199"/>
      <c r="I48" s="199"/>
      <c r="J48" s="107"/>
    </row>
    <row r="49" spans="1:10" s="108" customFormat="1">
      <c r="A49" s="199">
        <f t="shared" ca="1" si="0"/>
        <v>28</v>
      </c>
      <c r="B49" s="200" t="s">
        <v>261</v>
      </c>
      <c r="C49" s="185"/>
      <c r="D49" s="185"/>
      <c r="E49" s="110"/>
      <c r="F49" s="187"/>
      <c r="G49" s="32"/>
      <c r="H49" s="32"/>
      <c r="I49" s="32"/>
      <c r="J49" s="107"/>
    </row>
    <row r="50" spans="1:10" s="108" customFormat="1">
      <c r="A50" s="199">
        <f t="shared" ca="1" si="0"/>
        <v>29</v>
      </c>
      <c r="B50" s="194" t="s">
        <v>207</v>
      </c>
      <c r="C50" s="185"/>
      <c r="D50" s="185"/>
      <c r="E50" s="185"/>
      <c r="F50" s="187"/>
      <c r="G50" s="32"/>
      <c r="H50" s="32"/>
      <c r="I50" s="32"/>
      <c r="J50" s="107"/>
    </row>
    <row r="51" spans="1:10" s="108" customFormat="1">
      <c r="A51" s="199">
        <f t="shared" ca="1" si="0"/>
        <v>30</v>
      </c>
      <c r="B51" s="194" t="s">
        <v>262</v>
      </c>
      <c r="C51" s="185"/>
      <c r="D51" s="185"/>
      <c r="E51" s="185"/>
      <c r="F51" s="187"/>
      <c r="G51" s="32"/>
      <c r="H51" s="32"/>
      <c r="I51" s="32"/>
      <c r="J51" s="107"/>
    </row>
    <row r="52" spans="1:10" s="108" customFormat="1">
      <c r="A52" s="199">
        <f t="shared" ca="1" si="0"/>
        <v>31</v>
      </c>
      <c r="B52" s="194" t="s">
        <v>209</v>
      </c>
      <c r="C52" s="185"/>
      <c r="D52" s="185"/>
      <c r="E52" s="185"/>
      <c r="F52" s="187"/>
      <c r="G52" s="199"/>
      <c r="H52" s="199"/>
      <c r="I52" s="199"/>
      <c r="J52" s="107"/>
    </row>
    <row r="53" spans="1:10" s="108" customFormat="1">
      <c r="A53" s="199">
        <f t="shared" ca="1" si="0"/>
        <v>32</v>
      </c>
      <c r="B53" s="109" t="s">
        <v>229</v>
      </c>
      <c r="C53" s="185"/>
      <c r="D53" s="185"/>
      <c r="E53" s="185"/>
      <c r="F53" s="187"/>
      <c r="G53" s="32"/>
      <c r="H53" s="32"/>
      <c r="I53" s="32"/>
      <c r="J53" s="107"/>
    </row>
    <row r="54" spans="1:10" s="108" customFormat="1">
      <c r="A54" s="199">
        <f t="shared" ca="1" si="0"/>
        <v>33</v>
      </c>
      <c r="B54" s="194" t="s">
        <v>208</v>
      </c>
      <c r="C54" s="185"/>
      <c r="D54" s="185"/>
      <c r="E54" s="185"/>
      <c r="F54" s="211"/>
      <c r="G54" s="32"/>
      <c r="H54" s="32"/>
      <c r="I54" s="32"/>
      <c r="J54" s="107"/>
    </row>
    <row r="55" spans="1:10" s="108" customFormat="1">
      <c r="A55" s="199">
        <f t="shared" ca="1" si="0"/>
        <v>34</v>
      </c>
      <c r="B55" s="222" t="s">
        <v>220</v>
      </c>
      <c r="C55" s="185"/>
      <c r="D55" s="185"/>
      <c r="E55" s="218"/>
      <c r="F55" s="211"/>
      <c r="G55" s="32"/>
      <c r="H55" s="32"/>
      <c r="I55" s="32"/>
      <c r="J55" s="107"/>
    </row>
    <row r="56" spans="1:10" s="108" customFormat="1">
      <c r="A56" s="199">
        <f t="shared" ca="1" si="0"/>
        <v>35</v>
      </c>
      <c r="B56" s="194" t="s">
        <v>199</v>
      </c>
      <c r="C56" s="185"/>
      <c r="D56" s="185"/>
      <c r="E56" s="212"/>
      <c r="F56" s="211"/>
      <c r="G56" s="32"/>
      <c r="H56" s="32"/>
      <c r="I56" s="32"/>
      <c r="J56" s="107"/>
    </row>
    <row r="57" spans="1:10" s="108" customFormat="1">
      <c r="A57" s="199"/>
      <c r="B57" s="104" t="s">
        <v>210</v>
      </c>
      <c r="C57" s="104"/>
      <c r="D57" s="105"/>
      <c r="E57" s="105"/>
      <c r="F57" s="105"/>
      <c r="G57" s="32"/>
      <c r="H57" s="32"/>
      <c r="I57" s="32"/>
      <c r="J57" s="107"/>
    </row>
    <row r="58" spans="1:10" s="108" customFormat="1">
      <c r="A58" s="199">
        <f t="shared" ca="1" si="0"/>
        <v>36</v>
      </c>
      <c r="B58" s="109" t="s">
        <v>223</v>
      </c>
      <c r="C58" s="109"/>
      <c r="D58" s="110"/>
      <c r="E58" s="110"/>
      <c r="F58" s="110"/>
      <c r="G58" s="32"/>
      <c r="H58" s="32"/>
      <c r="I58" s="32"/>
      <c r="J58" s="107"/>
    </row>
    <row r="59" spans="1:10" s="108" customFormat="1">
      <c r="A59" s="199">
        <f t="shared" ca="1" si="0"/>
        <v>37</v>
      </c>
      <c r="B59" s="194" t="s">
        <v>257</v>
      </c>
      <c r="C59" s="109"/>
      <c r="D59" s="110"/>
      <c r="E59" s="110"/>
      <c r="F59" s="110"/>
      <c r="G59" s="32"/>
      <c r="H59" s="32"/>
      <c r="I59" s="32"/>
      <c r="J59" s="107"/>
    </row>
    <row r="60" spans="1:10" s="108" customFormat="1">
      <c r="A60" s="199">
        <f t="shared" ca="1" si="0"/>
        <v>38</v>
      </c>
      <c r="B60" s="109" t="s">
        <v>239</v>
      </c>
      <c r="C60" s="109"/>
      <c r="D60" s="110"/>
      <c r="E60" s="112"/>
      <c r="F60" s="113"/>
      <c r="G60" s="32"/>
      <c r="H60" s="32"/>
      <c r="I60" s="32"/>
      <c r="J60" s="107"/>
    </row>
    <row r="61" spans="1:10" s="108" customFormat="1">
      <c r="A61" s="199">
        <f t="shared" ca="1" si="0"/>
        <v>39</v>
      </c>
      <c r="B61" s="109" t="s">
        <v>211</v>
      </c>
      <c r="C61" s="109"/>
      <c r="D61" s="110"/>
      <c r="E61" s="112"/>
      <c r="F61" s="113"/>
      <c r="G61" s="32"/>
      <c r="H61" s="32"/>
      <c r="I61" s="32"/>
      <c r="J61" s="107"/>
    </row>
    <row r="62" spans="1:10" s="108" customFormat="1">
      <c r="A62" s="199">
        <f t="shared" ca="1" si="0"/>
        <v>40</v>
      </c>
      <c r="B62" s="109" t="s">
        <v>212</v>
      </c>
      <c r="C62" s="109"/>
      <c r="D62" s="110"/>
      <c r="E62" s="112"/>
      <c r="F62" s="113"/>
      <c r="G62" s="32"/>
      <c r="H62" s="32"/>
      <c r="I62" s="32"/>
      <c r="J62" s="107"/>
    </row>
    <row r="63" spans="1:10" s="108" customFormat="1">
      <c r="A63" s="220">
        <f t="shared" ca="1" si="0"/>
        <v>41</v>
      </c>
      <c r="B63" s="109" t="s">
        <v>231</v>
      </c>
      <c r="C63" s="109"/>
      <c r="D63" s="110"/>
      <c r="E63" s="224"/>
      <c r="F63" s="113"/>
      <c r="G63" s="220"/>
      <c r="H63" s="220"/>
      <c r="I63" s="220"/>
      <c r="J63" s="107"/>
    </row>
    <row r="64" spans="1:10" s="108" customFormat="1">
      <c r="A64" s="220">
        <f t="shared" ca="1" si="0"/>
        <v>42</v>
      </c>
      <c r="B64" s="222" t="s">
        <v>233</v>
      </c>
      <c r="C64" s="109"/>
      <c r="D64" s="110"/>
      <c r="E64" s="210"/>
      <c r="F64" s="113"/>
      <c r="G64" s="220"/>
      <c r="H64" s="220"/>
      <c r="I64" s="220"/>
      <c r="J64" s="107"/>
    </row>
    <row r="65" spans="1:10" s="108" customFormat="1">
      <c r="A65" s="220">
        <f t="shared" ca="1" si="0"/>
        <v>43</v>
      </c>
      <c r="B65" s="109" t="s">
        <v>232</v>
      </c>
      <c r="C65" s="109"/>
      <c r="D65" s="110"/>
      <c r="E65" s="225"/>
      <c r="F65" s="113"/>
      <c r="G65" s="220"/>
      <c r="H65" s="220"/>
      <c r="I65" s="220"/>
      <c r="J65" s="107"/>
    </row>
    <row r="66" spans="1:10" s="108" customFormat="1">
      <c r="A66" s="199"/>
      <c r="B66" s="104" t="s">
        <v>213</v>
      </c>
      <c r="C66" s="104"/>
      <c r="D66" s="105"/>
      <c r="E66" s="105"/>
      <c r="F66" s="114"/>
      <c r="G66" s="32"/>
      <c r="H66" s="32"/>
      <c r="I66" s="32"/>
      <c r="J66" s="107"/>
    </row>
    <row r="67" spans="1:10" s="108" customFormat="1">
      <c r="A67" s="199">
        <f t="shared" ca="1" si="0"/>
        <v>44</v>
      </c>
      <c r="B67" s="109" t="s">
        <v>223</v>
      </c>
      <c r="C67" s="109"/>
      <c r="D67" s="110"/>
      <c r="E67" s="110"/>
      <c r="F67" s="110"/>
      <c r="G67" s="32"/>
      <c r="H67" s="32"/>
      <c r="I67" s="32"/>
      <c r="J67" s="107"/>
    </row>
    <row r="68" spans="1:10" s="108" customFormat="1">
      <c r="A68" s="220">
        <f t="shared" ca="1" si="0"/>
        <v>45</v>
      </c>
      <c r="B68" s="194" t="s">
        <v>257</v>
      </c>
      <c r="C68" s="109"/>
      <c r="D68" s="110"/>
      <c r="E68" s="110"/>
      <c r="F68" s="110"/>
      <c r="G68" s="32"/>
      <c r="H68" s="32"/>
      <c r="I68" s="32"/>
      <c r="J68" s="107"/>
    </row>
    <row r="69" spans="1:10" s="108" customFormat="1">
      <c r="A69" s="220">
        <f t="shared" ca="1" si="0"/>
        <v>46</v>
      </c>
      <c r="B69" s="213" t="s">
        <v>234</v>
      </c>
      <c r="C69" s="109"/>
      <c r="D69" s="110"/>
      <c r="E69" s="110"/>
      <c r="F69" s="110"/>
      <c r="G69" s="220"/>
      <c r="H69" s="220"/>
      <c r="I69" s="220"/>
      <c r="J69" s="107"/>
    </row>
    <row r="70" spans="1:10" s="108" customFormat="1">
      <c r="A70" s="220">
        <f t="shared" ca="1" si="0"/>
        <v>47</v>
      </c>
      <c r="B70" s="109" t="s">
        <v>215</v>
      </c>
      <c r="C70" s="109"/>
      <c r="D70" s="110"/>
      <c r="E70" s="110"/>
      <c r="F70" s="110"/>
      <c r="G70" s="32"/>
      <c r="H70" s="32"/>
      <c r="I70" s="32"/>
      <c r="J70" s="107"/>
    </row>
    <row r="71" spans="1:10" s="108" customFormat="1">
      <c r="A71" s="220">
        <f t="shared" ca="1" si="0"/>
        <v>48</v>
      </c>
      <c r="B71" s="109" t="s">
        <v>240</v>
      </c>
      <c r="C71" s="109"/>
      <c r="D71" s="110"/>
      <c r="E71" s="218"/>
      <c r="F71" s="110"/>
      <c r="G71" s="199"/>
      <c r="H71" s="199"/>
      <c r="I71" s="199"/>
      <c r="J71" s="107"/>
    </row>
    <row r="72" spans="1:10" s="108" customFormat="1">
      <c r="A72" s="220">
        <f t="shared" ca="1" si="0"/>
        <v>49</v>
      </c>
      <c r="B72" s="109" t="s">
        <v>235</v>
      </c>
      <c r="C72" s="109"/>
      <c r="D72" s="110"/>
      <c r="E72" s="112"/>
      <c r="F72" s="110"/>
      <c r="G72" s="32"/>
      <c r="H72" s="32"/>
      <c r="I72" s="32"/>
      <c r="J72" s="107"/>
    </row>
    <row r="73" spans="1:10" s="108" customFormat="1">
      <c r="A73" s="220">
        <f t="shared" ca="1" si="0"/>
        <v>50</v>
      </c>
      <c r="B73" s="109" t="s">
        <v>236</v>
      </c>
      <c r="C73" s="213"/>
      <c r="D73" s="201"/>
      <c r="E73" s="219"/>
      <c r="F73" s="201"/>
      <c r="G73" s="32"/>
      <c r="H73" s="32"/>
      <c r="I73" s="32"/>
      <c r="J73" s="107"/>
    </row>
    <row r="74" spans="1:10" s="108" customFormat="1">
      <c r="A74" s="220">
        <f t="shared" ca="1" si="0"/>
        <v>51</v>
      </c>
      <c r="B74" s="109" t="s">
        <v>237</v>
      </c>
      <c r="C74" s="213"/>
      <c r="D74" s="201"/>
      <c r="E74" s="219"/>
      <c r="F74" s="201"/>
      <c r="G74" s="220"/>
      <c r="H74" s="220"/>
      <c r="I74" s="220"/>
      <c r="J74" s="107"/>
    </row>
    <row r="75" spans="1:10" s="108" customFormat="1">
      <c r="A75" s="220">
        <f t="shared" ca="1" si="0"/>
        <v>52</v>
      </c>
      <c r="B75" s="222" t="s">
        <v>233</v>
      </c>
      <c r="C75" s="213"/>
      <c r="D75" s="201"/>
      <c r="E75" s="219"/>
      <c r="F75" s="201"/>
      <c r="G75" s="220"/>
      <c r="H75" s="220"/>
      <c r="I75" s="220"/>
      <c r="J75" s="107"/>
    </row>
    <row r="76" spans="1:10" s="108" customFormat="1">
      <c r="A76" s="220">
        <f t="shared" ca="1" si="0"/>
        <v>53</v>
      </c>
      <c r="B76" s="109" t="s">
        <v>238</v>
      </c>
      <c r="C76" s="213"/>
      <c r="D76" s="201"/>
      <c r="E76" s="219"/>
      <c r="F76" s="201"/>
      <c r="G76" s="220"/>
      <c r="H76" s="220"/>
      <c r="I76" s="220"/>
      <c r="J76" s="107"/>
    </row>
    <row r="77" spans="1:10" s="108" customFormat="1">
      <c r="A77" s="220"/>
      <c r="B77" s="104" t="s">
        <v>214</v>
      </c>
      <c r="C77" s="104"/>
      <c r="D77" s="105"/>
      <c r="E77" s="105"/>
      <c r="F77" s="105"/>
      <c r="G77" s="199"/>
      <c r="H77" s="199"/>
      <c r="I77" s="199"/>
      <c r="J77" s="107"/>
    </row>
    <row r="78" spans="1:10" s="108" customFormat="1">
      <c r="A78" s="220">
        <f t="shared" ca="1" si="0"/>
        <v>54</v>
      </c>
      <c r="B78" s="109" t="s">
        <v>223</v>
      </c>
      <c r="C78" s="109"/>
      <c r="D78" s="110"/>
      <c r="E78" s="110"/>
      <c r="F78" s="110"/>
      <c r="G78" s="32"/>
      <c r="H78" s="32"/>
      <c r="I78" s="32"/>
      <c r="J78" s="107"/>
    </row>
    <row r="79" spans="1:10" s="108" customFormat="1">
      <c r="A79" s="220">
        <f t="shared" ca="1" si="0"/>
        <v>55</v>
      </c>
      <c r="B79" s="194" t="s">
        <v>257</v>
      </c>
      <c r="C79" s="109"/>
      <c r="D79" s="110"/>
      <c r="E79" s="110"/>
      <c r="F79" s="110"/>
      <c r="G79" s="32"/>
      <c r="H79" s="32"/>
      <c r="I79" s="32"/>
      <c r="J79" s="107"/>
    </row>
    <row r="80" spans="1:10" s="108" customFormat="1">
      <c r="A80" s="220">
        <f t="shared" ca="1" si="0"/>
        <v>56</v>
      </c>
      <c r="B80" s="213" t="s">
        <v>246</v>
      </c>
      <c r="C80" s="109"/>
      <c r="D80" s="110"/>
      <c r="E80" s="110"/>
      <c r="F80" s="110"/>
      <c r="G80" s="220"/>
      <c r="H80" s="220"/>
      <c r="I80" s="220"/>
      <c r="J80" s="107"/>
    </row>
    <row r="81" spans="1:10" s="108" customFormat="1">
      <c r="A81" s="220">
        <f t="shared" ca="1" si="0"/>
        <v>57</v>
      </c>
      <c r="B81" s="109" t="s">
        <v>215</v>
      </c>
      <c r="C81" s="109"/>
      <c r="D81" s="110"/>
      <c r="E81" s="110"/>
      <c r="F81" s="110"/>
      <c r="G81" s="220"/>
      <c r="H81" s="220"/>
      <c r="I81" s="220"/>
      <c r="J81" s="107"/>
    </row>
    <row r="82" spans="1:10" s="108" customFormat="1">
      <c r="A82" s="220">
        <f t="shared" ca="1" si="0"/>
        <v>58</v>
      </c>
      <c r="B82" s="109" t="s">
        <v>241</v>
      </c>
      <c r="C82" s="109"/>
      <c r="D82" s="110"/>
      <c r="E82" s="110"/>
      <c r="F82" s="110"/>
      <c r="G82" s="220"/>
      <c r="H82" s="220"/>
      <c r="I82" s="220"/>
      <c r="J82" s="107"/>
    </row>
    <row r="83" spans="1:10" s="108" customFormat="1">
      <c r="A83" s="220">
        <f t="shared" ca="1" si="0"/>
        <v>59</v>
      </c>
      <c r="B83" s="109" t="s">
        <v>242</v>
      </c>
      <c r="C83" s="109"/>
      <c r="D83" s="110"/>
      <c r="E83" s="110"/>
      <c r="F83" s="110"/>
      <c r="G83" s="220"/>
      <c r="H83" s="220"/>
      <c r="I83" s="220"/>
      <c r="J83" s="107"/>
    </row>
    <row r="84" spans="1:10" s="108" customFormat="1">
      <c r="A84" s="220">
        <f t="shared" ca="1" si="0"/>
        <v>60</v>
      </c>
      <c r="B84" s="109" t="s">
        <v>243</v>
      </c>
      <c r="C84" s="109"/>
      <c r="D84" s="110"/>
      <c r="E84" s="110"/>
      <c r="F84" s="113"/>
      <c r="G84" s="32"/>
      <c r="H84" s="32"/>
      <c r="I84" s="32"/>
      <c r="J84" s="107"/>
    </row>
    <row r="85" spans="1:10" s="108" customFormat="1">
      <c r="A85" s="220">
        <f t="shared" ca="1" si="0"/>
        <v>61</v>
      </c>
      <c r="B85" s="109" t="s">
        <v>244</v>
      </c>
      <c r="C85" s="109"/>
      <c r="D85" s="110"/>
      <c r="E85" s="110"/>
      <c r="F85" s="110"/>
      <c r="G85" s="32"/>
      <c r="H85" s="32"/>
      <c r="I85" s="32"/>
      <c r="J85" s="107"/>
    </row>
    <row r="86" spans="1:10" s="108" customFormat="1">
      <c r="A86" s="220">
        <f t="shared" ca="1" si="0"/>
        <v>62</v>
      </c>
      <c r="B86" s="222" t="s">
        <v>233</v>
      </c>
      <c r="C86" s="109"/>
      <c r="D86" s="110"/>
      <c r="E86" s="110"/>
      <c r="F86" s="113"/>
      <c r="G86" s="32"/>
      <c r="H86" s="32"/>
      <c r="I86" s="32"/>
      <c r="J86" s="107"/>
    </row>
    <row r="87" spans="1:10" s="108" customFormat="1">
      <c r="A87" s="220">
        <f t="shared" ca="1" si="0"/>
        <v>63</v>
      </c>
      <c r="B87" s="109" t="s">
        <v>245</v>
      </c>
      <c r="C87" s="109"/>
      <c r="D87" s="110"/>
      <c r="E87" s="110"/>
      <c r="F87" s="113"/>
      <c r="G87" s="32"/>
      <c r="H87" s="32"/>
      <c r="I87" s="32"/>
      <c r="J87" s="107"/>
    </row>
    <row r="88" spans="1:10" s="108" customFormat="1">
      <c r="A88" s="220"/>
      <c r="B88" s="104" t="s">
        <v>216</v>
      </c>
      <c r="C88" s="104"/>
      <c r="D88" s="105"/>
      <c r="E88" s="184"/>
      <c r="F88" s="105"/>
      <c r="G88" s="32"/>
      <c r="H88" s="32"/>
      <c r="I88" s="32"/>
      <c r="J88" s="107"/>
    </row>
    <row r="89" spans="1:10" s="108" customFormat="1">
      <c r="A89" s="220">
        <f t="shared" ca="1" si="0"/>
        <v>64</v>
      </c>
      <c r="B89" s="213" t="s">
        <v>250</v>
      </c>
      <c r="C89" s="213"/>
      <c r="D89" s="201"/>
      <c r="E89" s="221"/>
      <c r="F89" s="201"/>
      <c r="G89" s="217"/>
      <c r="H89" s="217"/>
      <c r="I89" s="217"/>
      <c r="J89" s="107"/>
    </row>
    <row r="90" spans="1:10" s="108" customFormat="1">
      <c r="A90" s="220">
        <f t="shared" ca="1" si="0"/>
        <v>65</v>
      </c>
      <c r="B90" s="109" t="s">
        <v>223</v>
      </c>
      <c r="C90" s="109"/>
      <c r="D90" s="110"/>
      <c r="E90" s="110" t="s">
        <v>247</v>
      </c>
      <c r="F90" s="110"/>
      <c r="G90" s="32"/>
      <c r="H90" s="32"/>
      <c r="I90" s="32"/>
      <c r="J90" s="107"/>
    </row>
    <row r="91" spans="1:10" s="108" customFormat="1">
      <c r="A91" s="220">
        <f t="shared" ref="A91:A108" ca="1" si="1">IF(OFFSET(A91,-1,0) ="",OFFSET(A91,-2,0)+1,OFFSET(A91,-1,0)+1 )</f>
        <v>66</v>
      </c>
      <c r="B91" s="109" t="s">
        <v>249</v>
      </c>
      <c r="C91" s="109"/>
      <c r="D91" s="110"/>
      <c r="E91" s="110"/>
      <c r="F91" s="110"/>
      <c r="G91" s="117"/>
      <c r="H91" s="117"/>
      <c r="I91" s="117"/>
      <c r="J91" s="118"/>
    </row>
    <row r="92" spans="1:10" s="108" customFormat="1">
      <c r="A92" s="220"/>
      <c r="B92" s="104" t="s">
        <v>219</v>
      </c>
      <c r="C92" s="104"/>
      <c r="D92" s="105"/>
      <c r="E92" s="105" t="s">
        <v>221</v>
      </c>
      <c r="F92" s="116"/>
      <c r="G92" s="117"/>
      <c r="H92" s="117"/>
      <c r="I92" s="117"/>
      <c r="J92" s="118"/>
    </row>
    <row r="93" spans="1:10" s="108" customFormat="1">
      <c r="A93" s="220">
        <f t="shared" ca="1" si="1"/>
        <v>67</v>
      </c>
      <c r="B93" s="109" t="s">
        <v>252</v>
      </c>
      <c r="C93" s="109"/>
      <c r="D93" s="110"/>
      <c r="E93" s="112"/>
      <c r="F93" s="115" t="s">
        <v>251</v>
      </c>
      <c r="G93" s="117"/>
      <c r="H93" s="117"/>
      <c r="I93" s="117"/>
      <c r="J93" s="118"/>
    </row>
    <row r="94" spans="1:10" s="108" customFormat="1">
      <c r="A94" s="220">
        <f t="shared" ca="1" si="1"/>
        <v>68</v>
      </c>
      <c r="B94" s="109" t="s">
        <v>253</v>
      </c>
      <c r="C94" s="109"/>
      <c r="D94" s="110"/>
      <c r="E94" s="223"/>
      <c r="F94" s="115"/>
      <c r="G94" s="117"/>
      <c r="H94" s="117"/>
      <c r="I94" s="117"/>
      <c r="J94" s="118"/>
    </row>
    <row r="95" spans="1:10" s="108" customFormat="1">
      <c r="A95" s="220">
        <f t="shared" ca="1" si="1"/>
        <v>69</v>
      </c>
      <c r="B95" s="109" t="s">
        <v>248</v>
      </c>
      <c r="C95" s="109"/>
      <c r="D95" s="110"/>
      <c r="E95" s="216"/>
      <c r="F95" s="115"/>
      <c r="G95" s="117"/>
      <c r="H95" s="117"/>
      <c r="I95" s="117"/>
      <c r="J95" s="118"/>
    </row>
    <row r="96" spans="1:10" s="108" customFormat="1">
      <c r="A96" s="220">
        <f t="shared" ca="1" si="1"/>
        <v>70</v>
      </c>
      <c r="B96" s="109" t="s">
        <v>217</v>
      </c>
      <c r="C96" s="109"/>
      <c r="D96" s="110"/>
      <c r="E96" s="112"/>
      <c r="F96" s="115"/>
      <c r="G96" s="117"/>
      <c r="H96" s="117"/>
      <c r="I96" s="117"/>
      <c r="J96" s="118"/>
    </row>
    <row r="97" spans="1:11" s="214" customFormat="1">
      <c r="A97" s="220">
        <f t="shared" ca="1" si="1"/>
        <v>71</v>
      </c>
      <c r="B97" s="194" t="s">
        <v>218</v>
      </c>
      <c r="C97" s="185"/>
      <c r="D97" s="185"/>
      <c r="E97" s="185"/>
      <c r="F97" s="187"/>
      <c r="G97" s="188"/>
      <c r="H97" s="188"/>
      <c r="I97" s="188"/>
      <c r="J97" s="189"/>
    </row>
    <row r="98" spans="1:11" s="214" customFormat="1">
      <c r="A98" s="220">
        <f t="shared" ca="1" si="1"/>
        <v>72</v>
      </c>
      <c r="B98" s="194" t="s">
        <v>254</v>
      </c>
      <c r="C98" s="185"/>
      <c r="D98" s="185"/>
      <c r="E98" s="185"/>
      <c r="F98" s="187"/>
      <c r="G98" s="188"/>
      <c r="H98" s="188"/>
      <c r="I98" s="188"/>
      <c r="J98" s="189"/>
    </row>
    <row r="99" spans="1:11" s="214" customFormat="1">
      <c r="A99" s="220">
        <f t="shared" ca="1" si="1"/>
        <v>73</v>
      </c>
      <c r="B99" s="215" t="s">
        <v>255</v>
      </c>
      <c r="C99" s="185"/>
      <c r="D99" s="185"/>
      <c r="E99" s="185"/>
      <c r="F99" s="187"/>
      <c r="G99" s="188"/>
      <c r="H99" s="188"/>
      <c r="I99" s="188"/>
      <c r="J99" s="189"/>
    </row>
    <row r="100" spans="1:11" s="214" customFormat="1">
      <c r="A100" s="220">
        <f t="shared" ca="1" si="1"/>
        <v>74</v>
      </c>
      <c r="B100" s="215" t="s">
        <v>256</v>
      </c>
      <c r="C100" s="185"/>
      <c r="D100" s="185"/>
      <c r="E100" s="185"/>
      <c r="F100" s="187"/>
      <c r="G100" s="188"/>
      <c r="H100" s="188"/>
      <c r="I100" s="188"/>
      <c r="J100" s="189"/>
    </row>
    <row r="101" spans="1:11" s="119" customFormat="1">
      <c r="A101" s="220">
        <f t="shared" ca="1" si="1"/>
        <v>75</v>
      </c>
      <c r="B101" s="194"/>
      <c r="C101" s="185"/>
      <c r="D101" s="185"/>
      <c r="E101" s="185"/>
      <c r="F101" s="187"/>
      <c r="G101" s="188"/>
      <c r="H101" s="188"/>
      <c r="I101" s="188"/>
      <c r="J101" s="189"/>
    </row>
    <row r="102" spans="1:11" s="119" customFormat="1">
      <c r="A102" s="220">
        <f t="shared" ca="1" si="1"/>
        <v>76</v>
      </c>
      <c r="B102" s="194"/>
      <c r="C102" s="185"/>
      <c r="D102" s="185"/>
      <c r="E102" s="185"/>
      <c r="F102" s="187"/>
      <c r="G102" s="188"/>
      <c r="H102" s="188"/>
      <c r="I102" s="188"/>
      <c r="J102" s="189"/>
    </row>
    <row r="103" spans="1:11" s="119" customFormat="1">
      <c r="A103" s="220">
        <f t="shared" ca="1" si="1"/>
        <v>77</v>
      </c>
      <c r="B103" s="194"/>
      <c r="C103" s="185"/>
      <c r="D103" s="188"/>
      <c r="E103" s="188"/>
      <c r="F103" s="187"/>
      <c r="G103" s="188"/>
      <c r="H103" s="188"/>
      <c r="I103" s="188"/>
      <c r="J103" s="189"/>
    </row>
    <row r="104" spans="1:11" s="119" customFormat="1">
      <c r="A104" s="220">
        <f t="shared" ca="1" si="1"/>
        <v>78</v>
      </c>
      <c r="B104" s="194"/>
      <c r="C104" s="185"/>
      <c r="D104" s="185"/>
      <c r="E104" s="185"/>
      <c r="F104" s="187"/>
      <c r="G104" s="188"/>
      <c r="H104" s="188"/>
      <c r="I104" s="188"/>
      <c r="J104" s="189"/>
    </row>
    <row r="105" spans="1:11" s="119" customFormat="1">
      <c r="A105" s="220">
        <f t="shared" ca="1" si="1"/>
        <v>79</v>
      </c>
      <c r="B105" s="194"/>
      <c r="C105" s="185"/>
      <c r="D105" s="185"/>
      <c r="E105" s="185"/>
      <c r="F105" s="187"/>
      <c r="G105" s="188"/>
      <c r="H105" s="188"/>
      <c r="I105" s="188"/>
      <c r="J105" s="189"/>
    </row>
    <row r="106" spans="1:11" s="119" customFormat="1">
      <c r="A106" s="220">
        <f t="shared" ca="1" si="1"/>
        <v>80</v>
      </c>
      <c r="B106" s="194"/>
      <c r="C106" s="194"/>
      <c r="D106" s="185"/>
      <c r="E106" s="185"/>
      <c r="F106" s="185"/>
      <c r="G106" s="187"/>
      <c r="H106" s="188"/>
      <c r="I106" s="188"/>
      <c r="J106" s="188"/>
      <c r="K106" s="120"/>
    </row>
    <row r="107" spans="1:11" s="119" customFormat="1">
      <c r="A107" s="220">
        <f t="shared" ca="1" si="1"/>
        <v>81</v>
      </c>
      <c r="B107" s="194"/>
      <c r="C107" s="194"/>
      <c r="D107" s="185"/>
      <c r="E107" s="185"/>
      <c r="F107" s="185"/>
      <c r="G107" s="187"/>
      <c r="H107" s="188"/>
      <c r="I107" s="188"/>
      <c r="J107" s="188"/>
      <c r="K107" s="120"/>
    </row>
    <row r="108" spans="1:11" s="119" customFormat="1">
      <c r="A108" s="220">
        <f t="shared" ca="1" si="1"/>
        <v>82</v>
      </c>
      <c r="B108" s="194"/>
      <c r="C108" s="194"/>
      <c r="D108" s="185"/>
      <c r="E108" s="185"/>
      <c r="F108" s="185"/>
      <c r="G108" s="187"/>
      <c r="H108" s="188"/>
      <c r="I108" s="188"/>
      <c r="J108" s="188"/>
      <c r="K108" s="120"/>
    </row>
    <row r="109" spans="1:11" s="119" customFormat="1">
      <c r="A109" s="32"/>
      <c r="B109" s="194"/>
      <c r="C109" s="194"/>
      <c r="D109" s="185"/>
      <c r="E109" s="185"/>
      <c r="F109" s="185"/>
      <c r="G109" s="187"/>
      <c r="H109" s="188"/>
      <c r="I109" s="188"/>
      <c r="J109" s="188"/>
      <c r="K109" s="120"/>
    </row>
    <row r="110" spans="1:11" s="119" customFormat="1">
      <c r="A110" s="32"/>
      <c r="B110" s="194"/>
      <c r="C110" s="194"/>
      <c r="D110" s="185"/>
      <c r="E110" s="185"/>
      <c r="F110" s="185"/>
      <c r="G110" s="187"/>
      <c r="H110" s="188"/>
      <c r="I110" s="188"/>
      <c r="J110" s="188"/>
      <c r="K110" s="120"/>
    </row>
    <row r="111" spans="1:11" s="119" customFormat="1">
      <c r="A111" s="32"/>
      <c r="B111" s="194"/>
      <c r="C111" s="194"/>
      <c r="D111" s="185"/>
      <c r="E111" s="185"/>
      <c r="F111" s="185"/>
      <c r="G111" s="187"/>
      <c r="H111" s="188"/>
      <c r="I111" s="188"/>
      <c r="J111" s="188"/>
      <c r="K111" s="120"/>
    </row>
    <row r="112" spans="1:11" s="119" customFormat="1">
      <c r="A112" s="32"/>
      <c r="B112" s="194"/>
      <c r="C112" s="194"/>
      <c r="D112" s="185"/>
      <c r="E112" s="185"/>
      <c r="F112" s="196"/>
      <c r="G112" s="187"/>
      <c r="H112" s="188"/>
      <c r="I112" s="188"/>
      <c r="J112" s="188"/>
      <c r="K112" s="120"/>
    </row>
    <row r="113" spans="1:11" s="119" customFormat="1">
      <c r="A113" s="32"/>
      <c r="B113" s="194"/>
      <c r="C113" s="194"/>
      <c r="D113" s="185"/>
      <c r="E113" s="185"/>
      <c r="F113" s="185"/>
      <c r="G113" s="187"/>
      <c r="H113" s="188"/>
      <c r="I113" s="188"/>
      <c r="J113" s="188"/>
      <c r="K113" s="120"/>
    </row>
    <row r="114" spans="1:11" s="119" customFormat="1">
      <c r="A114" s="32"/>
      <c r="B114" s="194"/>
      <c r="C114" s="194"/>
      <c r="D114" s="185"/>
      <c r="E114" s="185"/>
      <c r="F114" s="188"/>
      <c r="G114" s="187"/>
      <c r="H114" s="188"/>
      <c r="I114" s="188"/>
      <c r="J114" s="188"/>
      <c r="K114" s="120"/>
    </row>
    <row r="115" spans="1:11" s="119" customFormat="1">
      <c r="A115" s="32"/>
      <c r="B115" s="194"/>
      <c r="C115" s="194"/>
      <c r="D115" s="185"/>
      <c r="E115" s="185"/>
      <c r="F115" s="188"/>
      <c r="G115" s="187"/>
      <c r="H115" s="188"/>
      <c r="I115" s="188"/>
      <c r="J115" s="188"/>
      <c r="K115" s="120"/>
    </row>
    <row r="116" spans="1:11" s="119" customFormat="1">
      <c r="A116" s="32"/>
      <c r="B116" s="194"/>
      <c r="C116" s="194"/>
      <c r="D116" s="185"/>
      <c r="E116" s="185"/>
      <c r="F116" s="188"/>
      <c r="G116" s="187"/>
      <c r="H116" s="188"/>
      <c r="I116" s="188"/>
      <c r="J116" s="188"/>
      <c r="K116" s="120"/>
    </row>
    <row r="117" spans="1:11" s="119" customFormat="1">
      <c r="A117" s="32"/>
      <c r="B117" s="194"/>
      <c r="C117" s="194"/>
      <c r="D117" s="185"/>
      <c r="E117" s="185"/>
      <c r="F117" s="188"/>
      <c r="G117" s="187"/>
      <c r="H117" s="188"/>
      <c r="I117" s="188"/>
      <c r="J117" s="188"/>
      <c r="K117" s="120"/>
    </row>
    <row r="118" spans="1:11" s="119" customFormat="1">
      <c r="A118" s="32"/>
      <c r="B118" s="194"/>
      <c r="C118" s="194"/>
      <c r="D118" s="185"/>
      <c r="E118" s="185"/>
      <c r="F118" s="188"/>
      <c r="G118" s="187"/>
      <c r="H118" s="188"/>
      <c r="I118" s="188"/>
      <c r="J118" s="188"/>
      <c r="K118" s="120"/>
    </row>
    <row r="119" spans="1:11" s="119" customFormat="1">
      <c r="A119" s="32"/>
      <c r="B119" s="194"/>
      <c r="C119" s="194"/>
      <c r="D119" s="185"/>
      <c r="E119" s="185"/>
      <c r="F119" s="185"/>
      <c r="G119" s="187"/>
      <c r="H119" s="188"/>
      <c r="I119" s="188"/>
      <c r="J119" s="188"/>
      <c r="K119" s="120"/>
    </row>
    <row r="120" spans="1:11" s="119" customFormat="1">
      <c r="A120" s="32"/>
      <c r="B120" s="194"/>
      <c r="C120" s="194"/>
      <c r="D120" s="185"/>
      <c r="E120" s="185"/>
      <c r="F120" s="185"/>
      <c r="G120" s="187"/>
      <c r="H120" s="188"/>
      <c r="I120" s="188"/>
      <c r="J120" s="188"/>
      <c r="K120" s="120"/>
    </row>
    <row r="121" spans="1:11" s="119" customFormat="1">
      <c r="A121" s="32"/>
      <c r="B121" s="194"/>
      <c r="C121" s="194"/>
      <c r="D121" s="185"/>
      <c r="E121" s="185"/>
      <c r="F121" s="185"/>
      <c r="G121" s="187"/>
      <c r="H121" s="188"/>
      <c r="I121" s="188"/>
      <c r="J121" s="188"/>
      <c r="K121" s="120"/>
    </row>
    <row r="122" spans="1:11" s="119" customFormat="1">
      <c r="A122" s="32"/>
      <c r="B122" s="194"/>
      <c r="C122" s="194"/>
      <c r="D122" s="185"/>
      <c r="E122" s="185"/>
      <c r="F122" s="185"/>
      <c r="G122" s="187"/>
      <c r="H122" s="188"/>
      <c r="I122" s="188"/>
      <c r="J122" s="188"/>
      <c r="K122" s="120"/>
    </row>
    <row r="123" spans="1:11" s="119" customFormat="1">
      <c r="A123" s="32"/>
      <c r="B123" s="194"/>
      <c r="C123" s="194"/>
      <c r="D123" s="185"/>
      <c r="E123" s="185"/>
      <c r="F123" s="185"/>
      <c r="G123" s="187"/>
      <c r="H123" s="188"/>
      <c r="I123" s="188"/>
      <c r="J123" s="188"/>
      <c r="K123" s="120"/>
    </row>
    <row r="124" spans="1:11" s="119" customFormat="1">
      <c r="A124" s="32"/>
      <c r="B124" s="194"/>
      <c r="C124" s="194"/>
      <c r="D124" s="185"/>
      <c r="E124" s="185"/>
      <c r="F124" s="185"/>
      <c r="G124" s="187"/>
      <c r="H124" s="188"/>
      <c r="I124" s="188"/>
      <c r="J124" s="188"/>
      <c r="K124" s="120"/>
    </row>
    <row r="125" spans="1:11" s="119" customFormat="1">
      <c r="A125" s="32"/>
      <c r="B125" s="194"/>
      <c r="C125" s="194"/>
      <c r="D125" s="185"/>
      <c r="E125" s="185"/>
      <c r="F125" s="185"/>
      <c r="G125" s="187"/>
      <c r="H125" s="188"/>
      <c r="I125" s="188"/>
      <c r="J125" s="188"/>
      <c r="K125" s="120"/>
    </row>
    <row r="126" spans="1:11" s="119" customFormat="1">
      <c r="A126" s="32"/>
      <c r="B126" s="194"/>
      <c r="C126" s="194"/>
      <c r="D126" s="185"/>
      <c r="E126" s="185"/>
      <c r="F126" s="185"/>
      <c r="G126" s="187"/>
      <c r="H126" s="188"/>
      <c r="I126" s="188"/>
      <c r="J126" s="188"/>
      <c r="K126" s="120"/>
    </row>
    <row r="127" spans="1:11" s="119" customFormat="1">
      <c r="A127" s="32"/>
      <c r="B127" s="194"/>
      <c r="C127" s="194"/>
      <c r="D127" s="185"/>
      <c r="E127" s="185"/>
      <c r="F127" s="185"/>
      <c r="G127" s="187"/>
      <c r="H127" s="188"/>
      <c r="I127" s="188"/>
      <c r="J127" s="188"/>
      <c r="K127" s="120"/>
    </row>
    <row r="128" spans="1:11" s="119" customFormat="1">
      <c r="A128" s="32"/>
      <c r="B128" s="194"/>
      <c r="C128" s="194"/>
      <c r="D128" s="185"/>
      <c r="E128" s="185"/>
      <c r="F128" s="188"/>
      <c r="G128" s="187"/>
      <c r="H128" s="188"/>
      <c r="I128" s="188"/>
      <c r="J128" s="188"/>
      <c r="K128" s="120"/>
    </row>
    <row r="129" spans="1:11" s="119" customFormat="1">
      <c r="A129" s="32"/>
      <c r="B129" s="194"/>
      <c r="C129" s="194"/>
      <c r="D129" s="185"/>
      <c r="E129" s="185"/>
      <c r="F129" s="188"/>
      <c r="G129" s="187"/>
      <c r="H129" s="188"/>
      <c r="I129" s="188"/>
      <c r="J129" s="188"/>
      <c r="K129" s="120"/>
    </row>
    <row r="130" spans="1:11" s="119" customFormat="1">
      <c r="A130" s="32"/>
      <c r="B130" s="194"/>
      <c r="C130" s="194"/>
      <c r="D130" s="185"/>
      <c r="E130" s="185"/>
      <c r="F130" s="185"/>
      <c r="G130" s="187"/>
      <c r="H130" s="188"/>
      <c r="I130" s="188"/>
      <c r="J130" s="188"/>
      <c r="K130" s="120"/>
    </row>
    <row r="131" spans="1:11" s="119" customFormat="1">
      <c r="A131" s="32"/>
      <c r="B131" s="194"/>
      <c r="C131" s="194"/>
      <c r="D131" s="185"/>
      <c r="E131" s="185"/>
      <c r="F131" s="185"/>
      <c r="G131" s="187"/>
      <c r="H131" s="188"/>
      <c r="I131" s="188"/>
      <c r="J131" s="188"/>
      <c r="K131" s="120"/>
    </row>
    <row r="132" spans="1:11" s="119" customFormat="1">
      <c r="A132" s="32"/>
      <c r="B132" s="194"/>
      <c r="C132" s="194"/>
      <c r="D132" s="185"/>
      <c r="E132" s="185"/>
      <c r="F132" s="185"/>
      <c r="G132" s="187"/>
      <c r="H132" s="188"/>
      <c r="I132" s="188"/>
      <c r="J132" s="188"/>
      <c r="K132" s="120"/>
    </row>
    <row r="133" spans="1:11" s="119" customFormat="1">
      <c r="A133" s="32"/>
      <c r="B133" s="194"/>
      <c r="C133" s="194"/>
      <c r="D133" s="185"/>
      <c r="E133" s="185"/>
      <c r="F133" s="185"/>
      <c r="G133" s="187"/>
      <c r="H133" s="188"/>
      <c r="I133" s="188"/>
      <c r="J133" s="188"/>
      <c r="K133" s="120"/>
    </row>
    <row r="134" spans="1:11" s="119" customFormat="1">
      <c r="A134" s="32"/>
      <c r="B134" s="194"/>
      <c r="C134" s="194"/>
      <c r="D134" s="185"/>
      <c r="E134" s="185"/>
      <c r="F134" s="185"/>
      <c r="G134" s="187"/>
      <c r="H134" s="188"/>
      <c r="I134" s="188"/>
      <c r="J134" s="188"/>
      <c r="K134" s="120"/>
    </row>
    <row r="135" spans="1:11" s="119" customFormat="1">
      <c r="A135" s="32"/>
      <c r="B135" s="194"/>
      <c r="C135" s="194"/>
      <c r="D135" s="185"/>
      <c r="E135" s="185"/>
      <c r="F135" s="185"/>
      <c r="G135" s="187"/>
      <c r="H135" s="188"/>
      <c r="I135" s="188"/>
      <c r="J135" s="188"/>
      <c r="K135" s="120"/>
    </row>
    <row r="136" spans="1:11" s="119" customFormat="1">
      <c r="A136" s="32"/>
      <c r="B136" s="194"/>
      <c r="C136" s="194"/>
      <c r="D136" s="185"/>
      <c r="E136" s="185"/>
      <c r="F136" s="188"/>
      <c r="G136" s="187"/>
      <c r="H136" s="188"/>
      <c r="I136" s="188"/>
      <c r="J136" s="188"/>
      <c r="K136" s="120"/>
    </row>
    <row r="137" spans="1:11" s="119" customFormat="1">
      <c r="A137" s="32"/>
      <c r="B137" s="194"/>
      <c r="C137" s="194"/>
      <c r="D137" s="185"/>
      <c r="E137" s="185"/>
      <c r="F137" s="185"/>
      <c r="G137" s="187"/>
      <c r="H137" s="188"/>
      <c r="I137" s="188"/>
      <c r="J137" s="188"/>
      <c r="K137" s="120"/>
    </row>
    <row r="138" spans="1:11" s="119" customFormat="1">
      <c r="A138" s="32"/>
      <c r="B138" s="194"/>
      <c r="C138" s="194"/>
      <c r="D138" s="185"/>
      <c r="E138" s="185"/>
      <c r="F138" s="188"/>
      <c r="G138" s="187"/>
      <c r="H138" s="188"/>
      <c r="I138" s="188"/>
      <c r="J138" s="188"/>
      <c r="K138" s="120"/>
    </row>
    <row r="139" spans="1:11" s="119" customFormat="1">
      <c r="A139" s="32"/>
      <c r="B139" s="194"/>
      <c r="C139" s="194"/>
      <c r="D139" s="185"/>
      <c r="E139" s="185"/>
      <c r="F139" s="188"/>
      <c r="G139" s="187"/>
      <c r="H139" s="188"/>
      <c r="I139" s="188"/>
      <c r="J139" s="188"/>
      <c r="K139" s="120"/>
    </row>
    <row r="140" spans="1:11" s="119" customFormat="1">
      <c r="A140" s="32"/>
      <c r="B140" s="194"/>
      <c r="C140" s="194"/>
      <c r="D140" s="185"/>
      <c r="E140" s="185"/>
      <c r="F140" s="185"/>
      <c r="G140" s="187"/>
      <c r="H140" s="188"/>
      <c r="I140" s="188"/>
      <c r="J140" s="188"/>
      <c r="K140" s="120"/>
    </row>
    <row r="141" spans="1:11" s="119" customFormat="1">
      <c r="A141" s="32"/>
      <c r="B141" s="194"/>
      <c r="C141" s="194"/>
      <c r="D141" s="185"/>
      <c r="E141" s="185"/>
      <c r="F141" s="185"/>
      <c r="G141" s="187"/>
      <c r="H141" s="188"/>
      <c r="I141" s="188"/>
      <c r="J141" s="188"/>
      <c r="K141" s="120"/>
    </row>
    <row r="142" spans="1:11" s="119" customFormat="1">
      <c r="A142" s="32"/>
      <c r="B142" s="194"/>
      <c r="C142" s="194"/>
      <c r="D142" s="185"/>
      <c r="E142" s="185"/>
      <c r="F142" s="188"/>
      <c r="G142" s="187"/>
      <c r="H142" s="188"/>
      <c r="I142" s="188"/>
      <c r="J142" s="188"/>
      <c r="K142" s="120"/>
    </row>
    <row r="143" spans="1:11" s="119" customFormat="1">
      <c r="A143" s="32"/>
      <c r="B143" s="194"/>
      <c r="C143" s="194"/>
      <c r="D143" s="185"/>
      <c r="E143" s="185"/>
      <c r="F143" s="188"/>
      <c r="G143" s="187"/>
      <c r="H143" s="188"/>
      <c r="I143" s="188"/>
      <c r="J143" s="188"/>
      <c r="K143" s="120"/>
    </row>
    <row r="144" spans="1:11" s="119" customFormat="1">
      <c r="A144" s="32"/>
      <c r="B144" s="194"/>
      <c r="C144" s="194"/>
      <c r="D144" s="185"/>
      <c r="E144" s="185"/>
      <c r="F144" s="188"/>
      <c r="G144" s="187"/>
      <c r="H144" s="188"/>
      <c r="I144" s="188"/>
      <c r="J144" s="188"/>
      <c r="K144" s="120"/>
    </row>
    <row r="145" spans="1:11" s="119" customFormat="1">
      <c r="A145" s="32"/>
      <c r="B145" s="194"/>
      <c r="C145" s="194"/>
      <c r="D145" s="185"/>
      <c r="E145" s="185"/>
      <c r="F145" s="188"/>
      <c r="G145" s="187"/>
      <c r="H145" s="188"/>
      <c r="I145" s="188"/>
      <c r="J145" s="188"/>
      <c r="K145" s="120"/>
    </row>
    <row r="146" spans="1:11" s="119" customFormat="1">
      <c r="A146" s="32"/>
      <c r="B146" s="194"/>
      <c r="C146" s="194"/>
      <c r="D146" s="185"/>
      <c r="E146" s="185"/>
      <c r="F146" s="188"/>
      <c r="G146" s="187"/>
      <c r="H146" s="188"/>
      <c r="I146" s="188"/>
      <c r="J146" s="188"/>
      <c r="K146" s="120"/>
    </row>
    <row r="147" spans="1:11" s="119" customFormat="1">
      <c r="A147" s="32"/>
      <c r="B147" s="194"/>
      <c r="C147" s="194"/>
      <c r="D147" s="185"/>
      <c r="E147" s="185"/>
      <c r="F147" s="188"/>
      <c r="G147" s="187"/>
      <c r="H147" s="188"/>
      <c r="I147" s="188"/>
      <c r="J147" s="188"/>
      <c r="K147" s="120"/>
    </row>
    <row r="148" spans="1:11" s="119" customFormat="1">
      <c r="A148" s="32"/>
      <c r="B148" s="194"/>
      <c r="C148" s="194"/>
      <c r="D148" s="185"/>
      <c r="E148" s="185"/>
      <c r="F148" s="185"/>
      <c r="G148" s="187"/>
      <c r="H148" s="188"/>
      <c r="I148" s="188"/>
      <c r="J148" s="188"/>
      <c r="K148" s="120"/>
    </row>
    <row r="149" spans="1:11" s="119" customFormat="1">
      <c r="A149" s="32"/>
      <c r="B149" s="194"/>
      <c r="C149" s="194"/>
      <c r="D149" s="185"/>
      <c r="E149" s="185"/>
      <c r="F149" s="185"/>
      <c r="G149" s="187"/>
      <c r="H149" s="188"/>
      <c r="I149" s="188"/>
      <c r="J149" s="188"/>
      <c r="K149" s="120"/>
    </row>
    <row r="150" spans="1:11" s="119" customFormat="1">
      <c r="A150" s="32"/>
      <c r="B150" s="194"/>
      <c r="C150" s="194"/>
      <c r="D150" s="185"/>
      <c r="E150" s="185"/>
      <c r="F150" s="185"/>
      <c r="G150" s="187"/>
      <c r="H150" s="188"/>
      <c r="I150" s="188"/>
      <c r="J150" s="188"/>
      <c r="K150" s="120"/>
    </row>
    <row r="151" spans="1:11" s="119" customFormat="1">
      <c r="A151" s="32"/>
      <c r="B151" s="194"/>
      <c r="C151" s="194"/>
      <c r="D151" s="185"/>
      <c r="E151" s="185"/>
      <c r="F151" s="185"/>
      <c r="G151" s="187"/>
      <c r="H151" s="188"/>
      <c r="I151" s="188"/>
      <c r="J151" s="188"/>
      <c r="K151" s="120"/>
    </row>
    <row r="152" spans="1:11" s="119" customFormat="1" ht="14.25">
      <c r="A152" s="32"/>
      <c r="B152" s="195"/>
      <c r="C152" s="195"/>
      <c r="D152" s="195"/>
      <c r="E152" s="195"/>
      <c r="F152" s="195"/>
      <c r="G152" s="195"/>
      <c r="H152" s="195"/>
      <c r="I152" s="195"/>
      <c r="J152" s="195"/>
      <c r="K152" s="120"/>
    </row>
    <row r="153" spans="1:11" s="119" customFormat="1">
      <c r="A153" s="32"/>
      <c r="B153" s="194"/>
      <c r="C153" s="194"/>
      <c r="D153" s="185"/>
      <c r="E153" s="185"/>
      <c r="F153" s="185"/>
      <c r="G153" s="187"/>
      <c r="H153" s="188"/>
      <c r="I153" s="188"/>
      <c r="J153" s="188"/>
      <c r="K153" s="120"/>
    </row>
    <row r="154" spans="1:11" s="119" customFormat="1" ht="14.25">
      <c r="A154" s="32"/>
      <c r="B154" s="195"/>
      <c r="C154" s="195"/>
      <c r="D154" s="195"/>
      <c r="E154" s="195"/>
      <c r="F154" s="195"/>
      <c r="G154" s="195"/>
      <c r="H154" s="195"/>
      <c r="I154" s="195"/>
      <c r="J154" s="195"/>
      <c r="K154" s="120"/>
    </row>
    <row r="155" spans="1:11" s="119" customFormat="1">
      <c r="A155" s="32"/>
      <c r="B155" s="194"/>
      <c r="C155" s="185"/>
      <c r="D155" s="185"/>
      <c r="E155" s="185"/>
      <c r="F155" s="187"/>
      <c r="G155" s="188"/>
      <c r="H155" s="188"/>
      <c r="I155" s="188"/>
      <c r="J155" s="189"/>
    </row>
    <row r="156" spans="1:11" s="119" customFormat="1">
      <c r="A156" s="121"/>
      <c r="B156" s="194"/>
      <c r="C156" s="185"/>
      <c r="D156" s="185"/>
      <c r="E156" s="185"/>
      <c r="F156" s="187"/>
      <c r="G156" s="188"/>
      <c r="H156" s="188"/>
      <c r="I156" s="188"/>
      <c r="J156" s="189"/>
    </row>
    <row r="157" spans="1:11" s="119" customFormat="1">
      <c r="A157" s="121"/>
      <c r="B157" s="194"/>
      <c r="C157" s="186"/>
      <c r="D157" s="185"/>
      <c r="E157" s="185"/>
      <c r="F157" s="187"/>
      <c r="G157" s="188"/>
      <c r="H157" s="188"/>
      <c r="I157" s="188"/>
      <c r="J157" s="189"/>
    </row>
    <row r="158" spans="1:11" s="119" customFormat="1">
      <c r="A158" s="121"/>
      <c r="B158" s="194"/>
      <c r="C158" s="186"/>
      <c r="D158" s="185"/>
      <c r="E158" s="185"/>
      <c r="F158" s="187"/>
      <c r="G158" s="188"/>
      <c r="H158" s="188"/>
      <c r="I158" s="188"/>
      <c r="J158" s="189"/>
    </row>
    <row r="159" spans="1:11" s="119" customFormat="1">
      <c r="A159" s="121"/>
      <c r="B159" s="194"/>
      <c r="C159" s="186"/>
      <c r="D159" s="185"/>
      <c r="E159" s="185"/>
      <c r="F159" s="187"/>
      <c r="G159" s="188"/>
      <c r="H159" s="188"/>
      <c r="I159" s="188"/>
      <c r="J159" s="189"/>
    </row>
    <row r="160" spans="1:11" s="119" customFormat="1">
      <c r="A160" s="121"/>
      <c r="B160" s="194"/>
      <c r="C160" s="185"/>
      <c r="D160" s="185"/>
      <c r="E160" s="185"/>
      <c r="F160" s="187"/>
      <c r="G160" s="188"/>
      <c r="H160" s="188"/>
      <c r="I160" s="188"/>
      <c r="J160" s="189"/>
    </row>
    <row r="161" spans="1:10" s="123" customFormat="1">
      <c r="A161" s="121"/>
      <c r="B161" s="253"/>
      <c r="C161" s="253"/>
      <c r="D161" s="253"/>
      <c r="E161" s="197"/>
      <c r="F161" s="187"/>
      <c r="G161" s="188"/>
      <c r="H161" s="188"/>
      <c r="I161" s="188"/>
      <c r="J161" s="189"/>
    </row>
    <row r="162" spans="1:10" s="123" customFormat="1">
      <c r="A162" s="121"/>
      <c r="B162" s="190"/>
      <c r="C162" s="191"/>
      <c r="D162" s="191"/>
      <c r="E162" s="191"/>
      <c r="F162" s="187"/>
      <c r="G162" s="188"/>
      <c r="H162" s="188"/>
      <c r="I162" s="188"/>
      <c r="J162" s="189"/>
    </row>
    <row r="163" spans="1:10" s="123" customFormat="1">
      <c r="A163" s="121"/>
      <c r="B163" s="190"/>
      <c r="C163" s="191"/>
      <c r="D163" s="191"/>
      <c r="E163" s="191"/>
      <c r="F163" s="187"/>
      <c r="G163" s="188"/>
      <c r="H163" s="188"/>
      <c r="I163" s="188"/>
      <c r="J163" s="189"/>
    </row>
    <row r="164" spans="1:10" s="123" customFormat="1">
      <c r="A164" s="121"/>
      <c r="B164" s="190"/>
      <c r="C164" s="191"/>
      <c r="D164" s="191"/>
      <c r="E164" s="191"/>
      <c r="F164" s="187"/>
      <c r="G164" s="188"/>
      <c r="H164" s="188"/>
      <c r="I164" s="188"/>
      <c r="J164" s="189"/>
    </row>
    <row r="165" spans="1:10" s="123" customFormat="1">
      <c r="A165" s="121"/>
      <c r="B165" s="190"/>
      <c r="C165" s="191"/>
      <c r="D165" s="191"/>
      <c r="E165" s="191"/>
      <c r="F165" s="187"/>
      <c r="G165" s="188"/>
      <c r="H165" s="188"/>
      <c r="I165" s="188"/>
      <c r="J165" s="189"/>
    </row>
    <row r="166" spans="1:10" s="123" customFormat="1">
      <c r="A166" s="121"/>
      <c r="B166" s="190"/>
      <c r="C166" s="191"/>
      <c r="D166" s="191"/>
      <c r="E166" s="191"/>
      <c r="F166" s="187"/>
      <c r="G166" s="188"/>
      <c r="H166" s="188"/>
      <c r="I166" s="188"/>
      <c r="J166" s="189"/>
    </row>
    <row r="167" spans="1:10" s="123" customFormat="1">
      <c r="A167" s="121"/>
      <c r="B167" s="190"/>
      <c r="C167" s="191"/>
      <c r="D167" s="191"/>
      <c r="E167" s="191"/>
      <c r="F167" s="187"/>
      <c r="G167" s="188"/>
      <c r="H167" s="188"/>
      <c r="I167" s="188"/>
      <c r="J167" s="189"/>
    </row>
    <row r="168" spans="1:10" s="123" customFormat="1">
      <c r="A168" s="121"/>
      <c r="B168" s="190"/>
      <c r="C168" s="191"/>
      <c r="D168" s="191"/>
      <c r="E168" s="191"/>
      <c r="F168" s="187"/>
      <c r="G168" s="188"/>
      <c r="H168" s="188"/>
      <c r="I168" s="188"/>
      <c r="J168" s="189"/>
    </row>
    <row r="169" spans="1:10" s="123" customFormat="1">
      <c r="A169" s="121"/>
      <c r="B169" s="190"/>
      <c r="C169" s="191"/>
      <c r="D169" s="191"/>
      <c r="E169" s="191"/>
      <c r="F169" s="187"/>
      <c r="G169" s="188"/>
      <c r="H169" s="188"/>
      <c r="I169" s="188"/>
      <c r="J169" s="189"/>
    </row>
    <row r="170" spans="1:10" s="123" customFormat="1">
      <c r="A170" s="124"/>
      <c r="B170" s="190"/>
      <c r="C170" s="191"/>
      <c r="D170" s="191"/>
      <c r="E170" s="191"/>
      <c r="F170" s="187"/>
      <c r="G170" s="188"/>
      <c r="H170" s="188"/>
      <c r="I170" s="188"/>
      <c r="J170" s="189"/>
    </row>
    <row r="171" spans="1:10" s="123" customFormat="1">
      <c r="A171" s="124"/>
      <c r="B171" s="190"/>
      <c r="C171" s="191"/>
      <c r="D171" s="191"/>
      <c r="E171" s="191"/>
      <c r="F171" s="187"/>
      <c r="G171" s="188"/>
      <c r="H171" s="188"/>
      <c r="I171" s="188"/>
      <c r="J171" s="189"/>
    </row>
    <row r="172" spans="1:10" s="123" customFormat="1">
      <c r="A172" s="124"/>
      <c r="B172" s="190"/>
      <c r="C172" s="191"/>
      <c r="D172" s="191"/>
      <c r="E172" s="191"/>
      <c r="F172" s="192"/>
      <c r="G172" s="193"/>
      <c r="H172" s="193"/>
      <c r="I172" s="193"/>
      <c r="J172" s="192"/>
    </row>
    <row r="173" spans="1:10" s="123" customFormat="1">
      <c r="A173" s="124"/>
      <c r="B173" s="190"/>
      <c r="C173" s="191"/>
      <c r="D173" s="191"/>
      <c r="E173" s="191"/>
      <c r="F173" s="187"/>
      <c r="G173" s="188"/>
      <c r="H173" s="188"/>
      <c r="I173" s="188"/>
      <c r="J173" s="189"/>
    </row>
    <row r="174" spans="1:10" s="123" customFormat="1">
      <c r="A174" s="124"/>
      <c r="B174" s="190"/>
      <c r="C174" s="191"/>
      <c r="D174" s="191"/>
      <c r="E174" s="191"/>
      <c r="F174" s="187"/>
      <c r="G174" s="188"/>
      <c r="H174" s="188"/>
      <c r="I174" s="188"/>
      <c r="J174" s="189"/>
    </row>
    <row r="175" spans="1:10" s="123" customFormat="1">
      <c r="A175" s="124"/>
      <c r="B175" s="190"/>
      <c r="C175" s="191"/>
      <c r="D175" s="191"/>
      <c r="E175" s="191"/>
      <c r="F175" s="187"/>
      <c r="G175" s="188"/>
      <c r="H175" s="188"/>
      <c r="I175" s="188"/>
      <c r="J175" s="189"/>
    </row>
    <row r="176" spans="1:10" s="123" customFormat="1">
      <c r="A176" s="124"/>
      <c r="B176" s="190"/>
      <c r="C176" s="191"/>
      <c r="D176" s="191"/>
      <c r="E176" s="191"/>
      <c r="F176" s="187"/>
      <c r="G176" s="188"/>
      <c r="H176" s="188"/>
      <c r="I176" s="188"/>
      <c r="J176" s="189"/>
    </row>
    <row r="177" spans="1:10" s="123" customFormat="1">
      <c r="A177" s="124"/>
      <c r="B177" s="190"/>
      <c r="C177" s="191"/>
      <c r="D177" s="191"/>
      <c r="E177" s="191"/>
      <c r="F177" s="192"/>
      <c r="G177" s="193"/>
      <c r="H177" s="193"/>
      <c r="I177" s="193"/>
      <c r="J177" s="192"/>
    </row>
    <row r="178" spans="1:10" s="123" customFormat="1">
      <c r="A178" s="122"/>
      <c r="B178" s="190"/>
      <c r="C178" s="191"/>
      <c r="D178" s="191"/>
      <c r="E178" s="191"/>
      <c r="F178" s="187"/>
      <c r="G178" s="188"/>
      <c r="H178" s="188"/>
      <c r="I178" s="188"/>
      <c r="J178" s="189"/>
    </row>
    <row r="179" spans="1:10" s="123" customFormat="1">
      <c r="A179" s="122"/>
      <c r="B179" s="190"/>
      <c r="C179" s="191"/>
      <c r="D179" s="191"/>
      <c r="E179" s="191"/>
      <c r="F179" s="187"/>
      <c r="G179" s="188"/>
      <c r="H179" s="188"/>
      <c r="I179" s="188"/>
      <c r="J179" s="189"/>
    </row>
    <row r="180" spans="1:10" s="123" customFormat="1">
      <c r="A180" s="122"/>
      <c r="B180" s="190"/>
      <c r="C180" s="191"/>
      <c r="D180" s="191"/>
      <c r="E180" s="191"/>
      <c r="F180" s="187"/>
      <c r="G180" s="188"/>
      <c r="H180" s="188"/>
      <c r="I180" s="188"/>
      <c r="J180" s="189"/>
    </row>
    <row r="181" spans="1:10" s="123" customFormat="1">
      <c r="A181" s="125"/>
      <c r="B181" s="190"/>
      <c r="C181" s="191"/>
      <c r="D181" s="191"/>
      <c r="E181" s="191"/>
      <c r="F181" s="192"/>
      <c r="G181" s="193"/>
      <c r="H181" s="193"/>
      <c r="I181" s="193"/>
      <c r="J181" s="192"/>
    </row>
    <row r="182" spans="1:10" s="123" customFormat="1">
      <c r="A182" s="122"/>
      <c r="B182" s="194"/>
      <c r="C182" s="188"/>
      <c r="D182" s="187"/>
      <c r="E182" s="187"/>
      <c r="F182" s="187"/>
      <c r="G182" s="188"/>
      <c r="H182" s="188"/>
      <c r="I182" s="188"/>
      <c r="J182" s="189"/>
    </row>
    <row r="183" spans="1:10" s="123" customFormat="1">
      <c r="A183" s="122"/>
      <c r="B183" s="194"/>
      <c r="C183" s="188"/>
      <c r="D183" s="187"/>
      <c r="E183" s="187"/>
      <c r="F183" s="187"/>
      <c r="G183" s="188"/>
      <c r="H183" s="188"/>
      <c r="I183" s="188"/>
      <c r="J183" s="189"/>
    </row>
    <row r="184" spans="1:10" s="123" customFormat="1">
      <c r="A184" s="122"/>
      <c r="B184" s="194"/>
      <c r="C184" s="188"/>
      <c r="D184" s="187"/>
      <c r="E184" s="187"/>
      <c r="F184" s="187"/>
      <c r="G184" s="188"/>
      <c r="H184" s="188"/>
      <c r="I184" s="188"/>
      <c r="J184" s="189"/>
    </row>
    <row r="185" spans="1:10" s="123" customFormat="1">
      <c r="A185" s="122"/>
      <c r="B185" s="194"/>
      <c r="C185" s="188"/>
      <c r="D185" s="187"/>
      <c r="E185" s="187"/>
      <c r="F185" s="187"/>
      <c r="G185" s="188"/>
      <c r="H185" s="188"/>
      <c r="I185" s="188"/>
      <c r="J185" s="189"/>
    </row>
    <row r="186" spans="1:10" s="123" customFormat="1">
      <c r="A186" s="122"/>
      <c r="B186" s="194"/>
      <c r="C186" s="188"/>
      <c r="D186" s="187"/>
      <c r="E186" s="187"/>
      <c r="F186" s="187"/>
      <c r="G186" s="188"/>
      <c r="H186" s="188"/>
      <c r="I186" s="188"/>
      <c r="J186" s="189"/>
    </row>
    <row r="187" spans="1:10" s="123" customFormat="1">
      <c r="A187" s="122"/>
      <c r="B187" s="194"/>
      <c r="C187" s="188"/>
      <c r="D187" s="187"/>
      <c r="E187" s="187"/>
      <c r="F187" s="187"/>
      <c r="G187" s="188"/>
      <c r="H187" s="188"/>
      <c r="I187" s="188"/>
      <c r="J187" s="189"/>
    </row>
    <row r="188" spans="1:10" s="123" customFormat="1">
      <c r="A188" s="122"/>
      <c r="B188" s="194"/>
      <c r="C188" s="188"/>
      <c r="D188" s="187"/>
      <c r="E188" s="187"/>
      <c r="F188" s="187"/>
      <c r="G188" s="188"/>
      <c r="H188" s="188"/>
      <c r="I188" s="188"/>
      <c r="J188" s="189"/>
    </row>
    <row r="189" spans="1:10" s="123" customFormat="1">
      <c r="A189" s="122"/>
      <c r="B189" s="194"/>
      <c r="C189" s="188"/>
      <c r="D189" s="187"/>
      <c r="E189" s="187"/>
      <c r="F189" s="187"/>
      <c r="G189" s="188"/>
      <c r="H189" s="188"/>
      <c r="I189" s="188"/>
      <c r="J189" s="189"/>
    </row>
    <row r="190" spans="1:10" s="123" customFormat="1">
      <c r="A190" s="122"/>
      <c r="B190" s="194"/>
      <c r="C190" s="188"/>
      <c r="D190" s="187"/>
      <c r="E190" s="187"/>
      <c r="F190" s="187"/>
      <c r="G190" s="188"/>
      <c r="H190" s="188"/>
      <c r="I190" s="188"/>
      <c r="J190" s="189"/>
    </row>
    <row r="191" spans="1:10" s="123" customFormat="1">
      <c r="A191" s="122"/>
      <c r="B191" s="194"/>
      <c r="C191" s="188"/>
      <c r="D191" s="187"/>
      <c r="E191" s="187"/>
      <c r="F191" s="187"/>
      <c r="G191" s="188"/>
      <c r="H191" s="188"/>
      <c r="I191" s="188"/>
      <c r="J191" s="189"/>
    </row>
    <row r="192" spans="1:10" s="123" customFormat="1">
      <c r="A192" s="122"/>
      <c r="B192" s="194"/>
      <c r="C192" s="188"/>
      <c r="D192" s="187"/>
      <c r="E192" s="187"/>
      <c r="F192" s="187"/>
      <c r="G192" s="188"/>
      <c r="H192" s="188"/>
      <c r="I192" s="188"/>
      <c r="J192" s="189"/>
    </row>
    <row r="193" spans="1:10" s="123" customFormat="1" ht="14.25">
      <c r="A193" s="125"/>
      <c r="B193" s="251"/>
      <c r="C193" s="251"/>
      <c r="D193" s="251"/>
      <c r="E193" s="198"/>
      <c r="F193" s="192"/>
      <c r="G193" s="193"/>
      <c r="H193" s="193"/>
      <c r="I193" s="193"/>
      <c r="J193" s="192"/>
    </row>
    <row r="194" spans="1:10" s="123" customFormat="1">
      <c r="A194" s="122"/>
      <c r="B194" s="194"/>
      <c r="C194" s="188"/>
      <c r="D194" s="187"/>
      <c r="E194" s="187"/>
      <c r="F194" s="187"/>
      <c r="G194" s="188"/>
      <c r="H194" s="188"/>
      <c r="I194" s="188"/>
      <c r="J194" s="189"/>
    </row>
    <row r="195" spans="1:10" s="123" customFormat="1">
      <c r="A195" s="122"/>
      <c r="B195" s="194"/>
      <c r="C195" s="188"/>
      <c r="D195" s="187"/>
      <c r="E195" s="187"/>
      <c r="F195" s="187"/>
      <c r="G195" s="188"/>
      <c r="H195" s="188"/>
      <c r="I195" s="188"/>
      <c r="J195" s="189"/>
    </row>
    <row r="196" spans="1:10" s="123" customFormat="1">
      <c r="A196" s="122"/>
      <c r="B196" s="194"/>
      <c r="C196" s="188"/>
      <c r="D196" s="187"/>
      <c r="E196" s="187"/>
      <c r="F196" s="187"/>
      <c r="G196" s="188"/>
      <c r="H196" s="188"/>
      <c r="I196" s="188"/>
      <c r="J196" s="189"/>
    </row>
    <row r="197" spans="1:10" s="123" customFormat="1" ht="14.25">
      <c r="A197" s="125"/>
      <c r="B197" s="251"/>
      <c r="C197" s="251"/>
      <c r="D197" s="251"/>
      <c r="E197" s="198"/>
      <c r="F197" s="192"/>
      <c r="G197" s="193"/>
      <c r="H197" s="193"/>
      <c r="I197" s="193"/>
      <c r="J197" s="192"/>
    </row>
    <row r="198" spans="1:10" s="123" customFormat="1">
      <c r="A198" s="122"/>
      <c r="B198" s="194"/>
      <c r="C198" s="188"/>
      <c r="D198" s="187"/>
      <c r="E198" s="187"/>
      <c r="F198" s="187"/>
      <c r="G198" s="188"/>
      <c r="H198" s="188"/>
      <c r="I198" s="188"/>
      <c r="J198" s="189"/>
    </row>
    <row r="199" spans="1:10" s="123" customFormat="1">
      <c r="A199" s="122"/>
      <c r="B199" s="194"/>
      <c r="C199" s="188"/>
      <c r="D199" s="187"/>
      <c r="E199" s="187"/>
      <c r="F199" s="187"/>
      <c r="G199" s="188"/>
      <c r="H199" s="188"/>
      <c r="I199" s="188"/>
      <c r="J199" s="189"/>
    </row>
    <row r="200" spans="1:10" s="123" customFormat="1">
      <c r="A200" s="122"/>
      <c r="B200" s="194"/>
      <c r="C200" s="188"/>
      <c r="D200" s="187"/>
      <c r="E200" s="187"/>
      <c r="F200" s="187"/>
      <c r="G200" s="188"/>
      <c r="H200" s="188"/>
      <c r="I200" s="188"/>
      <c r="J200" s="189"/>
    </row>
    <row r="201" spans="1:10" s="123" customFormat="1" ht="14.25">
      <c r="A201" s="125"/>
      <c r="B201" s="251"/>
      <c r="C201" s="251"/>
      <c r="D201" s="251"/>
      <c r="E201" s="198"/>
      <c r="F201" s="192"/>
      <c r="G201" s="193"/>
      <c r="H201" s="193"/>
      <c r="I201" s="193"/>
      <c r="J201" s="192"/>
    </row>
    <row r="202" spans="1:10" s="123" customFormat="1">
      <c r="A202" s="122"/>
      <c r="B202" s="194"/>
      <c r="C202" s="188"/>
      <c r="D202" s="187"/>
      <c r="E202" s="187"/>
      <c r="F202" s="187"/>
      <c r="G202" s="188"/>
      <c r="H202" s="188"/>
      <c r="I202" s="188"/>
      <c r="J202" s="189"/>
    </row>
    <row r="203" spans="1:10" s="123" customFormat="1">
      <c r="A203" s="122"/>
      <c r="B203" s="194"/>
      <c r="C203" s="188"/>
      <c r="D203" s="187"/>
      <c r="E203" s="187"/>
      <c r="F203" s="187"/>
      <c r="G203" s="188"/>
      <c r="H203" s="188"/>
      <c r="I203" s="188"/>
      <c r="J203" s="189"/>
    </row>
    <row r="204" spans="1:10" s="123" customFormat="1" ht="14.25">
      <c r="A204" s="125"/>
      <c r="B204" s="251"/>
      <c r="C204" s="251"/>
      <c r="D204" s="251"/>
      <c r="E204" s="198"/>
      <c r="F204" s="192"/>
      <c r="G204" s="193"/>
      <c r="H204" s="193"/>
      <c r="I204" s="193"/>
      <c r="J204" s="192"/>
    </row>
    <row r="205" spans="1:10" s="123" customFormat="1">
      <c r="A205" s="122"/>
      <c r="B205" s="194"/>
      <c r="C205" s="188"/>
      <c r="D205" s="187"/>
      <c r="E205" s="187"/>
      <c r="F205" s="187"/>
      <c r="G205" s="188"/>
      <c r="H205" s="188"/>
      <c r="I205" s="188"/>
      <c r="J205" s="189"/>
    </row>
    <row r="206" spans="1:10" s="123" customFormat="1">
      <c r="A206" s="122"/>
      <c r="B206" s="194"/>
      <c r="C206" s="188"/>
      <c r="D206" s="187"/>
      <c r="E206" s="187"/>
      <c r="F206" s="187"/>
      <c r="G206" s="188"/>
      <c r="H206" s="188"/>
      <c r="I206" s="188"/>
      <c r="J206" s="189"/>
    </row>
    <row r="207" spans="1:10" s="123" customFormat="1">
      <c r="A207" s="122"/>
      <c r="B207" s="194"/>
      <c r="C207" s="188"/>
      <c r="D207" s="187"/>
      <c r="E207" s="187"/>
      <c r="F207" s="187"/>
      <c r="G207" s="188"/>
      <c r="H207" s="188"/>
      <c r="I207" s="188"/>
      <c r="J207" s="189"/>
    </row>
    <row r="208" spans="1:10" s="123" customFormat="1">
      <c r="A208" s="122"/>
      <c r="B208" s="194"/>
      <c r="C208" s="188"/>
      <c r="D208" s="187"/>
      <c r="E208" s="187"/>
      <c r="F208" s="187"/>
      <c r="G208" s="188"/>
      <c r="H208" s="188"/>
      <c r="I208" s="188"/>
      <c r="J208" s="189"/>
    </row>
    <row r="209" spans="1:10" s="123" customFormat="1">
      <c r="A209" s="122"/>
      <c r="B209" s="194"/>
      <c r="C209" s="188"/>
      <c r="D209" s="187"/>
      <c r="E209" s="187"/>
      <c r="F209" s="187"/>
      <c r="G209" s="188"/>
      <c r="H209" s="188"/>
      <c r="I209" s="188"/>
      <c r="J209" s="189"/>
    </row>
  </sheetData>
  <mergeCells count="16">
    <mergeCell ref="B204:D204"/>
    <mergeCell ref="B18:D18"/>
    <mergeCell ref="B161:D161"/>
    <mergeCell ref="B193:D193"/>
    <mergeCell ref="B197:D197"/>
    <mergeCell ref="B201:D201"/>
    <mergeCell ref="B5:D5"/>
    <mergeCell ref="B6:D6"/>
    <mergeCell ref="B7:D7"/>
    <mergeCell ref="B8:D8"/>
    <mergeCell ref="G16:I16"/>
    <mergeCell ref="A1:D1"/>
    <mergeCell ref="A2:D2"/>
    <mergeCell ref="F2:F3"/>
    <mergeCell ref="C3:D3"/>
    <mergeCell ref="B4:D4"/>
  </mergeCells>
  <dataValidations count="4">
    <dataValidation showDropDown="1" showErrorMessage="1" sqref="G16:I17" xr:uid="{00000000-0002-0000-0500-000000000000}">
      <formula1>0</formula1>
      <formula2>0</formula2>
    </dataValidation>
    <dataValidation allowBlank="1" showInputMessage="1" showErrorMessage="1" sqref="G18:I18" xr:uid="{00000000-0002-0000-0500-000001000000}">
      <formula1>0</formula1>
      <formula2>0</formula2>
    </dataValidation>
    <dataValidation type="list" allowBlank="1" showErrorMessage="1" sqref="G210:I267" xr:uid="{00000000-0002-0000-0500-000002000000}">
      <formula1>#REF!</formula1>
      <formula2>0</formula2>
    </dataValidation>
    <dataValidation type="list" allowBlank="1" sqref="G155:I209 H106:J154 G19:I105" xr:uid="{00000000-0002-0000-0500-000003000000}">
      <formula1>$A$11:$A$15</formula1>
      <formula2>0</formula2>
    </dataValidation>
  </dataValidations>
  <pageMargins left="0.7" right="0.7" top="0.75" bottom="0.75" header="0.511811023622047" footer="0.511811023622047"/>
  <pageSetup orientation="portrait" horizontalDpi="300" verticalDpi="300"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00B050"/>
  </sheetPr>
  <dimension ref="A1:AMJ61"/>
  <sheetViews>
    <sheetView showGridLines="0" topLeftCell="A22" zoomScaleNormal="100" workbookViewId="0">
      <selection activeCell="C27" sqref="C27"/>
    </sheetView>
  </sheetViews>
  <sheetFormatPr defaultColWidth="9.140625" defaultRowHeight="15"/>
  <cols>
    <col min="1" max="1" width="4" style="126" customWidth="1"/>
    <col min="2" max="2" width="16.140625" style="127" customWidth="1"/>
    <col min="3" max="3" width="19" style="127" customWidth="1"/>
    <col min="4" max="4" width="20.42578125" style="127" customWidth="1"/>
    <col min="5" max="5" width="16.28515625" style="127" customWidth="1"/>
    <col min="6" max="6" width="19" style="127" customWidth="1"/>
    <col min="7" max="7" width="15" style="128" customWidth="1"/>
    <col min="8" max="8" width="23.5703125" style="128" customWidth="1"/>
    <col min="9" max="9" width="25.42578125" style="128" customWidth="1"/>
    <col min="10" max="10" width="21" style="128" customWidth="1"/>
    <col min="11" max="11" width="11.42578125" style="128" customWidth="1"/>
    <col min="12" max="12" width="17.28515625" style="128" customWidth="1"/>
    <col min="13" max="13" width="17.28515625" style="127" customWidth="1"/>
    <col min="14" max="14" width="14.140625" style="127" customWidth="1"/>
    <col min="15" max="15" width="18.42578125" style="127" customWidth="1"/>
    <col min="16" max="1024" width="9.140625" style="127"/>
  </cols>
  <sheetData>
    <row r="1" spans="1:12">
      <c r="G1" s="129" t="s">
        <v>108</v>
      </c>
    </row>
    <row r="2" spans="1:12" s="131" customFormat="1" ht="26.25">
      <c r="A2" s="130"/>
      <c r="C2" s="254" t="s">
        <v>109</v>
      </c>
      <c r="D2" s="254"/>
      <c r="E2" s="254"/>
      <c r="F2" s="254"/>
      <c r="G2" s="254"/>
      <c r="H2" s="132" t="s">
        <v>110</v>
      </c>
      <c r="I2" s="133"/>
      <c r="J2" s="133"/>
      <c r="K2" s="133"/>
      <c r="L2" s="133"/>
    </row>
    <row r="3" spans="1:12" s="131" customFormat="1" ht="23.25">
      <c r="A3" s="130"/>
      <c r="C3" s="255" t="s">
        <v>111</v>
      </c>
      <c r="D3" s="255"/>
      <c r="E3" s="134"/>
      <c r="F3" s="256" t="s">
        <v>112</v>
      </c>
      <c r="G3" s="256"/>
      <c r="H3" s="133"/>
      <c r="I3" s="133"/>
      <c r="J3" s="135"/>
      <c r="K3" s="133"/>
      <c r="L3" s="133"/>
    </row>
    <row r="4" spans="1:12">
      <c r="A4" s="130"/>
      <c r="D4" s="136"/>
      <c r="E4" s="136"/>
      <c r="H4" s="137"/>
    </row>
    <row r="5" spans="1:12" s="138" customFormat="1">
      <c r="A5" s="130"/>
      <c r="D5" s="139"/>
      <c r="E5" s="139"/>
      <c r="G5" s="140"/>
      <c r="H5" s="141"/>
      <c r="I5" s="140"/>
      <c r="J5" s="140"/>
      <c r="K5" s="140"/>
      <c r="L5" s="140"/>
    </row>
    <row r="6" spans="1:12" ht="21.75" customHeight="1">
      <c r="B6" s="257" t="s">
        <v>113</v>
      </c>
      <c r="C6" s="257"/>
      <c r="D6" s="142"/>
      <c r="E6" s="142"/>
      <c r="F6" s="142"/>
      <c r="G6" s="143"/>
      <c r="H6" s="143"/>
    </row>
    <row r="7" spans="1:12">
      <c r="B7" s="144" t="s">
        <v>114</v>
      </c>
      <c r="C7" s="145"/>
      <c r="D7" s="145"/>
      <c r="E7" s="145"/>
      <c r="F7" s="145"/>
      <c r="G7" s="146"/>
    </row>
    <row r="8" spans="1:12">
      <c r="A8" s="147" t="s">
        <v>58</v>
      </c>
      <c r="B8" s="148" t="s">
        <v>115</v>
      </c>
      <c r="C8" s="148" t="s">
        <v>116</v>
      </c>
      <c r="D8" s="148" t="s">
        <v>117</v>
      </c>
      <c r="E8" s="148" t="s">
        <v>118</v>
      </c>
      <c r="F8" s="148" t="s">
        <v>119</v>
      </c>
      <c r="G8" s="148" t="s">
        <v>120</v>
      </c>
      <c r="H8" s="148" t="s">
        <v>121</v>
      </c>
      <c r="I8" s="149" t="s">
        <v>122</v>
      </c>
      <c r="L8" s="127"/>
    </row>
    <row r="9" spans="1:12" s="154" customFormat="1" ht="14.25">
      <c r="A9" s="150"/>
      <c r="B9" s="151" t="s">
        <v>123</v>
      </c>
      <c r="C9" s="151" t="s">
        <v>124</v>
      </c>
      <c r="D9" s="151" t="s">
        <v>125</v>
      </c>
      <c r="E9" s="151" t="s">
        <v>126</v>
      </c>
      <c r="F9" s="151" t="s">
        <v>127</v>
      </c>
      <c r="G9" s="151" t="s">
        <v>128</v>
      </c>
      <c r="H9" s="151" t="s">
        <v>129</v>
      </c>
      <c r="I9" s="152"/>
      <c r="J9" s="153"/>
      <c r="K9" s="153"/>
    </row>
    <row r="10" spans="1:12">
      <c r="A10" s="155">
        <v>1</v>
      </c>
      <c r="B10" s="156" t="s">
        <v>66</v>
      </c>
      <c r="C10" s="156" t="s">
        <v>130</v>
      </c>
      <c r="D10" s="156" t="s">
        <v>131</v>
      </c>
      <c r="E10" s="156" t="s">
        <v>132</v>
      </c>
      <c r="F10" s="156" t="s">
        <v>133</v>
      </c>
      <c r="G10" s="156" t="s">
        <v>134</v>
      </c>
      <c r="H10" s="156" t="s">
        <v>134</v>
      </c>
      <c r="I10" s="157"/>
      <c r="L10" s="127"/>
    </row>
    <row r="11" spans="1:12" ht="20.25" customHeight="1">
      <c r="A11" s="155">
        <v>2</v>
      </c>
      <c r="B11" s="156" t="s">
        <v>67</v>
      </c>
      <c r="C11" s="156" t="s">
        <v>135</v>
      </c>
      <c r="D11" s="156" t="s">
        <v>136</v>
      </c>
      <c r="E11" s="156" t="s">
        <v>137</v>
      </c>
      <c r="F11" s="156" t="s">
        <v>133</v>
      </c>
      <c r="G11" s="156" t="s">
        <v>134</v>
      </c>
      <c r="H11" s="156" t="s">
        <v>138</v>
      </c>
      <c r="I11" s="157" t="s">
        <v>139</v>
      </c>
      <c r="L11" s="127"/>
    </row>
    <row r="12" spans="1:12" ht="20.25" customHeight="1">
      <c r="A12" s="155">
        <v>3</v>
      </c>
      <c r="B12" s="156" t="s">
        <v>140</v>
      </c>
      <c r="C12" s="156" t="s">
        <v>141</v>
      </c>
      <c r="D12" s="156" t="s">
        <v>136</v>
      </c>
      <c r="E12" s="156" t="s">
        <v>132</v>
      </c>
      <c r="F12" s="156" t="s">
        <v>142</v>
      </c>
      <c r="G12" s="156" t="s">
        <v>134</v>
      </c>
      <c r="H12" s="156" t="s">
        <v>134</v>
      </c>
      <c r="I12" s="157"/>
      <c r="L12" s="127"/>
    </row>
    <row r="13" spans="1:12" ht="15" customHeight="1">
      <c r="B13" s="158"/>
      <c r="C13" s="145"/>
      <c r="D13" s="145"/>
      <c r="E13" s="145"/>
      <c r="F13" s="145"/>
      <c r="G13" s="146"/>
    </row>
    <row r="14" spans="1:12" ht="21.75" customHeight="1">
      <c r="B14" s="257" t="s">
        <v>143</v>
      </c>
      <c r="C14" s="257"/>
      <c r="D14" s="257"/>
      <c r="E14" s="142"/>
      <c r="F14" s="142"/>
      <c r="G14" s="143"/>
      <c r="H14" s="143"/>
    </row>
    <row r="15" spans="1:12">
      <c r="B15" s="144" t="s">
        <v>144</v>
      </c>
      <c r="C15" s="145"/>
      <c r="D15" s="145"/>
      <c r="E15" s="145"/>
      <c r="F15" s="145"/>
      <c r="G15" s="146"/>
    </row>
    <row r="16" spans="1:12" ht="31.5" customHeight="1">
      <c r="A16" s="147" t="s">
        <v>58</v>
      </c>
      <c r="B16" s="148" t="s">
        <v>145</v>
      </c>
      <c r="C16" s="148" t="s">
        <v>41</v>
      </c>
      <c r="D16" s="148" t="s">
        <v>43</v>
      </c>
      <c r="E16" s="148" t="s">
        <v>138</v>
      </c>
      <c r="F16" s="148" t="s">
        <v>45</v>
      </c>
      <c r="G16" s="148" t="s">
        <v>146</v>
      </c>
      <c r="L16" s="127"/>
    </row>
    <row r="17" spans="1:12" s="154" customFormat="1" ht="51">
      <c r="A17" s="150"/>
      <c r="B17" s="151" t="s">
        <v>123</v>
      </c>
      <c r="C17" s="159" t="s">
        <v>147</v>
      </c>
      <c r="D17" s="159" t="s">
        <v>148</v>
      </c>
      <c r="E17" s="159" t="s">
        <v>149</v>
      </c>
      <c r="F17" s="159" t="s">
        <v>150</v>
      </c>
      <c r="G17" s="159" t="s">
        <v>151</v>
      </c>
      <c r="H17" s="153"/>
      <c r="I17" s="153"/>
      <c r="J17" s="153"/>
      <c r="K17" s="153"/>
    </row>
    <row r="18" spans="1:12">
      <c r="A18" s="155">
        <v>1</v>
      </c>
      <c r="B18" s="156" t="s">
        <v>66</v>
      </c>
      <c r="C18" s="160">
        <f>'User Story 1'!D11</f>
        <v>0</v>
      </c>
      <c r="D18" s="160">
        <f>'User Story 1'!D12</f>
        <v>0</v>
      </c>
      <c r="E18" s="160">
        <f>'User Story 1'!D14</f>
        <v>0</v>
      </c>
      <c r="F18" s="160">
        <f>'User Story 1'!D13</f>
        <v>0</v>
      </c>
      <c r="G18" s="160">
        <f>'User Story 1'!D15</f>
        <v>0</v>
      </c>
      <c r="L18" s="127"/>
    </row>
    <row r="19" spans="1:12" ht="20.25" customHeight="1">
      <c r="A19" s="155">
        <v>2</v>
      </c>
      <c r="B19" s="156" t="s">
        <v>140</v>
      </c>
      <c r="C19" s="160" t="e">
        <f>#REF!</f>
        <v>#REF!</v>
      </c>
      <c r="D19" s="160" t="e">
        <f>#REF!</f>
        <v>#REF!</v>
      </c>
      <c r="E19" s="160" t="e">
        <f>#REF!</f>
        <v>#REF!</v>
      </c>
      <c r="F19" s="160" t="e">
        <f>#REF!</f>
        <v>#REF!</v>
      </c>
      <c r="G19" s="160" t="e">
        <f>#REF!</f>
        <v>#REF!</v>
      </c>
      <c r="L19" s="127"/>
    </row>
    <row r="20" spans="1:12" ht="20.25" customHeight="1">
      <c r="A20" s="155">
        <v>3</v>
      </c>
      <c r="B20" s="156" t="s">
        <v>100</v>
      </c>
      <c r="C20" s="160" t="e">
        <f>SUM(C18:C19)</f>
        <v>#REF!</v>
      </c>
      <c r="D20" s="160" t="e">
        <f>SUM(D18:D19)</f>
        <v>#REF!</v>
      </c>
      <c r="E20" s="160" t="e">
        <f>SUM(E18:E19)</f>
        <v>#REF!</v>
      </c>
      <c r="F20" s="160" t="e">
        <f>SUM(F18:F19)</f>
        <v>#REF!</v>
      </c>
      <c r="G20" s="160" t="e">
        <f>SUM(G18:G19)</f>
        <v>#REF!</v>
      </c>
      <c r="L20" s="127"/>
    </row>
    <row r="21" spans="1:12" ht="20.25" customHeight="1">
      <c r="A21" s="161"/>
      <c r="B21" s="162"/>
      <c r="C21" s="163" t="s">
        <v>152</v>
      </c>
      <c r="D21" s="164" t="e">
        <f>SUM(C20,D20,G20)/SUM(C20:G20)</f>
        <v>#REF!</v>
      </c>
      <c r="E21" s="165"/>
      <c r="F21" s="165"/>
      <c r="G21" s="165"/>
      <c r="L21" s="127"/>
    </row>
    <row r="22" spans="1:12">
      <c r="B22" s="158"/>
      <c r="C22" s="145"/>
      <c r="D22" s="145"/>
      <c r="E22" s="145"/>
      <c r="F22" s="145"/>
      <c r="G22" s="146"/>
    </row>
    <row r="23" spans="1:12" ht="21.75" customHeight="1">
      <c r="B23" s="257" t="s">
        <v>153</v>
      </c>
      <c r="C23" s="257"/>
      <c r="D23" s="257"/>
      <c r="E23" s="142"/>
      <c r="F23" s="142"/>
      <c r="G23" s="143"/>
      <c r="H23" s="143"/>
    </row>
    <row r="24" spans="1:12" ht="21.75" customHeight="1">
      <c r="B24" s="144" t="s">
        <v>154</v>
      </c>
      <c r="C24" s="166"/>
      <c r="D24" s="166"/>
      <c r="E24" s="142"/>
      <c r="F24" s="142"/>
      <c r="G24" s="143"/>
      <c r="H24" s="143"/>
    </row>
    <row r="25" spans="1:12">
      <c r="B25" s="167" t="s">
        <v>155</v>
      </c>
      <c r="C25" s="145"/>
      <c r="D25" s="145"/>
      <c r="E25" s="145"/>
      <c r="F25" s="145"/>
      <c r="G25" s="146"/>
    </row>
    <row r="26" spans="1:12" ht="18.75" customHeight="1">
      <c r="A26" s="147" t="s">
        <v>58</v>
      </c>
      <c r="B26" s="148" t="s">
        <v>156</v>
      </c>
      <c r="C26" s="148" t="s">
        <v>157</v>
      </c>
      <c r="D26" s="148" t="s">
        <v>158</v>
      </c>
      <c r="E26" s="148" t="s">
        <v>159</v>
      </c>
      <c r="F26" s="148" t="s">
        <v>160</v>
      </c>
      <c r="G26" s="258" t="s">
        <v>107</v>
      </c>
      <c r="H26" s="258"/>
    </row>
    <row r="27" spans="1:12">
      <c r="A27" s="155">
        <v>1</v>
      </c>
      <c r="B27" s="156" t="s">
        <v>161</v>
      </c>
      <c r="C27" s="160" t="e">
        <f>COUNTIFS(#REF!, "*Critical*",#REF!,"*Open*")</f>
        <v>#REF!</v>
      </c>
      <c r="D27" s="160" t="e">
        <f>COUNTIFS(#REF!, "*Critical*",#REF!,"*Resolved*")</f>
        <v>#REF!</v>
      </c>
      <c r="E27" s="160" t="e">
        <f>COUNTIFS(#REF!, "*Critical*",#REF!,"*Reopened*")</f>
        <v>#REF!</v>
      </c>
      <c r="F27" s="160" t="e">
        <f>COUNTIFS(#REF!, "*Critical*",#REF!,"*Closed*") + COUNTIFS(#REF!, "*Critical*",#REF!,"*Ready for client test*")</f>
        <v>#REF!</v>
      </c>
      <c r="G27" s="259"/>
      <c r="H27" s="259"/>
    </row>
    <row r="28" spans="1:12" ht="20.25" customHeight="1">
      <c r="A28" s="155">
        <v>2</v>
      </c>
      <c r="B28" s="156" t="s">
        <v>162</v>
      </c>
      <c r="C28" s="160" t="e">
        <f>COUNTIFS(#REF!, "*Major*",#REF!,"*Open*")</f>
        <v>#REF!</v>
      </c>
      <c r="D28" s="160" t="e">
        <f>COUNTIFS(#REF!, "*Major*",#REF!,"*Resolved*")</f>
        <v>#REF!</v>
      </c>
      <c r="E28" s="160" t="e">
        <f>COUNTIFS(#REF!, "*Major*",#REF!,"*Reopened*")</f>
        <v>#REF!</v>
      </c>
      <c r="F28" s="160" t="e">
        <f>COUNTIFS(#REF!, "*Major*",#REF!,"*Closed*") + COUNTIFS(#REF!, "*Major*",#REF!,"*Ready for client test*")</f>
        <v>#REF!</v>
      </c>
      <c r="G28" s="259"/>
      <c r="H28" s="259"/>
    </row>
    <row r="29" spans="1:12" ht="20.25" customHeight="1">
      <c r="A29" s="155">
        <v>3</v>
      </c>
      <c r="B29" s="156" t="s">
        <v>163</v>
      </c>
      <c r="C29" s="160" t="e">
        <f>COUNTIFS(#REF!, "*Normal*",#REF!,"*Open*")</f>
        <v>#REF!</v>
      </c>
      <c r="D29" s="160" t="e">
        <f>COUNTIFS(#REF!, "*Normal*",#REF!,"*Resolved*")</f>
        <v>#REF!</v>
      </c>
      <c r="E29" s="160" t="e">
        <f>COUNTIFS(#REF!, "*Normal*",#REF!,"*Reopened*")</f>
        <v>#REF!</v>
      </c>
      <c r="F29" s="160" t="e">
        <f>COUNTIFS(#REF!, "*Normal*",#REF!,"*Closed*") + COUNTIFS(#REF!, "*Normal*",#REF!,"*Ready for client test*")</f>
        <v>#REF!</v>
      </c>
      <c r="G29" s="259"/>
      <c r="H29" s="259"/>
    </row>
    <row r="30" spans="1:12" ht="20.25" customHeight="1">
      <c r="A30" s="155">
        <v>4</v>
      </c>
      <c r="B30" s="156" t="s">
        <v>164</v>
      </c>
      <c r="C30" s="160" t="e">
        <f>COUNTIFS(#REF!, "*Minor*",#REF!,"*Open*")</f>
        <v>#REF!</v>
      </c>
      <c r="D30" s="160" t="e">
        <f>COUNTIFS(#REF!, "*Minor*",#REF!,"*Resolved*")</f>
        <v>#REF!</v>
      </c>
      <c r="E30" s="160" t="e">
        <f>COUNTIFS(#REF!, "*Minor*",#REF!,"*Reopened*")</f>
        <v>#REF!</v>
      </c>
      <c r="F30" s="160" t="e">
        <f>COUNTIFS(#REF!, "*Minor*",#REF!,"*Closed*") + COUNTIFS(#REF!, "*Minor*",#REF!,"*Ready for client test*")</f>
        <v>#REF!</v>
      </c>
      <c r="G30" s="259"/>
      <c r="H30" s="259"/>
    </row>
    <row r="31" spans="1:12" ht="20.25" customHeight="1">
      <c r="A31" s="155"/>
      <c r="B31" s="147" t="s">
        <v>100</v>
      </c>
      <c r="C31" s="168" t="e">
        <f>SUM(C27:C30)</f>
        <v>#REF!</v>
      </c>
      <c r="D31" s="147">
        <v>0</v>
      </c>
      <c r="E31" s="147">
        <v>0</v>
      </c>
      <c r="F31" s="168" t="e">
        <f>SUM(F27:F30)</f>
        <v>#REF!</v>
      </c>
      <c r="G31" s="259"/>
      <c r="H31" s="259"/>
    </row>
    <row r="32" spans="1:12" ht="20.25" customHeight="1">
      <c r="A32" s="161"/>
      <c r="B32" s="162"/>
      <c r="C32" s="165"/>
      <c r="D32" s="165"/>
      <c r="E32" s="165"/>
      <c r="F32" s="165"/>
      <c r="G32" s="165"/>
      <c r="H32" s="165"/>
    </row>
    <row r="33" spans="1:12">
      <c r="B33" s="167" t="s">
        <v>165</v>
      </c>
      <c r="C33" s="145"/>
      <c r="D33" s="145"/>
      <c r="E33" s="145"/>
      <c r="F33" s="145"/>
      <c r="G33" s="146"/>
    </row>
    <row r="34" spans="1:12" ht="18.75" customHeight="1">
      <c r="A34" s="147" t="s">
        <v>58</v>
      </c>
      <c r="B34" s="148" t="s">
        <v>166</v>
      </c>
      <c r="C34" s="148" t="s">
        <v>167</v>
      </c>
      <c r="D34" s="148" t="s">
        <v>168</v>
      </c>
      <c r="E34" s="148" t="s">
        <v>119</v>
      </c>
      <c r="F34" s="260" t="s">
        <v>122</v>
      </c>
      <c r="G34" s="260"/>
    </row>
    <row r="35" spans="1:12" s="154" customFormat="1" ht="14.25">
      <c r="A35" s="150"/>
      <c r="B35" s="151" t="s">
        <v>169</v>
      </c>
      <c r="C35" s="159" t="s">
        <v>170</v>
      </c>
      <c r="D35" s="159" t="s">
        <v>171</v>
      </c>
      <c r="E35" s="159" t="s">
        <v>127</v>
      </c>
      <c r="F35" s="261"/>
      <c r="G35" s="261"/>
      <c r="H35" s="153"/>
      <c r="I35" s="153"/>
      <c r="J35" s="153"/>
      <c r="K35" s="153"/>
      <c r="L35" s="153"/>
    </row>
    <row r="36" spans="1:12">
      <c r="A36" s="155">
        <v>1</v>
      </c>
      <c r="B36" s="156" t="s">
        <v>172</v>
      </c>
      <c r="C36" s="160" t="s">
        <v>173</v>
      </c>
      <c r="D36" s="160" t="s">
        <v>164</v>
      </c>
      <c r="E36" s="160" t="s">
        <v>133</v>
      </c>
      <c r="F36" s="259"/>
      <c r="G36" s="259"/>
    </row>
    <row r="37" spans="1:12" ht="20.25" customHeight="1">
      <c r="A37" s="155">
        <v>2</v>
      </c>
      <c r="B37" s="156" t="s">
        <v>174</v>
      </c>
      <c r="C37" s="160" t="s">
        <v>175</v>
      </c>
      <c r="D37" s="160" t="s">
        <v>164</v>
      </c>
      <c r="E37" s="160" t="s">
        <v>133</v>
      </c>
      <c r="F37" s="259"/>
      <c r="G37" s="259"/>
    </row>
    <row r="38" spans="1:12" ht="20.25" customHeight="1">
      <c r="A38" s="161"/>
      <c r="B38" s="162"/>
      <c r="C38" s="165"/>
      <c r="D38" s="165"/>
      <c r="E38" s="165"/>
      <c r="F38" s="165"/>
      <c r="G38" s="165"/>
      <c r="H38" s="165"/>
    </row>
    <row r="39" spans="1:12" ht="21.75" customHeight="1">
      <c r="B39" s="257" t="s">
        <v>176</v>
      </c>
      <c r="C39" s="257"/>
      <c r="D39" s="142"/>
      <c r="E39" s="142"/>
      <c r="F39" s="142"/>
      <c r="G39" s="143"/>
      <c r="H39" s="143"/>
    </row>
    <row r="40" spans="1:12">
      <c r="B40" s="144" t="s">
        <v>177</v>
      </c>
      <c r="C40" s="145"/>
      <c r="D40" s="145"/>
      <c r="E40" s="145"/>
      <c r="F40" s="145"/>
      <c r="G40" s="146"/>
    </row>
    <row r="41" spans="1:12" ht="18.75" customHeight="1">
      <c r="A41" s="147" t="s">
        <v>58</v>
      </c>
      <c r="B41" s="148" t="s">
        <v>62</v>
      </c>
      <c r="C41" s="260" t="s">
        <v>178</v>
      </c>
      <c r="D41" s="260"/>
      <c r="E41" s="260" t="s">
        <v>179</v>
      </c>
      <c r="F41" s="260"/>
      <c r="G41" s="260"/>
      <c r="H41" s="147" t="s">
        <v>180</v>
      </c>
    </row>
    <row r="42" spans="1:12" ht="34.5" customHeight="1">
      <c r="A42" s="155">
        <v>1</v>
      </c>
      <c r="B42" s="169" t="s">
        <v>181</v>
      </c>
      <c r="C42" s="262" t="s">
        <v>182</v>
      </c>
      <c r="D42" s="262"/>
      <c r="E42" s="262" t="s">
        <v>183</v>
      </c>
      <c r="F42" s="262"/>
      <c r="G42" s="262"/>
      <c r="H42" s="170"/>
    </row>
    <row r="43" spans="1:12" ht="34.5" customHeight="1">
      <c r="A43" s="155">
        <v>2</v>
      </c>
      <c r="B43" s="169" t="s">
        <v>181</v>
      </c>
      <c r="C43" s="262" t="s">
        <v>182</v>
      </c>
      <c r="D43" s="262"/>
      <c r="E43" s="262" t="s">
        <v>183</v>
      </c>
      <c r="F43" s="262"/>
      <c r="G43" s="262"/>
      <c r="H43" s="170"/>
    </row>
    <row r="44" spans="1:12" ht="34.5" customHeight="1">
      <c r="A44" s="155">
        <v>3</v>
      </c>
      <c r="B44" s="169" t="s">
        <v>181</v>
      </c>
      <c r="C44" s="262" t="s">
        <v>182</v>
      </c>
      <c r="D44" s="262"/>
      <c r="E44" s="262" t="s">
        <v>183</v>
      </c>
      <c r="F44" s="262"/>
      <c r="G44" s="262"/>
      <c r="H44" s="170"/>
    </row>
    <row r="45" spans="1:12">
      <c r="B45" s="171"/>
      <c r="C45" s="171"/>
      <c r="D45" s="171"/>
      <c r="E45" s="172"/>
      <c r="F45" s="145"/>
      <c r="G45" s="146"/>
    </row>
    <row r="46" spans="1:12" ht="21.75" customHeight="1">
      <c r="B46" s="257" t="s">
        <v>184</v>
      </c>
      <c r="C46" s="257"/>
      <c r="D46" s="142"/>
      <c r="E46" s="142"/>
      <c r="F46" s="142"/>
      <c r="G46" s="143"/>
      <c r="H46" s="143"/>
    </row>
    <row r="47" spans="1:12">
      <c r="B47" s="144" t="s">
        <v>185</v>
      </c>
      <c r="C47" s="171"/>
      <c r="D47" s="171"/>
      <c r="E47" s="172"/>
      <c r="F47" s="145"/>
      <c r="G47" s="146"/>
    </row>
    <row r="48" spans="1:12" s="174" customFormat="1" ht="21" customHeight="1">
      <c r="A48" s="264" t="s">
        <v>58</v>
      </c>
      <c r="B48" s="265" t="s">
        <v>186</v>
      </c>
      <c r="C48" s="260" t="s">
        <v>187</v>
      </c>
      <c r="D48" s="260"/>
      <c r="E48" s="260"/>
      <c r="F48" s="260"/>
      <c r="G48" s="266" t="s">
        <v>152</v>
      </c>
      <c r="H48" s="266" t="s">
        <v>186</v>
      </c>
      <c r="I48" s="263" t="s">
        <v>188</v>
      </c>
      <c r="J48" s="173"/>
      <c r="K48" s="173"/>
      <c r="L48" s="173"/>
    </row>
    <row r="49" spans="1:9">
      <c r="A49" s="264"/>
      <c r="B49" s="265"/>
      <c r="C49" s="175" t="s">
        <v>161</v>
      </c>
      <c r="D49" s="175" t="s">
        <v>162</v>
      </c>
      <c r="E49" s="176" t="s">
        <v>163</v>
      </c>
      <c r="F49" s="176" t="s">
        <v>164</v>
      </c>
      <c r="G49" s="266"/>
      <c r="H49" s="266"/>
      <c r="I49" s="263"/>
    </row>
    <row r="50" spans="1:9" ht="38.25">
      <c r="A50" s="264"/>
      <c r="B50" s="265"/>
      <c r="C50" s="177" t="s">
        <v>189</v>
      </c>
      <c r="D50" s="177" t="s">
        <v>190</v>
      </c>
      <c r="E50" s="177" t="s">
        <v>191</v>
      </c>
      <c r="F50" s="177" t="s">
        <v>192</v>
      </c>
      <c r="G50" s="178" t="s">
        <v>193</v>
      </c>
      <c r="H50" s="178" t="s">
        <v>194</v>
      </c>
      <c r="I50" s="178" t="s">
        <v>194</v>
      </c>
    </row>
    <row r="51" spans="1:9" ht="38.25">
      <c r="A51" s="155">
        <v>1</v>
      </c>
      <c r="B51" s="150" t="s">
        <v>195</v>
      </c>
      <c r="C51" s="177" t="s">
        <v>189</v>
      </c>
      <c r="D51" s="177" t="s">
        <v>190</v>
      </c>
      <c r="E51" s="177" t="s">
        <v>191</v>
      </c>
      <c r="F51" s="177" t="s">
        <v>192</v>
      </c>
      <c r="G51" s="179" t="s">
        <v>193</v>
      </c>
      <c r="H51" s="179" t="s">
        <v>194</v>
      </c>
      <c r="I51" s="179" t="s">
        <v>194</v>
      </c>
    </row>
    <row r="52" spans="1:9">
      <c r="A52" s="155">
        <v>2</v>
      </c>
      <c r="B52" s="155" t="s">
        <v>65</v>
      </c>
      <c r="C52" s="179">
        <v>0</v>
      </c>
      <c r="D52" s="179">
        <v>0</v>
      </c>
      <c r="E52" s="179">
        <v>0</v>
      </c>
      <c r="F52" s="180" t="e">
        <f>SUM(C31:E31)</f>
        <v>#REF!</v>
      </c>
      <c r="G52" s="181" t="e">
        <f>D21</f>
        <v>#REF!</v>
      </c>
      <c r="H52" s="179" t="s">
        <v>194</v>
      </c>
      <c r="I52" s="179" t="s">
        <v>194</v>
      </c>
    </row>
    <row r="53" spans="1:9" ht="18.75" customHeight="1">
      <c r="B53" s="182"/>
    </row>
    <row r="54" spans="1:9">
      <c r="B54" s="183"/>
    </row>
    <row r="55" spans="1:9">
      <c r="B55" s="183"/>
    </row>
    <row r="56" spans="1:9">
      <c r="B56" s="183"/>
    </row>
    <row r="57" spans="1:9">
      <c r="B57" s="183"/>
    </row>
    <row r="58" spans="1:9">
      <c r="B58" s="183"/>
    </row>
    <row r="59" spans="1:9">
      <c r="B59" s="183"/>
    </row>
    <row r="60" spans="1:9">
      <c r="B60" s="183"/>
    </row>
    <row r="61" spans="1:9">
      <c r="B61" s="183"/>
    </row>
  </sheetData>
  <mergeCells count="32">
    <mergeCell ref="I48:I49"/>
    <mergeCell ref="A48:A50"/>
    <mergeCell ref="B48:B50"/>
    <mergeCell ref="C48:F48"/>
    <mergeCell ref="G48:G49"/>
    <mergeCell ref="H48:H49"/>
    <mergeCell ref="C43:D43"/>
    <mergeCell ref="E43:G43"/>
    <mergeCell ref="C44:D44"/>
    <mergeCell ref="E44:G44"/>
    <mergeCell ref="B46:C46"/>
    <mergeCell ref="F37:G37"/>
    <mergeCell ref="B39:C39"/>
    <mergeCell ref="C41:D41"/>
    <mergeCell ref="E41:G41"/>
    <mergeCell ref="C42:D42"/>
    <mergeCell ref="E42:G42"/>
    <mergeCell ref="G30:H30"/>
    <mergeCell ref="G31:H31"/>
    <mergeCell ref="F34:G34"/>
    <mergeCell ref="F35:G35"/>
    <mergeCell ref="F36:G36"/>
    <mergeCell ref="B23:D23"/>
    <mergeCell ref="G26:H26"/>
    <mergeCell ref="G27:H27"/>
    <mergeCell ref="G28:H28"/>
    <mergeCell ref="G29:H29"/>
    <mergeCell ref="C2:G2"/>
    <mergeCell ref="C3:D3"/>
    <mergeCell ref="F3:G3"/>
    <mergeCell ref="B6:C6"/>
    <mergeCell ref="B14:D14"/>
  </mergeCells>
  <conditionalFormatting sqref="H51">
    <cfRule type="cellIs" dxfId="5" priority="2" operator="equal">
      <formula>"FAIL"</formula>
    </cfRule>
    <cfRule type="cellIs" dxfId="4" priority="3" operator="equal">
      <formula>"PASS"</formula>
    </cfRule>
  </conditionalFormatting>
  <conditionalFormatting sqref="I51:I52">
    <cfRule type="cellIs" dxfId="3" priority="4" operator="equal">
      <formula>"FAIL"</formula>
    </cfRule>
    <cfRule type="cellIs" dxfId="2" priority="5" operator="equal">
      <formula>"PASS"</formula>
    </cfRule>
  </conditionalFormatting>
  <conditionalFormatting sqref="H52">
    <cfRule type="cellIs" dxfId="1" priority="6" operator="equal">
      <formula>"FAIL"</formula>
    </cfRule>
    <cfRule type="cellIs" dxfId="0" priority="7" operator="equal">
      <formula>"PASS"</formula>
    </cfRule>
  </conditionalFormatting>
  <dataValidations count="1">
    <dataValidation type="list" allowBlank="1" showInputMessage="1" showErrorMessage="1" sqref="H51:I52" xr:uid="{00000000-0002-0000-0600-000000000000}">
      <formula1>"PASS,FAIL"</formula1>
      <formula2>0</formula2>
    </dataValidation>
  </dataValidations>
  <pageMargins left="0.7" right="0.7" top="0.75" bottom="0.75" header="0.511811023622047" footer="0.511811023622047"/>
  <pageSetup orientation="portrait" horizontalDpi="300" verticalDpi="300"/>
  <drawing r:id="rId1"/>
</worksheet>
</file>

<file path=docProps/app.xml><?xml version="1.0" encoding="utf-8"?>
<Properties xmlns="http://schemas.openxmlformats.org/officeDocument/2006/extended-properties" xmlns:vt="http://schemas.openxmlformats.org/officeDocument/2006/docPropsVTypes">
  <Template/>
  <TotalTime>28</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Record of Change</vt:lpstr>
      <vt:lpstr>Instruction</vt:lpstr>
      <vt:lpstr>Cover</vt:lpstr>
      <vt:lpstr>Common checklist</vt:lpstr>
      <vt:lpstr>Chart1</vt:lpstr>
      <vt:lpstr>User Story 1</vt:lpstr>
      <vt:lpstr>Test report</vt:lpstr>
    </vt:vector>
  </TitlesOfParts>
  <Company>NashTech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 And Test Report Template</dc:title>
  <dc:subject>HNVN_SD_012_Scrum_Template_TestCase</dc:subject>
  <dc:creator>Truc Nguyen Thi Thanh</dc:creator>
  <dc:description/>
  <cp:lastModifiedBy>Admin</cp:lastModifiedBy>
  <cp:revision>9</cp:revision>
  <dcterms:created xsi:type="dcterms:W3CDTF">2016-08-15T09:08:57Z</dcterms:created>
  <dcterms:modified xsi:type="dcterms:W3CDTF">2022-10-29T12:10:42Z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0x0101008DD9373D9A24F64F89F14F461305A106</vt:lpwstr>
  </property>
  <property fmtid="{D5CDD505-2E9C-101B-9397-08002B2CF9AE}" pid="3" name="MediaServiceImageTags">
    <vt:lpwstr/>
  </property>
</Properties>
</file>