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học tập\tailieuhoctapTLU\Năm 3\Phương pháp số\"/>
    </mc:Choice>
  </mc:AlternateContent>
  <xr:revisionPtr revIDLastSave="0" documentId="13_ncr:1_{04226828-73A7-4B90-92A8-0F280CA27677}" xr6:coauthVersionLast="47" xr6:coauthVersionMax="47" xr10:uidLastSave="{00000000-0000-0000-0000-000000000000}"/>
  <bookViews>
    <workbookView xWindow="-60" yWindow="-60" windowWidth="24120" windowHeight="13020" xr2:uid="{AD8FE21B-464A-427F-9188-39711D02461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G15" i="1"/>
  <c r="D15" i="1"/>
  <c r="P36" i="1" l="1"/>
  <c r="Q36" i="1"/>
  <c r="R36" i="1"/>
  <c r="S36" i="1"/>
  <c r="T36" i="1"/>
  <c r="O36" i="1"/>
  <c r="N34" i="1"/>
  <c r="O32" i="1" s="1"/>
  <c r="O34" i="1" s="1"/>
  <c r="H11" i="1"/>
  <c r="G12" i="1"/>
  <c r="H10" i="1" s="1"/>
  <c r="H12" i="1" s="1"/>
  <c r="E12" i="1"/>
  <c r="E14" i="1" s="1"/>
  <c r="F12" i="1"/>
  <c r="D14" i="1"/>
  <c r="P32" i="1" l="1"/>
  <c r="O35" i="1"/>
  <c r="N35" i="1"/>
  <c r="P34" i="1"/>
  <c r="Q32" i="1" s="1"/>
  <c r="E15" i="1"/>
  <c r="F15" i="1"/>
  <c r="F14" i="1"/>
  <c r="G55" i="1"/>
  <c r="G56" i="1" s="1"/>
  <c r="K28" i="1"/>
  <c r="J28" i="1"/>
  <c r="J29" i="1" s="1"/>
  <c r="I30" i="1"/>
  <c r="I29" i="1"/>
  <c r="I28" i="1"/>
  <c r="H28" i="1"/>
  <c r="H30" i="1" s="1"/>
  <c r="G28" i="1"/>
  <c r="G29" i="1" s="1"/>
  <c r="F28" i="1"/>
  <c r="F30" i="1" s="1"/>
  <c r="E28" i="1"/>
  <c r="J30" i="1" l="1"/>
  <c r="F29" i="1"/>
  <c r="H29" i="1"/>
  <c r="H53" i="1"/>
  <c r="E30" i="1"/>
  <c r="E29" i="1"/>
  <c r="G30" i="1"/>
  <c r="G58" i="1"/>
  <c r="Q34" i="1"/>
  <c r="R32" i="1" s="1"/>
  <c r="P35" i="1"/>
  <c r="H55" i="1" l="1"/>
  <c r="Q35" i="1"/>
  <c r="R34" i="1"/>
  <c r="S32" i="1" s="1"/>
  <c r="H56" i="1" l="1"/>
  <c r="H57" i="1"/>
  <c r="I53" i="1"/>
  <c r="H58" i="1"/>
  <c r="S34" i="1"/>
  <c r="T32" i="1" s="1"/>
  <c r="R35" i="1"/>
  <c r="I55" i="1" l="1"/>
  <c r="S35" i="1"/>
  <c r="T34" i="1"/>
  <c r="I56" i="1" l="1"/>
  <c r="I57" i="1"/>
  <c r="J53" i="1"/>
  <c r="I58" i="1"/>
  <c r="T35" i="1"/>
  <c r="J55" i="1" l="1"/>
  <c r="J58" i="1" s="1"/>
  <c r="J57" i="1" l="1"/>
  <c r="J56" i="1"/>
  <c r="K53" i="1"/>
  <c r="K55" i="1" l="1"/>
  <c r="K58" i="1" s="1"/>
  <c r="K56" i="1" l="1"/>
  <c r="K57" i="1"/>
</calcChain>
</file>

<file path=xl/sharedStrings.xml><?xml version="1.0" encoding="utf-8"?>
<sst xmlns="http://schemas.openxmlformats.org/spreadsheetml/2006/main" count="89" uniqueCount="58">
  <si>
    <t>f(x) = sin(x) - x^2*cos(x) = 0</t>
  </si>
  <si>
    <t>Tim khoang chua nghiem:</t>
  </si>
  <si>
    <t>[a, b]: f(a).f(b) &lt;0</t>
  </si>
  <si>
    <t>f(1).f(-0.5) &lt; 0</t>
  </si>
  <si>
    <t>[a,b] = [-0.5, 1]</t>
  </si>
  <si>
    <t>Tinh toan:</t>
  </si>
  <si>
    <t>a</t>
  </si>
  <si>
    <t>b</t>
  </si>
  <si>
    <t>x</t>
  </si>
  <si>
    <t>sai so</t>
  </si>
  <si>
    <t>f(a) &lt; 0</t>
  </si>
  <si>
    <t>f(x)</t>
  </si>
  <si>
    <t>+</t>
  </si>
  <si>
    <t>-</t>
  </si>
  <si>
    <t>x0</t>
  </si>
  <si>
    <t>x1</t>
  </si>
  <si>
    <t>x2</t>
  </si>
  <si>
    <t>x3</t>
  </si>
  <si>
    <t xml:space="preserve"> Voi muc sai so 0.05 ta tim duoc nghiem cua phuong trinh f(x) = 0 la 0.015625</t>
  </si>
  <si>
    <t>f(x) = x^3 - cos(x) = 0</t>
  </si>
  <si>
    <t>Tinh nghiem xap xi den x5 va ket luan xem sai so dat duoc la bao nhieu</t>
  </si>
  <si>
    <t>donghv@tlu.edu.vn</t>
  </si>
  <si>
    <t>1. Xet f(a).f(b) &lt; 0 =&gt; [a, b] la khoang chua nghiem</t>
  </si>
  <si>
    <t>2. lap bang tinh</t>
  </si>
  <si>
    <t>3. ket luan</t>
  </si>
  <si>
    <t>ss</t>
  </si>
  <si>
    <t>x4</t>
  </si>
  <si>
    <t>x5</t>
  </si>
  <si>
    <t>Vay nghiem dat duoc tai buoc lap thu 5 la 0.8672 voi sai so la 0.0234</t>
  </si>
  <si>
    <t>[a, b] = [0.5, 1]</t>
  </si>
  <si>
    <t xml:space="preserve"> </t>
  </si>
  <si>
    <t>3. Lap bang tinh</t>
  </si>
  <si>
    <t>Dùng phương pháp dây cung tính nghiệm gần đúng của phương trình: x3-x-1 qua 4 bước</t>
  </si>
  <si>
    <r>
      <t>lặp. Đánh giá sai số |x4-</t>
    </r>
    <r>
      <rPr>
        <sz val="12"/>
        <color rgb="FF000000"/>
        <rFont val="SymbolMT"/>
      </rPr>
      <t xml:space="preserve">α </t>
    </r>
    <r>
      <rPr>
        <sz val="12"/>
        <color rgb="FF000000"/>
        <rFont val="TimesNewRomanPSMT"/>
      </rPr>
      <t>|</t>
    </r>
  </si>
  <si>
    <t>2. tinh toan m, M</t>
  </si>
  <si>
    <t>f'(x) = 3x^2 - 1</t>
  </si>
  <si>
    <t>f''(x) = 6x &gt; 0 voi moi x trong khoang [1, 2]</t>
  </si>
  <si>
    <t>m = 2</t>
  </si>
  <si>
    <t>M = 11</t>
  </si>
  <si>
    <t>3. Tinh toan</t>
  </si>
  <si>
    <t>Ket luan: x4 = 1.319 voi sai so tuyet doi gioi han la  0.0347</t>
  </si>
  <si>
    <t>Tính theo c0</t>
  </si>
  <si>
    <r>
      <t xml:space="preserve">Neu </t>
    </r>
    <r>
      <rPr>
        <sz val="11"/>
        <color rgb="FF000000"/>
        <rFont val="CMSSI10"/>
      </rPr>
      <t>f(x0)</t>
    </r>
    <r>
      <rPr>
        <sz val="8"/>
        <color rgb="FF000000"/>
        <rFont val="VNSS8"/>
      </rPr>
      <t xml:space="preserve"> </t>
    </r>
    <r>
      <rPr>
        <sz val="11"/>
        <color rgb="FF000000"/>
        <rFont val="CMMI10"/>
      </rPr>
      <t xml:space="preserve">&gt; </t>
    </r>
    <r>
      <rPr>
        <sz val="11"/>
        <color rgb="FF000000"/>
        <rFont val="VNSS10"/>
      </rPr>
      <t>0 thì khoang nghiem mới là [a0</t>
    </r>
    <r>
      <rPr>
        <sz val="11"/>
        <color rgb="FF000000"/>
        <rFont val="CMMI10"/>
      </rPr>
      <t>; x0</t>
    </r>
    <r>
      <rPr>
        <sz val="11"/>
        <color rgb="FF000000"/>
        <rFont val="VNSS10"/>
      </rPr>
      <t xml:space="preserve">], đặt </t>
    </r>
    <r>
      <rPr>
        <sz val="11"/>
        <color rgb="FF000000"/>
        <rFont val="CMSSI10"/>
      </rPr>
      <t>a</t>
    </r>
    <r>
      <rPr>
        <sz val="8"/>
        <color rgb="FF000000"/>
        <rFont val="VNSS8"/>
      </rPr>
      <t xml:space="preserve">1 </t>
    </r>
    <r>
      <rPr>
        <sz val="11"/>
        <color rgb="FF000000"/>
        <rFont val="CMSS10"/>
      </rPr>
      <t>= a0</t>
    </r>
    <r>
      <rPr>
        <sz val="11"/>
        <color rgb="FF000000"/>
        <rFont val="CMMI10"/>
      </rPr>
      <t xml:space="preserve">; </t>
    </r>
    <r>
      <rPr>
        <sz val="11"/>
        <color rgb="FF000000"/>
        <rFont val="CMSSI10"/>
      </rPr>
      <t>b</t>
    </r>
    <r>
      <rPr>
        <sz val="8"/>
        <color rgb="FF000000"/>
        <rFont val="VNSS8"/>
      </rPr>
      <t xml:space="preserve">1 </t>
    </r>
    <r>
      <rPr>
        <sz val="11"/>
        <color rgb="FF000000"/>
        <rFont val="CMSS10"/>
      </rPr>
      <t>= x</t>
    </r>
    <r>
      <rPr>
        <sz val="8"/>
        <color rgb="FF000000"/>
        <rFont val="VNSS8"/>
      </rPr>
      <t>0</t>
    </r>
  </si>
  <si>
    <t>Neu f(x0) &lt; 0 thì khoang nghiem mới là [x0; b0], đặt a1 = x0; b1 = b0</t>
  </si>
  <si>
    <t>Phương pháp dây cung</t>
  </si>
  <si>
    <t>Phương pháp chia đôi</t>
  </si>
  <si>
    <t>VD1</t>
  </si>
  <si>
    <t>VD2</t>
  </si>
  <si>
    <t>sai số</t>
  </si>
  <si>
    <t>1. Nhan xet f(1).f(2)=-1.7592 &lt;0, f(x) co kha vi</t>
  </si>
  <si>
    <t>x6</t>
  </si>
  <si>
    <t>Vậy nghiệm là x6=1.40959</t>
  </si>
  <si>
    <t>f'(x) = 2x - cos(x) &gt;0 with any x in [1, 2]</t>
  </si>
  <si>
    <t>2. Tìm m, M</t>
  </si>
  <si>
    <t>|f'(x)| &gt;= 2x - 1 &gt;= 2*1 - 1 = 1 =&gt; Lấy m = 1</t>
  </si>
  <si>
    <t>|f'(x)| &lt;= 2x + 1 &lt;= 2*2 + 1 = 5 =&gt; Lấy M = 5</t>
  </si>
  <si>
    <t>=&gt; f'(x) la ham dong bien =&gt; f'(x) &gt;= 3.1^2 - 1 = 2, f'(x) &lt;= 3*2^2 - 1 = 11</t>
  </si>
  <si>
    <t>1. [a,b] = [1,2] vi f(a).f(b) = -5 &lt; 0, f(x) la ham kha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</si>
</sst>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NewRomanPSMT"/>
    </font>
    <font>
      <sz val="12"/>
      <color rgb="FF000000"/>
      <name val="SymbolMT"/>
    </font>
    <font>
      <sz val="11"/>
      <color rgb="FF000000"/>
      <name val="VNSS10"/>
    </font>
    <font>
      <sz val="8"/>
      <color rgb="FF000000"/>
      <name val="VNSS8"/>
    </font>
    <font>
      <sz val="11"/>
      <color rgb="FF000000"/>
      <name val="CMSS10"/>
    </font>
    <font>
      <sz val="11"/>
      <color rgb="FF000000"/>
      <name val="CMSSI10"/>
    </font>
    <font>
      <sz val="11"/>
      <color rgb="FF000000"/>
      <name val="CMMI10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0" fontId="2" fillId="0" borderId="1" xfId="0" applyFont="1" applyBorder="1"/>
    <xf numFmtId="0" fontId="2" fillId="0" borderId="6" xfId="0" applyFont="1" applyBorder="1"/>
    <xf numFmtId="0" fontId="0" fillId="0" borderId="0" xfId="0" quotePrefix="1"/>
    <xf numFmtId="0" fontId="4" fillId="0" borderId="1" xfId="0" applyFont="1" applyBorder="1"/>
    <xf numFmtId="0" fontId="4" fillId="0" borderId="6" xfId="0" applyFont="1" applyBorder="1"/>
    <xf numFmtId="0" fontId="9" fillId="0" borderId="0" xfId="0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ghv@t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62D4-718F-431B-AA32-30847649ED18}">
  <dimension ref="A1:T59"/>
  <sheetViews>
    <sheetView tabSelected="1" topLeftCell="B16" zoomScale="120" zoomScaleNormal="120" workbookViewId="0">
      <selection activeCell="D19" sqref="D19:L31"/>
    </sheetView>
  </sheetViews>
  <sheetFormatPr defaultRowHeight="15"/>
  <cols>
    <col min="2" max="2" width="9.140625" customWidth="1"/>
    <col min="3" max="3" width="12.5703125" customWidth="1"/>
    <col min="6" max="6" width="11.42578125" customWidth="1"/>
    <col min="13" max="13" width="12.42578125" customWidth="1"/>
  </cols>
  <sheetData>
    <row r="1" spans="1:13" ht="15.75" thickBot="1"/>
    <row r="2" spans="1:13">
      <c r="C2" s="14" t="s">
        <v>42</v>
      </c>
      <c r="D2" s="2"/>
      <c r="E2" s="2"/>
      <c r="F2" s="2"/>
      <c r="G2" s="2"/>
      <c r="H2" s="2"/>
      <c r="I2" s="3"/>
    </row>
    <row r="3" spans="1:13" ht="15.75" thickBot="1">
      <c r="C3" s="15" t="s">
        <v>43</v>
      </c>
      <c r="D3" s="8"/>
      <c r="E3" s="8"/>
      <c r="F3" s="8"/>
      <c r="G3" s="8"/>
      <c r="H3" s="8"/>
      <c r="I3" s="9"/>
    </row>
    <row r="4" spans="1:13">
      <c r="G4" s="16" t="s">
        <v>45</v>
      </c>
    </row>
    <row r="5" spans="1:13">
      <c r="A5" s="18" t="s">
        <v>46</v>
      </c>
      <c r="G5" t="s">
        <v>0</v>
      </c>
    </row>
    <row r="6" spans="1:13">
      <c r="A6" s="18"/>
    </row>
    <row r="7" spans="1:13">
      <c r="A7" s="18"/>
      <c r="C7" t="s">
        <v>1</v>
      </c>
      <c r="F7" t="s">
        <v>2</v>
      </c>
      <c r="I7" t="s">
        <v>3</v>
      </c>
      <c r="K7" t="s">
        <v>4</v>
      </c>
      <c r="M7" t="s">
        <v>22</v>
      </c>
    </row>
    <row r="8" spans="1:13">
      <c r="A8" s="18"/>
      <c r="K8" t="s">
        <v>10</v>
      </c>
      <c r="M8" t="s">
        <v>23</v>
      </c>
    </row>
    <row r="9" spans="1:13">
      <c r="A9" s="18"/>
      <c r="C9" t="s">
        <v>5</v>
      </c>
      <c r="D9" t="s">
        <v>14</v>
      </c>
      <c r="E9" t="s">
        <v>15</v>
      </c>
      <c r="F9" t="s">
        <v>16</v>
      </c>
      <c r="G9" t="s">
        <v>17</v>
      </c>
      <c r="M9" t="s">
        <v>24</v>
      </c>
    </row>
    <row r="10" spans="1:13">
      <c r="A10" s="18"/>
      <c r="C10" t="s">
        <v>6</v>
      </c>
      <c r="D10">
        <v>-0.5</v>
      </c>
      <c r="E10">
        <v>-0.5</v>
      </c>
      <c r="F10">
        <v>-0.125</v>
      </c>
      <c r="G10">
        <v>-0.125</v>
      </c>
      <c r="H10">
        <f>G12</f>
        <v>-3.125E-2</v>
      </c>
    </row>
    <row r="11" spans="1:13">
      <c r="A11" s="18"/>
      <c r="C11" t="s">
        <v>7</v>
      </c>
      <c r="D11">
        <v>1</v>
      </c>
      <c r="E11">
        <v>0.25</v>
      </c>
      <c r="F11">
        <v>0.25</v>
      </c>
      <c r="G11">
        <v>6.25E-2</v>
      </c>
      <c r="H11">
        <f>G11</f>
        <v>6.25E-2</v>
      </c>
    </row>
    <row r="12" spans="1:13">
      <c r="A12" s="18"/>
      <c r="C12" t="s">
        <v>8</v>
      </c>
      <c r="D12">
        <v>0.25</v>
      </c>
      <c r="E12">
        <f>(E11+E10)/2</f>
        <v>-0.125</v>
      </c>
      <c r="F12">
        <f>(F11+F10)/2</f>
        <v>6.25E-2</v>
      </c>
      <c r="G12">
        <f>(G11+G10)/2</f>
        <v>-3.125E-2</v>
      </c>
      <c r="H12">
        <f>(H10+H11)/2</f>
        <v>1.5625E-2</v>
      </c>
    </row>
    <row r="13" spans="1:13">
      <c r="A13" s="18"/>
      <c r="C13" t="s">
        <v>11</v>
      </c>
      <c r="D13" t="s">
        <v>12</v>
      </c>
      <c r="E13" t="s">
        <v>13</v>
      </c>
      <c r="F13" t="s">
        <v>12</v>
      </c>
      <c r="G13" t="s">
        <v>13</v>
      </c>
    </row>
    <row r="14" spans="1:13">
      <c r="A14" s="18"/>
      <c r="C14" t="s">
        <v>9</v>
      </c>
      <c r="D14">
        <f>(D12-D10)/2</f>
        <v>0.375</v>
      </c>
      <c r="E14">
        <f>(E12-E10)/2</f>
        <v>0.1875</v>
      </c>
      <c r="F14">
        <f>(F12-F10)/2</f>
        <v>9.375E-2</v>
      </c>
      <c r="G14">
        <f>(G12-G10)/2</f>
        <v>4.6875E-2</v>
      </c>
    </row>
    <row r="15" spans="1:13">
      <c r="A15" s="18"/>
      <c r="C15" t="s">
        <v>41</v>
      </c>
      <c r="D15">
        <f>(SIN(D10)-(D10^2*COS(D10)))*(SIN(D12)-(D12^2*COS(D12)))</f>
        <v>-0.13057259395438919</v>
      </c>
      <c r="E15">
        <f>(SIN(E10)-(E10^2*COS(E10)))*(SIN(E12)-(E12^2*COS(E12)))</f>
        <v>9.7959230805513248E-2</v>
      </c>
      <c r="F15">
        <f t="shared" ref="F15" si="0">(SIN(F10)-(F10^2*COS(F10)))*(SIN(F12)-(F12^2*COS(F12)))</f>
        <v>-8.2089106416153301E-3</v>
      </c>
      <c r="G15">
        <f>(SIN(G10)-(G10^2*COS(G10)))*(SIN(G12)-(G12^2*COS(G12)))</f>
        <v>4.5166695567101147E-3</v>
      </c>
    </row>
    <row r="16" spans="1:13">
      <c r="A16" s="18"/>
      <c r="C16" t="s">
        <v>18</v>
      </c>
      <c r="M16">
        <v>1E-3</v>
      </c>
    </row>
    <row r="18" spans="1:20">
      <c r="G18" s="16"/>
      <c r="O18" s="16"/>
    </row>
    <row r="19" spans="1:20" ht="15.75" thickBot="1"/>
    <row r="20" spans="1:20">
      <c r="A20" s="18" t="s">
        <v>47</v>
      </c>
      <c r="F20" s="1"/>
      <c r="G20" s="2" t="s">
        <v>19</v>
      </c>
      <c r="H20" s="2"/>
      <c r="I20" s="2"/>
      <c r="J20" s="2"/>
      <c r="K20" s="2"/>
      <c r="L20" s="3"/>
    </row>
    <row r="21" spans="1:20">
      <c r="A21" s="18"/>
      <c r="F21" s="4"/>
      <c r="G21" s="5"/>
      <c r="H21" s="5"/>
      <c r="I21" s="5"/>
      <c r="J21" s="5"/>
      <c r="K21" s="5"/>
      <c r="L21" s="6"/>
      <c r="N21" s="10" t="s">
        <v>21</v>
      </c>
    </row>
    <row r="22" spans="1:20">
      <c r="A22" s="18"/>
      <c r="F22" s="4" t="s">
        <v>29</v>
      </c>
      <c r="G22" s="5"/>
      <c r="H22" s="5"/>
      <c r="I22" s="5"/>
      <c r="J22" s="5"/>
      <c r="K22" s="5"/>
      <c r="L22" s="6"/>
    </row>
    <row r="23" spans="1:20" ht="15.75" thickBot="1">
      <c r="A23" s="18"/>
      <c r="F23" s="7" t="s">
        <v>20</v>
      </c>
      <c r="G23" s="8"/>
      <c r="H23" s="8"/>
      <c r="I23" s="8"/>
      <c r="J23" s="8"/>
      <c r="K23" s="8"/>
      <c r="L23" s="9"/>
      <c r="O23" s="16" t="s">
        <v>44</v>
      </c>
    </row>
    <row r="24" spans="1:20">
      <c r="A24" s="18"/>
      <c r="L24" t="s">
        <v>30</v>
      </c>
      <c r="M24" t="s">
        <v>49</v>
      </c>
    </row>
    <row r="25" spans="1:20">
      <c r="A25" s="18"/>
      <c r="E25" t="s">
        <v>14</v>
      </c>
      <c r="F25" t="s">
        <v>15</v>
      </c>
      <c r="G25" t="s">
        <v>16</v>
      </c>
      <c r="H25" t="s">
        <v>17</v>
      </c>
      <c r="I25" t="s">
        <v>26</v>
      </c>
      <c r="J25" t="s">
        <v>27</v>
      </c>
      <c r="M25" s="17" t="s">
        <v>53</v>
      </c>
      <c r="N25" t="s">
        <v>52</v>
      </c>
    </row>
    <row r="26" spans="1:20">
      <c r="A26" s="18"/>
      <c r="D26" t="s">
        <v>6</v>
      </c>
      <c r="E26">
        <v>0</v>
      </c>
      <c r="F26">
        <v>0</v>
      </c>
      <c r="G26">
        <v>0.75</v>
      </c>
      <c r="H26">
        <v>0.75</v>
      </c>
      <c r="I26">
        <v>0.75</v>
      </c>
      <c r="J26">
        <v>0.84375</v>
      </c>
      <c r="N26" t="s">
        <v>54</v>
      </c>
      <c r="S26">
        <v>1</v>
      </c>
    </row>
    <row r="27" spans="1:20">
      <c r="A27" s="18"/>
      <c r="D27" t="s">
        <v>7</v>
      </c>
      <c r="E27">
        <v>3</v>
      </c>
      <c r="F27">
        <v>1.5</v>
      </c>
      <c r="G27">
        <v>1.5</v>
      </c>
      <c r="H27">
        <v>1.125</v>
      </c>
      <c r="I27">
        <v>0.9375</v>
      </c>
      <c r="J27">
        <v>0.9375</v>
      </c>
      <c r="N27" t="s">
        <v>55</v>
      </c>
      <c r="S27">
        <v>5</v>
      </c>
    </row>
    <row r="28" spans="1:20">
      <c r="A28" s="18"/>
      <c r="D28" t="s">
        <v>8</v>
      </c>
      <c r="E28">
        <f t="shared" ref="E28:J28" si="1">(E26+E27)/2</f>
        <v>1.5</v>
      </c>
      <c r="F28">
        <f t="shared" si="1"/>
        <v>0.75</v>
      </c>
      <c r="G28">
        <f t="shared" si="1"/>
        <v>1.125</v>
      </c>
      <c r="H28">
        <f t="shared" si="1"/>
        <v>0.9375</v>
      </c>
      <c r="I28">
        <f t="shared" si="1"/>
        <v>0.84375</v>
      </c>
      <c r="J28">
        <f t="shared" si="1"/>
        <v>0.890625</v>
      </c>
      <c r="K28">
        <f>(J28+J26)/2</f>
        <v>0.8671875</v>
      </c>
    </row>
    <row r="29" spans="1:20">
      <c r="A29" s="18"/>
      <c r="D29" t="s">
        <v>11</v>
      </c>
      <c r="E29">
        <f>E28^3-COS(E28)</f>
        <v>3.3042627983322972</v>
      </c>
      <c r="F29">
        <f t="shared" ref="F29:J29" si="2">F28^3-COS(F28)</f>
        <v>-0.3098138688738209</v>
      </c>
      <c r="G29">
        <f t="shared" si="2"/>
        <v>0.9926516082013338</v>
      </c>
      <c r="H29">
        <f t="shared" si="2"/>
        <v>0.23216953428252252</v>
      </c>
      <c r="I29">
        <f t="shared" si="2"/>
        <v>-6.3988237359258293E-2</v>
      </c>
      <c r="J29">
        <f t="shared" si="2"/>
        <v>7.7528996881811363E-2</v>
      </c>
    </row>
    <row r="30" spans="1:20">
      <c r="A30" s="18"/>
      <c r="D30" t="s">
        <v>25</v>
      </c>
      <c r="E30">
        <f>(E28-E26)/2</f>
        <v>0.75</v>
      </c>
      <c r="F30">
        <f t="shared" ref="F30:J30" si="3">(F28-F26)/2</f>
        <v>0.375</v>
      </c>
      <c r="G30">
        <f t="shared" si="3"/>
        <v>0.1875</v>
      </c>
      <c r="H30">
        <f t="shared" si="3"/>
        <v>9.375E-2</v>
      </c>
      <c r="I30">
        <f t="shared" si="3"/>
        <v>4.6875E-2</v>
      </c>
      <c r="J30">
        <f t="shared" si="3"/>
        <v>2.34375E-2</v>
      </c>
      <c r="M30" t="s">
        <v>31</v>
      </c>
    </row>
    <row r="31" spans="1:20">
      <c r="A31" s="18"/>
      <c r="N31" t="s">
        <v>14</v>
      </c>
      <c r="O31" t="s">
        <v>15</v>
      </c>
      <c r="P31" t="s">
        <v>16</v>
      </c>
      <c r="Q31" t="s">
        <v>17</v>
      </c>
      <c r="R31" t="s">
        <v>26</v>
      </c>
      <c r="S31" t="s">
        <v>27</v>
      </c>
      <c r="T31" t="s">
        <v>50</v>
      </c>
    </row>
    <row r="32" spans="1:20">
      <c r="A32" s="18"/>
      <c r="D32" t="s">
        <v>28</v>
      </c>
      <c r="M32" t="s">
        <v>6</v>
      </c>
      <c r="N32">
        <v>1</v>
      </c>
      <c r="O32">
        <f t="shared" ref="O32:T32" si="4">N34</f>
        <v>1.2869785734603505</v>
      </c>
      <c r="P32">
        <f t="shared" si="4"/>
        <v>1.3774110954547938</v>
      </c>
      <c r="Q32">
        <f t="shared" si="4"/>
        <v>1.4014861550205298</v>
      </c>
      <c r="R32">
        <f t="shared" si="4"/>
        <v>1.407588997077502</v>
      </c>
      <c r="S32">
        <f t="shared" si="4"/>
        <v>1.409116422535287</v>
      </c>
      <c r="T32">
        <f t="shared" si="4"/>
        <v>1.4094974818661781</v>
      </c>
    </row>
    <row r="33" spans="6:20">
      <c r="M33" t="s">
        <v>7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</row>
    <row r="34" spans="6:20">
      <c r="M34" t="s">
        <v>8</v>
      </c>
      <c r="N34">
        <f>(N32*(N33^2-SIN(N33)-1)-N33*(N32^2-SIN(N32)-1))/(N33^2-SIN(N33)-1-(N32^2-SIN(N32)-1))</f>
        <v>1.2869785734603505</v>
      </c>
      <c r="O34">
        <f>(O32*(O33^2-SIN(O33)-1)-O33*(O32^2-SIN(O32)-1))/(O33^2-SIN(O33)-1-(O32^2-SIN(O32)-1))</f>
        <v>1.3774110954547938</v>
      </c>
      <c r="P34">
        <f t="shared" ref="P34:T34" si="5">(P32*(P33^2-SIN(P33)-1)-P33*(P32^2-SIN(P32)-1))/(P33^2-SIN(P33)-1-(P32^2-SIN(P32)-1))</f>
        <v>1.4014861550205298</v>
      </c>
      <c r="Q34">
        <f t="shared" si="5"/>
        <v>1.407588997077502</v>
      </c>
      <c r="R34">
        <f t="shared" si="5"/>
        <v>1.409116422535287</v>
      </c>
      <c r="S34">
        <f t="shared" si="5"/>
        <v>1.4094974818661781</v>
      </c>
      <c r="T34">
        <f t="shared" si="5"/>
        <v>1.4095924715562851</v>
      </c>
    </row>
    <row r="35" spans="6:20">
      <c r="M35" t="s">
        <v>11</v>
      </c>
      <c r="N35">
        <f>N34^2-SIN(N34)-1</f>
        <v>-0.30367953083027932</v>
      </c>
      <c r="O35">
        <f>O34^2-SIN(O34)-1</f>
        <v>-8.4097952629877737E-2</v>
      </c>
      <c r="P35">
        <f t="shared" ref="P35:T35" si="6">P34^2-SIN(P34)-1</f>
        <v>-2.1537796444098478E-2</v>
      </c>
      <c r="Q35">
        <f t="shared" si="6"/>
        <v>-5.4044357580975699E-3</v>
      </c>
      <c r="R35">
        <f t="shared" si="6"/>
        <v>-1.3491588929100962E-3</v>
      </c>
      <c r="S35">
        <f t="shared" si="6"/>
        <v>-3.3636967681538454E-4</v>
      </c>
      <c r="T35">
        <f t="shared" si="6"/>
        <v>-8.3836118068947307E-5</v>
      </c>
    </row>
    <row r="36" spans="6:20">
      <c r="M36" t="s">
        <v>48</v>
      </c>
      <c r="O36">
        <f>(($S27-$S26)/$S26)*ABS(O34-N34)</f>
        <v>0.36173008797777317</v>
      </c>
      <c r="P36">
        <f t="shared" ref="P36:T36" si="7">(($S27-$S26)/$S26)*ABS(P34-O34)</f>
        <v>9.6300238262943871E-2</v>
      </c>
      <c r="Q36">
        <f t="shared" si="7"/>
        <v>2.4411368227888808E-2</v>
      </c>
      <c r="R36">
        <f t="shared" si="7"/>
        <v>6.1097018311402351E-3</v>
      </c>
      <c r="S36">
        <f t="shared" si="7"/>
        <v>1.5242373235642148E-3</v>
      </c>
      <c r="T36">
        <f t="shared" si="7"/>
        <v>3.7995876042806742E-4</v>
      </c>
    </row>
    <row r="38" spans="6:20" ht="15.75" thickBot="1">
      <c r="M38" t="s">
        <v>51</v>
      </c>
    </row>
    <row r="39" spans="6:20" ht="15.75">
      <c r="G39" s="11" t="s">
        <v>32</v>
      </c>
      <c r="H39" s="2"/>
      <c r="I39" s="2"/>
      <c r="J39" s="2"/>
      <c r="K39" s="2"/>
      <c r="L39" s="2"/>
      <c r="M39" s="2"/>
      <c r="N39" s="2"/>
      <c r="O39" s="3"/>
    </row>
    <row r="40" spans="6:20" ht="16.5" thickBot="1">
      <c r="G40" s="12" t="s">
        <v>33</v>
      </c>
      <c r="H40" s="8"/>
      <c r="I40" s="8"/>
      <c r="J40" s="8"/>
      <c r="K40" s="8"/>
      <c r="L40" s="8"/>
      <c r="M40" s="8"/>
      <c r="N40" s="8"/>
      <c r="O40" s="9"/>
    </row>
    <row r="43" spans="6:20">
      <c r="F43" t="s">
        <v>57</v>
      </c>
    </row>
    <row r="44" spans="6:20">
      <c r="F44" t="s">
        <v>34</v>
      </c>
    </row>
    <row r="45" spans="6:20">
      <c r="G45" t="s">
        <v>35</v>
      </c>
    </row>
    <row r="46" spans="6:20">
      <c r="G46" t="s">
        <v>36</v>
      </c>
    </row>
    <row r="47" spans="6:20">
      <c r="F47" s="13" t="s">
        <v>56</v>
      </c>
    </row>
    <row r="48" spans="6:20">
      <c r="F48" t="s">
        <v>37</v>
      </c>
    </row>
    <row r="49" spans="6:11">
      <c r="F49" t="s">
        <v>38</v>
      </c>
    </row>
    <row r="51" spans="6:11">
      <c r="F51" t="s">
        <v>39</v>
      </c>
    </row>
    <row r="52" spans="6:11">
      <c r="G52" t="s">
        <v>14</v>
      </c>
      <c r="H52" t="s">
        <v>15</v>
      </c>
      <c r="I52" t="s">
        <v>16</v>
      </c>
      <c r="J52" t="s">
        <v>17</v>
      </c>
      <c r="K52" t="s">
        <v>26</v>
      </c>
    </row>
    <row r="53" spans="6:11">
      <c r="F53" t="s">
        <v>6</v>
      </c>
      <c r="G53">
        <v>1</v>
      </c>
      <c r="H53">
        <f>G55</f>
        <v>1.1666666666666667</v>
      </c>
      <c r="I53">
        <f>H55</f>
        <v>1.2531120331950207</v>
      </c>
      <c r="J53">
        <f>I55</f>
        <v>1.2934374019186836</v>
      </c>
      <c r="K53">
        <f>J55</f>
        <v>1.3112810214872344</v>
      </c>
    </row>
    <row r="54" spans="6:11">
      <c r="F54" t="s">
        <v>7</v>
      </c>
      <c r="G54">
        <v>2</v>
      </c>
      <c r="H54">
        <v>2</v>
      </c>
      <c r="I54">
        <v>2</v>
      </c>
      <c r="J54">
        <v>2</v>
      </c>
      <c r="K54">
        <v>2</v>
      </c>
    </row>
    <row r="55" spans="6:11">
      <c r="F55" t="s">
        <v>8</v>
      </c>
      <c r="G55">
        <f>(G53*(G54^3-G54-1)-G54*(G53^3-G53-1))/(G54^3-G54-1-G53^3+G53+1)</f>
        <v>1.1666666666666667</v>
      </c>
      <c r="H55">
        <f>(H53*(H54^3-H54-1)-H54*(H53^3-H53-1))/(H54^3-H54-1-H53^3+H53+1)</f>
        <v>1.2531120331950207</v>
      </c>
      <c r="I55">
        <f>(I53*(I54^3-I54-1)-I54*(I53^3-I53-1))/(I54^3-I54-1-I53^3+I53+1)</f>
        <v>1.2934374019186836</v>
      </c>
      <c r="J55">
        <f>(J53*(J54^3-J54-1)-J54*(J53^3-J53-1))/(J54^3-J54-1-J53^3+J53+1)</f>
        <v>1.3112810214872344</v>
      </c>
      <c r="K55">
        <f>(K53*(K54^3-K54-1)-K54*(K53^3-K53-1))/(K54^3-K54-1-K53^3+K53+1)</f>
        <v>1.3189885035664628</v>
      </c>
    </row>
    <row r="56" spans="6:11">
      <c r="F56" t="s">
        <v>11</v>
      </c>
      <c r="G56">
        <f>G55^3-G55-1</f>
        <v>-0.57870370370370328</v>
      </c>
      <c r="H56">
        <f>H55^3-H55-1</f>
        <v>-0.28536302963931992</v>
      </c>
      <c r="I56">
        <f>I55^3-I55-1</f>
        <v>-0.12954209282197082</v>
      </c>
      <c r="J56">
        <f>J55^3-J55-1</f>
        <v>-5.6588487269249477E-2</v>
      </c>
      <c r="K56">
        <f>K55^3-K55-1</f>
        <v>-2.4303747183596958E-2</v>
      </c>
    </row>
    <row r="57" spans="6:11">
      <c r="F57" t="s">
        <v>25</v>
      </c>
      <c r="H57">
        <f>(11-2)/2*ABS(H55-G55)</f>
        <v>0.38900414937759298</v>
      </c>
      <c r="I57">
        <f t="shared" ref="I57:K57" si="8">(11-2)/2*ABS(I55-H55)</f>
        <v>0.18146415925648296</v>
      </c>
      <c r="J57">
        <f t="shared" si="8"/>
        <v>8.0296288058478327E-2</v>
      </c>
      <c r="K57">
        <f t="shared" si="8"/>
        <v>3.4683669356528002E-2</v>
      </c>
    </row>
    <row r="58" spans="6:11">
      <c r="F58" t="s">
        <v>41</v>
      </c>
      <c r="G58">
        <f>(G53^3-G53-1)*(G55^3-G55-1)</f>
        <v>0.57870370370370328</v>
      </c>
      <c r="H58">
        <f t="shared" ref="H58:K58" si="9">(H53^3-H53-1)*(H55^3-H55-1)</f>
        <v>0.16514064215238408</v>
      </c>
      <c r="I58">
        <f t="shared" si="9"/>
        <v>3.6966524073495592E-2</v>
      </c>
      <c r="J58">
        <f t="shared" si="9"/>
        <v>7.3305910704880295E-3</v>
      </c>
      <c r="K58">
        <f t="shared" si="9"/>
        <v>1.3753122880940344E-3</v>
      </c>
    </row>
    <row r="59" spans="6:11">
      <c r="F59" t="s">
        <v>40</v>
      </c>
    </row>
  </sheetData>
  <mergeCells count="2">
    <mergeCell ref="A5:A16"/>
    <mergeCell ref="A20:A32"/>
  </mergeCells>
  <hyperlinks>
    <hyperlink ref="N21" r:id="rId1" xr:uid="{A4F25201-D635-42F6-9448-0C9CF3C454A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8D79-972A-403F-A1A6-8C39B69366F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Hoàng Văn</dc:creator>
  <cp:lastModifiedBy>Sang TL</cp:lastModifiedBy>
  <dcterms:created xsi:type="dcterms:W3CDTF">2021-08-06T03:04:52Z</dcterms:created>
  <dcterms:modified xsi:type="dcterms:W3CDTF">2021-08-13T02:47:25Z</dcterms:modified>
</cp:coreProperties>
</file>