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h\Desktop\"/>
    </mc:Choice>
  </mc:AlternateContent>
  <xr:revisionPtr revIDLastSave="0" documentId="13_ncr:1_{D01E3B70-1302-4A4B-ADC4-2EA0077A5B43}" xr6:coauthVersionLast="47" xr6:coauthVersionMax="47" xr10:uidLastSave="{00000000-0000-0000-0000-000000000000}"/>
  <bookViews>
    <workbookView xWindow="-108" yWindow="-108" windowWidth="23256" windowHeight="13176" xr2:uid="{5C0BC2A0-A66F-4BAE-B919-C77220A07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1" i="1" l="1"/>
  <c r="W41" i="1" s="1"/>
  <c r="X41" i="1" s="1"/>
  <c r="X43" i="1"/>
  <c r="X42" i="1"/>
  <c r="Y42" i="1"/>
  <c r="W43" i="1"/>
  <c r="W44" i="1"/>
  <c r="V43" i="1"/>
  <c r="W42" i="1" s="1"/>
  <c r="V44" i="1"/>
  <c r="V45" i="1"/>
  <c r="V42" i="1"/>
  <c r="U46" i="1"/>
  <c r="U45" i="1"/>
  <c r="U44" i="1"/>
  <c r="U43" i="1"/>
  <c r="U42" i="1"/>
  <c r="U41" i="1"/>
  <c r="V34" i="1"/>
  <c r="U36" i="1"/>
  <c r="V36" i="1" s="1"/>
  <c r="U35" i="1"/>
  <c r="V35" i="1" s="1"/>
  <c r="W35" i="1" s="1"/>
  <c r="U34" i="1"/>
  <c r="U33" i="1"/>
  <c r="U32" i="1"/>
  <c r="V32" i="1" s="1"/>
  <c r="U31" i="1"/>
  <c r="W28" i="1"/>
  <c r="X28" i="1"/>
  <c r="V28" i="1"/>
  <c r="U28" i="1"/>
  <c r="V27" i="1"/>
  <c r="W27" i="1"/>
  <c r="X27" i="1" s="1"/>
  <c r="U27" i="1"/>
  <c r="W20" i="1"/>
  <c r="X20" i="1"/>
  <c r="Y20" i="1"/>
  <c r="Z20" i="1"/>
  <c r="V20" i="1"/>
  <c r="X16" i="1"/>
  <c r="X18" i="1" s="1"/>
  <c r="W16" i="1"/>
  <c r="W18" i="1"/>
  <c r="W19" i="1" s="1"/>
  <c r="V19" i="1"/>
  <c r="V18" i="1"/>
  <c r="V16" i="1"/>
  <c r="U19" i="1"/>
  <c r="U18" i="1"/>
  <c r="AC7" i="1"/>
  <c r="AD7" i="1"/>
  <c r="AE7" i="1"/>
  <c r="AF7" i="1"/>
  <c r="AB7" i="1"/>
  <c r="AC3" i="1"/>
  <c r="AD3" i="1" s="1"/>
  <c r="AC4" i="1"/>
  <c r="AC5" i="1"/>
  <c r="AC6" i="1"/>
  <c r="AB6" i="1"/>
  <c r="AB5" i="1"/>
  <c r="AB4" i="1"/>
  <c r="AB3" i="1"/>
  <c r="X6" i="1"/>
  <c r="X5" i="1"/>
  <c r="X4" i="1"/>
  <c r="X3" i="1"/>
  <c r="T6" i="1"/>
  <c r="U6" i="1"/>
  <c r="S6" i="1"/>
  <c r="T5" i="1"/>
  <c r="V5" i="1"/>
  <c r="S5" i="1"/>
  <c r="U4" i="1"/>
  <c r="V4" i="1"/>
  <c r="S4" i="1"/>
  <c r="T3" i="1"/>
  <c r="U3" i="1"/>
  <c r="V3" i="1"/>
  <c r="H21" i="1"/>
  <c r="I21" i="1"/>
  <c r="J21" i="1"/>
  <c r="K21" i="1"/>
  <c r="L21" i="1"/>
  <c r="G21" i="1"/>
  <c r="W36" i="1" l="1"/>
  <c r="X36" i="1" s="1"/>
  <c r="V33" i="1"/>
  <c r="W33" i="1" s="1"/>
  <c r="Y16" i="1"/>
  <c r="Y18" i="1" s="1"/>
  <c r="X19" i="1"/>
  <c r="AD4" i="1"/>
  <c r="AD5" i="1"/>
  <c r="AD6" i="1"/>
  <c r="AE3" i="1"/>
  <c r="Y41" i="1" l="1"/>
  <c r="W34" i="1"/>
  <c r="Z16" i="1"/>
  <c r="Z18" i="1" s="1"/>
  <c r="Z19" i="1" s="1"/>
  <c r="Y19" i="1"/>
  <c r="AE4" i="1"/>
  <c r="AE5" i="1"/>
  <c r="AE6" i="1"/>
  <c r="AF3" i="1"/>
  <c r="X34" i="1" l="1"/>
  <c r="X35" i="1"/>
  <c r="AF4" i="1"/>
  <c r="AF5" i="1"/>
  <c r="AF6" i="1" s="1"/>
  <c r="Y35" i="1" l="1"/>
  <c r="Y36" i="1"/>
</calcChain>
</file>

<file path=xl/sharedStrings.xml><?xml version="1.0" encoding="utf-8"?>
<sst xmlns="http://schemas.openxmlformats.org/spreadsheetml/2006/main" count="78" uniqueCount="57">
  <si>
    <t>B1:</t>
  </si>
  <si>
    <t>Cho</t>
  </si>
  <si>
    <t>b=</t>
  </si>
  <si>
    <t>A=</t>
  </si>
  <si>
    <t xml:space="preserve">B2: </t>
  </si>
  <si>
    <t>x</t>
  </si>
  <si>
    <t>y</t>
  </si>
  <si>
    <t>b. Giải hệ phương trình Ax = b bằng phương pháp Gauss-Seidel đến nghiệm x5, cho x0 = [0,0,0,0]T</t>
  </si>
  <si>
    <t>a. Hạng của ma trận A bằng bao nhiêu</t>
  </si>
  <si>
    <t>Cho phương trình Sqrt(x+1) - x = 0 và khoảng chứa nghiệm [1, 2]</t>
  </si>
  <si>
    <t>a. Giải phương trình bằng phương pháp dây cung đến x5 và kết luận nghiệm</t>
  </si>
  <si>
    <t>b. Phương trình trên có giải được bằng phương pháp tiếp tuyến không? Nếu có hãy tính đến nghiệm x4 và kết luận nghiệm</t>
  </si>
  <si>
    <t>B3: Cho bộ giá trị quan sát</t>
  </si>
  <si>
    <t>a. Tính bảng sai phân lùi của bộ dữ liệu trên</t>
  </si>
  <si>
    <t>b. Tính giá trị gần đúng của y tại x = 1.3</t>
  </si>
  <si>
    <t>C</t>
  </si>
  <si>
    <t>d</t>
  </si>
  <si>
    <t>a. Hạng ma trận A = 4</t>
  </si>
  <si>
    <t xml:space="preserve">b. </t>
  </si>
  <si>
    <t>- Ma trận A chéo trội =&gt; có thể giải bằng gauss seidel</t>
  </si>
  <si>
    <t>- Tính C, d, muy = 0.425</t>
  </si>
  <si>
    <t>- Lập bảng tính</t>
  </si>
  <si>
    <t>x0</t>
  </si>
  <si>
    <t>x1</t>
  </si>
  <si>
    <t>x2</t>
  </si>
  <si>
    <t>x3</t>
  </si>
  <si>
    <t>x4</t>
  </si>
  <si>
    <t>x5</t>
  </si>
  <si>
    <t>ss</t>
  </si>
  <si>
    <t>Ket luan nghiem</t>
  </si>
  <si>
    <t>B1</t>
  </si>
  <si>
    <t>B2</t>
  </si>
  <si>
    <t>f(x) =sqrt(x+1) - x. Dễ thấy f(1).f(2) &lt; 0</t>
  </si>
  <si>
    <t>f'(x) = 1/2*(x+1)^-1/2 - 1 &lt; 0 =&gt; 0 &lt; m = |f'(1)| &lt;= |f'(x)| &lt;= |f'(2)| = M (có thể lấy tròn m = 0.6, M = 0.8)</t>
  </si>
  <si>
    <t>Lập bảng:</t>
  </si>
  <si>
    <t>a</t>
  </si>
  <si>
    <t>b</t>
  </si>
  <si>
    <t>f(x)</t>
  </si>
  <si>
    <t>Kết luận nghiệm</t>
  </si>
  <si>
    <t xml:space="preserve">f''(x) = -1/4*(x+1)^-3/2 &lt; 0 </t>
  </si>
  <si>
    <t>=&gt; f(x) = 0 có thể giải bằng phương pháp tiếp tuyến</t>
  </si>
  <si>
    <t>Chọn x0 = 2 để f(x0) cùng dấu với f''(x0)</t>
  </si>
  <si>
    <t>m = 0.64645</t>
  </si>
  <si>
    <t>M &gt;= |f''(1)| = 0.0884</t>
  </si>
  <si>
    <t>B3</t>
  </si>
  <si>
    <t>dy</t>
  </si>
  <si>
    <t>d2y</t>
  </si>
  <si>
    <t>d3y</t>
  </si>
  <si>
    <t>d4y</t>
  </si>
  <si>
    <t>Bảng tỉ sai phân:</t>
  </si>
  <si>
    <t>tsp1</t>
  </si>
  <si>
    <t>tsp2</t>
  </si>
  <si>
    <t>tsp3</t>
  </si>
  <si>
    <t>tsp4</t>
  </si>
  <si>
    <t>p4(x) = a0 + a1*x + a2*x(x-1) + a3*x(x-1)(x-2) + a4*x(x-1)(x-2)(x-3)</t>
  </si>
  <si>
    <t>a0 = 1, a1= -1, a2 = 7, a3 = 6, a4 = 1</t>
  </si>
  <si>
    <t>Thay x = 1.3 vào p4(x) ta có giá trị của y tại x = 1.3 xấp xỉ bằng 1.2561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</si>
</sst>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4D25-22FA-491C-BC78-76BE66FCF3CE}">
  <dimension ref="E2:AF53"/>
  <sheetViews>
    <sheetView tabSelected="1" topLeftCell="M37" zoomScale="120" zoomScaleNormal="120" workbookViewId="0">
      <selection activeCell="T53" sqref="T53"/>
    </sheetView>
  </sheetViews>
  <sheetFormatPr defaultRowHeight="14.4" x14ac:dyDescent="0.3"/>
  <cols>
    <col min="26" max="26" width="9.44140625" customWidth="1"/>
  </cols>
  <sheetData>
    <row r="2" spans="5:32" ht="15" thickBot="1" x14ac:dyDescent="0.35">
      <c r="R2" t="s">
        <v>30</v>
      </c>
      <c r="U2" t="s">
        <v>15</v>
      </c>
      <c r="X2" t="s">
        <v>16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</row>
    <row r="3" spans="5:32" x14ac:dyDescent="0.3">
      <c r="H3" s="1">
        <v>4</v>
      </c>
      <c r="I3" s="2">
        <v>0.2</v>
      </c>
      <c r="J3" s="2">
        <v>-1</v>
      </c>
      <c r="K3" s="3">
        <v>0.5</v>
      </c>
      <c r="N3" s="10">
        <v>4</v>
      </c>
      <c r="S3">
        <v>0</v>
      </c>
      <c r="T3">
        <f>-I3/$H3</f>
        <v>-0.05</v>
      </c>
      <c r="U3">
        <f>-J3/$H3</f>
        <v>0.25</v>
      </c>
      <c r="V3">
        <f>-K3/$H3</f>
        <v>-0.125</v>
      </c>
      <c r="X3">
        <f>N3/H3</f>
        <v>1</v>
      </c>
      <c r="AA3">
        <v>0</v>
      </c>
      <c r="AB3">
        <f>$S3*AA$3+$T3*AA$4+$U3*AA$5+$V3*AA$6+$X3</f>
        <v>1</v>
      </c>
      <c r="AC3">
        <f t="shared" ref="AC3:AF3" si="0">$S3*AB$3+$T3*AB$4+$U3*AB$5+$V3*AB$6+$X3</f>
        <v>1.4252343750000001</v>
      </c>
      <c r="AD3">
        <f t="shared" si="0"/>
        <v>1.4170532360839845</v>
      </c>
      <c r="AE3">
        <f t="shared" si="0"/>
        <v>1.4174879161826133</v>
      </c>
      <c r="AF3">
        <f t="shared" si="0"/>
        <v>1.4174807014374537</v>
      </c>
    </row>
    <row r="4" spans="5:32" x14ac:dyDescent="0.3">
      <c r="E4" t="s">
        <v>0</v>
      </c>
      <c r="F4" t="s">
        <v>1</v>
      </c>
      <c r="G4" t="s">
        <v>3</v>
      </c>
      <c r="H4" s="4">
        <v>0.3</v>
      </c>
      <c r="I4" s="5">
        <v>-5</v>
      </c>
      <c r="J4" s="5">
        <v>0</v>
      </c>
      <c r="K4" s="6">
        <v>2</v>
      </c>
      <c r="M4" t="s">
        <v>2</v>
      </c>
      <c r="N4" s="11">
        <v>7</v>
      </c>
      <c r="S4">
        <f>-H4/$I4</f>
        <v>0.06</v>
      </c>
      <c r="T4">
        <v>0</v>
      </c>
      <c r="U4">
        <f>-J4/$I4</f>
        <v>0</v>
      </c>
      <c r="V4">
        <f>-K4/$I4</f>
        <v>0.4</v>
      </c>
      <c r="X4">
        <f>N4/I4</f>
        <v>-1.4</v>
      </c>
      <c r="AA4">
        <v>0</v>
      </c>
      <c r="AB4">
        <f>$S4*AB$3+$T4*AA$4+$U4*AA$5+$V4*AA$6+$X4</f>
        <v>-1.3399999999999999</v>
      </c>
      <c r="AC4">
        <f t="shared" ref="AC4:AF4" si="1">$S4*AC$3+$T4*AB$4+$U4*AB$5+$V4*AB$6+$X4</f>
        <v>-0.82683593749999984</v>
      </c>
      <c r="AD4">
        <f t="shared" si="1"/>
        <v>-0.84328138005371089</v>
      </c>
      <c r="AE4">
        <f t="shared" si="1"/>
        <v>-0.84278403181291761</v>
      </c>
      <c r="AF4">
        <f t="shared" si="1"/>
        <v>-0.84280009330237193</v>
      </c>
    </row>
    <row r="5" spans="5:32" x14ac:dyDescent="0.3">
      <c r="H5" s="4">
        <v>1</v>
      </c>
      <c r="I5" s="5">
        <v>-1</v>
      </c>
      <c r="J5" s="5">
        <v>-8</v>
      </c>
      <c r="K5" s="6">
        <v>0.4</v>
      </c>
      <c r="N5" s="11">
        <v>-14</v>
      </c>
      <c r="S5">
        <f>-H5/$J5</f>
        <v>0.125</v>
      </c>
      <c r="T5">
        <f>-I5/$J5</f>
        <v>-0.125</v>
      </c>
      <c r="U5">
        <v>0</v>
      </c>
      <c r="V5">
        <f>-K5/$J5</f>
        <v>0.05</v>
      </c>
      <c r="X5">
        <f>N5/J5</f>
        <v>1.75</v>
      </c>
      <c r="AA5">
        <v>0</v>
      </c>
      <c r="AB5">
        <f>$S5*AB$3+$T5*AB$4+$U5*AA$5+$V5*AA$6+$X5</f>
        <v>2.0425</v>
      </c>
      <c r="AC5">
        <f t="shared" ref="AC5:AF5" si="2">$S5*AC$3+$T5*AC$4+$U5*AB$5+$V5*AB$6+$X5</f>
        <v>2.0924650390625001</v>
      </c>
      <c r="AD5">
        <f t="shared" si="2"/>
        <v>2.0915037552398683</v>
      </c>
      <c r="AE5">
        <f t="shared" si="2"/>
        <v>2.0915548301514573</v>
      </c>
      <c r="AF5">
        <f t="shared" si="2"/>
        <v>2.0915539824189007</v>
      </c>
    </row>
    <row r="6" spans="5:32" ht="15" thickBot="1" x14ac:dyDescent="0.35">
      <c r="H6" s="7">
        <v>0.2</v>
      </c>
      <c r="I6" s="8">
        <v>1</v>
      </c>
      <c r="J6" s="8">
        <v>0.8</v>
      </c>
      <c r="K6" s="9">
        <v>16</v>
      </c>
      <c r="N6" s="12">
        <v>20</v>
      </c>
      <c r="S6">
        <f>-H6/$K6</f>
        <v>-1.2500000000000001E-2</v>
      </c>
      <c r="T6">
        <f>-I6/$K6</f>
        <v>-6.25E-2</v>
      </c>
      <c r="U6">
        <f>-J6/$K6</f>
        <v>-0.05</v>
      </c>
      <c r="V6">
        <v>0</v>
      </c>
      <c r="X6">
        <f>N6/K6</f>
        <v>1.25</v>
      </c>
      <c r="AA6">
        <v>0</v>
      </c>
      <c r="AB6">
        <f>$S6*AB$3+$T6*AB$4+$U6*AB$5+$V6*AA$6+$X6</f>
        <v>1.219125</v>
      </c>
      <c r="AC6">
        <f t="shared" ref="AC6:AF6" si="3">$S6*AC$3+$T6*AC$4+$U6*AC$5+$V6*AB$6+$X6</f>
        <v>1.1792385644531249</v>
      </c>
      <c r="AD6">
        <f t="shared" si="3"/>
        <v>1.1804167330403137</v>
      </c>
      <c r="AE6">
        <f t="shared" si="3"/>
        <v>1.1803776615284518</v>
      </c>
      <c r="AF6">
        <f t="shared" si="3"/>
        <v>1.1803787979424851</v>
      </c>
    </row>
    <row r="7" spans="5:32" x14ac:dyDescent="0.3">
      <c r="Z7" t="s">
        <v>28</v>
      </c>
      <c r="AB7">
        <f>0.425/(1-0.425)*MAX(ABS(AB3-AA3), ABS(AB4-AA4), ABS(AB5-AA5), ABS(AB6-AA6))</f>
        <v>1.5096739130434784</v>
      </c>
      <c r="AC7">
        <f t="shared" ref="AC7:AF7" si="4">0.425/(1-0.425)*MAX(ABS(AC3-AB3), ABS(AC4-AB4), ABS(AC5-AB5), ABS(AC6-AB6))</f>
        <v>0.37929517663043483</v>
      </c>
      <c r="AD7">
        <f t="shared" si="4"/>
        <v>1.2155327104916867E-2</v>
      </c>
      <c r="AE7">
        <f t="shared" si="4"/>
        <v>3.6760522145590468E-4</v>
      </c>
      <c r="AF7">
        <f t="shared" si="4"/>
        <v>1.1871535683629354E-5</v>
      </c>
    </row>
    <row r="8" spans="5:32" x14ac:dyDescent="0.3">
      <c r="S8" t="s">
        <v>17</v>
      </c>
    </row>
    <row r="9" spans="5:32" x14ac:dyDescent="0.3">
      <c r="E9" t="s">
        <v>8</v>
      </c>
      <c r="S9" t="s">
        <v>18</v>
      </c>
      <c r="T9" s="13" t="s">
        <v>19</v>
      </c>
      <c r="AA9" t="s">
        <v>29</v>
      </c>
    </row>
    <row r="10" spans="5:32" x14ac:dyDescent="0.3">
      <c r="E10" t="s">
        <v>7</v>
      </c>
      <c r="T10" s="13" t="s">
        <v>20</v>
      </c>
    </row>
    <row r="11" spans="5:32" x14ac:dyDescent="0.3">
      <c r="T11" s="13" t="s">
        <v>21</v>
      </c>
    </row>
    <row r="13" spans="5:32" x14ac:dyDescent="0.3">
      <c r="E13" t="s">
        <v>4</v>
      </c>
      <c r="F13" t="s">
        <v>9</v>
      </c>
      <c r="R13" t="s">
        <v>31</v>
      </c>
      <c r="S13" t="s">
        <v>35</v>
      </c>
      <c r="T13" t="s">
        <v>32</v>
      </c>
    </row>
    <row r="14" spans="5:32" x14ac:dyDescent="0.3">
      <c r="S14" t="s">
        <v>33</v>
      </c>
    </row>
    <row r="15" spans="5:32" x14ac:dyDescent="0.3">
      <c r="E15" t="s">
        <v>10</v>
      </c>
      <c r="S15" t="s">
        <v>34</v>
      </c>
      <c r="U15" t="s">
        <v>22</v>
      </c>
      <c r="V15" t="s">
        <v>23</v>
      </c>
      <c r="W15" t="s">
        <v>24</v>
      </c>
      <c r="X15" t="s">
        <v>25</v>
      </c>
      <c r="Y15" t="s">
        <v>26</v>
      </c>
      <c r="Z15" t="s">
        <v>27</v>
      </c>
    </row>
    <row r="16" spans="5:32" x14ac:dyDescent="0.3">
      <c r="E16" t="s">
        <v>11</v>
      </c>
      <c r="T16" t="s">
        <v>35</v>
      </c>
      <c r="U16">
        <v>1</v>
      </c>
      <c r="V16">
        <f>U18</f>
        <v>1.6072063586819179</v>
      </c>
      <c r="W16">
        <f>V18</f>
        <v>1.6178712577464662</v>
      </c>
      <c r="X16">
        <f t="shared" ref="X16:Z16" si="5">W18</f>
        <v>1.6180266517722408</v>
      </c>
      <c r="Y16">
        <f t="shared" si="5"/>
        <v>1.6180334977933151</v>
      </c>
      <c r="Z16">
        <f t="shared" si="5"/>
        <v>1.6180339476276606</v>
      </c>
    </row>
    <row r="17" spans="5:26" x14ac:dyDescent="0.3">
      <c r="T17" t="s">
        <v>36</v>
      </c>
      <c r="U17">
        <v>2</v>
      </c>
      <c r="V17">
        <v>2</v>
      </c>
      <c r="W17">
        <v>3</v>
      </c>
      <c r="X17">
        <v>4</v>
      </c>
      <c r="Y17">
        <v>5</v>
      </c>
      <c r="Z17">
        <v>6</v>
      </c>
    </row>
    <row r="18" spans="5:26" x14ac:dyDescent="0.3">
      <c r="T18" t="s">
        <v>5</v>
      </c>
      <c r="U18">
        <f>(U16*(SQRT(U17+1)-U17)-U17*(SQRT(U16+1)-U16))/(SQRT(U17+1)-U17-SQRT(U16+1)+U16)</f>
        <v>1.6072063586819179</v>
      </c>
      <c r="V18">
        <f>(V16*(SQRT(V17+1)-V17)-V17*(SQRT(V16+1)-V16))/(SQRT(V17+1)-V17-SQRT(V16+1)+V16)</f>
        <v>1.6178712577464662</v>
      </c>
      <c r="W18">
        <f>(W16*(SQRT(W17+1)-W17)-W17*(SQRT(W16+1)-W16))/(SQRT(W17+1)-W17-SQRT(W16+1)+W16)</f>
        <v>1.6180266517722408</v>
      </c>
      <c r="X18">
        <f t="shared" ref="X18:Z18" si="6">(X16*(SQRT(X17+1)-X17)-X17*(SQRT(X16+1)-X16))/(SQRT(X17+1)-X17-SQRT(X16+1)+X16)</f>
        <v>1.6180334977933151</v>
      </c>
      <c r="Y18">
        <f t="shared" si="6"/>
        <v>1.6180339476276606</v>
      </c>
      <c r="Z18">
        <f t="shared" si="6"/>
        <v>1.6180339847485021</v>
      </c>
    </row>
    <row r="19" spans="5:26" x14ac:dyDescent="0.3">
      <c r="E19" t="s">
        <v>12</v>
      </c>
      <c r="T19" t="s">
        <v>37</v>
      </c>
      <c r="U19">
        <f>SQRT(U18+1)-U18</f>
        <v>7.4782416911449712E-3</v>
      </c>
      <c r="V19">
        <f>SQRT(V18+1)-V18</f>
        <v>1.1244357640749492E-4</v>
      </c>
      <c r="W19">
        <f>SQRT(W18+1)-W18</f>
        <v>5.0697252831355399E-6</v>
      </c>
      <c r="X19">
        <f t="shared" ref="X19:Z19" si="7">SQRT(X18+1)-X18</f>
        <v>3.3924264597473552E-7</v>
      </c>
      <c r="Y19">
        <f t="shared" si="7"/>
        <v>2.8414764985384977E-8</v>
      </c>
      <c r="Z19">
        <f t="shared" si="7"/>
        <v>2.7648943135005766E-9</v>
      </c>
    </row>
    <row r="20" spans="5:26" x14ac:dyDescent="0.3">
      <c r="F20" t="s">
        <v>5</v>
      </c>
      <c r="G20">
        <v>0</v>
      </c>
      <c r="H20">
        <v>1</v>
      </c>
      <c r="I20">
        <v>2</v>
      </c>
      <c r="J20">
        <v>3</v>
      </c>
      <c r="K20">
        <v>4</v>
      </c>
      <c r="L20">
        <v>5</v>
      </c>
      <c r="T20" t="s">
        <v>28</v>
      </c>
      <c r="V20">
        <f>(0.711325-0.64645)/0.64645*(V18-U18)</f>
        <v>1.0702843635433149E-3</v>
      </c>
      <c r="W20">
        <f t="shared" ref="W20:Z20" si="8">(0.711325-0.64645)/0.64645*(W18-V18)</f>
        <v>1.5594690110798802E-5</v>
      </c>
      <c r="X20">
        <f t="shared" si="8"/>
        <v>6.8703784854591053E-7</v>
      </c>
      <c r="Y20">
        <f t="shared" si="8"/>
        <v>4.5143480806857867E-8</v>
      </c>
      <c r="Z20">
        <f t="shared" si="8"/>
        <v>3.7252913497947745E-9</v>
      </c>
    </row>
    <row r="21" spans="5:26" x14ac:dyDescent="0.3">
      <c r="F21" t="s">
        <v>6</v>
      </c>
      <c r="G21">
        <f>G20^4-2*G20+1</f>
        <v>1</v>
      </c>
      <c r="H21">
        <f t="shared" ref="H21:L21" si="9">H20^4-2*H20+1</f>
        <v>0</v>
      </c>
      <c r="I21">
        <f t="shared" si="9"/>
        <v>13</v>
      </c>
      <c r="J21">
        <f t="shared" si="9"/>
        <v>76</v>
      </c>
      <c r="K21">
        <f t="shared" si="9"/>
        <v>249</v>
      </c>
      <c r="L21">
        <f t="shared" si="9"/>
        <v>616</v>
      </c>
      <c r="S21" t="s">
        <v>38</v>
      </c>
    </row>
    <row r="23" spans="5:26" x14ac:dyDescent="0.3">
      <c r="E23" t="s">
        <v>13</v>
      </c>
      <c r="S23" t="s">
        <v>18</v>
      </c>
      <c r="T23" t="s">
        <v>39</v>
      </c>
      <c r="W23" s="13" t="s">
        <v>40</v>
      </c>
    </row>
    <row r="24" spans="5:26" x14ac:dyDescent="0.3">
      <c r="E24" t="s">
        <v>14</v>
      </c>
      <c r="T24" t="s">
        <v>41</v>
      </c>
    </row>
    <row r="25" spans="5:26" x14ac:dyDescent="0.3">
      <c r="T25" t="s">
        <v>42</v>
      </c>
      <c r="V25" t="s">
        <v>43</v>
      </c>
    </row>
    <row r="26" spans="5:26" x14ac:dyDescent="0.3">
      <c r="T26" t="s">
        <v>22</v>
      </c>
      <c r="U26" t="s">
        <v>23</v>
      </c>
      <c r="V26" t="s">
        <v>24</v>
      </c>
      <c r="W26" t="s">
        <v>25</v>
      </c>
      <c r="X26" t="s">
        <v>26</v>
      </c>
    </row>
    <row r="27" spans="5:26" x14ac:dyDescent="0.3">
      <c r="T27">
        <v>2</v>
      </c>
      <c r="U27">
        <f>T27-(SQRT(T27+1)-T27)/(1/2/SQRT(T27+1)-1)</f>
        <v>1.6233096782319105</v>
      </c>
      <c r="V27">
        <f t="shared" ref="V27:X27" si="10">U27-(SQRT(U27+1)-U27)/(1/2/SQRT(U27+1)-1)</f>
        <v>1.6180351744324597</v>
      </c>
      <c r="W27">
        <f t="shared" si="10"/>
        <v>1.6180339887499549</v>
      </c>
      <c r="X27">
        <f t="shared" si="10"/>
        <v>1.6180339887498947</v>
      </c>
    </row>
    <row r="28" spans="5:26" x14ac:dyDescent="0.3">
      <c r="U28">
        <f>0.0884/2/0.64645*(U27-T27)^2</f>
        <v>9.7018879330305653E-3</v>
      </c>
      <c r="V28">
        <f>0.0884/2/0.64645*(V27-U27)^2</f>
        <v>1.9021753462829557E-6</v>
      </c>
      <c r="W28">
        <f>0.0884/2/0.64645*(W27-V27)^2</f>
        <v>9.6122299793440572E-14</v>
      </c>
      <c r="X28">
        <f>0.0884/2/0.64645*(X27-W27)^2</f>
        <v>2.4757475745638355E-28</v>
      </c>
    </row>
    <row r="30" spans="5:26" x14ac:dyDescent="0.3">
      <c r="R30" t="s">
        <v>44</v>
      </c>
      <c r="S30" t="s">
        <v>35</v>
      </c>
      <c r="T30" t="s">
        <v>5</v>
      </c>
      <c r="U30" t="s">
        <v>6</v>
      </c>
      <c r="V30" t="s">
        <v>45</v>
      </c>
      <c r="W30" t="s">
        <v>46</v>
      </c>
      <c r="X30" t="s">
        <v>47</v>
      </c>
      <c r="Y30" t="s">
        <v>48</v>
      </c>
    </row>
    <row r="31" spans="5:26" x14ac:dyDescent="0.3">
      <c r="T31">
        <v>0</v>
      </c>
      <c r="U31">
        <f>T31^4-2*T31+1</f>
        <v>1</v>
      </c>
    </row>
    <row r="32" spans="5:26" x14ac:dyDescent="0.3">
      <c r="T32">
        <v>1</v>
      </c>
      <c r="U32">
        <f>T32^4-2*T32+1</f>
        <v>0</v>
      </c>
      <c r="V32">
        <f t="shared" ref="V32:Y35" si="11">U32-U31</f>
        <v>-1</v>
      </c>
    </row>
    <row r="33" spans="19:25" x14ac:dyDescent="0.3">
      <c r="T33">
        <v>2</v>
      </c>
      <c r="U33">
        <f>T33^4-2*T33+1</f>
        <v>13</v>
      </c>
      <c r="V33">
        <f t="shared" si="11"/>
        <v>13</v>
      </c>
      <c r="W33">
        <f t="shared" ref="W33" si="12">V33-V32</f>
        <v>14</v>
      </c>
    </row>
    <row r="34" spans="19:25" x14ac:dyDescent="0.3">
      <c r="T34">
        <v>3</v>
      </c>
      <c r="U34">
        <f>T34^4-2*T34+1</f>
        <v>76</v>
      </c>
      <c r="V34">
        <f t="shared" si="11"/>
        <v>63</v>
      </c>
      <c r="W34">
        <f t="shared" ref="W34:X34" si="13">V34-V33</f>
        <v>50</v>
      </c>
      <c r="X34">
        <f t="shared" si="13"/>
        <v>36</v>
      </c>
    </row>
    <row r="35" spans="19:25" x14ac:dyDescent="0.3">
      <c r="T35">
        <v>4</v>
      </c>
      <c r="U35">
        <f>T35^4-2*T35+1</f>
        <v>249</v>
      </c>
      <c r="V35">
        <f t="shared" si="11"/>
        <v>173</v>
      </c>
      <c r="W35">
        <f t="shared" ref="W35:X35" si="14">V35-V34</f>
        <v>110</v>
      </c>
      <c r="X35">
        <f t="shared" si="14"/>
        <v>60</v>
      </c>
      <c r="Y35">
        <f t="shared" ref="Y35" si="15">X35-X34</f>
        <v>24</v>
      </c>
    </row>
    <row r="36" spans="19:25" x14ac:dyDescent="0.3">
      <c r="T36">
        <v>5</v>
      </c>
      <c r="U36">
        <f>T36^4-2*T36+1</f>
        <v>616</v>
      </c>
      <c r="V36">
        <f>U36-U35</f>
        <v>367</v>
      </c>
      <c r="W36">
        <f>V36-V35</f>
        <v>194</v>
      </c>
      <c r="X36">
        <f>W36-W35</f>
        <v>84</v>
      </c>
      <c r="Y36">
        <f>X36-X35</f>
        <v>24</v>
      </c>
    </row>
    <row r="39" spans="19:25" x14ac:dyDescent="0.3">
      <c r="S39" t="s">
        <v>36</v>
      </c>
      <c r="T39" t="s">
        <v>49</v>
      </c>
    </row>
    <row r="40" spans="19:25" x14ac:dyDescent="0.3">
      <c r="T40" t="s">
        <v>5</v>
      </c>
      <c r="U40" t="s">
        <v>6</v>
      </c>
      <c r="V40" t="s">
        <v>50</v>
      </c>
      <c r="W40" t="s">
        <v>51</v>
      </c>
      <c r="X40" t="s">
        <v>52</v>
      </c>
      <c r="Y40" t="s">
        <v>53</v>
      </c>
    </row>
    <row r="41" spans="19:25" x14ac:dyDescent="0.3">
      <c r="T41">
        <v>0</v>
      </c>
      <c r="U41">
        <f>T41^4-2*T41+1</f>
        <v>1</v>
      </c>
      <c r="V41">
        <f>(U42-U41)/($T42-$T41)</f>
        <v>-1</v>
      </c>
      <c r="W41">
        <f>(V42-V41)/($T43-$T41)</f>
        <v>7</v>
      </c>
      <c r="X41">
        <f>(W42-W41)/($T44-$T41)</f>
        <v>6</v>
      </c>
      <c r="Y41">
        <f>(X42-X41)/($T45-$T41)</f>
        <v>1</v>
      </c>
    </row>
    <row r="42" spans="19:25" x14ac:dyDescent="0.3">
      <c r="T42">
        <v>1</v>
      </c>
      <c r="U42">
        <f>T42^4-2*T42+1</f>
        <v>0</v>
      </c>
      <c r="V42">
        <f>(U43-U42)/($T43-$T42)</f>
        <v>13</v>
      </c>
      <c r="W42">
        <f>(V43-V42)/($T44-$T42)</f>
        <v>25</v>
      </c>
      <c r="X42">
        <f>(W43-W42)/($T45-$T42)</f>
        <v>10</v>
      </c>
      <c r="Y42">
        <f>(X43-X42)/($T46-$T42)</f>
        <v>1</v>
      </c>
    </row>
    <row r="43" spans="19:25" x14ac:dyDescent="0.3">
      <c r="T43">
        <v>2</v>
      </c>
      <c r="U43">
        <f>T43^4-2*T43+1</f>
        <v>13</v>
      </c>
      <c r="V43">
        <f t="shared" ref="V43:V45" si="16">(U44-U43)/($T44-$T43)</f>
        <v>63</v>
      </c>
      <c r="W43">
        <f t="shared" ref="W43:W44" si="17">(V44-V43)/($T45-$T43)</f>
        <v>55</v>
      </c>
      <c r="X43">
        <f>(W44-W43)/($T46-$T43)</f>
        <v>14</v>
      </c>
    </row>
    <row r="44" spans="19:25" x14ac:dyDescent="0.3">
      <c r="T44">
        <v>3</v>
      </c>
      <c r="U44">
        <f>T44^4-2*T44+1</f>
        <v>76</v>
      </c>
      <c r="V44">
        <f t="shared" si="16"/>
        <v>173</v>
      </c>
      <c r="W44">
        <f t="shared" si="17"/>
        <v>97</v>
      </c>
    </row>
    <row r="45" spans="19:25" x14ac:dyDescent="0.3">
      <c r="T45">
        <v>4</v>
      </c>
      <c r="U45">
        <f>T45^4-2*T45+1</f>
        <v>249</v>
      </c>
      <c r="V45">
        <f t="shared" si="16"/>
        <v>367</v>
      </c>
    </row>
    <row r="46" spans="19:25" x14ac:dyDescent="0.3">
      <c r="T46">
        <v>5</v>
      </c>
      <c r="U46">
        <f>T46^4-2*T46+1</f>
        <v>616</v>
      </c>
    </row>
    <row r="49" spans="20:20" x14ac:dyDescent="0.3">
      <c r="T49" t="s">
        <v>54</v>
      </c>
    </row>
    <row r="51" spans="20:20" x14ac:dyDescent="0.3">
      <c r="T51" t="s">
        <v>55</v>
      </c>
    </row>
    <row r="53" spans="20:20" x14ac:dyDescent="0.3">
      <c r="T5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Đông Hoàng Văn</dc:creator>
  <cp:lastModifiedBy>Đông Hoàng Văn</cp:lastModifiedBy>
  <dcterms:created xsi:type="dcterms:W3CDTF">2021-08-16T02:55:24Z</dcterms:created>
  <dcterms:modified xsi:type="dcterms:W3CDTF">2021-08-18T07:09:56Z</dcterms:modified>
</cp:coreProperties>
</file>