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 học tập\tailieuhoctapTLU\Năm 3\Phương pháp số\"/>
    </mc:Choice>
  </mc:AlternateContent>
  <xr:revisionPtr revIDLastSave="0" documentId="13_ncr:1_{B4179E26-3318-4796-9924-4762F564263E}" xr6:coauthVersionLast="47" xr6:coauthVersionMax="47" xr10:uidLastSave="{00000000-0000-0000-0000-000000000000}"/>
  <bookViews>
    <workbookView xWindow="7140" yWindow="315" windowWidth="12210" windowHeight="12675" xr2:uid="{C1913AAA-CEAF-4E1E-8415-7EC652A4A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31" i="1" l="1"/>
  <c r="G68" i="1"/>
  <c r="H68" i="1"/>
  <c r="I68" i="1"/>
  <c r="F68" i="1"/>
  <c r="G67" i="1"/>
  <c r="H67" i="1"/>
  <c r="I67" i="1" s="1"/>
  <c r="F67" i="1"/>
  <c r="H56" i="1"/>
  <c r="I56" i="1"/>
  <c r="J56" i="1"/>
  <c r="K56" i="1"/>
  <c r="L56" i="1"/>
  <c r="H55" i="1"/>
  <c r="I55" i="1"/>
  <c r="J55" i="1"/>
  <c r="K55" i="1"/>
  <c r="L55" i="1"/>
  <c r="G55" i="1"/>
  <c r="H51" i="1"/>
  <c r="H53" i="1"/>
  <c r="I51" i="1" s="1"/>
  <c r="I53" i="1" s="1"/>
  <c r="H54" i="1"/>
  <c r="G54" i="1"/>
  <c r="G53" i="1"/>
  <c r="G51" i="1"/>
  <c r="F54" i="1"/>
  <c r="F53" i="1"/>
  <c r="N31" i="1"/>
  <c r="N32" i="1" s="1"/>
  <c r="N33" i="1" s="1"/>
  <c r="N30" i="1"/>
  <c r="F34" i="1"/>
  <c r="F31" i="1"/>
  <c r="G30" i="1" s="1"/>
  <c r="F32" i="1"/>
  <c r="F33" i="1"/>
  <c r="F30" i="1"/>
  <c r="K25" i="1"/>
  <c r="F25" i="1"/>
  <c r="K24" i="1"/>
  <c r="I24" i="1"/>
  <c r="G24" i="1"/>
  <c r="F24" i="1"/>
  <c r="I23" i="1"/>
  <c r="H23" i="1"/>
  <c r="F23" i="1"/>
  <c r="K22" i="1"/>
  <c r="I22" i="1"/>
  <c r="H22" i="1"/>
  <c r="G22" i="1"/>
  <c r="J51" i="1" l="1"/>
  <c r="J53" i="1" s="1"/>
  <c r="I54" i="1"/>
  <c r="G33" i="1"/>
  <c r="G32" i="1"/>
  <c r="H30" i="1" s="1"/>
  <c r="O30" i="1"/>
  <c r="O31" i="1" s="1"/>
  <c r="O32" i="1" s="1"/>
  <c r="O33" i="1"/>
  <c r="P30" i="1" s="1"/>
  <c r="N34" i="1"/>
  <c r="H31" i="1"/>
  <c r="J54" i="1" l="1"/>
  <c r="K51" i="1"/>
  <c r="K53" i="1" s="1"/>
  <c r="H32" i="1"/>
  <c r="I31" i="1" s="1"/>
  <c r="H33" i="1"/>
  <c r="G34" i="1"/>
  <c r="P31" i="1"/>
  <c r="P32" i="1" s="1"/>
  <c r="O34" i="1"/>
  <c r="I30" i="1"/>
  <c r="L51" i="1" l="1"/>
  <c r="L53" i="1" s="1"/>
  <c r="L54" i="1" s="1"/>
  <c r="K54" i="1"/>
  <c r="I32" i="1"/>
  <c r="J31" i="1" s="1"/>
  <c r="I33" i="1"/>
  <c r="J33" i="1" s="1"/>
  <c r="H34" i="1"/>
  <c r="P33" i="1"/>
  <c r="P34" i="1" s="1"/>
  <c r="J30" i="1"/>
  <c r="J32" i="1" l="1"/>
  <c r="J34" i="1" s="1"/>
  <c r="I34" i="1"/>
  <c r="Q30" i="1"/>
  <c r="Q31" i="1" l="1"/>
  <c r="Q32" i="1" l="1"/>
  <c r="Q33" i="1" l="1"/>
  <c r="R30" i="1"/>
  <c r="Q34" i="1"/>
  <c r="R31" i="1" l="1"/>
  <c r="R32" i="1" s="1"/>
  <c r="R33" i="1" l="1"/>
  <c r="R34" i="1" s="1"/>
</calcChain>
</file>

<file path=xl/sharedStrings.xml><?xml version="1.0" encoding="utf-8"?>
<sst xmlns="http://schemas.openxmlformats.org/spreadsheetml/2006/main" count="65" uniqueCount="52">
  <si>
    <t>donghv@tlu.edu.vn</t>
  </si>
  <si>
    <t>A</t>
  </si>
  <si>
    <t>b</t>
  </si>
  <si>
    <t>a. Tinh nghiem cua he phuong trinh tren bang pp lap jacobi den x5 va ket luan nghiem</t>
  </si>
  <si>
    <t>b. Tinh nghiem cua he phuong trinh tren bang pp lap gauss seidel den x3 va ket luan nghiem</t>
  </si>
  <si>
    <t>Cho x0 = (0,0,0,0)T</t>
  </si>
  <si>
    <t>A'</t>
  </si>
  <si>
    <t>b'</t>
  </si>
  <si>
    <t>Ax = b &lt;=&gt; A'x = b'</t>
  </si>
  <si>
    <t>C</t>
  </si>
  <si>
    <t>d</t>
  </si>
  <si>
    <t>||C||= 0.5</t>
  </si>
  <si>
    <t>x0</t>
  </si>
  <si>
    <t>x1</t>
  </si>
  <si>
    <t>x2</t>
  </si>
  <si>
    <t>x3</t>
  </si>
  <si>
    <t>x4</t>
  </si>
  <si>
    <t>x5</t>
  </si>
  <si>
    <t>muy = 0.5</t>
  </si>
  <si>
    <t>KL: tinh den x5 ta thu duoc nghiem xap xi la ... voi muc sai so la 0.0354</t>
  </si>
  <si>
    <t>KL: tinh den x5 ta thu duoc nghiem xap xi la ... voi muc sai so la 0.0013</t>
  </si>
  <si>
    <t>f(x) = x^2 -sin(x) - 1 = 0</t>
  </si>
  <si>
    <t>khoang xet: [1, 2]</t>
  </si>
  <si>
    <t>a. giai bang phuong phap day cung den x6</t>
  </si>
  <si>
    <t>b. giai bang phuong phap tiep tuyen den x4</t>
  </si>
  <si>
    <t>f(1).f(2)  &lt;0</t>
  </si>
  <si>
    <t>f'(x) = 2x - cos(x) &gt;0 with any x in [1, 2]</t>
  </si>
  <si>
    <t>M &gt;= |f'x| voi moi x thuoc [a, b]</t>
  </si>
  <si>
    <t>|f'(x)| &gt;= 2x - 1 &gt;= 2*1 - 1 = 1 =&gt; lay m = 1</t>
  </si>
  <si>
    <t>|f'(x)| &lt;= 2x + 1 &lt;= 2*2 + 1 = 5 =&gt; M = 5</t>
  </si>
  <si>
    <t>a</t>
  </si>
  <si>
    <t>x</t>
  </si>
  <si>
    <t>f(x)</t>
  </si>
  <si>
    <t>ss</t>
  </si>
  <si>
    <t>b0</t>
  </si>
  <si>
    <t>b1</t>
  </si>
  <si>
    <t>b2</t>
  </si>
  <si>
    <t>b3</t>
  </si>
  <si>
    <t>b4</t>
  </si>
  <si>
    <t>b5</t>
  </si>
  <si>
    <t>b6</t>
  </si>
  <si>
    <t>KL:</t>
  </si>
  <si>
    <t>f(1)f(2)</t>
  </si>
  <si>
    <t>f'(x) = 2x - cos(x) &gt; 0 voi moi x trong khoang [1, 2]</t>
  </si>
  <si>
    <t>f''(x) = 2+sin(x) &gt; 0 voi moi x trong khoang [1, 2]</t>
  </si>
  <si>
    <t>=&gt; ta co the ap dung phuong phap tiep tuyen</t>
  </si>
  <si>
    <t>ta can chon x0 = 2 de f(x0) cung dau voi f''(x0)</t>
  </si>
  <si>
    <t>gt</t>
  </si>
  <si>
    <t>=&gt; m = 1</t>
  </si>
  <si>
    <t>=&gt; M = 3</t>
  </si>
  <si>
    <t>1&lt;= f'(x) = 2-cos(x) &lt;=3</t>
  </si>
  <si>
    <t>1 &lt;= 2 +sin(x) &lt;=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</si>
</sst>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onghv@tl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5796-9FEC-4F32-907A-C576F7BBB659}">
  <dimension ref="D2:R68"/>
  <sheetViews>
    <sheetView tabSelected="1" topLeftCell="E43" zoomScale="130" zoomScaleNormal="130" workbookViewId="0">
      <selection activeCell="G56" sqref="G56"/>
    </sheetView>
  </sheetViews>
  <sheetFormatPr defaultRowHeight="15" x14ac:dyDescent="0.25"/>
  <sheetData>
    <row r="2" spans="5:16" ht="15.75" thickBot="1" x14ac:dyDescent="0.3">
      <c r="L2" t="s">
        <v>1</v>
      </c>
      <c r="P2" t="s">
        <v>2</v>
      </c>
    </row>
    <row r="3" spans="5:16" x14ac:dyDescent="0.25">
      <c r="E3" s="1" t="s">
        <v>0</v>
      </c>
      <c r="J3" s="2">
        <v>1</v>
      </c>
      <c r="K3" s="3">
        <v>3</v>
      </c>
      <c r="L3" s="3">
        <v>20</v>
      </c>
      <c r="M3" s="4">
        <v>4</v>
      </c>
      <c r="P3" s="11">
        <v>101</v>
      </c>
    </row>
    <row r="4" spans="5:16" x14ac:dyDescent="0.25">
      <c r="J4" s="5">
        <v>24</v>
      </c>
      <c r="K4" s="6">
        <v>3</v>
      </c>
      <c r="L4" s="6">
        <v>6</v>
      </c>
      <c r="M4" s="7">
        <v>-3</v>
      </c>
      <c r="P4" s="12">
        <v>300</v>
      </c>
    </row>
    <row r="5" spans="5:16" x14ac:dyDescent="0.25">
      <c r="J5" s="5">
        <v>1</v>
      </c>
      <c r="K5" s="6">
        <v>40</v>
      </c>
      <c r="L5" s="6">
        <v>-8</v>
      </c>
      <c r="M5" s="7">
        <v>-5</v>
      </c>
      <c r="P5" s="12">
        <v>322</v>
      </c>
    </row>
    <row r="6" spans="5:16" ht="15.75" thickBot="1" x14ac:dyDescent="0.3">
      <c r="J6" s="8">
        <v>2</v>
      </c>
      <c r="K6" s="9">
        <v>2</v>
      </c>
      <c r="L6" s="9">
        <v>-2</v>
      </c>
      <c r="M6" s="10">
        <v>20</v>
      </c>
      <c r="P6" s="13">
        <v>104</v>
      </c>
    </row>
    <row r="9" spans="5:16" x14ac:dyDescent="0.25">
      <c r="E9" t="s">
        <v>3</v>
      </c>
    </row>
    <row r="10" spans="5:16" x14ac:dyDescent="0.25">
      <c r="E10" t="s">
        <v>4</v>
      </c>
    </row>
    <row r="11" spans="5:16" x14ac:dyDescent="0.25">
      <c r="E11" t="s">
        <v>5</v>
      </c>
    </row>
    <row r="12" spans="5:16" x14ac:dyDescent="0.25">
      <c r="H12" t="s">
        <v>8</v>
      </c>
    </row>
    <row r="14" spans="5:16" ht="15.75" thickBot="1" x14ac:dyDescent="0.3">
      <c r="K14" t="s">
        <v>6</v>
      </c>
      <c r="O14" t="s">
        <v>7</v>
      </c>
    </row>
    <row r="15" spans="5:16" x14ac:dyDescent="0.25">
      <c r="J15" s="2">
        <v>24</v>
      </c>
      <c r="K15" s="3">
        <v>3</v>
      </c>
      <c r="L15" s="3">
        <v>6</v>
      </c>
      <c r="M15" s="4">
        <v>-3</v>
      </c>
      <c r="O15" s="11">
        <v>300</v>
      </c>
    </row>
    <row r="16" spans="5:16" x14ac:dyDescent="0.25">
      <c r="J16" s="5">
        <v>1</v>
      </c>
      <c r="K16" s="6">
        <v>40</v>
      </c>
      <c r="L16" s="6">
        <v>-8</v>
      </c>
      <c r="M16" s="7">
        <v>-5</v>
      </c>
      <c r="O16" s="12">
        <v>322</v>
      </c>
    </row>
    <row r="17" spans="4:18" x14ac:dyDescent="0.25">
      <c r="J17" s="5">
        <v>1</v>
      </c>
      <c r="K17" s="6">
        <v>3</v>
      </c>
      <c r="L17" s="6">
        <v>20</v>
      </c>
      <c r="M17" s="7">
        <v>4</v>
      </c>
      <c r="O17" s="12">
        <v>101</v>
      </c>
    </row>
    <row r="18" spans="4:18" ht="15.75" thickBot="1" x14ac:dyDescent="0.3">
      <c r="J18" s="8">
        <v>2</v>
      </c>
      <c r="K18" s="9">
        <v>2</v>
      </c>
      <c r="L18" s="9">
        <v>-2</v>
      </c>
      <c r="M18" s="10">
        <v>20</v>
      </c>
      <c r="O18" s="13">
        <v>104</v>
      </c>
    </row>
    <row r="21" spans="4:18" ht="15.75" thickBot="1" x14ac:dyDescent="0.3">
      <c r="G21" t="s">
        <v>9</v>
      </c>
      <c r="K21" t="s">
        <v>10</v>
      </c>
    </row>
    <row r="22" spans="4:18" x14ac:dyDescent="0.25">
      <c r="F22" s="2">
        <v>0</v>
      </c>
      <c r="G22" s="3">
        <f>-3/24</f>
        <v>-0.125</v>
      </c>
      <c r="H22" s="3">
        <f>-6/24</f>
        <v>-0.25</v>
      </c>
      <c r="I22" s="4">
        <f>3/24</f>
        <v>0.125</v>
      </c>
      <c r="K22" s="11">
        <f>300/24</f>
        <v>12.5</v>
      </c>
    </row>
    <row r="23" spans="4:18" x14ac:dyDescent="0.25">
      <c r="D23" t="s">
        <v>11</v>
      </c>
      <c r="F23" s="5">
        <f>-1/40</f>
        <v>-2.5000000000000001E-2</v>
      </c>
      <c r="G23" s="6">
        <v>0</v>
      </c>
      <c r="H23" s="6">
        <f>8/40</f>
        <v>0.2</v>
      </c>
      <c r="I23" s="7">
        <f>5/40</f>
        <v>0.125</v>
      </c>
      <c r="K23" s="12">
        <v>-8.0500000000000007</v>
      </c>
    </row>
    <row r="24" spans="4:18" x14ac:dyDescent="0.25">
      <c r="D24" t="s">
        <v>18</v>
      </c>
      <c r="F24" s="5">
        <f>-1/20</f>
        <v>-0.05</v>
      </c>
      <c r="G24" s="6">
        <f>-3/20</f>
        <v>-0.15</v>
      </c>
      <c r="H24" s="6">
        <v>0</v>
      </c>
      <c r="I24" s="7">
        <f>-4/20</f>
        <v>-0.2</v>
      </c>
      <c r="K24" s="12">
        <f>101/20</f>
        <v>5.05</v>
      </c>
    </row>
    <row r="25" spans="4:18" ht="15.75" thickBot="1" x14ac:dyDescent="0.3">
      <c r="F25" s="8">
        <f>-0.1</f>
        <v>-0.1</v>
      </c>
      <c r="G25" s="9">
        <v>-0.1</v>
      </c>
      <c r="H25" s="9">
        <v>0.1</v>
      </c>
      <c r="I25" s="10">
        <v>0</v>
      </c>
      <c r="J25" s="14"/>
      <c r="K25" s="13">
        <f>104/20</f>
        <v>5.2</v>
      </c>
    </row>
    <row r="29" spans="4:18" x14ac:dyDescent="0.25"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17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</row>
    <row r="30" spans="4:18" x14ac:dyDescent="0.25">
      <c r="E30">
        <v>0</v>
      </c>
      <c r="F30">
        <f>$F22*E$30+$G22*E$31+$H22*E$32+$I22*E$33+$K22</f>
        <v>12.5</v>
      </c>
      <c r="G30">
        <f t="shared" ref="G30:J30" si="0">$F22*F$30+$G22*F$31+$H22*F$32+$I22*F$33+$K22</f>
        <v>12.893750000000001</v>
      </c>
      <c r="H30">
        <f t="shared" si="0"/>
        <v>12.8471875</v>
      </c>
      <c r="I30">
        <f t="shared" si="0"/>
        <v>12.889886718750001</v>
      </c>
      <c r="J30">
        <f t="shared" si="0"/>
        <v>12.8827595703125</v>
      </c>
      <c r="M30">
        <v>0</v>
      </c>
      <c r="N30">
        <f>$F22*M$30+$G22*M$31+$H22*M$32+$I22*M$33+$K22</f>
        <v>12.5</v>
      </c>
      <c r="O30">
        <f t="shared" ref="O30:Q30" si="1">$F22*N$30+$G22*N$31+$H22*N$32+$I22*N$33+$K22</f>
        <v>12.794742187500001</v>
      </c>
      <c r="P30">
        <f t="shared" si="1"/>
        <v>12.865733054321289</v>
      </c>
      <c r="Q30">
        <f t="shared" si="1"/>
        <v>12.88149617146977</v>
      </c>
      <c r="R30">
        <f t="shared" ref="R30" si="2">$F22*Q$30+$G22*Q$31+$H22*Q$32+$I22*Q$33+$K22</f>
        <v>12.880471939982883</v>
      </c>
    </row>
    <row r="31" spans="4:18" x14ac:dyDescent="0.25">
      <c r="E31">
        <v>0</v>
      </c>
      <c r="F31">
        <f t="shared" ref="F31:J33" si="3">$F23*E$30+$G23*E$31+$H23*E$32+$I23*E$33+$K23</f>
        <v>-8.0500000000000007</v>
      </c>
      <c r="G31">
        <f>$F23*F$30+$G23*F$31+$H23*F$32+$I23*F$33+$K23</f>
        <v>-6.7025000000000006</v>
      </c>
      <c r="H31">
        <f t="shared" si="3"/>
        <v>-6.796343750000001</v>
      </c>
      <c r="I31">
        <f t="shared" si="3"/>
        <v>-6.8694265625000011</v>
      </c>
      <c r="J31">
        <f t="shared" si="3"/>
        <v>-6.8595856835937505</v>
      </c>
      <c r="M31">
        <v>0</v>
      </c>
      <c r="N31">
        <f>$F23*N$30+$G23*M$31+$H23*M$32+$I23*M$33+$K23</f>
        <v>-8.3625000000000007</v>
      </c>
      <c r="O31">
        <f t="shared" ref="O31:Q31" si="4">$F23*O$30+$G23*N$31+$H23*N$32+$I23*N$33+$K23</f>
        <v>-6.5647201171875</v>
      </c>
      <c r="P31">
        <f t="shared" si="4"/>
        <v>-6.8806402529937749</v>
      </c>
      <c r="Q31">
        <f t="shared" si="4"/>
        <v>-6.854004043127361</v>
      </c>
      <c r="R31">
        <f t="shared" ref="R31" si="5">$F23*R$30+$G23*Q$31+$H23*Q$32+$I23*Q$33+$K23</f>
        <v>-6.8570452640689119</v>
      </c>
    </row>
    <row r="32" spans="4:18" x14ac:dyDescent="0.25">
      <c r="E32">
        <v>0</v>
      </c>
      <c r="F32">
        <f t="shared" si="3"/>
        <v>5.05</v>
      </c>
      <c r="G32">
        <f t="shared" si="3"/>
        <v>4.5924999999999994</v>
      </c>
      <c r="H32">
        <f t="shared" si="3"/>
        <v>4.3586874999999994</v>
      </c>
      <c r="I32">
        <f t="shared" si="3"/>
        <v>4.4190671874999996</v>
      </c>
      <c r="J32">
        <f t="shared" si="3"/>
        <v>4.4297627734375</v>
      </c>
      <c r="M32">
        <v>0</v>
      </c>
      <c r="N32">
        <f>$F24*N$30+$G24*N$31+$H24*M$32+$I24*M$33+$K24</f>
        <v>5.6793750000000003</v>
      </c>
      <c r="O32">
        <f t="shared" ref="O32:Q32" si="6">$F24*O$30+$G24*O$31+$H24*N$32+$I24*N$33+$K24</f>
        <v>4.3241334082031244</v>
      </c>
      <c r="P32">
        <f t="shared" si="6"/>
        <v>4.4369271584751893</v>
      </c>
      <c r="Q32">
        <f t="shared" si="6"/>
        <v>4.4249891107526622</v>
      </c>
      <c r="R32">
        <f t="shared" ref="R32" si="7">$F24*R$30+$G24*R$31+$H24*Q$32+$I24*Q$33+$K24</f>
        <v>4.4265832529629874</v>
      </c>
    </row>
    <row r="33" spans="4:18" x14ac:dyDescent="0.25">
      <c r="E33">
        <v>0</v>
      </c>
      <c r="F33">
        <f t="shared" si="3"/>
        <v>5.2</v>
      </c>
      <c r="G33">
        <f t="shared" si="3"/>
        <v>5.2600000000000007</v>
      </c>
      <c r="H33">
        <f t="shared" si="3"/>
        <v>5.0401249999999997</v>
      </c>
      <c r="I33">
        <f t="shared" si="3"/>
        <v>5.0307843750000005</v>
      </c>
      <c r="J33">
        <f t="shared" si="3"/>
        <v>5.039860703125</v>
      </c>
      <c r="M33">
        <v>0</v>
      </c>
      <c r="N33">
        <f>$F25*N$30+$G25*N$31+$H25*N$32+$I25*M$33+$K25</f>
        <v>5.3541875000000001</v>
      </c>
      <c r="O33">
        <f t="shared" ref="O33:Q33" si="8">$F25*O$30+$G25*O$31+$H25*O$32+$I25*N$33+$K25</f>
        <v>5.0094111337890626</v>
      </c>
      <c r="P33">
        <f t="shared" si="8"/>
        <v>5.0451834357147671</v>
      </c>
      <c r="Q33">
        <f t="shared" si="8"/>
        <v>5.0397496982410255</v>
      </c>
      <c r="R33">
        <f t="shared" ref="R33" si="9">$F25*R$30+$G25*R$31+$H25*R$32+$I25*Q$33+$K25</f>
        <v>5.0403156577049018</v>
      </c>
    </row>
    <row r="34" spans="4:18" x14ac:dyDescent="0.25">
      <c r="F34">
        <f>MAX(ABS(F30-E30), ABS(F31-E31), ABS(F32-E32), ABS(F33-E33))</f>
        <v>12.5</v>
      </c>
      <c r="G34">
        <f t="shared" ref="G34:J34" si="10">MAX(ABS(G30-F30), ABS(G31-F31), ABS(G32-F32), ABS(G33-F33))</f>
        <v>1.3475000000000001</v>
      </c>
      <c r="H34">
        <f t="shared" si="10"/>
        <v>0.23381249999999998</v>
      </c>
      <c r="I34">
        <f t="shared" si="10"/>
        <v>7.3082812500000038E-2</v>
      </c>
      <c r="J34">
        <f t="shared" si="10"/>
        <v>1.0695585937500418E-2</v>
      </c>
      <c r="N34">
        <f>MAX(ABS(N30-M30), ABS(N31-M31), ABS(N32-M32), ABS(N33-M33))</f>
        <v>12.5</v>
      </c>
      <c r="O34">
        <f t="shared" ref="O34" si="11">MAX(ABS(O30-N30), ABS(O31-N31), ABS(O32-N32), ABS(O33-N33))</f>
        <v>1.7977798828125007</v>
      </c>
      <c r="P34">
        <f t="shared" ref="P34" si="12">MAX(ABS(P30-O30), ABS(P31-O31), ABS(P32-O32), ABS(P33-O33))</f>
        <v>0.31592013580627487</v>
      </c>
      <c r="Q34">
        <f t="shared" ref="Q34" si="13">MAX(ABS(Q30-P30), ABS(Q31-P31), ABS(Q32-P32), ABS(Q33-P33))</f>
        <v>2.6636209866413907E-2</v>
      </c>
      <c r="R34">
        <f t="shared" ref="R34" si="14">MAX(ABS(R30-Q30), ABS(R31-Q31), ABS(R32-Q32), ABS(R33-Q33))</f>
        <v>3.0412209415509039E-3</v>
      </c>
    </row>
    <row r="36" spans="4:18" x14ac:dyDescent="0.25">
      <c r="D36" t="s">
        <v>19</v>
      </c>
      <c r="L36" t="s">
        <v>20</v>
      </c>
    </row>
    <row r="39" spans="4:18" x14ac:dyDescent="0.25">
      <c r="I39" t="s">
        <v>21</v>
      </c>
    </row>
    <row r="41" spans="4:18" x14ac:dyDescent="0.25">
      <c r="H41" t="s">
        <v>22</v>
      </c>
    </row>
    <row r="42" spans="4:18" x14ac:dyDescent="0.25">
      <c r="N42" t="s">
        <v>27</v>
      </c>
    </row>
    <row r="43" spans="4:18" x14ac:dyDescent="0.25">
      <c r="F43" t="s">
        <v>23</v>
      </c>
    </row>
    <row r="44" spans="4:18" x14ac:dyDescent="0.25">
      <c r="F44" t="s">
        <v>24</v>
      </c>
    </row>
    <row r="46" spans="4:18" x14ac:dyDescent="0.25">
      <c r="D46">
        <v>1</v>
      </c>
      <c r="E46" t="s">
        <v>25</v>
      </c>
    </row>
    <row r="47" spans="4:18" x14ac:dyDescent="0.25">
      <c r="D47">
        <v>2</v>
      </c>
      <c r="E47" t="s">
        <v>26</v>
      </c>
    </row>
    <row r="48" spans="4:18" x14ac:dyDescent="0.25">
      <c r="E48" t="s">
        <v>28</v>
      </c>
    </row>
    <row r="49" spans="4:12" x14ac:dyDescent="0.25">
      <c r="E49" t="s">
        <v>29</v>
      </c>
    </row>
    <row r="50" spans="4:12" x14ac:dyDescent="0.25">
      <c r="D50">
        <v>3</v>
      </c>
      <c r="F50" t="s">
        <v>34</v>
      </c>
      <c r="G50" t="s">
        <v>35</v>
      </c>
      <c r="H50" t="s">
        <v>36</v>
      </c>
      <c r="I50" t="s">
        <v>37</v>
      </c>
      <c r="J50" t="s">
        <v>38</v>
      </c>
      <c r="K50" t="s">
        <v>39</v>
      </c>
      <c r="L50" t="s">
        <v>40</v>
      </c>
    </row>
    <row r="51" spans="4:12" x14ac:dyDescent="0.25">
      <c r="E51" t="s">
        <v>30</v>
      </c>
      <c r="F51">
        <v>1</v>
      </c>
      <c r="G51">
        <f>F53</f>
        <v>1.2869785734603505</v>
      </c>
      <c r="H51">
        <f t="shared" ref="H51:L51" si="15">G53</f>
        <v>1.3774110954547938</v>
      </c>
      <c r="I51">
        <f t="shared" si="15"/>
        <v>1.4014861550205298</v>
      </c>
      <c r="J51">
        <f t="shared" si="15"/>
        <v>1.407588997077502</v>
      </c>
      <c r="K51">
        <f t="shared" si="15"/>
        <v>1.409116422535287</v>
      </c>
      <c r="L51">
        <f t="shared" si="15"/>
        <v>1.4094974818661781</v>
      </c>
    </row>
    <row r="52" spans="4:12" x14ac:dyDescent="0.25">
      <c r="E52" t="s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</row>
    <row r="53" spans="4:12" x14ac:dyDescent="0.25">
      <c r="E53" t="s">
        <v>31</v>
      </c>
      <c r="F53">
        <f>(F51*(F52^2 -SIN(F52)-1)-F52*(F51^2-SIN(F51)-1))/(F52^2-SIN(F52)-1-F51^2+SIN(F51)+1)</f>
        <v>1.2869785734603505</v>
      </c>
      <c r="G53">
        <f>(G51*(G52^2 -SIN(G52)-1)-G52*(G51^2-SIN(G51)-1))/(G52^2-SIN(G52)-1-G51^2+SIN(G51)+1)</f>
        <v>1.3774110954547938</v>
      </c>
      <c r="H53">
        <f t="shared" ref="H53:L53" si="16">(H51*(H52^2 -SIN(H52)-1)-H52*(H51^2-SIN(H51)-1))/(H52^2-SIN(H52)-1-H51^2+SIN(H51)+1)</f>
        <v>1.4014861550205298</v>
      </c>
      <c r="I53">
        <f t="shared" si="16"/>
        <v>1.407588997077502</v>
      </c>
      <c r="J53">
        <f t="shared" si="16"/>
        <v>1.409116422535287</v>
      </c>
      <c r="K53">
        <f t="shared" si="16"/>
        <v>1.4094974818661781</v>
      </c>
      <c r="L53">
        <f t="shared" si="16"/>
        <v>1.4095924715562851</v>
      </c>
    </row>
    <row r="54" spans="4:12" x14ac:dyDescent="0.25">
      <c r="E54" t="s">
        <v>32</v>
      </c>
      <c r="F54">
        <f>F53^2-SIN(F53) - 1</f>
        <v>-0.30367953083027932</v>
      </c>
      <c r="G54">
        <f>G53^2-SIN(G53) - 1</f>
        <v>-8.4097952629877737E-2</v>
      </c>
      <c r="H54">
        <f t="shared" ref="H54:L54" si="17">H53^2-SIN(H53) - 1</f>
        <v>-2.1537796444098478E-2</v>
      </c>
      <c r="I54">
        <f t="shared" si="17"/>
        <v>-5.4044357580975699E-3</v>
      </c>
      <c r="J54">
        <f t="shared" si="17"/>
        <v>-1.3491588929100962E-3</v>
      </c>
      <c r="K54">
        <f t="shared" si="17"/>
        <v>-3.3636967681538454E-4</v>
      </c>
      <c r="L54">
        <f t="shared" si="17"/>
        <v>-8.3836118068947307E-5</v>
      </c>
    </row>
    <row r="55" spans="4:12" x14ac:dyDescent="0.25">
      <c r="E55" t="s">
        <v>33</v>
      </c>
      <c r="G55">
        <f>4*ABS(G53-F53)</f>
        <v>0.36173008797777317</v>
      </c>
      <c r="H55">
        <f t="shared" ref="H55:L55" si="18">4*ABS(H53-G53)</f>
        <v>9.6300238262943871E-2</v>
      </c>
      <c r="I55">
        <f t="shared" si="18"/>
        <v>2.4411368227888808E-2</v>
      </c>
      <c r="J55">
        <f t="shared" si="18"/>
        <v>6.1097018311402351E-3</v>
      </c>
      <c r="K55">
        <f t="shared" si="18"/>
        <v>1.5242373235642148E-3</v>
      </c>
      <c r="L55">
        <f t="shared" si="18"/>
        <v>3.7995876042806742E-4</v>
      </c>
    </row>
    <row r="56" spans="4:12" x14ac:dyDescent="0.25">
      <c r="G56">
        <f>ABS(G54)/1</f>
        <v>8.4097952629877737E-2</v>
      </c>
      <c r="H56">
        <f t="shared" ref="H56:L56" si="19">ABS(H54)/1</f>
        <v>2.1537796444098478E-2</v>
      </c>
      <c r="I56">
        <f t="shared" si="19"/>
        <v>5.4044357580975699E-3</v>
      </c>
      <c r="J56">
        <f t="shared" si="19"/>
        <v>1.3491588929100962E-3</v>
      </c>
      <c r="K56">
        <f t="shared" si="19"/>
        <v>3.3636967681538454E-4</v>
      </c>
      <c r="L56">
        <f t="shared" si="19"/>
        <v>8.3836118068947307E-5</v>
      </c>
    </row>
    <row r="58" spans="4:12" x14ac:dyDescent="0.25">
      <c r="E58" t="s">
        <v>41</v>
      </c>
    </row>
    <row r="60" spans="4:12" x14ac:dyDescent="0.25">
      <c r="D60">
        <v>1</v>
      </c>
      <c r="E60" t="s">
        <v>42</v>
      </c>
    </row>
    <row r="61" spans="4:12" x14ac:dyDescent="0.25">
      <c r="E61" t="s">
        <v>43</v>
      </c>
      <c r="J61" s="15" t="s">
        <v>48</v>
      </c>
      <c r="L61" t="s">
        <v>50</v>
      </c>
    </row>
    <row r="62" spans="4:12" x14ac:dyDescent="0.25">
      <c r="E62" t="s">
        <v>44</v>
      </c>
      <c r="J62" s="15" t="s">
        <v>49</v>
      </c>
      <c r="L62" t="s">
        <v>51</v>
      </c>
    </row>
    <row r="63" spans="4:12" x14ac:dyDescent="0.25">
      <c r="E63" s="15" t="s">
        <v>45</v>
      </c>
    </row>
    <row r="64" spans="4:12" x14ac:dyDescent="0.25">
      <c r="E64" t="s">
        <v>46</v>
      </c>
    </row>
    <row r="66" spans="4:9" x14ac:dyDescent="0.25">
      <c r="E66" t="s">
        <v>12</v>
      </c>
      <c r="F66" t="s">
        <v>13</v>
      </c>
      <c r="G66" t="s">
        <v>14</v>
      </c>
      <c r="H66" t="s">
        <v>15</v>
      </c>
      <c r="I66" t="s">
        <v>16</v>
      </c>
    </row>
    <row r="67" spans="4:9" x14ac:dyDescent="0.25">
      <c r="D67" t="s">
        <v>47</v>
      </c>
      <c r="E67">
        <v>2</v>
      </c>
      <c r="F67">
        <f>E67-(E67^2-SIN(E67)-1)/(2*E67-COS(E67))</f>
        <v>1.5265776590868572</v>
      </c>
      <c r="G67">
        <f t="shared" ref="G67:I67" si="20">F67-(F67^2-SIN(F67)-1)/(2*F67-COS(F67))</f>
        <v>1.4164340147699579</v>
      </c>
      <c r="H67">
        <f t="shared" si="20"/>
        <v>1.4096498634370787</v>
      </c>
      <c r="I67">
        <f t="shared" si="20"/>
        <v>1.4096240043782222</v>
      </c>
    </row>
    <row r="68" spans="4:9" x14ac:dyDescent="0.25">
      <c r="D68" t="s">
        <v>33</v>
      </c>
      <c r="F68">
        <f>3/2*(F67-E67)^2</f>
        <v>0.33619306931352005</v>
      </c>
      <c r="G68">
        <f t="shared" ref="G68:I68" si="21">3/2*(G67-F67)^2</f>
        <v>1.8197433575111423E-2</v>
      </c>
      <c r="H68">
        <f t="shared" si="21"/>
        <v>6.9037063961110764E-5</v>
      </c>
      <c r="I68">
        <f t="shared" si="21"/>
        <v>1.0030363874109852E-9</v>
      </c>
    </row>
  </sheetData>
  <hyperlinks>
    <hyperlink ref="E3" r:id="rId1" xr:uid="{28431DC0-EA90-4745-B7C0-759205BF4E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Đông Hoàng Văn</dc:creator>
  <cp:lastModifiedBy>Sang TL</cp:lastModifiedBy>
  <dcterms:created xsi:type="dcterms:W3CDTF">2021-08-10T02:47:58Z</dcterms:created>
  <dcterms:modified xsi:type="dcterms:W3CDTF">2021-08-11T15:03:46Z</dcterms:modified>
</cp:coreProperties>
</file>