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2015FALLJS01\WIP\Users\HuyNM\Report 4\"/>
    </mc:Choice>
  </mc:AlternateContent>
  <bookViews>
    <workbookView xWindow="0" yWindow="0" windowWidth="20490" windowHeight="7755" tabRatio="886" firstSheet="25" activeTab="33"/>
  </bookViews>
  <sheets>
    <sheet name="Guidleline" sheetId="1" r:id="rId1"/>
    <sheet name="Cover" sheetId="4" r:id="rId2"/>
    <sheet name="FunctionList" sheetId="5" r:id="rId3"/>
    <sheet name="Test Report" sheetId="6" r:id="rId4"/>
    <sheet name="CreateProject" sheetId="7" r:id="rId5"/>
    <sheet name="EditProjectBasic" sheetId="14" r:id="rId6"/>
    <sheet name="EditProjectStory" sheetId="11" r:id="rId7"/>
    <sheet name="GetProjectBasic" sheetId="15" r:id="rId8"/>
    <sheet name="GetProjectStory" sheetId="9" r:id="rId9"/>
    <sheet name="SubmitProject" sheetId="12" r:id="rId10"/>
    <sheet name="DeleteRewardPkg" sheetId="39" r:id="rId11"/>
    <sheet name="DeleteUpdateLog" sheetId="44" r:id="rId12"/>
    <sheet name="DeleteQuestion" sheetId="35" r:id="rId13"/>
    <sheet name="EditSingleUpdateLog" sheetId="43" r:id="rId14"/>
    <sheet name="EditSingleQuestion" sheetId="34" r:id="rId15"/>
    <sheet name="EditRewardPkg" sheetId="38" r:id="rId16"/>
    <sheet name="EditUpdateLog" sheetId="42" r:id="rId17"/>
    <sheet name="EditQuestion" sheetId="33" r:id="rId18"/>
    <sheet name="CreateRewardPkg" sheetId="37" r:id="rId19"/>
    <sheet name="CreateUpdateLog" sheetId="41" r:id="rId20"/>
    <sheet name="CreateQuestion" sheetId="32" r:id="rId21"/>
    <sheet name="GetRewardPkg" sheetId="36" r:id="rId22"/>
    <sheet name="GetUpdateLog" sheetId="40" r:id="rId23"/>
    <sheet name="GetQuestion" sheetId="31" r:id="rId24"/>
    <sheet name="AdminGetProjectDetail" sheetId="30" r:id="rId25"/>
    <sheet name="AdminStatisticTable" sheetId="29" r:id="rId26"/>
    <sheet name="AdminProjectStatistic" sheetId="28" r:id="rId27"/>
    <sheet name="AdminGetTopProjectList" sheetId="27" r:id="rId28"/>
    <sheet name="AdminDashboardInfo" sheetId="26" r:id="rId29"/>
    <sheet name="AdminChangeProjectStatus" sheetId="25" r:id="rId30"/>
    <sheet name="GetProjectList" sheetId="24" r:id="rId31"/>
    <sheet name="GetPendingProjectList" sheetId="23" r:id="rId32"/>
    <sheet name="AdminProjectGeneralInfo" sheetId="22" r:id="rId33"/>
    <sheet name="AdminGetBackingDetail" sheetId="21" r:id="rId34"/>
    <sheet name="GetBackProjectInfo" sheetId="17" r:id="rId35"/>
    <sheet name="BackProject" sheetId="19" r:id="rId36"/>
    <sheet name="CaculateProjectPoint" sheetId="20" r:id="rId37"/>
  </sheets>
  <definedNames>
    <definedName name="ACTION" localSheetId="29">#REF!</definedName>
    <definedName name="ACTION" localSheetId="28">#REF!</definedName>
    <definedName name="ACTION" localSheetId="33">#REF!</definedName>
    <definedName name="ACTION" localSheetId="24">#REF!</definedName>
    <definedName name="ACTION" localSheetId="27">#REF!</definedName>
    <definedName name="ACTION" localSheetId="32">#REF!</definedName>
    <definedName name="ACTION" localSheetId="26">#REF!</definedName>
    <definedName name="ACTION" localSheetId="25">#REF!</definedName>
    <definedName name="ACTION" localSheetId="35">#REF!</definedName>
    <definedName name="ACTION" localSheetId="36">#REF!</definedName>
    <definedName name="ACTION" localSheetId="20">#REF!</definedName>
    <definedName name="ACTION" localSheetId="18">#REF!</definedName>
    <definedName name="ACTION" localSheetId="19">#REF!</definedName>
    <definedName name="ACTION" localSheetId="12">#REF!</definedName>
    <definedName name="ACTION" localSheetId="10">#REF!</definedName>
    <definedName name="ACTION" localSheetId="11">#REF!</definedName>
    <definedName name="ACTION" localSheetId="17">#REF!</definedName>
    <definedName name="ACTION" localSheetId="15">#REF!</definedName>
    <definedName name="ACTION" localSheetId="14">#REF!</definedName>
    <definedName name="ACTION" localSheetId="13">#REF!</definedName>
    <definedName name="ACTION" localSheetId="16">#REF!</definedName>
    <definedName name="ACTION" localSheetId="31">#REF!</definedName>
    <definedName name="ACTION" localSheetId="30">#REF!</definedName>
    <definedName name="ACTION" localSheetId="23">#REF!</definedName>
    <definedName name="ACTION" localSheetId="21">#REF!</definedName>
    <definedName name="ACTION" localSheetId="22">#REF!</definedName>
    <definedName name="ACTION">#REF!</definedName>
    <definedName name="GetNumberNewMessage" localSheetId="29">#REF!</definedName>
    <definedName name="GetNumberNewMessage" localSheetId="28">#REF!</definedName>
    <definedName name="GetNumberNewMessage" localSheetId="33">#REF!</definedName>
    <definedName name="GetNumberNewMessage" localSheetId="24">#REF!</definedName>
    <definedName name="GetNumberNewMessage" localSheetId="27">#REF!</definedName>
    <definedName name="GetNumberNewMessage" localSheetId="32">#REF!</definedName>
    <definedName name="GetNumberNewMessage" localSheetId="26">#REF!</definedName>
    <definedName name="GetNumberNewMessage" localSheetId="25">#REF!</definedName>
    <definedName name="GetNumberNewMessage" localSheetId="20">#REF!</definedName>
    <definedName name="GetNumberNewMessage" localSheetId="18">#REF!</definedName>
    <definedName name="GetNumberNewMessage" localSheetId="19">#REF!</definedName>
    <definedName name="GetNumberNewMessage" localSheetId="12">#REF!</definedName>
    <definedName name="GetNumberNewMessage" localSheetId="10">#REF!</definedName>
    <definedName name="GetNumberNewMessage" localSheetId="11">#REF!</definedName>
    <definedName name="GetNumberNewMessage" localSheetId="17">#REF!</definedName>
    <definedName name="GetNumberNewMessage" localSheetId="15">#REF!</definedName>
    <definedName name="GetNumberNewMessage" localSheetId="14">#REF!</definedName>
    <definedName name="GetNumberNewMessage" localSheetId="13">#REF!</definedName>
    <definedName name="GetNumberNewMessage" localSheetId="16">#REF!</definedName>
    <definedName name="GetNumberNewMessage" localSheetId="31">#REF!</definedName>
    <definedName name="GetNumberNewMessage" localSheetId="30">#REF!</definedName>
    <definedName name="GetNumberNewMessage" localSheetId="23">#REF!</definedName>
    <definedName name="GetNumberNewMessage" localSheetId="21">#REF!</definedName>
    <definedName name="GetNumberNewMessage" localSheetId="22">#REF!</definedName>
    <definedName name="GetNumberNewMessage">#REF!</definedName>
    <definedName name="_xlnm.Print_Area" localSheetId="29">AdminChangeProjectStatus!$A$1:$Q$36</definedName>
    <definedName name="_xlnm.Print_Area" localSheetId="28">AdminDashboardInfo!$A$1:$Q$38</definedName>
    <definedName name="_xlnm.Print_Area" localSheetId="33">AdminGetBackingDetail!$A$1:$Q$36</definedName>
    <definedName name="_xlnm.Print_Area" localSheetId="24">AdminGetProjectDetail!$A$1:$Q$35</definedName>
    <definedName name="_xlnm.Print_Area" localSheetId="27">AdminGetTopProjectList!$A$1:$Q$38</definedName>
    <definedName name="_xlnm.Print_Area" localSheetId="32">AdminProjectGeneralInfo!$A$1:$Q$43</definedName>
    <definedName name="_xlnm.Print_Area" localSheetId="26">AdminProjectStatistic!$A$1:$Q$35</definedName>
    <definedName name="_xlnm.Print_Area" localSheetId="25">AdminStatisticTable!$A$1:$Q$35</definedName>
    <definedName name="_xlnm.Print_Area" localSheetId="35">BackProject!$A$1:$Q$46</definedName>
    <definedName name="_xlnm.Print_Area" localSheetId="36">CaculateProjectPoint!$A$1:$Q$36</definedName>
    <definedName name="_xlnm.Print_Area" localSheetId="4">CreateProject!$A$1:$Q$34</definedName>
    <definedName name="_xlnm.Print_Area" localSheetId="20">CreateQuestion!$A$1:$Q$43</definedName>
    <definedName name="_xlnm.Print_Area" localSheetId="18">CreateRewardPkg!$A$1:$Q$44</definedName>
    <definedName name="_xlnm.Print_Area" localSheetId="19">CreateUpdateLog!$A$1:$Q$43</definedName>
    <definedName name="_xlnm.Print_Area" localSheetId="12">DeleteQuestion!$A$1:$Q$41</definedName>
    <definedName name="_xlnm.Print_Area" localSheetId="10">DeleteRewardPkg!$A$1:$Q$41</definedName>
    <definedName name="_xlnm.Print_Area" localSheetId="11">DeleteUpdateLog!$A$1:$Q$41</definedName>
    <definedName name="_xlnm.Print_Area" localSheetId="5">EditProjectBasic!$A$1:$Q$39</definedName>
    <definedName name="_xlnm.Print_Area" localSheetId="6">EditProjectStory!$A$1:$Q$39</definedName>
    <definedName name="_xlnm.Print_Area" localSheetId="17">EditQuestion!$A$1:$Q$41</definedName>
    <definedName name="_xlnm.Print_Area" localSheetId="15">EditRewardPkg!$A$1:$Q$41</definedName>
    <definedName name="_xlnm.Print_Area" localSheetId="14">EditSingleQuestion!$A$1:$Q$41</definedName>
    <definedName name="_xlnm.Print_Area" localSheetId="13">EditSingleUpdateLog!$A$1:$Q$41</definedName>
    <definedName name="_xlnm.Print_Area" localSheetId="16">EditUpdateLog!$A$1:$Q$41</definedName>
    <definedName name="_xlnm.Print_Area" localSheetId="2">FunctionList!$A$1:$H$59</definedName>
    <definedName name="_xlnm.Print_Area" localSheetId="34">GetBackProjectInfo!$A$1:$Q$33</definedName>
    <definedName name="_xlnm.Print_Area" localSheetId="31">GetPendingProjectList!$A$1:$Q$34</definedName>
    <definedName name="_xlnm.Print_Area" localSheetId="7">GetProjectBasic!$A$1:$Q$39</definedName>
    <definedName name="_xlnm.Print_Area" localSheetId="30">GetProjectList!$A$1:$Q$34</definedName>
    <definedName name="_xlnm.Print_Area" localSheetId="8">GetProjectStory!$A$1:$Q$39</definedName>
    <definedName name="_xlnm.Print_Area" localSheetId="23">GetQuestion!$A$1:$Q$36</definedName>
    <definedName name="_xlnm.Print_Area" localSheetId="21">GetRewardPkg!$A$1:$Q$36</definedName>
    <definedName name="_xlnm.Print_Area" localSheetId="22">GetUpdateLog!$A$1:$Q$36</definedName>
    <definedName name="_xlnm.Print_Area" localSheetId="0">Guidleline!$A$1:$A$90</definedName>
    <definedName name="_xlnm.Print_Area" localSheetId="9">SubmitProject!$A$1:$Q$41</definedName>
    <definedName name="_xlnm.Print_Area" localSheetId="3">'Test Report'!$A$1:$I$70</definedName>
    <definedName name="Z_2C0D9096_8D85_462A_A9B5_0B488ADB4269_.wvu.Cols" localSheetId="29" hidden="1">AdminChangeProjectStatus!#REF!</definedName>
    <definedName name="Z_2C0D9096_8D85_462A_A9B5_0B488ADB4269_.wvu.Cols" localSheetId="28" hidden="1">AdminDashboardInfo!#REF!</definedName>
    <definedName name="Z_2C0D9096_8D85_462A_A9B5_0B488ADB4269_.wvu.Cols" localSheetId="33" hidden="1">AdminGetBackingDetail!#REF!</definedName>
    <definedName name="Z_2C0D9096_8D85_462A_A9B5_0B488ADB4269_.wvu.Cols" localSheetId="24" hidden="1">AdminGetProjectDetail!#REF!</definedName>
    <definedName name="Z_2C0D9096_8D85_462A_A9B5_0B488ADB4269_.wvu.Cols" localSheetId="27" hidden="1">AdminGetTopProjectList!#REF!</definedName>
    <definedName name="Z_2C0D9096_8D85_462A_A9B5_0B488ADB4269_.wvu.Cols" localSheetId="32" hidden="1">AdminProjectGeneralInfo!#REF!</definedName>
    <definedName name="Z_2C0D9096_8D85_462A_A9B5_0B488ADB4269_.wvu.Cols" localSheetId="26" hidden="1">AdminProjectStatistic!#REF!</definedName>
    <definedName name="Z_2C0D9096_8D85_462A_A9B5_0B488ADB4269_.wvu.Cols" localSheetId="25" hidden="1">AdminStatisticTable!#REF!</definedName>
    <definedName name="Z_2C0D9096_8D85_462A_A9B5_0B488ADB4269_.wvu.Cols" localSheetId="35" hidden="1">BackProject!#REF!</definedName>
    <definedName name="Z_2C0D9096_8D85_462A_A9B5_0B488ADB4269_.wvu.Cols" localSheetId="36" hidden="1">CaculateProjectPoint!#REF!</definedName>
    <definedName name="Z_2C0D9096_8D85_462A_A9B5_0B488ADB4269_.wvu.Cols" localSheetId="4" hidden="1">CreateProject!#REF!</definedName>
    <definedName name="Z_2C0D9096_8D85_462A_A9B5_0B488ADB4269_.wvu.Cols" localSheetId="20" hidden="1">CreateQuestion!#REF!</definedName>
    <definedName name="Z_2C0D9096_8D85_462A_A9B5_0B488ADB4269_.wvu.Cols" localSheetId="18" hidden="1">CreateRewardPkg!#REF!</definedName>
    <definedName name="Z_2C0D9096_8D85_462A_A9B5_0B488ADB4269_.wvu.Cols" localSheetId="19" hidden="1">CreateUpdateLog!#REF!</definedName>
    <definedName name="Z_2C0D9096_8D85_462A_A9B5_0B488ADB4269_.wvu.Cols" localSheetId="12" hidden="1">DeleteQuestion!#REF!</definedName>
    <definedName name="Z_2C0D9096_8D85_462A_A9B5_0B488ADB4269_.wvu.Cols" localSheetId="10" hidden="1">DeleteRewardPkg!#REF!</definedName>
    <definedName name="Z_2C0D9096_8D85_462A_A9B5_0B488ADB4269_.wvu.Cols" localSheetId="11" hidden="1">DeleteUpdateLog!#REF!</definedName>
    <definedName name="Z_2C0D9096_8D85_462A_A9B5_0B488ADB4269_.wvu.Cols" localSheetId="5" hidden="1">EditProjectBasic!#REF!</definedName>
    <definedName name="Z_2C0D9096_8D85_462A_A9B5_0B488ADB4269_.wvu.Cols" localSheetId="6" hidden="1">EditProjectStory!#REF!</definedName>
    <definedName name="Z_2C0D9096_8D85_462A_A9B5_0B488ADB4269_.wvu.Cols" localSheetId="17" hidden="1">EditQuestion!#REF!</definedName>
    <definedName name="Z_2C0D9096_8D85_462A_A9B5_0B488ADB4269_.wvu.Cols" localSheetId="15" hidden="1">EditRewardPkg!#REF!</definedName>
    <definedName name="Z_2C0D9096_8D85_462A_A9B5_0B488ADB4269_.wvu.Cols" localSheetId="14" hidden="1">EditSingleQuestion!#REF!</definedName>
    <definedName name="Z_2C0D9096_8D85_462A_A9B5_0B488ADB4269_.wvu.Cols" localSheetId="13" hidden="1">EditSingleUpdateLog!#REF!</definedName>
    <definedName name="Z_2C0D9096_8D85_462A_A9B5_0B488ADB4269_.wvu.Cols" localSheetId="16" hidden="1">EditUpdateLog!#REF!</definedName>
    <definedName name="Z_2C0D9096_8D85_462A_A9B5_0B488ADB4269_.wvu.Cols" localSheetId="34" hidden="1">GetBackProjectInfo!#REF!</definedName>
    <definedName name="Z_2C0D9096_8D85_462A_A9B5_0B488ADB4269_.wvu.Cols" localSheetId="31" hidden="1">GetPendingProjectList!#REF!</definedName>
    <definedName name="Z_2C0D9096_8D85_462A_A9B5_0B488ADB4269_.wvu.Cols" localSheetId="7" hidden="1">GetProjectBasic!#REF!</definedName>
    <definedName name="Z_2C0D9096_8D85_462A_A9B5_0B488ADB4269_.wvu.Cols" localSheetId="30" hidden="1">GetProjectList!#REF!</definedName>
    <definedName name="Z_2C0D9096_8D85_462A_A9B5_0B488ADB4269_.wvu.Cols" localSheetId="8" hidden="1">GetProjectStory!#REF!</definedName>
    <definedName name="Z_2C0D9096_8D85_462A_A9B5_0B488ADB4269_.wvu.Cols" localSheetId="23" hidden="1">GetQuestion!#REF!</definedName>
    <definedName name="Z_2C0D9096_8D85_462A_A9B5_0B488ADB4269_.wvu.Cols" localSheetId="21" hidden="1">GetRewardPkg!#REF!</definedName>
    <definedName name="Z_2C0D9096_8D85_462A_A9B5_0B488ADB4269_.wvu.Cols" localSheetId="22" hidden="1">GetUpdateLog!#REF!</definedName>
    <definedName name="Z_2C0D9096_8D85_462A_A9B5_0B488ADB4269_.wvu.Cols" localSheetId="9" hidden="1">SubmitProject!#REF!</definedName>
    <definedName name="Z_2C0D9096_8D85_462A_A9B5_0B488ADB4269_.wvu.PrintArea" localSheetId="3" hidden="1">'Test Report'!$A:$I</definedName>
    <definedName name="Z_6F1DCD5D_5DAC_4817_BF40_2B66F6F593E6_.wvu.Cols" localSheetId="29" hidden="1">AdminChangeProjectStatus!#REF!</definedName>
    <definedName name="Z_6F1DCD5D_5DAC_4817_BF40_2B66F6F593E6_.wvu.Cols" localSheetId="28" hidden="1">AdminDashboardInfo!#REF!</definedName>
    <definedName name="Z_6F1DCD5D_5DAC_4817_BF40_2B66F6F593E6_.wvu.Cols" localSheetId="33" hidden="1">AdminGetBackingDetail!#REF!</definedName>
    <definedName name="Z_6F1DCD5D_5DAC_4817_BF40_2B66F6F593E6_.wvu.Cols" localSheetId="24" hidden="1">AdminGetProjectDetail!#REF!</definedName>
    <definedName name="Z_6F1DCD5D_5DAC_4817_BF40_2B66F6F593E6_.wvu.Cols" localSheetId="27" hidden="1">AdminGetTopProjectList!#REF!</definedName>
    <definedName name="Z_6F1DCD5D_5DAC_4817_BF40_2B66F6F593E6_.wvu.Cols" localSheetId="32" hidden="1">AdminProjectGeneralInfo!#REF!</definedName>
    <definedName name="Z_6F1DCD5D_5DAC_4817_BF40_2B66F6F593E6_.wvu.Cols" localSheetId="26" hidden="1">AdminProjectStatistic!#REF!</definedName>
    <definedName name="Z_6F1DCD5D_5DAC_4817_BF40_2B66F6F593E6_.wvu.Cols" localSheetId="25" hidden="1">AdminStatisticTable!#REF!</definedName>
    <definedName name="Z_6F1DCD5D_5DAC_4817_BF40_2B66F6F593E6_.wvu.Cols" localSheetId="35" hidden="1">BackProject!#REF!</definedName>
    <definedName name="Z_6F1DCD5D_5DAC_4817_BF40_2B66F6F593E6_.wvu.Cols" localSheetId="36" hidden="1">CaculateProjectPoint!#REF!</definedName>
    <definedName name="Z_6F1DCD5D_5DAC_4817_BF40_2B66F6F593E6_.wvu.Cols" localSheetId="4" hidden="1">CreateProject!#REF!</definedName>
    <definedName name="Z_6F1DCD5D_5DAC_4817_BF40_2B66F6F593E6_.wvu.Cols" localSheetId="20" hidden="1">CreateQuestion!#REF!</definedName>
    <definedName name="Z_6F1DCD5D_5DAC_4817_BF40_2B66F6F593E6_.wvu.Cols" localSheetId="18" hidden="1">CreateRewardPkg!#REF!</definedName>
    <definedName name="Z_6F1DCD5D_5DAC_4817_BF40_2B66F6F593E6_.wvu.Cols" localSheetId="19" hidden="1">CreateUpdateLog!#REF!</definedName>
    <definedName name="Z_6F1DCD5D_5DAC_4817_BF40_2B66F6F593E6_.wvu.Cols" localSheetId="12" hidden="1">DeleteQuestion!#REF!</definedName>
    <definedName name="Z_6F1DCD5D_5DAC_4817_BF40_2B66F6F593E6_.wvu.Cols" localSheetId="10" hidden="1">DeleteRewardPkg!#REF!</definedName>
    <definedName name="Z_6F1DCD5D_5DAC_4817_BF40_2B66F6F593E6_.wvu.Cols" localSheetId="11" hidden="1">DeleteUpdateLog!#REF!</definedName>
    <definedName name="Z_6F1DCD5D_5DAC_4817_BF40_2B66F6F593E6_.wvu.Cols" localSheetId="5" hidden="1">EditProjectBasic!#REF!</definedName>
    <definedName name="Z_6F1DCD5D_5DAC_4817_BF40_2B66F6F593E6_.wvu.Cols" localSheetId="6" hidden="1">EditProjectStory!#REF!</definedName>
    <definedName name="Z_6F1DCD5D_5DAC_4817_BF40_2B66F6F593E6_.wvu.Cols" localSheetId="17" hidden="1">EditQuestion!#REF!</definedName>
    <definedName name="Z_6F1DCD5D_5DAC_4817_BF40_2B66F6F593E6_.wvu.Cols" localSheetId="15" hidden="1">EditRewardPkg!#REF!</definedName>
    <definedName name="Z_6F1DCD5D_5DAC_4817_BF40_2B66F6F593E6_.wvu.Cols" localSheetId="14" hidden="1">EditSingleQuestion!#REF!</definedName>
    <definedName name="Z_6F1DCD5D_5DAC_4817_BF40_2B66F6F593E6_.wvu.Cols" localSheetId="13" hidden="1">EditSingleUpdateLog!#REF!</definedName>
    <definedName name="Z_6F1DCD5D_5DAC_4817_BF40_2B66F6F593E6_.wvu.Cols" localSheetId="16" hidden="1">EditUpdateLog!#REF!</definedName>
    <definedName name="Z_6F1DCD5D_5DAC_4817_BF40_2B66F6F593E6_.wvu.Cols" localSheetId="34" hidden="1">GetBackProjectInfo!#REF!</definedName>
    <definedName name="Z_6F1DCD5D_5DAC_4817_BF40_2B66F6F593E6_.wvu.Cols" localSheetId="31" hidden="1">GetPendingProjectList!#REF!</definedName>
    <definedName name="Z_6F1DCD5D_5DAC_4817_BF40_2B66F6F593E6_.wvu.Cols" localSheetId="7" hidden="1">GetProjectBasic!#REF!</definedName>
    <definedName name="Z_6F1DCD5D_5DAC_4817_BF40_2B66F6F593E6_.wvu.Cols" localSheetId="30" hidden="1">GetProjectList!#REF!</definedName>
    <definedName name="Z_6F1DCD5D_5DAC_4817_BF40_2B66F6F593E6_.wvu.Cols" localSheetId="8" hidden="1">GetProjectStory!#REF!</definedName>
    <definedName name="Z_6F1DCD5D_5DAC_4817_BF40_2B66F6F593E6_.wvu.Cols" localSheetId="23" hidden="1">GetQuestion!#REF!</definedName>
    <definedName name="Z_6F1DCD5D_5DAC_4817_BF40_2B66F6F593E6_.wvu.Cols" localSheetId="21" hidden="1">GetRewardPkg!#REF!</definedName>
    <definedName name="Z_6F1DCD5D_5DAC_4817_BF40_2B66F6F593E6_.wvu.Cols" localSheetId="22" hidden="1">GetUpdateLog!#REF!</definedName>
    <definedName name="Z_6F1DCD5D_5DAC_4817_BF40_2B66F6F593E6_.wvu.Cols" localSheetId="9" hidden="1">SubmitProject!#REF!</definedName>
    <definedName name="Z_6F1DCD5D_5DAC_4817_BF40_2B66F6F593E6_.wvu.PrintArea" localSheetId="3" hidden="1">'Test Report'!$A:$I</definedName>
    <definedName name="Z_BE54E0AD_3725_4423_92D7_4F1C045BE1BC_.wvu.Cols" localSheetId="29" hidden="1">AdminChangeProjectStatus!#REF!</definedName>
    <definedName name="Z_BE54E0AD_3725_4423_92D7_4F1C045BE1BC_.wvu.Cols" localSheetId="28" hidden="1">AdminDashboardInfo!#REF!</definedName>
    <definedName name="Z_BE54E0AD_3725_4423_92D7_4F1C045BE1BC_.wvu.Cols" localSheetId="33" hidden="1">AdminGetBackingDetail!#REF!</definedName>
    <definedName name="Z_BE54E0AD_3725_4423_92D7_4F1C045BE1BC_.wvu.Cols" localSheetId="24" hidden="1">AdminGetProjectDetail!#REF!</definedName>
    <definedName name="Z_BE54E0AD_3725_4423_92D7_4F1C045BE1BC_.wvu.Cols" localSheetId="27" hidden="1">AdminGetTopProjectList!#REF!</definedName>
    <definedName name="Z_BE54E0AD_3725_4423_92D7_4F1C045BE1BC_.wvu.Cols" localSheetId="32" hidden="1">AdminProjectGeneralInfo!#REF!</definedName>
    <definedName name="Z_BE54E0AD_3725_4423_92D7_4F1C045BE1BC_.wvu.Cols" localSheetId="26" hidden="1">AdminProjectStatistic!#REF!</definedName>
    <definedName name="Z_BE54E0AD_3725_4423_92D7_4F1C045BE1BC_.wvu.Cols" localSheetId="25" hidden="1">AdminStatisticTable!#REF!</definedName>
    <definedName name="Z_BE54E0AD_3725_4423_92D7_4F1C045BE1BC_.wvu.Cols" localSheetId="35" hidden="1">BackProject!#REF!</definedName>
    <definedName name="Z_BE54E0AD_3725_4423_92D7_4F1C045BE1BC_.wvu.Cols" localSheetId="36" hidden="1">CaculateProjectPoint!#REF!</definedName>
    <definedName name="Z_BE54E0AD_3725_4423_92D7_4F1C045BE1BC_.wvu.Cols" localSheetId="4" hidden="1">CreateProject!#REF!</definedName>
    <definedName name="Z_BE54E0AD_3725_4423_92D7_4F1C045BE1BC_.wvu.Cols" localSheetId="20" hidden="1">CreateQuestion!#REF!</definedName>
    <definedName name="Z_BE54E0AD_3725_4423_92D7_4F1C045BE1BC_.wvu.Cols" localSheetId="18" hidden="1">CreateRewardPkg!#REF!</definedName>
    <definedName name="Z_BE54E0AD_3725_4423_92D7_4F1C045BE1BC_.wvu.Cols" localSheetId="19" hidden="1">CreateUpdateLog!#REF!</definedName>
    <definedName name="Z_BE54E0AD_3725_4423_92D7_4F1C045BE1BC_.wvu.Cols" localSheetId="12" hidden="1">DeleteQuestion!#REF!</definedName>
    <definedName name="Z_BE54E0AD_3725_4423_92D7_4F1C045BE1BC_.wvu.Cols" localSheetId="10" hidden="1">DeleteRewardPkg!#REF!</definedName>
    <definedName name="Z_BE54E0AD_3725_4423_92D7_4F1C045BE1BC_.wvu.Cols" localSheetId="11" hidden="1">DeleteUpdateLog!#REF!</definedName>
    <definedName name="Z_BE54E0AD_3725_4423_92D7_4F1C045BE1BC_.wvu.Cols" localSheetId="5" hidden="1">EditProjectBasic!#REF!</definedName>
    <definedName name="Z_BE54E0AD_3725_4423_92D7_4F1C045BE1BC_.wvu.Cols" localSheetId="6" hidden="1">EditProjectStory!#REF!</definedName>
    <definedName name="Z_BE54E0AD_3725_4423_92D7_4F1C045BE1BC_.wvu.Cols" localSheetId="17" hidden="1">EditQuestion!#REF!</definedName>
    <definedName name="Z_BE54E0AD_3725_4423_92D7_4F1C045BE1BC_.wvu.Cols" localSheetId="15" hidden="1">EditRewardPkg!#REF!</definedName>
    <definedName name="Z_BE54E0AD_3725_4423_92D7_4F1C045BE1BC_.wvu.Cols" localSheetId="14" hidden="1">EditSingleQuestion!#REF!</definedName>
    <definedName name="Z_BE54E0AD_3725_4423_92D7_4F1C045BE1BC_.wvu.Cols" localSheetId="13" hidden="1">EditSingleUpdateLog!#REF!</definedName>
    <definedName name="Z_BE54E0AD_3725_4423_92D7_4F1C045BE1BC_.wvu.Cols" localSheetId="16" hidden="1">EditUpdateLog!#REF!</definedName>
    <definedName name="Z_BE54E0AD_3725_4423_92D7_4F1C045BE1BC_.wvu.Cols" localSheetId="34" hidden="1">GetBackProjectInfo!#REF!</definedName>
    <definedName name="Z_BE54E0AD_3725_4423_92D7_4F1C045BE1BC_.wvu.Cols" localSheetId="31" hidden="1">GetPendingProjectList!#REF!</definedName>
    <definedName name="Z_BE54E0AD_3725_4423_92D7_4F1C045BE1BC_.wvu.Cols" localSheetId="7" hidden="1">GetProjectBasic!#REF!</definedName>
    <definedName name="Z_BE54E0AD_3725_4423_92D7_4F1C045BE1BC_.wvu.Cols" localSheetId="30" hidden="1">GetProjectList!#REF!</definedName>
    <definedName name="Z_BE54E0AD_3725_4423_92D7_4F1C045BE1BC_.wvu.Cols" localSheetId="8" hidden="1">GetProjectStory!#REF!</definedName>
    <definedName name="Z_BE54E0AD_3725_4423_92D7_4F1C045BE1BC_.wvu.Cols" localSheetId="23" hidden="1">GetQuestion!#REF!</definedName>
    <definedName name="Z_BE54E0AD_3725_4423_92D7_4F1C045BE1BC_.wvu.Cols" localSheetId="21" hidden="1">GetRewardPkg!#REF!</definedName>
    <definedName name="Z_BE54E0AD_3725_4423_92D7_4F1C045BE1BC_.wvu.Cols" localSheetId="22" hidden="1">GetUpdateLog!#REF!</definedName>
    <definedName name="Z_BE54E0AD_3725_4423_92D7_4F1C045BE1BC_.wvu.Cols" localSheetId="9" hidden="1">SubmitProject!#REF!</definedName>
    <definedName name="Z_BE54E0AD_3725_4423_92D7_4F1C045BE1BC_.wvu.PrintArea" localSheetId="3" hidden="1">'Test Report'!$A:$I</definedName>
  </definedNames>
  <calcPr calcId="152511"/>
</workbook>
</file>

<file path=xl/calcChain.xml><?xml version="1.0" encoding="utf-8"?>
<calcChain xmlns="http://schemas.openxmlformats.org/spreadsheetml/2006/main">
  <c r="I44" i="6" l="1"/>
  <c r="H44" i="6"/>
  <c r="G44" i="6"/>
  <c r="F44" i="6"/>
  <c r="E44" i="6"/>
  <c r="D44" i="6"/>
  <c r="C44" i="6"/>
  <c r="B44" i="6"/>
  <c r="L6" i="44"/>
  <c r="K6" i="44"/>
  <c r="J6" i="44"/>
  <c r="I6" i="44"/>
  <c r="C6" i="44"/>
  <c r="E6" i="44" s="1"/>
  <c r="A6" i="44"/>
  <c r="C3" i="44"/>
  <c r="I3" i="44" s="1"/>
  <c r="I2" i="44"/>
  <c r="I43" i="6"/>
  <c r="H43" i="6"/>
  <c r="G43" i="6"/>
  <c r="F43" i="6"/>
  <c r="E43" i="6"/>
  <c r="D43" i="6"/>
  <c r="C43" i="6"/>
  <c r="I42" i="6"/>
  <c r="H42" i="6"/>
  <c r="G42" i="6"/>
  <c r="F42" i="6"/>
  <c r="E42" i="6"/>
  <c r="D42" i="6"/>
  <c r="C42" i="6"/>
  <c r="B43" i="6"/>
  <c r="B42" i="6"/>
  <c r="L6" i="43"/>
  <c r="K6" i="43"/>
  <c r="J6" i="43"/>
  <c r="I6" i="43"/>
  <c r="E6" i="43"/>
  <c r="C6" i="43"/>
  <c r="A6" i="43"/>
  <c r="C3" i="43"/>
  <c r="I3" i="43" s="1"/>
  <c r="I2" i="43"/>
  <c r="L6" i="42"/>
  <c r="K6" i="42"/>
  <c r="J6" i="42"/>
  <c r="I6" i="42"/>
  <c r="C6" i="42"/>
  <c r="A6" i="42"/>
  <c r="E6" i="42" s="1"/>
  <c r="I3" i="42"/>
  <c r="C3" i="42"/>
  <c r="I2" i="42"/>
  <c r="I41" i="6"/>
  <c r="H41" i="6"/>
  <c r="G41" i="6"/>
  <c r="F41" i="6"/>
  <c r="E41" i="6"/>
  <c r="D41" i="6"/>
  <c r="C41" i="6"/>
  <c r="B41" i="6"/>
  <c r="L6" i="41"/>
  <c r="K6" i="41"/>
  <c r="J6" i="41"/>
  <c r="I6" i="41"/>
  <c r="C6" i="41"/>
  <c r="A6" i="41"/>
  <c r="E6" i="41" s="1"/>
  <c r="C3" i="41"/>
  <c r="I3" i="41" s="1"/>
  <c r="I2" i="41"/>
  <c r="I40" i="6"/>
  <c r="H40" i="6"/>
  <c r="G40" i="6"/>
  <c r="F40" i="6"/>
  <c r="E40" i="6"/>
  <c r="D40" i="6"/>
  <c r="C40" i="6"/>
  <c r="B40" i="6"/>
  <c r="L6" i="40"/>
  <c r="K6" i="40"/>
  <c r="J6" i="40"/>
  <c r="I6" i="40"/>
  <c r="E6" i="40"/>
  <c r="C6" i="40"/>
  <c r="A6" i="40"/>
  <c r="C3" i="40"/>
  <c r="I3" i="40" s="1"/>
  <c r="I2" i="40"/>
  <c r="I39" i="6"/>
  <c r="H39" i="6"/>
  <c r="G39" i="6"/>
  <c r="F39" i="6"/>
  <c r="E39" i="6"/>
  <c r="D39" i="6"/>
  <c r="C39" i="6"/>
  <c r="B39" i="6"/>
  <c r="L6" i="39"/>
  <c r="K6" i="39"/>
  <c r="J6" i="39"/>
  <c r="I6" i="39"/>
  <c r="C6" i="39"/>
  <c r="E6" i="39" s="1"/>
  <c r="A6" i="39"/>
  <c r="C3" i="39"/>
  <c r="I3" i="39" s="1"/>
  <c r="I2" i="39"/>
  <c r="I38" i="6"/>
  <c r="H38" i="6"/>
  <c r="G38" i="6"/>
  <c r="F38" i="6"/>
  <c r="E38" i="6"/>
  <c r="D38" i="6"/>
  <c r="C38" i="6"/>
  <c r="B38" i="6"/>
  <c r="L6" i="38"/>
  <c r="K6" i="38"/>
  <c r="J6" i="38"/>
  <c r="I6" i="38"/>
  <c r="C6" i="38"/>
  <c r="E6" i="38" s="1"/>
  <c r="A6" i="38"/>
  <c r="C3" i="38"/>
  <c r="I3" i="38" s="1"/>
  <c r="I2" i="38"/>
  <c r="I37" i="6"/>
  <c r="H37" i="6"/>
  <c r="G37" i="6"/>
  <c r="F37" i="6"/>
  <c r="E37" i="6"/>
  <c r="D37" i="6"/>
  <c r="C37" i="6"/>
  <c r="B37" i="6"/>
  <c r="L6" i="37"/>
  <c r="K6" i="37"/>
  <c r="J6" i="37"/>
  <c r="I6" i="37"/>
  <c r="C6" i="37"/>
  <c r="A6" i="37"/>
  <c r="E6" i="37" s="1"/>
  <c r="C3" i="37"/>
  <c r="I3" i="37" s="1"/>
  <c r="I2" i="37"/>
  <c r="I36" i="6"/>
  <c r="H36" i="6"/>
  <c r="G36" i="6"/>
  <c r="F36" i="6"/>
  <c r="E36" i="6"/>
  <c r="D36" i="6"/>
  <c r="C36" i="6"/>
  <c r="B36" i="6"/>
  <c r="L6" i="36"/>
  <c r="K6" i="36"/>
  <c r="J6" i="36"/>
  <c r="I6" i="36"/>
  <c r="C6" i="36"/>
  <c r="A6" i="36"/>
  <c r="E6" i="36" s="1"/>
  <c r="I3" i="36"/>
  <c r="C3" i="36"/>
  <c r="I2" i="36"/>
  <c r="I35" i="6"/>
  <c r="H35" i="6"/>
  <c r="G35" i="6"/>
  <c r="F35" i="6"/>
  <c r="E35" i="6"/>
  <c r="D35" i="6"/>
  <c r="D34" i="6"/>
  <c r="C35" i="6"/>
  <c r="B35" i="6"/>
  <c r="L6" i="35"/>
  <c r="K6" i="35"/>
  <c r="J6" i="35"/>
  <c r="I6" i="35"/>
  <c r="C6" i="35"/>
  <c r="A6" i="35"/>
  <c r="E6" i="35" s="1"/>
  <c r="I3" i="35"/>
  <c r="C3" i="35"/>
  <c r="I2" i="35"/>
  <c r="I34" i="6"/>
  <c r="H34" i="6"/>
  <c r="G34" i="6"/>
  <c r="F34" i="6"/>
  <c r="E34" i="6"/>
  <c r="C34" i="6"/>
  <c r="B34" i="6"/>
  <c r="L6" i="34"/>
  <c r="K6" i="34"/>
  <c r="J6" i="34"/>
  <c r="I6" i="34"/>
  <c r="C6" i="34"/>
  <c r="A6" i="34"/>
  <c r="E6" i="34" s="1"/>
  <c r="C3" i="34"/>
  <c r="I3" i="34" s="1"/>
  <c r="I2" i="34"/>
  <c r="B33" i="6" l="1"/>
  <c r="L6" i="33"/>
  <c r="I33" i="6" s="1"/>
  <c r="K6" i="33"/>
  <c r="H33" i="6" s="1"/>
  <c r="J6" i="33"/>
  <c r="G33" i="6" s="1"/>
  <c r="I6" i="33"/>
  <c r="F33" i="6" s="1"/>
  <c r="C6" i="33"/>
  <c r="D33" i="6" s="1"/>
  <c r="A6" i="33"/>
  <c r="C3" i="33"/>
  <c r="I3" i="33" s="1"/>
  <c r="I2" i="33"/>
  <c r="B32" i="6"/>
  <c r="L6" i="32"/>
  <c r="I32" i="6" s="1"/>
  <c r="K6" i="32"/>
  <c r="H32" i="6" s="1"/>
  <c r="J6" i="32"/>
  <c r="G32" i="6" s="1"/>
  <c r="I6" i="32"/>
  <c r="F32" i="6" s="1"/>
  <c r="C6" i="32"/>
  <c r="A6" i="32"/>
  <c r="C32" i="6" s="1"/>
  <c r="C3" i="32"/>
  <c r="I3" i="32" s="1"/>
  <c r="I2" i="32"/>
  <c r="E6" i="33" l="1"/>
  <c r="E33" i="6" s="1"/>
  <c r="C33" i="6"/>
  <c r="E6" i="32"/>
  <c r="E32" i="6" s="1"/>
  <c r="D32" i="6"/>
  <c r="I31" i="6"/>
  <c r="H31" i="6"/>
  <c r="G31" i="6"/>
  <c r="F31" i="6"/>
  <c r="E31" i="6"/>
  <c r="D31" i="6"/>
  <c r="C31" i="6"/>
  <c r="B31" i="6"/>
  <c r="L6" i="31"/>
  <c r="K6" i="31"/>
  <c r="J6" i="31"/>
  <c r="I6" i="31"/>
  <c r="C6" i="31"/>
  <c r="A6" i="31"/>
  <c r="E6" i="31" s="1"/>
  <c r="C3" i="31"/>
  <c r="I3" i="31" s="1"/>
  <c r="I2" i="31"/>
  <c r="I30" i="6"/>
  <c r="E30" i="6"/>
  <c r="D30" i="6"/>
  <c r="C30" i="6"/>
  <c r="B30" i="6"/>
  <c r="L6" i="30"/>
  <c r="K6" i="30"/>
  <c r="H30" i="6" s="1"/>
  <c r="J6" i="30"/>
  <c r="G30" i="6" s="1"/>
  <c r="I6" i="30"/>
  <c r="F30" i="6" s="1"/>
  <c r="E6" i="30"/>
  <c r="C6" i="30"/>
  <c r="A6" i="30"/>
  <c r="C3" i="30"/>
  <c r="I3" i="30" s="1"/>
  <c r="I2" i="30"/>
  <c r="I29" i="6"/>
  <c r="B29" i="6"/>
  <c r="L6" i="29"/>
  <c r="K6" i="29"/>
  <c r="H29" i="6" s="1"/>
  <c r="J6" i="29"/>
  <c r="G29" i="6" s="1"/>
  <c r="I6" i="29"/>
  <c r="F29" i="6" s="1"/>
  <c r="C6" i="29"/>
  <c r="D29" i="6" s="1"/>
  <c r="A6" i="29"/>
  <c r="C29" i="6" s="1"/>
  <c r="I3" i="29"/>
  <c r="C3" i="29"/>
  <c r="I2" i="29"/>
  <c r="B28" i="6"/>
  <c r="L6" i="28"/>
  <c r="I28" i="6" s="1"/>
  <c r="K6" i="28"/>
  <c r="H28" i="6" s="1"/>
  <c r="J6" i="28"/>
  <c r="G28" i="6" s="1"/>
  <c r="I6" i="28"/>
  <c r="F28" i="6" s="1"/>
  <c r="C6" i="28"/>
  <c r="D28" i="6" s="1"/>
  <c r="A6" i="28"/>
  <c r="C28" i="6" s="1"/>
  <c r="C3" i="28"/>
  <c r="I3" i="28" s="1"/>
  <c r="I2" i="28"/>
  <c r="I27" i="6"/>
  <c r="H27" i="6"/>
  <c r="G27" i="6"/>
  <c r="F27" i="6"/>
  <c r="E27" i="6"/>
  <c r="D27" i="6"/>
  <c r="C27" i="6"/>
  <c r="B27" i="6"/>
  <c r="L6" i="27"/>
  <c r="K6" i="27"/>
  <c r="J6" i="27"/>
  <c r="I6" i="27"/>
  <c r="C6" i="27"/>
  <c r="A6" i="27"/>
  <c r="E6" i="27" s="1"/>
  <c r="I3" i="27"/>
  <c r="C3" i="27"/>
  <c r="I2" i="27"/>
  <c r="C26" i="6"/>
  <c r="B26" i="6"/>
  <c r="L6" i="26"/>
  <c r="I26" i="6" s="1"/>
  <c r="K6" i="26"/>
  <c r="H26" i="6" s="1"/>
  <c r="J6" i="26"/>
  <c r="G26" i="6" s="1"/>
  <c r="I6" i="26"/>
  <c r="F26" i="6" s="1"/>
  <c r="C6" i="26"/>
  <c r="D26" i="6" s="1"/>
  <c r="A6" i="26"/>
  <c r="C3" i="26"/>
  <c r="I3" i="26" s="1"/>
  <c r="I2" i="26"/>
  <c r="E6" i="29" l="1"/>
  <c r="E29" i="6" s="1"/>
  <c r="E6" i="28"/>
  <c r="E28" i="6" s="1"/>
  <c r="E6" i="26"/>
  <c r="E26" i="6" s="1"/>
  <c r="B25" i="6" l="1"/>
  <c r="L6" i="25"/>
  <c r="I25" i="6" s="1"/>
  <c r="K6" i="25"/>
  <c r="H25" i="6" s="1"/>
  <c r="J6" i="25"/>
  <c r="G25" i="6" s="1"/>
  <c r="I6" i="25"/>
  <c r="F25" i="6" s="1"/>
  <c r="C6" i="25"/>
  <c r="D25" i="6" s="1"/>
  <c r="A6" i="25"/>
  <c r="C25" i="6" s="1"/>
  <c r="C3" i="25"/>
  <c r="I3" i="25" s="1"/>
  <c r="I2" i="25"/>
  <c r="I24" i="6"/>
  <c r="H24" i="6"/>
  <c r="G24" i="6"/>
  <c r="F24" i="6"/>
  <c r="D24" i="6"/>
  <c r="E24" i="6"/>
  <c r="C24" i="6"/>
  <c r="B24" i="6"/>
  <c r="L6" i="24"/>
  <c r="K6" i="24"/>
  <c r="J6" i="24"/>
  <c r="I6" i="24"/>
  <c r="C6" i="24"/>
  <c r="A6" i="24"/>
  <c r="E6" i="24" s="1"/>
  <c r="I3" i="24"/>
  <c r="C3" i="24"/>
  <c r="I2" i="24"/>
  <c r="B23" i="6"/>
  <c r="L6" i="23"/>
  <c r="I23" i="6" s="1"/>
  <c r="K6" i="23"/>
  <c r="H23" i="6" s="1"/>
  <c r="J6" i="23"/>
  <c r="G23" i="6" s="1"/>
  <c r="I6" i="23"/>
  <c r="F23" i="6" s="1"/>
  <c r="C6" i="23"/>
  <c r="D23" i="6" s="1"/>
  <c r="A6" i="23"/>
  <c r="C3" i="23"/>
  <c r="I3" i="23" s="1"/>
  <c r="I2" i="23"/>
  <c r="E6" i="25" l="1"/>
  <c r="E25" i="6" s="1"/>
  <c r="E6" i="23"/>
  <c r="E23" i="6" s="1"/>
  <c r="C23" i="6"/>
  <c r="B22" i="6"/>
  <c r="B21" i="6"/>
  <c r="C21" i="6"/>
  <c r="D21" i="6"/>
  <c r="E21" i="6"/>
  <c r="F21" i="6"/>
  <c r="G21" i="6"/>
  <c r="H21" i="6"/>
  <c r="I21" i="6"/>
  <c r="L6" i="22"/>
  <c r="I22" i="6" s="1"/>
  <c r="K6" i="22"/>
  <c r="H22" i="6" s="1"/>
  <c r="J6" i="22"/>
  <c r="G22" i="6" s="1"/>
  <c r="I6" i="22"/>
  <c r="F22" i="6" s="1"/>
  <c r="C6" i="22"/>
  <c r="A6" i="22"/>
  <c r="C22" i="6" s="1"/>
  <c r="C3" i="22"/>
  <c r="I3" i="22" s="1"/>
  <c r="I2" i="22"/>
  <c r="L6" i="21"/>
  <c r="K6" i="21"/>
  <c r="J6" i="21"/>
  <c r="I6" i="21"/>
  <c r="C6" i="21"/>
  <c r="A6" i="21"/>
  <c r="E6" i="21" s="1"/>
  <c r="I3" i="21"/>
  <c r="C3" i="21"/>
  <c r="I2" i="21"/>
  <c r="D15" i="6"/>
  <c r="E6" i="22" l="1"/>
  <c r="E22" i="6" s="1"/>
  <c r="D22" i="6"/>
  <c r="F39" i="5" l="1"/>
  <c r="F40" i="5"/>
  <c r="F41" i="5"/>
  <c r="F42" i="5"/>
  <c r="F29" i="5"/>
  <c r="F19" i="5"/>
  <c r="F20" i="5"/>
  <c r="F21" i="5"/>
  <c r="F22" i="5"/>
  <c r="F23" i="5"/>
  <c r="F24" i="5"/>
  <c r="F25" i="5"/>
  <c r="F26" i="5"/>
  <c r="F27" i="5"/>
  <c r="F28" i="5"/>
  <c r="F30" i="5"/>
  <c r="F31" i="5"/>
  <c r="F32" i="5"/>
  <c r="F33" i="5"/>
  <c r="F34" i="5"/>
  <c r="F35" i="5"/>
  <c r="F36" i="5"/>
  <c r="F37" i="5"/>
  <c r="F38" i="5"/>
  <c r="F17" i="5"/>
  <c r="B6" i="4"/>
  <c r="B20" i="6" l="1"/>
  <c r="F18" i="5"/>
  <c r="L6" i="20"/>
  <c r="I20" i="6" s="1"/>
  <c r="K6" i="20"/>
  <c r="H20" i="6" s="1"/>
  <c r="J6" i="20"/>
  <c r="G20" i="6" s="1"/>
  <c r="I6" i="20"/>
  <c r="F20" i="6" s="1"/>
  <c r="C6" i="20"/>
  <c r="D20" i="6" s="1"/>
  <c r="A6" i="20"/>
  <c r="C3" i="20"/>
  <c r="I3" i="20" s="1"/>
  <c r="I2" i="20"/>
  <c r="L6" i="19"/>
  <c r="K6" i="19"/>
  <c r="J6" i="19"/>
  <c r="I6" i="19"/>
  <c r="F19" i="6" s="1"/>
  <c r="C6" i="19"/>
  <c r="A6" i="19"/>
  <c r="C3" i="19"/>
  <c r="I3" i="19" s="1"/>
  <c r="I2" i="19"/>
  <c r="K6" i="17"/>
  <c r="C6" i="17"/>
  <c r="C6" i="9"/>
  <c r="K6" i="9"/>
  <c r="C6" i="15"/>
  <c r="K6" i="15"/>
  <c r="K6" i="14"/>
  <c r="C6" i="14"/>
  <c r="K6" i="11"/>
  <c r="C6" i="11"/>
  <c r="L6" i="12"/>
  <c r="C6" i="7"/>
  <c r="A6" i="7"/>
  <c r="L6" i="7"/>
  <c r="K6" i="12"/>
  <c r="C6" i="12"/>
  <c r="K6" i="7"/>
  <c r="I6" i="12"/>
  <c r="J6" i="12"/>
  <c r="E6" i="20" l="1"/>
  <c r="E20" i="6" s="1"/>
  <c r="C20" i="6"/>
  <c r="E6" i="19"/>
  <c r="C19" i="6"/>
  <c r="G19" i="6"/>
  <c r="D19" i="6"/>
  <c r="H19" i="6"/>
  <c r="I19" i="6"/>
  <c r="B18" i="6"/>
  <c r="B19" i="6"/>
  <c r="L6" i="17"/>
  <c r="I18" i="6" s="1"/>
  <c r="H18" i="6"/>
  <c r="J6" i="17"/>
  <c r="G18" i="6" s="1"/>
  <c r="I6" i="17"/>
  <c r="F18" i="6" s="1"/>
  <c r="D18" i="6"/>
  <c r="A6" i="17"/>
  <c r="C3" i="17"/>
  <c r="I3" i="17" s="1"/>
  <c r="I2" i="17"/>
  <c r="F16" i="5"/>
  <c r="B13" i="6"/>
  <c r="B14" i="6"/>
  <c r="B15" i="6"/>
  <c r="B16" i="6"/>
  <c r="B17" i="6"/>
  <c r="H13" i="6"/>
  <c r="D13" i="6"/>
  <c r="B12" i="6"/>
  <c r="I2" i="7"/>
  <c r="I6" i="7"/>
  <c r="F12" i="6" s="1"/>
  <c r="F4" i="6"/>
  <c r="F10" i="5"/>
  <c r="F11" i="5"/>
  <c r="F12" i="5"/>
  <c r="F13" i="5"/>
  <c r="F14" i="5"/>
  <c r="F15" i="5"/>
  <c r="L6" i="15"/>
  <c r="I15" i="6" s="1"/>
  <c r="H15" i="6"/>
  <c r="J6" i="15"/>
  <c r="I6" i="15"/>
  <c r="A6" i="15"/>
  <c r="C15" i="6" s="1"/>
  <c r="C3" i="15"/>
  <c r="I3" i="15" s="1"/>
  <c r="I2" i="15"/>
  <c r="L6" i="14"/>
  <c r="I13" i="6" s="1"/>
  <c r="J6" i="14"/>
  <c r="G13" i="6" s="1"/>
  <c r="I6" i="14"/>
  <c r="F13" i="6" s="1"/>
  <c r="A6" i="14"/>
  <c r="C3" i="14"/>
  <c r="I3" i="14" s="1"/>
  <c r="I17" i="6"/>
  <c r="H17" i="6"/>
  <c r="G17" i="6"/>
  <c r="F17" i="6"/>
  <c r="D17" i="6"/>
  <c r="A6" i="12"/>
  <c r="C17" i="6" s="1"/>
  <c r="C3" i="12"/>
  <c r="I3" i="12" s="1"/>
  <c r="I2" i="12"/>
  <c r="L6" i="11"/>
  <c r="I14" i="6" s="1"/>
  <c r="H14" i="6"/>
  <c r="J6" i="11"/>
  <c r="G14" i="6" s="1"/>
  <c r="I6" i="11"/>
  <c r="F14" i="6" s="1"/>
  <c r="D14" i="6"/>
  <c r="A6" i="11"/>
  <c r="C14" i="6" s="1"/>
  <c r="C3" i="11"/>
  <c r="I3" i="11" s="1"/>
  <c r="I2" i="11"/>
  <c r="L6" i="9"/>
  <c r="I16" i="6" s="1"/>
  <c r="H16" i="6"/>
  <c r="J6" i="9"/>
  <c r="G16" i="6" s="1"/>
  <c r="I6" i="9"/>
  <c r="F16" i="6" s="1"/>
  <c r="D16" i="6"/>
  <c r="A6" i="9"/>
  <c r="C16" i="6" s="1"/>
  <c r="C3" i="9"/>
  <c r="I3" i="9" s="1"/>
  <c r="I2" i="9"/>
  <c r="F6" i="6"/>
  <c r="F5" i="6"/>
  <c r="C3" i="7"/>
  <c r="I3" i="7" s="1"/>
  <c r="I12" i="6"/>
  <c r="H12" i="6"/>
  <c r="J6" i="7"/>
  <c r="G12" i="6" s="1"/>
  <c r="D12" i="6"/>
  <c r="C12" i="6"/>
  <c r="E4" i="5"/>
  <c r="B5" i="6"/>
  <c r="B6" i="6" s="1"/>
  <c r="E5" i="5"/>
  <c r="B4" i="6"/>
  <c r="E19" i="6" l="1"/>
  <c r="E6" i="17"/>
  <c r="E18" i="6" s="1"/>
  <c r="E6" i="14"/>
  <c r="E13" i="6" s="1"/>
  <c r="E6" i="12"/>
  <c r="E17" i="6" s="1"/>
  <c r="D46" i="6"/>
  <c r="C18" i="6"/>
  <c r="C13" i="6"/>
  <c r="E6" i="9"/>
  <c r="E16" i="6" s="1"/>
  <c r="F15" i="6"/>
  <c r="F46" i="6" s="1"/>
  <c r="E6" i="15"/>
  <c r="G15" i="6"/>
  <c r="G46" i="6" s="1"/>
  <c r="E6" i="11"/>
  <c r="E14" i="6" s="1"/>
  <c r="H46" i="6"/>
  <c r="I46" i="6"/>
  <c r="E6" i="7"/>
  <c r="E12" i="6" s="1"/>
  <c r="E15" i="6" l="1"/>
  <c r="E46" i="6" s="1"/>
  <c r="D52" i="6"/>
  <c r="C46" i="6"/>
  <c r="D48" i="6" s="1"/>
  <c r="D51" i="6"/>
  <c r="D50" i="6"/>
  <c r="D49" i="6" l="1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sharedStrings.xml><?xml version="1.0" encoding="utf-8"?>
<sst xmlns="http://schemas.openxmlformats.org/spreadsheetml/2006/main" count="1913" uniqueCount="275">
  <si>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</si>
  <si>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</si>
  <si>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</si>
  <si>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</si>
  <si>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</si>
  <si>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</si>
  <si>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</si>
  <si>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</si>
  <si>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</si>
  <si>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UNIT TEST CASE LIST</t>
  </si>
  <si>
    <t>Test Environment Setup Description</t>
  </si>
  <si>
    <t>No</t>
  </si>
  <si>
    <t>Requirement
Name</t>
  </si>
  <si>
    <t>Class Name</t>
  </si>
  <si>
    <t>Function Name</t>
  </si>
  <si>
    <t>Sheet Name</t>
  </si>
  <si>
    <t>Description</t>
  </si>
  <si>
    <t>Pre-Condition</t>
  </si>
  <si>
    <t>UNIT TEST REPORT</t>
  </si>
  <si>
    <t>Notes</t>
  </si>
  <si>
    <t>Passed</t>
  </si>
  <si>
    <t>Failed</t>
  </si>
  <si>
    <t>Untested</t>
  </si>
  <si>
    <t>Total Test Cases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</si>
  <si>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</si>
  <si>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</si>
  <si>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</si>
  <si>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</si>
  <si>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</si>
  <si>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</si>
  <si>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</si>
  <si>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UTCID01</t>
  </si>
  <si>
    <t>UTCID02</t>
  </si>
  <si>
    <t>UTCID03</t>
  </si>
  <si>
    <t>UTCID04</t>
  </si>
  <si>
    <t>null</t>
  </si>
  <si>
    <t>Result</t>
  </si>
  <si>
    <t>Type(N : Normal, A : Abnormal, B : Boundary)</t>
  </si>
  <si>
    <t>N</t>
  </si>
  <si>
    <t>B</t>
  </si>
  <si>
    <t>A</t>
  </si>
  <si>
    <t>Passed/Failed</t>
  </si>
  <si>
    <t>P</t>
  </si>
  <si>
    <t>Executed Date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</si>
  <si>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</si>
  <si>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</si>
  <si>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</si>
  <si>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</si>
  <si>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2.1 Combination of test cases.</t>
  </si>
  <si>
    <t>Function Code</t>
  </si>
  <si>
    <t>Created By</t>
  </si>
  <si>
    <t>Executed By</t>
  </si>
  <si>
    <t>Test requirement</t>
  </si>
  <si>
    <t>N/A/B</t>
  </si>
  <si>
    <t>Condition</t>
  </si>
  <si>
    <t>Confirm</t>
  </si>
  <si>
    <t xml:space="preserve"> - In the template, Unit test cases are based on functions. Each sheet presents test cases for one function.</t>
  </si>
  <si>
    <t>2. Content in Test function sheet</t>
  </si>
  <si>
    <t>Guideline to make and understand Unit Test Case</t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</si>
  <si>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</si>
  <si>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</si>
  <si>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</si>
  <si>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</si>
  <si>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</si>
  <si>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</si>
  <si>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Abnormal values are non-expected values. And normally it processes exception cases.  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</si>
  <si>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</si>
  <si>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</si>
  <si>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</si>
  <si>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</si>
  <si>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</si>
  <si>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 xml:space="preserve"> 2.3. Other items:</t>
  </si>
  <si>
    <t>O</t>
  </si>
  <si>
    <t xml:space="preserve"> Function Code(Optional)</t>
  </si>
  <si>
    <t>1. Overview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</si>
  <si>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</si>
  <si>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</si>
  <si>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</si>
  <si>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</si>
  <si>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</si>
  <si>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</si>
  <si>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</si>
  <si>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</si>
  <si>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</si>
  <si>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</si>
  <si>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</si>
  <si>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</si>
  <si>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</si>
  <si>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</si>
  <si>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</si>
  <si>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</si>
  <si>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</si>
  <si>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</si>
  <si>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</si>
  <si>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</si>
  <si>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</si>
  <si>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</si>
  <si>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</si>
  <si>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 xml:space="preserve">                . Boundary values are limited values that contain upper and lower values.</t>
  </si>
  <si>
    <t xml:space="preserve">                                       </t>
  </si>
  <si>
    <t xml:space="preserve"> UNIT TEST CASE</t>
  </si>
  <si>
    <t>Change Item</t>
  </si>
  <si>
    <t>*A,D,M</t>
  </si>
  <si>
    <t>Change description</t>
  </si>
  <si>
    <t>Reference</t>
  </si>
  <si>
    <t>v1.0</t>
  </si>
  <si>
    <t>Add new</t>
  </si>
  <si>
    <t>1.0</t>
  </si>
  <si>
    <t>PreCondition</t>
  </si>
  <si>
    <t>Precondition</t>
  </si>
  <si>
    <t>Dandelion</t>
  </si>
  <si>
    <t>DDL</t>
  </si>
  <si>
    <t>userName</t>
  </si>
  <si>
    <t>Database exist user with userName ="Acctest001"</t>
  </si>
  <si>
    <t>Database not exist user with userName ="Acctest00100"</t>
  </si>
  <si>
    <t>Acctest00100</t>
  </si>
  <si>
    <t>Acctest001</t>
  </si>
  <si>
    <t>ManhLNSE02619</t>
  </si>
  <si>
    <t>throw UserNotFoundException</t>
  </si>
  <si>
    <t>List enviroment requires in this system
1. Server: Localhost: IIS Server
2. Database server: SQL Server 2012
3. Browser: Firefox 30, Google Chrome 40</t>
  </si>
  <si>
    <t>username</t>
  </si>
  <si>
    <t>throw new UserNotFoundException</t>
  </si>
  <si>
    <t>throw new KeyNotFoundException</t>
  </si>
  <si>
    <t>Reposository: Message</t>
  </si>
  <si>
    <t>HuyNMSE02723</t>
  </si>
  <si>
    <t>ProjectResponsitoy</t>
  </si>
  <si>
    <t>CreatProject</t>
  </si>
  <si>
    <t>EditProjectBasic</t>
  </si>
  <si>
    <t>EditProjectStory</t>
  </si>
  <si>
    <t>GetProjectBasic</t>
  </si>
  <si>
    <t>GetProjectStory</t>
  </si>
  <si>
    <t>SubmitProject</t>
  </si>
  <si>
    <t>GetBackProjectInfo</t>
  </si>
  <si>
    <t>BackProject</t>
  </si>
  <si>
    <t>CaculateProjectPoint</t>
  </si>
  <si>
    <t>AdminGetBackingDetail</t>
  </si>
  <si>
    <t>AdminProjectGeneralInfo</t>
  </si>
  <si>
    <t>GetPendingProjectList</t>
  </si>
  <si>
    <t>GetProjectList</t>
  </si>
  <si>
    <t>AdminChangeProjectStatus</t>
  </si>
  <si>
    <t>AdminDashboardInfo</t>
  </si>
  <si>
    <t>AdminGetTopProjectList</t>
  </si>
  <si>
    <t>AdminProjectStatistic</t>
  </si>
  <si>
    <t>AdminStatisticTable</t>
  </si>
  <si>
    <t>AdminGetProjectDetail</t>
  </si>
  <si>
    <t>GetQuestion</t>
  </si>
  <si>
    <t>CreateQuestion</t>
  </si>
  <si>
    <t>EditQuestion</t>
  </si>
  <si>
    <t>EditSingleQuestion</t>
  </si>
  <si>
    <t>DeleteQuestion</t>
  </si>
  <si>
    <t>GetRewardPkg</t>
  </si>
  <si>
    <t>CreateRewardPkg</t>
  </si>
  <si>
    <t>EditRewardPkg</t>
  </si>
  <si>
    <t>DeleteRewardPkg</t>
  </si>
  <si>
    <t>GetUpdateLog</t>
  </si>
  <si>
    <t>CreateUpdateLog</t>
  </si>
  <si>
    <t>EditUpdateLog</t>
  </si>
  <si>
    <t>EditSingleUpdateLog</t>
  </si>
  <si>
    <t>DeleteUpdateLog</t>
  </si>
  <si>
    <t>CreateProject</t>
  </si>
  <si>
    <t>return ProjectCode</t>
  </si>
  <si>
    <t>=C2</t>
  </si>
  <si>
    <t>Database exist project with projectId ="1"</t>
  </si>
  <si>
    <t>Database not exist project with projectId ="10"</t>
  </si>
  <si>
    <t>project</t>
  </si>
  <si>
    <t>projectId</t>
  </si>
  <si>
    <t>throw new NotPermissionException</t>
  </si>
  <si>
    <t>return updateProjectDTO</t>
  </si>
  <si>
    <t>Database exist account with username = "Acctest001" is creator of project with projectId ="1"</t>
  </si>
  <si>
    <t>Database exist account with username = "Acctest00100" is not creator of project with projectId ="1"</t>
  </si>
  <si>
    <t>return projectDTO</t>
  </si>
  <si>
    <t>return projectBasicDTO</t>
  </si>
  <si>
    <t>throw new  NotPermissionException</t>
  </si>
  <si>
    <t>return errorList</t>
  </si>
  <si>
    <t>return projectInforDTO</t>
  </si>
  <si>
    <t>project with projectId = "1" has rewardPkg with rewardPkgId = "1"</t>
  </si>
  <si>
    <t>project with projectId = "1" hasn't rewardPkg with rewardPkgId = "10"</t>
  </si>
  <si>
    <t>rewardPkg</t>
  </si>
  <si>
    <t>rewardPkgId</t>
  </si>
  <si>
    <t>return projectCode</t>
  </si>
  <si>
    <t>UTCID05</t>
  </si>
  <si>
    <t>Database exist project with projectCode ="PRJ000001"</t>
  </si>
  <si>
    <t>Database not exist project with projectCode ="PRJ000010"</t>
  </si>
  <si>
    <t>projectCode</t>
  </si>
  <si>
    <t>PRJ000001</t>
  </si>
  <si>
    <t>PRJ000010</t>
  </si>
  <si>
    <t>Update "PointOfTheDay" of project</t>
  </si>
  <si>
    <t>Database exist backing with backingId ="1"</t>
  </si>
  <si>
    <t>Database not exist backing with backingId ="10"</t>
  </si>
  <si>
    <t>backing</t>
  </si>
  <si>
    <t>backingId</t>
  </si>
  <si>
    <t>Return projectBackDTO</t>
  </si>
  <si>
    <t>Database has 1 pending projects</t>
  </si>
  <si>
    <t>Database has 1 suspended projects</t>
  </si>
  <si>
    <t>Database has 3 approved projects</t>
  </si>
  <si>
    <t>Database has 2 funed projects</t>
  </si>
  <si>
    <t>Database has 1 expired projects</t>
  </si>
  <si>
    <t>Database has 6  projects</t>
  </si>
  <si>
    <t>Return AdminProjectInfoDTO</t>
  </si>
  <si>
    <t>ApprovedProject</t>
  </si>
  <si>
    <t>ExpriredProject</t>
  </si>
  <si>
    <t>SucceedProject</t>
  </si>
  <si>
    <t>PendingProject</t>
  </si>
  <si>
    <t>SuspendedProject</t>
  </si>
  <si>
    <t>TotalProject</t>
  </si>
  <si>
    <t>Return List&lt;ProjectBasicListDTO&gt;</t>
  </si>
  <si>
    <t>Database has 2 pending projects</t>
  </si>
  <si>
    <t>Database has 6 projects</t>
  </si>
  <si>
    <t>Database exist project with projectId = "1" and status = "pending"</t>
  </si>
  <si>
    <t>Database not exist project with projectId = "10"</t>
  </si>
  <si>
    <t>Throw new KeyNotFoundException</t>
  </si>
  <si>
    <t>Return</t>
  </si>
  <si>
    <t>status</t>
  </si>
  <si>
    <t>approved</t>
  </si>
  <si>
    <t>updateStatus</t>
  </si>
  <si>
    <t>Return AdminDashboardInfoDTO</t>
  </si>
  <si>
    <t>Database has 2 "approved" projects</t>
  </si>
  <si>
    <t>Database has 1 "pending" projects</t>
  </si>
  <si>
    <t>LiveProject</t>
  </si>
  <si>
    <t>Count</t>
  </si>
  <si>
    <t>Database has 6 "expired" and "isFuned" projects</t>
  </si>
  <si>
    <t>Return AdminProjectStatisticDTO</t>
  </si>
  <si>
    <t>year</t>
  </si>
  <si>
    <t>Database has 6 "created" projects at month = "12" year = "2015"</t>
  </si>
  <si>
    <t>month</t>
  </si>
  <si>
    <t>created</t>
  </si>
  <si>
    <t>Return List&lt;AdminDashboardInfoDTO&gt;</t>
  </si>
  <si>
    <t>option</t>
  </si>
  <si>
    <t>Database exist project with projectCode = "PRJ000001"</t>
  </si>
  <si>
    <t>Database not exist project with projectCode = "PRJ000010"</t>
  </si>
  <si>
    <t>Return ProjectDetailDTO</t>
  </si>
  <si>
    <t>Database exist project with projectId = "1"</t>
  </si>
  <si>
    <t>Return List&lt;QuestionDTO&gt;</t>
  </si>
  <si>
    <t>Return QuestionDTO</t>
  </si>
  <si>
    <t>Throw new NotPermissionException</t>
  </si>
  <si>
    <t>question</t>
  </si>
  <si>
    <t>Database exist question with questionId = "1"</t>
  </si>
  <si>
    <t>Database not exist question with questionId = "10"</t>
  </si>
  <si>
    <t>project with projectId = "1" has 1 question</t>
  </si>
  <si>
    <t>Database exist account with username = "Acctest001" is creator of question with questionId = "1"</t>
  </si>
  <si>
    <t>Database exist account with username = "Acctest00100" is not creator of  question with questionId = "1"</t>
  </si>
  <si>
    <t>questionId</t>
  </si>
  <si>
    <t>update question</t>
  </si>
  <si>
    <t>Database exist project with projectId = "1" has 3 questions</t>
  </si>
  <si>
    <t>Database exist account with username = "Acctest001" is creator of project with projectId = "1"</t>
  </si>
  <si>
    <t>Database exist account with username = "Acctest00100" is not creator of  project with projectId = "1"</t>
  </si>
  <si>
    <t>List&lt;QuestionDTO&gt;</t>
  </si>
  <si>
    <t>update 3 questions</t>
  </si>
  <si>
    <t>remove question</t>
  </si>
  <si>
    <t>project with projectId = "1" has 1 reward</t>
  </si>
  <si>
    <t>Return List&lt;RewardPkgDTO&gt;</t>
  </si>
  <si>
    <t>return RewardPkgDTO</t>
  </si>
  <si>
    <t>Database exist reward with rewardId = "1"</t>
  </si>
  <si>
    <t>Database not exist reward with rewardId = "10"</t>
  </si>
  <si>
    <t>Database exist account with username = "Acctest001" is creator of reward with rewardId = "1"</t>
  </si>
  <si>
    <t>Database exist account with username = "Acctest00100" is not creator of  reward with rewardId = "1"</t>
  </si>
  <si>
    <t>RewardPkgDTO</t>
  </si>
  <si>
    <t>rewardId</t>
  </si>
  <si>
    <t>update rewardPkg</t>
  </si>
  <si>
    <t>remove reward</t>
  </si>
  <si>
    <t>project with projectId = "1" has 1 updateLog</t>
  </si>
  <si>
    <t>Return List&lt;UpdateLogDTO&gt;</t>
  </si>
  <si>
    <t>updateLog</t>
  </si>
  <si>
    <t>Return UpdateLogDTO</t>
  </si>
  <si>
    <t>Database exist project with projectId = "1" has 3 updateLogs</t>
  </si>
  <si>
    <t>List&lt;UpdateLogDTO&gt;</t>
  </si>
  <si>
    <t>update 3 updateLogs</t>
  </si>
  <si>
    <t>Database exist updateLog with updateId = "1"</t>
  </si>
  <si>
    <t>Database exist account with username = "Acctest001" is creator of updateLog with updateId = "1"</t>
  </si>
  <si>
    <t>Database exist account with username = "Acctest00100" is not creator of  updateLog with updateId = "1"</t>
  </si>
  <si>
    <t>updateId</t>
  </si>
  <si>
    <t>update updateLog</t>
  </si>
  <si>
    <t>Database not exist updateLog with updateId = "10"</t>
  </si>
  <si>
    <t>Database not exist update with updateId = "10"</t>
  </si>
  <si>
    <t>remove updateLog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</si>
</sst>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5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6"/>
      <name val="ＭＳ Ｐゴシック"/>
      <family val="3"/>
      <charset val="128"/>
    </font>
    <font>
      <i/>
      <sz val="10"/>
      <name val="Tahoma"/>
      <family val="2"/>
    </font>
    <font>
      <u/>
      <sz val="11"/>
      <color indexed="12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11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26"/>
      <name val="Tahoma"/>
      <family val="2"/>
    </font>
    <font>
      <sz val="8"/>
      <name val="Tahoma"/>
      <family val="2"/>
      <charset val="163"/>
    </font>
    <font>
      <b/>
      <sz val="8"/>
      <name val="Tahoma"/>
      <family val="2"/>
      <charset val="163"/>
    </font>
    <font>
      <sz val="11"/>
      <color theme="1"/>
      <name val="Arial"/>
      <family val="2"/>
      <charset val="163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</fills>
  <borders count="9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/>
      <right/>
      <top style="double">
        <color indexed="64"/>
      </top>
      <bottom style="medium">
        <color indexed="9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9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thin">
        <color indexed="8"/>
      </right>
      <top style="hair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0">
    <xf numFmtId="0" fontId="0" fillId="0" borderId="0">
      <alignment vertical="center"/>
    </xf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" fillId="0" borderId="0">
      <alignment vertical="center"/>
    </xf>
    <xf numFmtId="0" fontId="54" fillId="0" borderId="0"/>
    <xf numFmtId="0" fontId="1" fillId="0" borderId="0"/>
    <xf numFmtId="0" fontId="1" fillId="0" borderId="0"/>
    <xf numFmtId="0" fontId="1" fillId="0" borderId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/>
  </cellStyleXfs>
  <cellXfs count="264">
    <xf numFmtId="0" fontId="0" fillId="0" borderId="0" xfId="0">
      <alignment vertical="center"/>
    </xf>
    <xf numFmtId="0" fontId="22" fillId="0" borderId="0" xfId="78" applyFont="1" applyAlignment="1">
      <alignment horizontal="center" vertical="center"/>
    </xf>
    <xf numFmtId="0" fontId="22" fillId="0" borderId="0" xfId="78" applyFont="1"/>
    <xf numFmtId="0" fontId="22" fillId="24" borderId="0" xfId="78" applyFont="1" applyFill="1"/>
    <xf numFmtId="0" fontId="22" fillId="0" borderId="10" xfId="78" applyFont="1" applyBorder="1" applyAlignment="1"/>
    <xf numFmtId="0" fontId="24" fillId="0" borderId="0" xfId="78" applyFont="1" applyBorder="1" applyAlignment="1">
      <alignment horizontal="left"/>
    </xf>
    <xf numFmtId="0" fontId="22" fillId="0" borderId="0" xfId="78" applyFont="1" applyBorder="1" applyAlignment="1"/>
    <xf numFmtId="0" fontId="23" fillId="0" borderId="0" xfId="78" applyFont="1" applyFill="1" applyBorder="1" applyAlignment="1">
      <alignment horizontal="left" indent="1"/>
    </xf>
    <xf numFmtId="0" fontId="24" fillId="0" borderId="0" xfId="78" applyFont="1" applyBorder="1" applyAlignment="1">
      <alignment horizontal="left" indent="1"/>
    </xf>
    <xf numFmtId="0" fontId="22" fillId="0" borderId="0" xfId="78" applyFont="1" applyBorder="1"/>
    <xf numFmtId="0" fontId="22" fillId="0" borderId="0" xfId="78" applyFont="1" applyAlignment="1">
      <alignment vertical="center"/>
    </xf>
    <xf numFmtId="164" fontId="25" fillId="25" borderId="11" xfId="78" applyNumberFormat="1" applyFont="1" applyFill="1" applyBorder="1" applyAlignment="1">
      <alignment horizontal="center" vertical="center"/>
    </xf>
    <xf numFmtId="0" fontId="25" fillId="25" borderId="12" xfId="78" applyFont="1" applyFill="1" applyBorder="1" applyAlignment="1">
      <alignment horizontal="center" vertical="center"/>
    </xf>
    <xf numFmtId="0" fontId="25" fillId="25" borderId="13" xfId="78" applyFont="1" applyFill="1" applyBorder="1" applyAlignment="1">
      <alignment horizontal="center" vertical="center"/>
    </xf>
    <xf numFmtId="0" fontId="22" fillId="0" borderId="0" xfId="78" applyFont="1" applyAlignment="1">
      <alignment vertical="top"/>
    </xf>
    <xf numFmtId="49" fontId="22" fillId="0" borderId="14" xfId="78" applyNumberFormat="1" applyFont="1" applyBorder="1" applyAlignment="1">
      <alignment vertical="top"/>
    </xf>
    <xf numFmtId="0" fontId="22" fillId="0" borderId="14" xfId="78" applyFont="1" applyBorder="1" applyAlignment="1">
      <alignment vertical="top"/>
    </xf>
    <xf numFmtId="15" fontId="22" fillId="0" borderId="14" xfId="78" applyNumberFormat="1" applyFont="1" applyBorder="1" applyAlignment="1">
      <alignment vertical="top"/>
    </xf>
    <xf numFmtId="164" fontId="22" fillId="0" borderId="15" xfId="78" applyNumberFormat="1" applyFont="1" applyBorder="1" applyAlignment="1">
      <alignment vertical="top"/>
    </xf>
    <xf numFmtId="0" fontId="22" fillId="0" borderId="0" xfId="78" applyFont="1" applyAlignment="1">
      <alignment horizontal="left" indent="1"/>
    </xf>
    <xf numFmtId="1" fontId="22" fillId="24" borderId="0" xfId="78" applyNumberFormat="1" applyFont="1" applyFill="1" applyProtection="1">
      <protection hidden="1"/>
    </xf>
    <xf numFmtId="0" fontId="22" fillId="24" borderId="0" xfId="78" applyFont="1" applyFill="1" applyAlignment="1">
      <alignment horizontal="left"/>
    </xf>
    <xf numFmtId="0" fontId="22" fillId="24" borderId="0" xfId="78" applyFont="1" applyFill="1" applyAlignment="1">
      <alignment horizontal="left" wrapText="1"/>
    </xf>
    <xf numFmtId="0" fontId="21" fillId="24" borderId="0" xfId="78" applyFont="1" applyFill="1" applyAlignment="1">
      <alignment horizontal="left"/>
    </xf>
    <xf numFmtId="0" fontId="26" fillId="24" borderId="0" xfId="78" applyFont="1" applyFill="1" applyAlignment="1">
      <alignment horizontal="left"/>
    </xf>
    <xf numFmtId="0" fontId="27" fillId="24" borderId="0" xfId="78" applyFont="1" applyFill="1" applyAlignment="1">
      <alignment horizontal="left"/>
    </xf>
    <xf numFmtId="0" fontId="22" fillId="24" borderId="0" xfId="78" applyFont="1" applyFill="1" applyAlignment="1">
      <alignment wrapText="1"/>
    </xf>
    <xf numFmtId="1" fontId="23" fillId="24" borderId="0" xfId="78" applyNumberFormat="1" applyFont="1" applyFill="1" applyBorder="1" applyAlignment="1"/>
    <xf numFmtId="0" fontId="22" fillId="24" borderId="0" xfId="78" applyFont="1" applyFill="1" applyBorder="1" applyAlignment="1"/>
    <xf numFmtId="0" fontId="22" fillId="24" borderId="0" xfId="78" applyFont="1" applyFill="1" applyBorder="1" applyAlignment="1">
      <alignment wrapText="1"/>
    </xf>
    <xf numFmtId="1" fontId="22" fillId="24" borderId="0" xfId="78" applyNumberFormat="1" applyFont="1" applyFill="1" applyAlignment="1" applyProtection="1">
      <alignment vertical="center"/>
      <protection hidden="1"/>
    </xf>
    <xf numFmtId="0" fontId="22" fillId="24" borderId="0" xfId="78" applyFont="1" applyFill="1" applyAlignment="1">
      <alignment horizontal="left" vertical="center"/>
    </xf>
    <xf numFmtId="0" fontId="22" fillId="24" borderId="0" xfId="78" applyFont="1" applyFill="1" applyAlignment="1">
      <alignment horizontal="left" vertical="center" wrapText="1"/>
    </xf>
    <xf numFmtId="0" fontId="22" fillId="24" borderId="0" xfId="78" applyFont="1" applyFill="1" applyAlignment="1">
      <alignment vertical="center"/>
    </xf>
    <xf numFmtId="1" fontId="25" fillId="26" borderId="11" xfId="78" applyNumberFormat="1" applyFont="1" applyFill="1" applyBorder="1" applyAlignment="1">
      <alignment horizontal="center" vertical="center"/>
    </xf>
    <xf numFmtId="1" fontId="25" fillId="26" borderId="16" xfId="78" applyNumberFormat="1" applyFont="1" applyFill="1" applyBorder="1" applyAlignment="1">
      <alignment horizontal="center" vertical="center" wrapText="1"/>
    </xf>
    <xf numFmtId="1" fontId="25" fillId="26" borderId="16" xfId="78" applyNumberFormat="1" applyFont="1" applyFill="1" applyBorder="1" applyAlignment="1">
      <alignment horizontal="center" vertical="center"/>
    </xf>
    <xf numFmtId="0" fontId="25" fillId="26" borderId="12" xfId="78" applyFont="1" applyFill="1" applyBorder="1" applyAlignment="1">
      <alignment horizontal="center" vertical="center"/>
    </xf>
    <xf numFmtId="0" fontId="25" fillId="26" borderId="12" xfId="78" applyFont="1" applyFill="1" applyBorder="1" applyAlignment="1">
      <alignment horizontal="center" vertical="center" wrapText="1"/>
    </xf>
    <xf numFmtId="0" fontId="25" fillId="26" borderId="17" xfId="78" applyFont="1" applyFill="1" applyBorder="1" applyAlignment="1">
      <alignment horizontal="center" vertical="center"/>
    </xf>
    <xf numFmtId="0" fontId="25" fillId="26" borderId="13" xfId="78" applyFont="1" applyFill="1" applyBorder="1" applyAlignment="1">
      <alignment horizontal="center" vertical="center"/>
    </xf>
    <xf numFmtId="0" fontId="28" fillId="24" borderId="0" xfId="78" applyFont="1" applyFill="1" applyAlignment="1">
      <alignment horizontal="center"/>
    </xf>
    <xf numFmtId="1" fontId="22" fillId="24" borderId="18" xfId="78" applyNumberFormat="1" applyFont="1" applyFill="1" applyBorder="1" applyAlignment="1">
      <alignment vertical="center"/>
    </xf>
    <xf numFmtId="49" fontId="22" fillId="24" borderId="14" xfId="78" applyNumberFormat="1" applyFont="1" applyFill="1" applyBorder="1" applyAlignment="1">
      <alignment horizontal="left" vertical="center"/>
    </xf>
    <xf numFmtId="0" fontId="29" fillId="24" borderId="14" xfId="67" applyNumberFormat="1" applyFont="1" applyFill="1" applyBorder="1" applyAlignment="1" applyProtection="1">
      <alignment horizontal="left" vertical="center"/>
    </xf>
    <xf numFmtId="0" fontId="22" fillId="24" borderId="19" xfId="78" applyFont="1" applyFill="1" applyBorder="1" applyAlignment="1">
      <alignment horizontal="left" vertical="center"/>
    </xf>
    <xf numFmtId="0" fontId="22" fillId="24" borderId="14" xfId="78" applyFont="1" applyFill="1" applyBorder="1" applyAlignment="1">
      <alignment horizontal="left" vertical="center"/>
    </xf>
    <xf numFmtId="1" fontId="22" fillId="24" borderId="20" xfId="78" applyNumberFormat="1" applyFont="1" applyFill="1" applyBorder="1" applyAlignment="1">
      <alignment vertical="center"/>
    </xf>
    <xf numFmtId="49" fontId="22" fillId="24" borderId="21" xfId="78" applyNumberFormat="1" applyFont="1" applyFill="1" applyBorder="1" applyAlignment="1">
      <alignment horizontal="left" vertical="center"/>
    </xf>
    <xf numFmtId="49" fontId="22" fillId="24" borderId="21" xfId="78" applyNumberFormat="1" applyFont="1" applyFill="1" applyBorder="1" applyAlignment="1">
      <alignment horizontal="left" vertical="center" wrapText="1"/>
    </xf>
    <xf numFmtId="0" fontId="22" fillId="24" borderId="21" xfId="78" applyFont="1" applyFill="1" applyBorder="1" applyAlignment="1">
      <alignment horizontal="left" vertical="center"/>
    </xf>
    <xf numFmtId="0" fontId="22" fillId="24" borderId="22" xfId="78" applyFont="1" applyFill="1" applyBorder="1" applyAlignment="1">
      <alignment horizontal="left" vertical="center"/>
    </xf>
    <xf numFmtId="1" fontId="22" fillId="24" borderId="0" xfId="78" applyNumberFormat="1" applyFont="1" applyFill="1"/>
    <xf numFmtId="0" fontId="28" fillId="24" borderId="0" xfId="76" applyFont="1" applyFill="1" applyBorder="1"/>
    <xf numFmtId="0" fontId="22" fillId="24" borderId="0" xfId="76" applyFont="1" applyFill="1" applyBorder="1"/>
    <xf numFmtId="164" fontId="22" fillId="24" borderId="0" xfId="76" applyNumberFormat="1" applyFont="1" applyFill="1" applyBorder="1"/>
    <xf numFmtId="0" fontId="23" fillId="24" borderId="0" xfId="78" applyFont="1" applyFill="1"/>
    <xf numFmtId="0" fontId="24" fillId="24" borderId="0" xfId="76" applyFont="1" applyFill="1" applyBorder="1"/>
    <xf numFmtId="0" fontId="22" fillId="24" borderId="0" xfId="78" applyFont="1" applyFill="1" applyBorder="1"/>
    <xf numFmtId="0" fontId="25" fillId="25" borderId="16" xfId="78" applyNumberFormat="1" applyFont="1" applyFill="1" applyBorder="1" applyAlignment="1">
      <alignment horizontal="center"/>
    </xf>
    <xf numFmtId="0" fontId="25" fillId="25" borderId="12" xfId="78" applyNumberFormat="1" applyFont="1" applyFill="1" applyBorder="1" applyAlignment="1">
      <alignment horizontal="center"/>
    </xf>
    <xf numFmtId="0" fontId="25" fillId="25" borderId="12" xfId="78" applyNumberFormat="1" applyFont="1" applyFill="1" applyBorder="1" applyAlignment="1">
      <alignment horizontal="center" wrapText="1"/>
    </xf>
    <xf numFmtId="0" fontId="25" fillId="25" borderId="17" xfId="78" applyNumberFormat="1" applyFont="1" applyFill="1" applyBorder="1" applyAlignment="1">
      <alignment horizontal="center"/>
    </xf>
    <xf numFmtId="0" fontId="25" fillId="25" borderId="23" xfId="78" applyNumberFormat="1" applyFont="1" applyFill="1" applyBorder="1" applyAlignment="1">
      <alignment horizontal="center" wrapText="1"/>
    </xf>
    <xf numFmtId="0" fontId="22" fillId="24" borderId="18" xfId="78" applyNumberFormat="1" applyFont="1" applyFill="1" applyBorder="1" applyAlignment="1">
      <alignment horizontal="center"/>
    </xf>
    <xf numFmtId="0" fontId="22" fillId="24" borderId="14" xfId="78" applyNumberFormat="1" applyFont="1" applyFill="1" applyBorder="1" applyAlignment="1">
      <alignment horizontal="center"/>
    </xf>
    <xf numFmtId="0" fontId="22" fillId="24" borderId="24" xfId="78" applyNumberFormat="1" applyFont="1" applyFill="1" applyBorder="1" applyAlignment="1">
      <alignment horizontal="center"/>
    </xf>
    <xf numFmtId="0" fontId="30" fillId="25" borderId="20" xfId="78" applyNumberFormat="1" applyFont="1" applyFill="1" applyBorder="1" applyAlignment="1">
      <alignment horizontal="center"/>
    </xf>
    <xf numFmtId="0" fontId="30" fillId="25" borderId="21" xfId="78" applyFont="1" applyFill="1" applyBorder="1" applyAlignment="1">
      <alignment horizontal="center"/>
    </xf>
    <xf numFmtId="0" fontId="22" fillId="24" borderId="0" xfId="78" applyFont="1" applyFill="1" applyBorder="1" applyAlignment="1">
      <alignment horizontal="center"/>
    </xf>
    <xf numFmtId="10" fontId="22" fillId="24" borderId="0" xfId="78" applyNumberFormat="1" applyFont="1" applyFill="1" applyBorder="1" applyAlignment="1">
      <alignment horizontal="center"/>
    </xf>
    <xf numFmtId="9" fontId="22" fillId="24" borderId="0" xfId="78" applyNumberFormat="1" applyFont="1" applyFill="1" applyBorder="1" applyAlignment="1">
      <alignment horizontal="center"/>
    </xf>
    <xf numFmtId="0" fontId="31" fillId="24" borderId="0" xfId="78" applyFont="1" applyFill="1" applyBorder="1" applyAlignment="1">
      <alignment horizontal="center" wrapText="1"/>
    </xf>
    <xf numFmtId="0" fontId="33" fillId="0" borderId="25" xfId="78" applyFont="1" applyBorder="1"/>
    <xf numFmtId="0" fontId="34" fillId="0" borderId="25" xfId="78" applyFont="1" applyBorder="1" applyAlignment="1">
      <alignment horizontal="left"/>
    </xf>
    <xf numFmtId="0" fontId="33" fillId="0" borderId="0" xfId="78" applyFont="1"/>
    <xf numFmtId="0" fontId="33" fillId="0" borderId="0" xfId="78" applyFont="1" applyAlignment="1">
      <alignment horizontal="right"/>
    </xf>
    <xf numFmtId="49" fontId="33" fillId="0" borderId="0" xfId="78" applyNumberFormat="1" applyFont="1"/>
    <xf numFmtId="0" fontId="34" fillId="0" borderId="0" xfId="78" applyFont="1" applyAlignment="1">
      <alignment horizontal="left"/>
    </xf>
    <xf numFmtId="0" fontId="33" fillId="27" borderId="26" xfId="78" applyFont="1" applyFill="1" applyBorder="1" applyAlignment="1">
      <alignment horizontal="center" vertical="top"/>
    </xf>
    <xf numFmtId="0" fontId="33" fillId="27" borderId="27" xfId="78" applyFont="1" applyFill="1" applyBorder="1" applyAlignment="1">
      <alignment horizontal="right" vertical="top"/>
    </xf>
    <xf numFmtId="0" fontId="34" fillId="27" borderId="28" xfId="78" applyFont="1" applyFill="1" applyBorder="1" applyAlignment="1">
      <alignment horizontal="left" vertical="top"/>
    </xf>
    <xf numFmtId="0" fontId="33" fillId="27" borderId="29" xfId="78" applyFont="1" applyFill="1" applyBorder="1" applyAlignment="1">
      <alignment horizontal="center" vertical="top"/>
    </xf>
    <xf numFmtId="0" fontId="33" fillId="27" borderId="30" xfId="78" applyFont="1" applyFill="1" applyBorder="1" applyAlignment="1">
      <alignment horizontal="right" vertical="top"/>
    </xf>
    <xf numFmtId="0" fontId="34" fillId="27" borderId="31" xfId="78" applyFont="1" applyFill="1" applyBorder="1" applyAlignment="1"/>
    <xf numFmtId="0" fontId="34" fillId="27" borderId="32" xfId="78" applyFont="1" applyFill="1" applyBorder="1" applyAlignment="1"/>
    <xf numFmtId="0" fontId="33" fillId="27" borderId="33" xfId="78" applyFont="1" applyFill="1" applyBorder="1" applyAlignment="1">
      <alignment horizontal="right"/>
    </xf>
    <xf numFmtId="0" fontId="34" fillId="27" borderId="34" xfId="78" applyFont="1" applyFill="1" applyBorder="1" applyAlignment="1"/>
    <xf numFmtId="0" fontId="33" fillId="27" borderId="26" xfId="78" applyFont="1" applyFill="1" applyBorder="1" applyAlignment="1"/>
    <xf numFmtId="0" fontId="33" fillId="27" borderId="27" xfId="78" applyFont="1" applyFill="1" applyBorder="1" applyAlignment="1">
      <alignment horizontal="right"/>
    </xf>
    <xf numFmtId="165" fontId="33" fillId="0" borderId="35" xfId="78" applyNumberFormat="1" applyFont="1" applyBorder="1" applyAlignment="1">
      <alignment vertical="top" textRotation="255"/>
    </xf>
    <xf numFmtId="1" fontId="22" fillId="24" borderId="15" xfId="78" applyNumberFormat="1" applyFont="1" applyFill="1" applyBorder="1" applyAlignment="1">
      <alignment horizontal="center" vertical="center"/>
    </xf>
    <xf numFmtId="1" fontId="22" fillId="24" borderId="36" xfId="78" applyNumberFormat="1" applyFont="1" applyFill="1" applyBorder="1" applyAlignment="1">
      <alignment horizontal="center" vertical="center"/>
    </xf>
    <xf numFmtId="0" fontId="41" fillId="28" borderId="0" xfId="0" applyFont="1" applyFill="1" applyAlignment="1">
      <alignment horizontal="center"/>
    </xf>
    <xf numFmtId="0" fontId="42" fillId="28" borderId="0" xfId="0" applyFont="1" applyFill="1">
      <alignment vertical="center"/>
    </xf>
    <xf numFmtId="0" fontId="43" fillId="28" borderId="0" xfId="0" applyFont="1" applyFill="1">
      <alignment vertical="center"/>
    </xf>
    <xf numFmtId="0" fontId="44" fillId="28" borderId="0" xfId="0" applyFont="1" applyFill="1" applyAlignment="1">
      <alignment horizontal="justify"/>
    </xf>
    <xf numFmtId="0" fontId="45" fillId="28" borderId="0" xfId="0" applyFont="1" applyFill="1">
      <alignment vertical="center"/>
    </xf>
    <xf numFmtId="0" fontId="46" fillId="28" borderId="0" xfId="0" applyFont="1" applyFill="1" applyAlignment="1">
      <alignment horizontal="justify"/>
    </xf>
    <xf numFmtId="0" fontId="46" fillId="28" borderId="0" xfId="0" applyFont="1" applyFill="1">
      <alignment vertical="center"/>
    </xf>
    <xf numFmtId="0" fontId="44" fillId="28" borderId="0" xfId="0" quotePrefix="1" applyFont="1" applyFill="1" applyAlignment="1">
      <alignment horizontal="justify"/>
    </xf>
    <xf numFmtId="0" fontId="22" fillId="28" borderId="0" xfId="0" applyFont="1" applyFill="1" applyAlignment="1">
      <alignment horizontal="justify"/>
    </xf>
    <xf numFmtId="0" fontId="22" fillId="28" borderId="0" xfId="0" applyFont="1" applyFill="1" applyAlignment="1">
      <alignment horizontal="justify" wrapText="1"/>
    </xf>
    <xf numFmtId="0" fontId="22" fillId="28" borderId="0" xfId="0" applyFont="1" applyFill="1" applyAlignment="1">
      <alignment horizontal="left" wrapText="1"/>
    </xf>
    <xf numFmtId="0" fontId="28" fillId="28" borderId="0" xfId="0" applyFont="1" applyFill="1" applyAlignment="1">
      <alignment horizontal="justify"/>
    </xf>
    <xf numFmtId="0" fontId="39" fillId="28" borderId="0" xfId="0" applyFont="1" applyFill="1" applyAlignment="1">
      <alignment horizontal="justify"/>
    </xf>
    <xf numFmtId="0" fontId="47" fillId="28" borderId="0" xfId="0" applyFont="1" applyFill="1">
      <alignment vertical="center"/>
    </xf>
    <xf numFmtId="0" fontId="28" fillId="24" borderId="37" xfId="78" applyFont="1" applyFill="1" applyBorder="1" applyAlignment="1">
      <alignment horizontal="left"/>
    </xf>
    <xf numFmtId="49" fontId="40" fillId="24" borderId="14" xfId="67" applyNumberFormat="1" applyFont="1" applyFill="1" applyBorder="1"/>
    <xf numFmtId="0" fontId="48" fillId="29" borderId="0" xfId="0" applyFont="1" applyFill="1">
      <alignment vertical="center"/>
    </xf>
    <xf numFmtId="0" fontId="33" fillId="0" borderId="35" xfId="78" applyFont="1" applyBorder="1" applyAlignment="1">
      <alignment horizontal="center"/>
    </xf>
    <xf numFmtId="0" fontId="28" fillId="24" borderId="37" xfId="78" applyFont="1" applyFill="1" applyBorder="1" applyAlignment="1">
      <alignment horizontal="left" vertical="center"/>
    </xf>
    <xf numFmtId="0" fontId="28" fillId="24" borderId="37" xfId="78" applyFont="1" applyFill="1" applyBorder="1" applyAlignment="1">
      <alignment vertical="center"/>
    </xf>
    <xf numFmtId="0" fontId="28" fillId="24" borderId="0" xfId="78" applyFont="1" applyFill="1" applyBorder="1" applyAlignment="1">
      <alignment horizontal="left"/>
    </xf>
    <xf numFmtId="2" fontId="28" fillId="24" borderId="0" xfId="78" applyNumberFormat="1" applyFont="1" applyFill="1" applyBorder="1" applyAlignment="1">
      <alignment horizontal="right" wrapText="1"/>
    </xf>
    <xf numFmtId="0" fontId="49" fillId="0" borderId="0" xfId="78" applyFont="1" applyFill="1" applyBorder="1" applyAlignment="1">
      <alignment vertical="top"/>
    </xf>
    <xf numFmtId="0" fontId="49" fillId="29" borderId="38" xfId="78" applyFont="1" applyFill="1" applyBorder="1" applyAlignment="1">
      <alignment vertical="center"/>
    </xf>
    <xf numFmtId="0" fontId="49" fillId="29" borderId="38" xfId="78" applyFont="1" applyFill="1" applyBorder="1" applyAlignment="1">
      <alignment vertical="top"/>
    </xf>
    <xf numFmtId="0" fontId="49" fillId="29" borderId="39" xfId="78" applyFont="1" applyFill="1" applyBorder="1" applyAlignment="1">
      <alignment vertical="top"/>
    </xf>
    <xf numFmtId="0" fontId="49" fillId="29" borderId="39" xfId="78" applyFont="1" applyFill="1" applyBorder="1" applyAlignment="1">
      <alignment vertical="center"/>
    </xf>
    <xf numFmtId="0" fontId="34" fillId="27" borderId="31" xfId="78" applyFont="1" applyFill="1" applyBorder="1" applyAlignment="1">
      <alignment horizontal="left" vertical="top"/>
    </xf>
    <xf numFmtId="0" fontId="33" fillId="27" borderId="32" xfId="78" applyFont="1" applyFill="1" applyBorder="1" applyAlignment="1">
      <alignment horizontal="center" vertical="top"/>
    </xf>
    <xf numFmtId="0" fontId="33" fillId="27" borderId="33" xfId="78" applyFont="1" applyFill="1" applyBorder="1" applyAlignment="1">
      <alignment horizontal="right" vertical="top"/>
    </xf>
    <xf numFmtId="0" fontId="49" fillId="29" borderId="40" xfId="78" applyFont="1" applyFill="1" applyBorder="1" applyAlignment="1">
      <alignment horizontal="left"/>
    </xf>
    <xf numFmtId="0" fontId="50" fillId="29" borderId="40" xfId="78" applyFont="1" applyFill="1" applyBorder="1"/>
    <xf numFmtId="0" fontId="50" fillId="29" borderId="40" xfId="78" applyFont="1" applyFill="1" applyBorder="1" applyAlignment="1">
      <alignment horizontal="right"/>
    </xf>
    <xf numFmtId="0" fontId="49" fillId="29" borderId="40" xfId="78" applyFont="1" applyFill="1" applyBorder="1" applyAlignment="1">
      <alignment vertical="top" textRotation="180"/>
    </xf>
    <xf numFmtId="164" fontId="49" fillId="25" borderId="41" xfId="78" applyNumberFormat="1" applyFont="1" applyFill="1" applyBorder="1" applyAlignment="1">
      <alignment horizontal="center" vertical="center"/>
    </xf>
    <xf numFmtId="0" fontId="34" fillId="0" borderId="42" xfId="78" applyFont="1" applyBorder="1" applyAlignment="1">
      <alignment horizontal="center"/>
    </xf>
    <xf numFmtId="0" fontId="33" fillId="0" borderId="43" xfId="78" applyFont="1" applyBorder="1" applyAlignment="1">
      <alignment horizontal="center"/>
    </xf>
    <xf numFmtId="0" fontId="33" fillId="0" borderId="42" xfId="78" applyFont="1" applyBorder="1" applyAlignment="1">
      <alignment horizontal="center"/>
    </xf>
    <xf numFmtId="0" fontId="22" fillId="0" borderId="14" xfId="78" applyFont="1" applyBorder="1"/>
    <xf numFmtId="0" fontId="22" fillId="0" borderId="21" xfId="78" applyFont="1" applyBorder="1"/>
    <xf numFmtId="0" fontId="51" fillId="0" borderId="44" xfId="78" applyFont="1" applyBorder="1" applyAlignment="1">
      <alignment vertical="center"/>
    </xf>
    <xf numFmtId="0" fontId="23" fillId="24" borderId="45" xfId="78" applyFont="1" applyFill="1" applyBorder="1" applyAlignment="1">
      <alignment horizontal="left" indent="1"/>
    </xf>
    <xf numFmtId="0" fontId="22" fillId="0" borderId="46" xfId="78" applyFont="1" applyBorder="1"/>
    <xf numFmtId="14" fontId="39" fillId="0" borderId="10" xfId="78" applyNumberFormat="1" applyFont="1" applyBorder="1" applyAlignment="1">
      <alignment horizontal="left"/>
    </xf>
    <xf numFmtId="0" fontId="39" fillId="0" borderId="10" xfId="78" applyFont="1" applyBorder="1" applyAlignment="1">
      <alignment horizontal="left"/>
    </xf>
    <xf numFmtId="0" fontId="28" fillId="0" borderId="45" xfId="78" applyFont="1" applyFill="1" applyBorder="1"/>
    <xf numFmtId="0" fontId="24" fillId="0" borderId="46" xfId="78" applyFont="1" applyBorder="1" applyAlignment="1">
      <alignment horizontal="left" indent="1"/>
    </xf>
    <xf numFmtId="0" fontId="22" fillId="0" borderId="45" xfId="78" applyFont="1" applyFill="1" applyBorder="1"/>
    <xf numFmtId="0" fontId="28" fillId="0" borderId="45" xfId="78" applyFont="1" applyBorder="1" applyAlignment="1">
      <alignment horizontal="left"/>
    </xf>
    <xf numFmtId="14" fontId="39" fillId="0" borderId="15" xfId="78" applyNumberFormat="1" applyFont="1" applyBorder="1" applyAlignment="1">
      <alignment horizontal="center" vertical="top" wrapText="1"/>
    </xf>
    <xf numFmtId="49" fontId="22" fillId="0" borderId="14" xfId="78" applyNumberFormat="1" applyFont="1" applyBorder="1" applyAlignment="1">
      <alignment horizontal="center" vertical="top"/>
    </xf>
    <xf numFmtId="0" fontId="22" fillId="0" borderId="14" xfId="78" applyFont="1" applyBorder="1" applyAlignment="1">
      <alignment horizontal="center" vertical="top"/>
    </xf>
    <xf numFmtId="0" fontId="39" fillId="0" borderId="19" xfId="78" applyFont="1" applyBorder="1" applyAlignment="1">
      <alignment vertical="top" wrapText="1"/>
    </xf>
    <xf numFmtId="0" fontId="22" fillId="0" borderId="19" xfId="78" applyFont="1" applyBorder="1" applyAlignment="1">
      <alignment vertical="top"/>
    </xf>
    <xf numFmtId="0" fontId="22" fillId="0" borderId="15" xfId="78" applyFont="1" applyBorder="1" applyAlignment="1">
      <alignment horizontal="left" indent="1"/>
    </xf>
    <xf numFmtId="0" fontId="22" fillId="0" borderId="19" xfId="78" applyFont="1" applyBorder="1"/>
    <xf numFmtId="0" fontId="22" fillId="0" borderId="36" xfId="78" applyFont="1" applyBorder="1" applyAlignment="1">
      <alignment horizontal="left" indent="1"/>
    </xf>
    <xf numFmtId="49" fontId="22" fillId="0" borderId="21" xfId="78" applyNumberFormat="1" applyFont="1" applyBorder="1" applyAlignment="1">
      <alignment vertical="top"/>
    </xf>
    <xf numFmtId="0" fontId="22" fillId="0" borderId="22" xfId="78" applyFont="1" applyBorder="1"/>
    <xf numFmtId="0" fontId="33" fillId="24" borderId="47" xfId="78" applyNumberFormat="1" applyFont="1" applyFill="1" applyBorder="1" applyAlignment="1">
      <alignment horizontal="center" vertical="center"/>
    </xf>
    <xf numFmtId="0" fontId="33" fillId="0" borderId="0" xfId="78" applyFont="1" applyBorder="1"/>
    <xf numFmtId="0" fontId="34" fillId="0" borderId="31" xfId="78" applyFont="1" applyBorder="1" applyAlignment="1">
      <alignment horizontal="center"/>
    </xf>
    <xf numFmtId="0" fontId="52" fillId="27" borderId="26" xfId="78" applyFont="1" applyFill="1" applyBorder="1" applyAlignment="1">
      <alignment horizontal="center" vertical="top"/>
    </xf>
    <xf numFmtId="0" fontId="52" fillId="27" borderId="27" xfId="78" applyFont="1" applyFill="1" applyBorder="1" applyAlignment="1">
      <alignment horizontal="right" vertical="top"/>
    </xf>
    <xf numFmtId="0" fontId="33" fillId="0" borderId="34" xfId="78" applyFont="1" applyBorder="1" applyAlignment="1">
      <alignment horizontal="center"/>
    </xf>
    <xf numFmtId="0" fontId="53" fillId="27" borderId="34" xfId="78" applyFont="1" applyFill="1" applyBorder="1" applyAlignment="1">
      <alignment horizontal="left" vertical="top"/>
    </xf>
    <xf numFmtId="0" fontId="33" fillId="27" borderId="34" xfId="78" applyFont="1" applyFill="1" applyBorder="1" applyAlignment="1">
      <alignment horizontal="left" vertical="top"/>
    </xf>
    <xf numFmtId="0" fontId="33" fillId="0" borderId="28" xfId="78" applyFont="1" applyBorder="1" applyAlignment="1">
      <alignment horizontal="center"/>
    </xf>
    <xf numFmtId="0" fontId="33" fillId="0" borderId="31" xfId="78" applyFont="1" applyBorder="1" applyAlignment="1">
      <alignment horizontal="center"/>
    </xf>
    <xf numFmtId="0" fontId="33" fillId="27" borderId="0" xfId="78" applyFont="1" applyFill="1" applyBorder="1" applyAlignment="1"/>
    <xf numFmtId="0" fontId="33" fillId="27" borderId="48" xfId="78" applyFont="1" applyFill="1" applyBorder="1" applyAlignment="1">
      <alignment horizontal="right"/>
    </xf>
    <xf numFmtId="0" fontId="34" fillId="0" borderId="49" xfId="78" applyFont="1" applyBorder="1" applyAlignment="1">
      <alignment horizontal="center"/>
    </xf>
    <xf numFmtId="0" fontId="33" fillId="30" borderId="34" xfId="78" applyFont="1" applyFill="1" applyBorder="1" applyAlignment="1">
      <alignment horizontal="center"/>
    </xf>
    <xf numFmtId="0" fontId="33" fillId="30" borderId="35" xfId="78" applyFont="1" applyFill="1" applyBorder="1" applyAlignment="1">
      <alignment horizontal="center"/>
    </xf>
    <xf numFmtId="0" fontId="34" fillId="30" borderId="50" xfId="78" applyFont="1" applyFill="1" applyBorder="1" applyAlignment="1">
      <alignment horizontal="center"/>
    </xf>
    <xf numFmtId="0" fontId="34" fillId="30" borderId="49" xfId="78" applyFont="1" applyFill="1" applyBorder="1" applyAlignment="1">
      <alignment horizontal="center"/>
    </xf>
    <xf numFmtId="0" fontId="33" fillId="30" borderId="51" xfId="78" applyFont="1" applyFill="1" applyBorder="1" applyAlignment="1">
      <alignment horizontal="center"/>
    </xf>
    <xf numFmtId="0" fontId="49" fillId="29" borderId="52" xfId="78" applyFont="1" applyFill="1" applyBorder="1" applyAlignment="1">
      <alignment vertical="top" textRotation="180"/>
    </xf>
    <xf numFmtId="1" fontId="12" fillId="0" borderId="14" xfId="67" applyNumberFormat="1" applyBorder="1" applyAlignment="1">
      <alignment vertical="center"/>
    </xf>
    <xf numFmtId="1" fontId="12" fillId="24" borderId="14" xfId="67" applyNumberFormat="1" applyFill="1" applyBorder="1" applyAlignment="1" applyProtection="1">
      <alignment horizontal="left" vertical="center"/>
    </xf>
    <xf numFmtId="0" fontId="33" fillId="0" borderId="54" xfId="78" applyFont="1" applyBorder="1" applyAlignment="1">
      <alignment horizontal="center"/>
    </xf>
    <xf numFmtId="0" fontId="33" fillId="0" borderId="53" xfId="78" applyFont="1" applyBorder="1" applyAlignment="1">
      <alignment horizontal="center"/>
    </xf>
    <xf numFmtId="0" fontId="33" fillId="0" borderId="49" xfId="78" applyFont="1" applyBorder="1" applyAlignment="1">
      <alignment horizontal="center"/>
    </xf>
    <xf numFmtId="0" fontId="33" fillId="0" borderId="50" xfId="78" applyFont="1" applyBorder="1" applyAlignment="1">
      <alignment horizontal="center"/>
    </xf>
    <xf numFmtId="0" fontId="34" fillId="27" borderId="34" xfId="78" applyFont="1" applyFill="1" applyBorder="1" applyAlignment="1">
      <alignment horizontal="left" vertical="top"/>
    </xf>
    <xf numFmtId="1" fontId="22" fillId="24" borderId="86" xfId="78" applyNumberFormat="1" applyFont="1" applyFill="1" applyBorder="1" applyAlignment="1">
      <alignment horizontal="center" vertical="center"/>
    </xf>
    <xf numFmtId="1" fontId="22" fillId="24" borderId="87" xfId="78" applyNumberFormat="1" applyFont="1" applyFill="1" applyBorder="1" applyAlignment="1">
      <alignment vertical="center"/>
    </xf>
    <xf numFmtId="49" fontId="22" fillId="24" borderId="88" xfId="78" applyNumberFormat="1" applyFont="1" applyFill="1" applyBorder="1" applyAlignment="1">
      <alignment horizontal="left" vertical="center"/>
    </xf>
    <xf numFmtId="0" fontId="22" fillId="24" borderId="88" xfId="78" applyFont="1" applyFill="1" applyBorder="1" applyAlignment="1">
      <alignment horizontal="left" vertical="center"/>
    </xf>
    <xf numFmtId="0" fontId="22" fillId="24" borderId="89" xfId="78" applyFont="1" applyFill="1" applyBorder="1" applyAlignment="1">
      <alignment horizontal="left" vertical="center"/>
    </xf>
    <xf numFmtId="0" fontId="53" fillId="27" borderId="53" xfId="78" applyFont="1" applyFill="1" applyBorder="1" applyAlignment="1">
      <alignment horizontal="left" vertical="top"/>
    </xf>
    <xf numFmtId="0" fontId="52" fillId="27" borderId="90" xfId="78" applyFont="1" applyFill="1" applyBorder="1" applyAlignment="1">
      <alignment horizontal="center" vertical="top"/>
    </xf>
    <xf numFmtId="0" fontId="52" fillId="27" borderId="91" xfId="78" applyFont="1" applyFill="1" applyBorder="1" applyAlignment="1">
      <alignment horizontal="right" vertical="top"/>
    </xf>
    <xf numFmtId="0" fontId="33" fillId="27" borderId="90" xfId="78" applyFont="1" applyFill="1" applyBorder="1" applyAlignment="1">
      <alignment horizontal="center" vertical="top"/>
    </xf>
    <xf numFmtId="0" fontId="33" fillId="27" borderId="91" xfId="78" applyFont="1" applyFill="1" applyBorder="1" applyAlignment="1">
      <alignment horizontal="right" vertical="top"/>
    </xf>
    <xf numFmtId="0" fontId="39" fillId="0" borderId="37" xfId="78" applyFont="1" applyBorder="1" applyAlignment="1">
      <alignment horizontal="left"/>
    </xf>
    <xf numFmtId="0" fontId="28" fillId="24" borderId="37" xfId="78" applyFont="1" applyFill="1" applyBorder="1" applyAlignment="1">
      <alignment horizontal="left" vertical="center"/>
    </xf>
    <xf numFmtId="0" fontId="39" fillId="0" borderId="37" xfId="78" applyFont="1" applyBorder="1" applyAlignment="1">
      <alignment horizontal="left" vertical="center"/>
    </xf>
    <xf numFmtId="0" fontId="51" fillId="0" borderId="55" xfId="78" applyFont="1" applyBorder="1" applyAlignment="1">
      <alignment horizontal="center" vertical="center"/>
    </xf>
    <xf numFmtId="0" fontId="51" fillId="0" borderId="56" xfId="78" applyFont="1" applyBorder="1" applyAlignment="1">
      <alignment horizontal="center" vertical="center"/>
    </xf>
    <xf numFmtId="0" fontId="51" fillId="0" borderId="10" xfId="78" applyFont="1" applyBorder="1" applyAlignment="1">
      <alignment horizontal="center" vertical="center"/>
    </xf>
    <xf numFmtId="1" fontId="28" fillId="24" borderId="37" xfId="78" applyNumberFormat="1" applyFont="1" applyFill="1" applyBorder="1" applyAlignment="1">
      <alignment vertical="center" wrapText="1"/>
    </xf>
    <xf numFmtId="1" fontId="28" fillId="24" borderId="57" xfId="78" applyNumberFormat="1" applyFont="1" applyFill="1" applyBorder="1" applyAlignment="1"/>
    <xf numFmtId="0" fontId="39" fillId="24" borderId="57" xfId="78" applyFont="1" applyFill="1" applyBorder="1" applyAlignment="1">
      <alignment horizontal="left"/>
    </xf>
    <xf numFmtId="0" fontId="39" fillId="24" borderId="56" xfId="78" applyFont="1" applyFill="1" applyBorder="1" applyAlignment="1">
      <alignment horizontal="left"/>
    </xf>
    <xf numFmtId="0" fontId="39" fillId="24" borderId="10" xfId="78" applyFont="1" applyFill="1" applyBorder="1" applyAlignment="1">
      <alignment horizontal="left"/>
    </xf>
    <xf numFmtId="0" fontId="39" fillId="24" borderId="57" xfId="78" applyFont="1" applyFill="1" applyBorder="1" applyAlignment="1">
      <alignment horizontal="left" vertical="top" wrapText="1"/>
    </xf>
    <xf numFmtId="0" fontId="39" fillId="24" borderId="56" xfId="78" applyFont="1" applyFill="1" applyBorder="1" applyAlignment="1">
      <alignment horizontal="left" vertical="top" wrapText="1"/>
    </xf>
    <xf numFmtId="0" fontId="39" fillId="24" borderId="10" xfId="78" applyFont="1" applyFill="1" applyBorder="1" applyAlignment="1">
      <alignment horizontal="left" vertical="top" wrapText="1"/>
    </xf>
    <xf numFmtId="0" fontId="39" fillId="24" borderId="37" xfId="76" applyFont="1" applyFill="1" applyBorder="1" applyAlignment="1">
      <alignment vertical="top"/>
    </xf>
    <xf numFmtId="0" fontId="21" fillId="24" borderId="0" xfId="76" applyFont="1" applyFill="1" applyBorder="1" applyAlignment="1">
      <alignment horizontal="center"/>
    </xf>
    <xf numFmtId="0" fontId="39" fillId="24" borderId="37" xfId="78" applyFont="1" applyFill="1" applyBorder="1" applyAlignment="1">
      <alignment horizontal="left"/>
    </xf>
    <xf numFmtId="0" fontId="28" fillId="24" borderId="37" xfId="78" applyFont="1" applyFill="1" applyBorder="1" applyAlignment="1">
      <alignment horizontal="left"/>
    </xf>
    <xf numFmtId="14" fontId="39" fillId="24" borderId="57" xfId="78" applyNumberFormat="1" applyFont="1" applyFill="1" applyBorder="1" applyAlignment="1">
      <alignment horizontal="left" vertical="top"/>
    </xf>
    <xf numFmtId="14" fontId="39" fillId="24" borderId="56" xfId="78" applyNumberFormat="1" applyFont="1" applyFill="1" applyBorder="1" applyAlignment="1">
      <alignment horizontal="left" vertical="top"/>
    </xf>
    <xf numFmtId="14" fontId="39" fillId="24" borderId="10" xfId="78" applyNumberFormat="1" applyFont="1" applyFill="1" applyBorder="1" applyAlignment="1">
      <alignment horizontal="left" vertical="top"/>
    </xf>
    <xf numFmtId="0" fontId="33" fillId="0" borderId="34" xfId="78" applyFont="1" applyBorder="1" applyAlignment="1">
      <alignment horizontal="left" vertical="top"/>
    </xf>
    <xf numFmtId="0" fontId="33" fillId="0" borderId="26" xfId="78" applyFont="1" applyBorder="1" applyAlignment="1">
      <alignment horizontal="left" vertical="top"/>
    </xf>
    <xf numFmtId="0" fontId="33" fillId="0" borderId="27" xfId="78" applyFont="1" applyBorder="1" applyAlignment="1">
      <alignment horizontal="left" vertical="top"/>
    </xf>
    <xf numFmtId="0" fontId="35" fillId="24" borderId="58" xfId="77" applyFont="1" applyFill="1" applyBorder="1" applyAlignment="1">
      <alignment horizontal="left" wrapText="1"/>
    </xf>
    <xf numFmtId="0" fontId="35" fillId="24" borderId="59" xfId="77" applyFont="1" applyFill="1" applyBorder="1" applyAlignment="1">
      <alignment horizontal="left" wrapText="1"/>
    </xf>
    <xf numFmtId="0" fontId="35" fillId="24" borderId="60" xfId="77" applyFont="1" applyFill="1" applyBorder="1" applyAlignment="1">
      <alignment horizontal="left" wrapText="1"/>
    </xf>
    <xf numFmtId="0" fontId="34" fillId="24" borderId="55" xfId="78" applyFont="1" applyFill="1" applyBorder="1" applyAlignment="1">
      <alignment horizontal="center" vertical="center" wrapText="1"/>
    </xf>
    <xf numFmtId="0" fontId="34" fillId="24" borderId="56" xfId="78" applyFont="1" applyFill="1" applyBorder="1" applyAlignment="1">
      <alignment horizontal="center" vertical="center" wrapText="1"/>
    </xf>
    <xf numFmtId="0" fontId="34" fillId="24" borderId="61" xfId="78" applyFont="1" applyFill="1" applyBorder="1" applyAlignment="1">
      <alignment horizontal="center" vertical="center" wrapText="1"/>
    </xf>
    <xf numFmtId="0" fontId="33" fillId="24" borderId="47" xfId="78" applyFont="1" applyFill="1" applyBorder="1" applyAlignment="1">
      <alignment horizontal="center" vertical="center"/>
    </xf>
    <xf numFmtId="0" fontId="33" fillId="24" borderId="62" xfId="78" applyFont="1" applyFill="1" applyBorder="1" applyAlignment="1">
      <alignment horizontal="center" vertical="center"/>
    </xf>
    <xf numFmtId="0" fontId="33" fillId="24" borderId="63" xfId="78" applyFont="1" applyFill="1" applyBorder="1" applyAlignment="1">
      <alignment horizontal="center" vertical="center"/>
    </xf>
    <xf numFmtId="0" fontId="33" fillId="0" borderId="31" xfId="78" applyFont="1" applyFill="1" applyBorder="1" applyAlignment="1">
      <alignment horizontal="left"/>
    </xf>
    <xf numFmtId="0" fontId="33" fillId="0" borderId="32" xfId="78" applyFont="1" applyFill="1" applyBorder="1" applyAlignment="1">
      <alignment horizontal="left"/>
    </xf>
    <xf numFmtId="0" fontId="33" fillId="0" borderId="33" xfId="78" applyFont="1" applyFill="1" applyBorder="1" applyAlignment="1">
      <alignment horizontal="left"/>
    </xf>
    <xf numFmtId="0" fontId="33" fillId="0" borderId="34" xfId="78" applyFont="1" applyBorder="1" applyAlignment="1">
      <alignment horizontal="left"/>
    </xf>
    <xf numFmtId="0" fontId="33" fillId="0" borderId="26" xfId="78" applyFont="1" applyBorder="1" applyAlignment="1">
      <alignment horizontal="left"/>
    </xf>
    <xf numFmtId="0" fontId="33" fillId="0" borderId="27" xfId="78" applyFont="1" applyBorder="1" applyAlignment="1">
      <alignment horizontal="left"/>
    </xf>
    <xf numFmtId="0" fontId="34" fillId="24" borderId="64" xfId="78" applyFont="1" applyFill="1" applyBorder="1" applyAlignment="1">
      <alignment horizontal="center" vertical="center" wrapText="1"/>
    </xf>
    <xf numFmtId="0" fontId="33" fillId="24" borderId="68" xfId="78" applyFont="1" applyFill="1" applyBorder="1" applyAlignment="1">
      <alignment horizontal="center" vertical="center"/>
    </xf>
    <xf numFmtId="0" fontId="33" fillId="24" borderId="69" xfId="78" applyFont="1" applyFill="1" applyBorder="1" applyAlignment="1">
      <alignment horizontal="center" vertical="center"/>
    </xf>
    <xf numFmtId="0" fontId="34" fillId="24" borderId="57" xfId="78" applyFont="1" applyFill="1" applyBorder="1" applyAlignment="1">
      <alignment horizontal="center" vertical="center" wrapText="1"/>
    </xf>
    <xf numFmtId="0" fontId="34" fillId="24" borderId="70" xfId="77" applyFont="1" applyFill="1" applyBorder="1" applyAlignment="1">
      <alignment horizontal="left" wrapText="1"/>
    </xf>
    <xf numFmtId="0" fontId="34" fillId="24" borderId="71" xfId="77" applyFont="1" applyFill="1" applyBorder="1" applyAlignment="1">
      <alignment horizontal="left" wrapText="1"/>
    </xf>
    <xf numFmtId="49" fontId="35" fillId="24" borderId="72" xfId="77" applyNumberFormat="1" applyFont="1" applyFill="1" applyBorder="1" applyAlignment="1">
      <alignment horizontal="left" wrapText="1"/>
    </xf>
    <xf numFmtId="0" fontId="35" fillId="24" borderId="71" xfId="77" applyFont="1" applyFill="1" applyBorder="1" applyAlignment="1">
      <alignment horizontal="left" wrapText="1"/>
    </xf>
    <xf numFmtId="0" fontId="33" fillId="24" borderId="73" xfId="78" applyFont="1" applyFill="1" applyBorder="1" applyAlignment="1">
      <alignment horizontal="center" vertical="center"/>
    </xf>
    <xf numFmtId="0" fontId="33" fillId="24" borderId="74" xfId="78" applyFont="1" applyFill="1" applyBorder="1" applyAlignment="1">
      <alignment horizontal="center" vertical="center"/>
    </xf>
    <xf numFmtId="0" fontId="34" fillId="24" borderId="75" xfId="77" applyFont="1" applyFill="1" applyBorder="1" applyAlignment="1">
      <alignment horizontal="left" wrapText="1"/>
    </xf>
    <xf numFmtId="0" fontId="34" fillId="24" borderId="10" xfId="77" applyFont="1" applyFill="1" applyBorder="1" applyAlignment="1">
      <alignment horizontal="left" wrapText="1"/>
    </xf>
    <xf numFmtId="49" fontId="33" fillId="24" borderId="72" xfId="77" applyNumberFormat="1" applyFont="1" applyFill="1" applyBorder="1" applyAlignment="1">
      <alignment horizontal="left" wrapText="1"/>
    </xf>
    <xf numFmtId="0" fontId="33" fillId="24" borderId="71" xfId="77" applyNumberFormat="1" applyFont="1" applyFill="1" applyBorder="1" applyAlignment="1">
      <alignment horizontal="left" wrapText="1"/>
    </xf>
    <xf numFmtId="0" fontId="33" fillId="24" borderId="76" xfId="77" applyNumberFormat="1" applyFont="1" applyFill="1" applyBorder="1" applyAlignment="1">
      <alignment horizontal="left" wrapText="1"/>
    </xf>
    <xf numFmtId="0" fontId="35" fillId="24" borderId="77" xfId="77" applyFont="1" applyFill="1" applyBorder="1" applyAlignment="1">
      <alignment horizontal="left" wrapText="1"/>
    </xf>
    <xf numFmtId="0" fontId="35" fillId="24" borderId="78" xfId="77" applyFont="1" applyFill="1" applyBorder="1" applyAlignment="1">
      <alignment horizontal="left" wrapText="1"/>
    </xf>
    <xf numFmtId="0" fontId="35" fillId="24" borderId="79" xfId="77" applyFont="1" applyFill="1" applyBorder="1" applyAlignment="1">
      <alignment horizontal="left" wrapText="1"/>
    </xf>
    <xf numFmtId="0" fontId="35" fillId="24" borderId="80" xfId="77" applyFont="1" applyFill="1" applyBorder="1" applyAlignment="1">
      <alignment horizontal="left" wrapText="1"/>
    </xf>
    <xf numFmtId="0" fontId="35" fillId="24" borderId="81" xfId="77" applyFont="1" applyFill="1" applyBorder="1" applyAlignment="1">
      <alignment horizontal="left" wrapText="1"/>
    </xf>
    <xf numFmtId="0" fontId="34" fillId="24" borderId="75" xfId="78" applyFont="1" applyFill="1" applyBorder="1" applyAlignment="1">
      <alignment horizontal="center" vertical="center"/>
    </xf>
    <xf numFmtId="0" fontId="34" fillId="24" borderId="10" xfId="78" applyFont="1" applyFill="1" applyBorder="1" applyAlignment="1">
      <alignment horizontal="center" vertical="center"/>
    </xf>
    <xf numFmtId="0" fontId="34" fillId="24" borderId="65" xfId="77" applyFont="1" applyFill="1" applyBorder="1" applyAlignment="1">
      <alignment horizontal="left" wrapText="1"/>
    </xf>
    <xf numFmtId="0" fontId="34" fillId="24" borderId="66" xfId="77" applyFont="1" applyFill="1" applyBorder="1" applyAlignment="1">
      <alignment horizontal="left" wrapText="1"/>
    </xf>
    <xf numFmtId="0" fontId="34" fillId="24" borderId="67" xfId="77" applyFont="1" applyFill="1" applyBorder="1" applyAlignment="1">
      <alignment horizontal="left" wrapText="1"/>
    </xf>
    <xf numFmtId="0" fontId="34" fillId="24" borderId="34" xfId="77" applyFont="1" applyFill="1" applyBorder="1" applyAlignment="1">
      <alignment horizontal="left" wrapText="1"/>
    </xf>
    <xf numFmtId="0" fontId="34" fillId="24" borderId="26" xfId="77" applyFont="1" applyFill="1" applyBorder="1" applyAlignment="1">
      <alignment horizontal="left" wrapText="1"/>
    </xf>
    <xf numFmtId="0" fontId="34" fillId="24" borderId="27" xfId="77" applyFont="1" applyFill="1" applyBorder="1" applyAlignment="1">
      <alignment horizontal="left" wrapText="1"/>
    </xf>
    <xf numFmtId="0" fontId="33" fillId="0" borderId="82" xfId="78" applyFont="1" applyFill="1" applyBorder="1" applyAlignment="1">
      <alignment horizontal="left"/>
    </xf>
    <xf numFmtId="0" fontId="33" fillId="0" borderId="83" xfId="78" applyFont="1" applyFill="1" applyBorder="1" applyAlignment="1">
      <alignment horizontal="left"/>
    </xf>
    <xf numFmtId="0" fontId="33" fillId="0" borderId="84" xfId="78" applyFont="1" applyFill="1" applyBorder="1" applyAlignment="1">
      <alignment horizontal="left"/>
    </xf>
    <xf numFmtId="0" fontId="34" fillId="27" borderId="34" xfId="78" applyFont="1" applyFill="1" applyBorder="1" applyAlignment="1">
      <alignment horizontal="left"/>
    </xf>
    <xf numFmtId="0" fontId="34" fillId="27" borderId="26" xfId="78" applyFont="1" applyFill="1" applyBorder="1" applyAlignment="1">
      <alignment horizontal="left"/>
    </xf>
    <xf numFmtId="0" fontId="34" fillId="27" borderId="27" xfId="78" applyFont="1" applyFill="1" applyBorder="1" applyAlignment="1">
      <alignment horizontal="left"/>
    </xf>
    <xf numFmtId="0" fontId="49" fillId="29" borderId="39" xfId="78" applyFont="1" applyFill="1" applyBorder="1" applyAlignment="1">
      <alignment horizontal="center" vertical="top"/>
    </xf>
    <xf numFmtId="0" fontId="49" fillId="29" borderId="38" xfId="78" applyFont="1" applyFill="1" applyBorder="1" applyAlignment="1">
      <alignment horizontal="center" vertical="top"/>
    </xf>
    <xf numFmtId="0" fontId="49" fillId="29" borderId="85" xfId="78" applyFont="1" applyFill="1" applyBorder="1" applyAlignment="1">
      <alignment horizontal="center" vertical="top"/>
    </xf>
  </cellXfs>
  <cellStyles count="90">
    <cellStyle name="20% - Accent1" xfId="1" builtinId="30" customBuiltin="1"/>
    <cellStyle name="20% - Accent1 2" xfId="2"/>
    <cellStyle name="20% - Accent2" xfId="3" builtinId="34" customBuiltin="1"/>
    <cellStyle name="20% - Accent2 2" xfId="4"/>
    <cellStyle name="20% - Accent3" xfId="5" builtinId="38" customBuiltin="1"/>
    <cellStyle name="20% - Accent3 2" xfId="6"/>
    <cellStyle name="20% - Accent4" xfId="7" builtinId="42" customBuiltin="1"/>
    <cellStyle name="20% - Accent4 2" xfId="8"/>
    <cellStyle name="20% - Accent5" xfId="9" builtinId="46" customBuiltin="1"/>
    <cellStyle name="20% - Accent5 2" xfId="10"/>
    <cellStyle name="20% - Accent6" xfId="11" builtinId="50" customBuiltin="1"/>
    <cellStyle name="20% - Accent6 2" xfId="12"/>
    <cellStyle name="40% - Accent1" xfId="13" builtinId="31" customBuiltin="1"/>
    <cellStyle name="40% - Accent1 2" xfId="14"/>
    <cellStyle name="40% - Accent2" xfId="15" builtinId="35" customBuiltin="1"/>
    <cellStyle name="40% - Accent2 2" xfId="16"/>
    <cellStyle name="40% - Accent3" xfId="17" builtinId="39" customBuiltin="1"/>
    <cellStyle name="40% - Accent3 2" xfId="18"/>
    <cellStyle name="40% - Accent4" xfId="19" builtinId="43" customBuiltin="1"/>
    <cellStyle name="40% - Accent4 2" xfId="20"/>
    <cellStyle name="40% - Accent5" xfId="21" builtinId="47" customBuiltin="1"/>
    <cellStyle name="40% - Accent5 2" xfId="22"/>
    <cellStyle name="40% - Accent6" xfId="23" builtinId="51" customBuiltin="1"/>
    <cellStyle name="40% - Accent6 2" xfId="24"/>
    <cellStyle name="60% - Accent1" xfId="25" builtinId="32" customBuiltin="1"/>
    <cellStyle name="60% - Accent1 2" xfId="26"/>
    <cellStyle name="60% - Accent2" xfId="27" builtinId="36" customBuiltin="1"/>
    <cellStyle name="60% - Accent2 2" xfId="28"/>
    <cellStyle name="60% - Accent3" xfId="29" builtinId="40" customBuiltin="1"/>
    <cellStyle name="60% - Accent3 2" xfId="30"/>
    <cellStyle name="60% - Accent4" xfId="31" builtinId="44" customBuiltin="1"/>
    <cellStyle name="60% - Accent4 2" xfId="32"/>
    <cellStyle name="60% - Accent5" xfId="33" builtinId="48" customBuiltin="1"/>
    <cellStyle name="60% - Accent5 2" xfId="34"/>
    <cellStyle name="60% - Accent6" xfId="35" builtinId="52" customBuiltin="1"/>
    <cellStyle name="60% - Accent6 2" xfId="36"/>
    <cellStyle name="Accent1" xfId="37" builtinId="29" customBuiltin="1"/>
    <cellStyle name="Accent1 2" xfId="38"/>
    <cellStyle name="Accent2" xfId="39" builtinId="33" customBuiltin="1"/>
    <cellStyle name="Accent2 2" xfId="40"/>
    <cellStyle name="Accent3" xfId="41" builtinId="37" customBuiltin="1"/>
    <cellStyle name="Accent3 2" xfId="42"/>
    <cellStyle name="Accent4" xfId="43" builtinId="41" customBuiltin="1"/>
    <cellStyle name="Accent4 2" xfId="44"/>
    <cellStyle name="Accent5" xfId="45" builtinId="45" customBuiltin="1"/>
    <cellStyle name="Accent5 2" xfId="46"/>
    <cellStyle name="Accent6" xfId="47" builtinId="49" customBuiltin="1"/>
    <cellStyle name="Accent6 2" xfId="48"/>
    <cellStyle name="Bad" xfId="49" builtinId="27" customBuiltin="1"/>
    <cellStyle name="Bad 2" xfId="50"/>
    <cellStyle name="Calculation" xfId="51" builtinId="22" customBuiltin="1"/>
    <cellStyle name="Calculation 2" xfId="52"/>
    <cellStyle name="Check Cell" xfId="53" builtinId="23" customBuiltin="1"/>
    <cellStyle name="Check Cell 2" xfId="54"/>
    <cellStyle name="Explanatory Text" xfId="55" builtinId="53" customBuiltin="1"/>
    <cellStyle name="Explanatory Text 2" xfId="56"/>
    <cellStyle name="Good" xfId="57" builtinId="26" customBuiltin="1"/>
    <cellStyle name="Good 2" xfId="58"/>
    <cellStyle name="Heading 1" xfId="59" builtinId="16" customBuiltin="1"/>
    <cellStyle name="Heading 1 2" xfId="60"/>
    <cellStyle name="Heading 2" xfId="61" builtinId="17" customBuiltin="1"/>
    <cellStyle name="Heading 2 2" xfId="62"/>
    <cellStyle name="Heading 3" xfId="63" builtinId="18" customBuiltin="1"/>
    <cellStyle name="Heading 3 2" xfId="64"/>
    <cellStyle name="Heading 4" xfId="65" builtinId="19" customBuiltin="1"/>
    <cellStyle name="Heading 4 2" xfId="66"/>
    <cellStyle name="Hyperlink" xfId="67" builtinId="8"/>
    <cellStyle name="Input" xfId="68" builtinId="20" customBuiltin="1"/>
    <cellStyle name="Input 2" xfId="69"/>
    <cellStyle name="Linked Cell" xfId="70" builtinId="24" customBuiltin="1"/>
    <cellStyle name="Linked Cell 2" xfId="71"/>
    <cellStyle name="Neutral" xfId="72" builtinId="28" customBuiltin="1"/>
    <cellStyle name="Neutral 2" xfId="73"/>
    <cellStyle name="Normal" xfId="0" builtinId="0"/>
    <cellStyle name="Normal 2" xfId="74"/>
    <cellStyle name="Normal 3" xfId="75"/>
    <cellStyle name="Normal_Functional Test Case v1.0" xfId="76"/>
    <cellStyle name="Normal_Sheet1" xfId="77"/>
    <cellStyle name="Normal_Template_UnitTest Case_v0.9" xfId="78"/>
    <cellStyle name="Note" xfId="79" builtinId="10" customBuiltin="1"/>
    <cellStyle name="Note 2" xfId="80"/>
    <cellStyle name="Output" xfId="81" builtinId="21" customBuiltin="1"/>
    <cellStyle name="Output 2" xfId="82"/>
    <cellStyle name="Title" xfId="83" builtinId="15" customBuiltin="1"/>
    <cellStyle name="Title 2" xfId="84"/>
    <cellStyle name="Total" xfId="85" builtinId="25" customBuiltin="1"/>
    <cellStyle name="Total 2" xfId="86"/>
    <cellStyle name="Warning Text" xfId="87" builtinId="11" customBuiltin="1"/>
    <cellStyle name="Warning Text 2" xfId="88"/>
    <cellStyle name="標準_結合試験(AllOvertheWorld)" xfId="8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32603546511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96"/>
          <c:y val="0.26171875"/>
          <c:w val="0.39795918367346939"/>
          <c:h val="0.60937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Report'!$F$46:$H$46</c:f>
              <c:numCache>
                <c:formatCode>General</c:formatCode>
                <c:ptCount val="3"/>
                <c:pt idx="0">
                  <c:v>34</c:v>
                </c:pt>
                <c:pt idx="1">
                  <c:v>62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Report'!$F$45:$H$45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Report'!$F$46:$H$46</c:f>
              <c:numCache>
                <c:formatCode>General</c:formatCode>
                <c:ptCount val="3"/>
                <c:pt idx="0">
                  <c:v>34</c:v>
                </c:pt>
                <c:pt idx="1">
                  <c:v>62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58542987"/>
          <c:y val="0.39453207020997372"/>
          <c:w val="8.4183599001344311E-2"/>
          <c:h val="0.316406660104986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085201793722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7272727272727271"/>
          <c:w val="0.33856502242152464"/>
          <c:h val="0.5968379446640316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Report'!$C$46:$E$46</c:f>
              <c:numCache>
                <c:formatCode>General</c:formatCode>
                <c:ptCount val="3"/>
                <c:pt idx="0">
                  <c:v>96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Report'!$C$45:$E$45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Report'!$C$46:$E$46</c:f>
              <c:numCache>
                <c:formatCode>General</c:formatCode>
                <c:ptCount val="3"/>
                <c:pt idx="0">
                  <c:v>96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352"/>
          <c:y val="0.43873600780139632"/>
          <c:w val="0.1905829596412556"/>
          <c:h val="0.300395671884887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190500</xdr:rowOff>
    </xdr:from>
    <xdr:to>
      <xdr:col>0</xdr:col>
      <xdr:colOff>1628775</xdr:colOff>
      <xdr:row>1</xdr:row>
      <xdr:rowOff>762000</xdr:rowOff>
    </xdr:to>
    <xdr:pic>
      <xdr:nvPicPr>
        <xdr:cNvPr id="1127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425"/>
          <a:ext cx="16287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53</xdr:row>
      <xdr:rowOff>0</xdr:rowOff>
    </xdr:from>
    <xdr:to>
      <xdr:col>9</xdr:col>
      <xdr:colOff>0</xdr:colOff>
      <xdr:row>68</xdr:row>
      <xdr:rowOff>9525</xdr:rowOff>
    </xdr:to>
    <xdr:graphicFrame macro="">
      <xdr:nvGraphicFramePr>
        <xdr:cNvPr id="237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53</xdr:row>
      <xdr:rowOff>19050</xdr:rowOff>
    </xdr:from>
    <xdr:to>
      <xdr:col>3</xdr:col>
      <xdr:colOff>238125</xdr:colOff>
      <xdr:row>68</xdr:row>
      <xdr:rowOff>0</xdr:rowOff>
    </xdr:to>
    <xdr:graphicFrame macro="">
      <xdr:nvGraphicFramePr>
        <xdr:cNvPr id="237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91"/>
  <sheetViews>
    <sheetView workbookViewId="0"/>
  </sheetViews>
  <sheetFormatPr defaultRowHeight="14.25"/>
  <cols>
    <col min="1" max="1" width="119.375" style="97" customWidth="1"/>
    <col min="2" max="16384" width="9" style="97"/>
  </cols>
  <sheetData>
    <row r="1" spans="1:1" s="94" customFormat="1" ht="22.5">
      <c r="A1" s="93" t="s">
        <v>58</v>
      </c>
    </row>
    <row r="2" spans="1:1" s="94" customFormat="1" ht="22.5">
      <c r="A2" s="93"/>
    </row>
    <row r="3" spans="1:1" s="95" customFormat="1" ht="18">
      <c r="A3" s="98" t="s">
        <v>74</v>
      </c>
    </row>
    <row r="4" spans="1:1" ht="15" customHeight="1">
      <c r="A4" s="101" t="s">
        <v>56</v>
      </c>
    </row>
    <row r="5" spans="1:1" ht="15" customHeight="1">
      <c r="A5" s="101" t="s">
        <v>79</v>
      </c>
    </row>
    <row r="6" spans="1:1" ht="38.25">
      <c r="A6" s="102" t="s">
        <v>94</v>
      </c>
    </row>
    <row r="7" spans="1:1" ht="29.25" customHeight="1">
      <c r="A7" s="102" t="s">
        <v>97</v>
      </c>
    </row>
    <row r="8" spans="1:1" ht="30" customHeight="1">
      <c r="A8" s="103" t="s">
        <v>81</v>
      </c>
    </row>
    <row r="9" spans="1:1" s="106" customFormat="1" ht="16.5" customHeight="1">
      <c r="A9" s="105" t="s">
        <v>95</v>
      </c>
    </row>
    <row r="10" spans="1:1" ht="16.5" customHeight="1">
      <c r="A10" s="96"/>
    </row>
    <row r="11" spans="1:1" s="95" customFormat="1" ht="18">
      <c r="A11" s="98" t="s">
        <v>57</v>
      </c>
    </row>
    <row r="12" spans="1:1" s="99" customFormat="1" ht="15">
      <c r="A12" s="104" t="s">
        <v>48</v>
      </c>
    </row>
    <row r="13" spans="1:1" s="99" customFormat="1" ht="15">
      <c r="A13" s="104"/>
    </row>
    <row r="14" spans="1:1" s="99" customFormat="1" ht="15">
      <c r="A14" s="104"/>
    </row>
    <row r="15" spans="1:1" s="99" customFormat="1" ht="15">
      <c r="A15" s="104"/>
    </row>
    <row r="16" spans="1:1" s="99" customFormat="1" ht="15">
      <c r="A16" s="104"/>
    </row>
    <row r="17" spans="1:1" s="99" customFormat="1" ht="15">
      <c r="A17" s="104"/>
    </row>
    <row r="18" spans="1:1" s="99" customFormat="1" ht="15">
      <c r="A18" s="104"/>
    </row>
    <row r="19" spans="1:1" s="99" customFormat="1" ht="15">
      <c r="A19" s="104"/>
    </row>
    <row r="20" spans="1:1" s="99" customFormat="1" ht="15">
      <c r="A20" s="104"/>
    </row>
    <row r="21" spans="1:1" s="99" customFormat="1" ht="15">
      <c r="A21" s="104"/>
    </row>
    <row r="22" spans="1:1" s="99" customFormat="1" ht="15">
      <c r="A22" s="104"/>
    </row>
    <row r="23" spans="1:1" s="99" customFormat="1" ht="15">
      <c r="A23" s="104"/>
    </row>
    <row r="24" spans="1:1" s="99" customFormat="1" ht="15">
      <c r="A24" s="104"/>
    </row>
    <row r="25" spans="1:1" s="99" customFormat="1" ht="15">
      <c r="A25" s="104"/>
    </row>
    <row r="26" spans="1:1" s="99" customFormat="1" ht="15">
      <c r="A26" s="104"/>
    </row>
    <row r="27" spans="1:1" s="99" customFormat="1" ht="15">
      <c r="A27" s="104"/>
    </row>
    <row r="28" spans="1:1" s="99" customFormat="1" ht="15">
      <c r="A28" s="104"/>
    </row>
    <row r="29" spans="1:1" s="99" customFormat="1" ht="15">
      <c r="A29" s="104"/>
    </row>
    <row r="30" spans="1:1" s="99" customFormat="1" ht="15">
      <c r="A30" s="104"/>
    </row>
    <row r="31" spans="1:1" s="99" customFormat="1" ht="15">
      <c r="A31" s="104"/>
    </row>
    <row r="32" spans="1:1" s="99" customFormat="1" ht="15">
      <c r="A32" s="104"/>
    </row>
    <row r="33" spans="1:1" s="99" customFormat="1" ht="15">
      <c r="A33" s="104"/>
    </row>
    <row r="34" spans="1:1" s="99" customFormat="1" ht="15">
      <c r="A34" s="104"/>
    </row>
    <row r="35" spans="1:1" s="99" customFormat="1" ht="15">
      <c r="A35" s="104"/>
    </row>
    <row r="36" spans="1:1" s="99" customFormat="1" ht="15">
      <c r="A36" s="104"/>
    </row>
    <row r="37" spans="1:1" s="99" customFormat="1" ht="15">
      <c r="A37" s="104"/>
    </row>
    <row r="38" spans="1:1" s="99" customFormat="1" ht="15">
      <c r="A38" s="104"/>
    </row>
    <row r="39" spans="1:1" s="99" customFormat="1" ht="15">
      <c r="A39" s="104"/>
    </row>
    <row r="40" spans="1:1" s="99" customFormat="1" ht="15">
      <c r="A40" s="104"/>
    </row>
    <row r="41" spans="1:1" s="99" customFormat="1" ht="15">
      <c r="A41" s="104"/>
    </row>
    <row r="42" spans="1:1" s="99" customFormat="1" ht="15">
      <c r="A42" s="104"/>
    </row>
    <row r="43" spans="1:1" s="99" customFormat="1" ht="15">
      <c r="A43" s="104"/>
    </row>
    <row r="44" spans="1:1" s="99" customFormat="1" ht="15">
      <c r="A44" s="104"/>
    </row>
    <row r="45" spans="1:1" s="99" customFormat="1" ht="15">
      <c r="A45" s="104"/>
    </row>
    <row r="46" spans="1:1" s="99" customFormat="1" ht="15">
      <c r="A46" s="104"/>
    </row>
    <row r="47" spans="1:1" s="99" customFormat="1" ht="15">
      <c r="A47" s="104"/>
    </row>
    <row r="48" spans="1:1" s="99" customFormat="1" ht="15">
      <c r="A48" s="104"/>
    </row>
    <row r="49" spans="1:2" s="99" customFormat="1" ht="15">
      <c r="A49" s="104"/>
    </row>
    <row r="50" spans="1:2" s="99" customFormat="1" ht="15">
      <c r="A50" s="104"/>
    </row>
    <row r="51" spans="1:2" s="99" customFormat="1" ht="15">
      <c r="A51" s="104"/>
    </row>
    <row r="52" spans="1:2" s="99" customFormat="1" ht="15">
      <c r="A52" s="104"/>
    </row>
    <row r="53" spans="1:2" s="99" customFormat="1" ht="15">
      <c r="A53" s="104"/>
    </row>
    <row r="54" spans="1:2" s="99" customFormat="1" ht="15">
      <c r="A54" s="104"/>
    </row>
    <row r="55" spans="1:2" ht="25.5">
      <c r="A55" s="101" t="s">
        <v>82</v>
      </c>
    </row>
    <row r="56" spans="1:2">
      <c r="A56" s="101" t="s">
        <v>83</v>
      </c>
    </row>
    <row r="57" spans="1:2">
      <c r="A57" s="102" t="s">
        <v>84</v>
      </c>
    </row>
    <row r="58" spans="1:2">
      <c r="A58" s="96"/>
    </row>
    <row r="59" spans="1:2" s="99" customFormat="1" ht="15">
      <c r="A59" s="104" t="s">
        <v>59</v>
      </c>
    </row>
    <row r="60" spans="1:2">
      <c r="A60" s="101" t="s">
        <v>60</v>
      </c>
      <c r="B60" s="96"/>
    </row>
    <row r="61" spans="1:2">
      <c r="A61" s="104" t="s">
        <v>85</v>
      </c>
    </row>
    <row r="62" spans="1:2">
      <c r="A62" s="101" t="s">
        <v>61</v>
      </c>
      <c r="B62" s="96"/>
    </row>
    <row r="63" spans="1:2" ht="25.5">
      <c r="A63" s="102" t="s">
        <v>62</v>
      </c>
    </row>
    <row r="64" spans="1:2">
      <c r="A64" s="101" t="s">
        <v>63</v>
      </c>
      <c r="B64" s="100"/>
    </row>
    <row r="65" spans="1:4">
      <c r="A65" s="101" t="s">
        <v>64</v>
      </c>
      <c r="B65" s="96"/>
    </row>
    <row r="66" spans="1:4">
      <c r="A66" s="101" t="s">
        <v>98</v>
      </c>
      <c r="B66" s="96"/>
    </row>
    <row r="67" spans="1:4">
      <c r="A67" s="101" t="s">
        <v>65</v>
      </c>
      <c r="B67" s="96"/>
      <c r="C67" s="96" t="s">
        <v>44</v>
      </c>
      <c r="D67" s="96" t="s">
        <v>44</v>
      </c>
    </row>
    <row r="68" spans="1:4">
      <c r="A68" s="101" t="s">
        <v>45</v>
      </c>
    </row>
    <row r="69" spans="1:4">
      <c r="A69" s="101" t="s">
        <v>75</v>
      </c>
      <c r="B69" s="96"/>
    </row>
    <row r="70" spans="1:4">
      <c r="A70" s="101" t="s">
        <v>76</v>
      </c>
    </row>
    <row r="71" spans="1:4">
      <c r="A71" s="101" t="s">
        <v>77</v>
      </c>
    </row>
    <row r="72" spans="1:4">
      <c r="A72" s="101" t="s">
        <v>78</v>
      </c>
      <c r="B72" s="96"/>
      <c r="C72" s="96" t="s">
        <v>44</v>
      </c>
    </row>
    <row r="73" spans="1:4">
      <c r="A73" s="104" t="s">
        <v>86</v>
      </c>
    </row>
    <row r="74" spans="1:4" ht="30" customHeight="1">
      <c r="A74" s="102" t="s">
        <v>66</v>
      </c>
    </row>
    <row r="75" spans="1:4">
      <c r="A75" s="101" t="s">
        <v>46</v>
      </c>
    </row>
    <row r="76" spans="1:4">
      <c r="A76" s="101" t="s">
        <v>67</v>
      </c>
    </row>
    <row r="77" spans="1:4">
      <c r="A77" s="101" t="s">
        <v>68</v>
      </c>
      <c r="B77" s="96"/>
    </row>
    <row r="78" spans="1:4">
      <c r="A78" s="101" t="s">
        <v>69</v>
      </c>
      <c r="B78" s="96"/>
    </row>
    <row r="79" spans="1:4">
      <c r="A79" s="104" t="s">
        <v>87</v>
      </c>
    </row>
    <row r="80" spans="1:4">
      <c r="A80" s="101" t="s">
        <v>70</v>
      </c>
    </row>
    <row r="81" spans="1:2" ht="38.25">
      <c r="A81" s="103" t="s">
        <v>80</v>
      </c>
      <c r="B81" s="96"/>
    </row>
    <row r="82" spans="1:2">
      <c r="A82" s="103"/>
      <c r="B82" s="96"/>
    </row>
    <row r="83" spans="1:2" s="99" customFormat="1" ht="15">
      <c r="A83" s="104" t="s">
        <v>71</v>
      </c>
    </row>
    <row r="84" spans="1:2">
      <c r="A84" s="101" t="s">
        <v>88</v>
      </c>
    </row>
    <row r="85" spans="1:2">
      <c r="A85" s="101" t="s">
        <v>89</v>
      </c>
    </row>
    <row r="86" spans="1:2">
      <c r="A86" s="101" t="s">
        <v>90</v>
      </c>
    </row>
    <row r="87" spans="1:2">
      <c r="A87" s="101" t="s">
        <v>91</v>
      </c>
    </row>
    <row r="88" spans="1:2">
      <c r="A88" s="101" t="s">
        <v>92</v>
      </c>
    </row>
    <row r="89" spans="1:2">
      <c r="A89" s="101" t="s">
        <v>93</v>
      </c>
    </row>
    <row r="90" spans="1:2">
      <c r="A90" s="96" t="s">
        <v>47</v>
      </c>
    </row>
    <row r="91" spans="1:2">
      <c r="A91" s="96"/>
    </row>
  </sheetData>
  <phoneticPr fontId="38"/>
  <pageMargins left="0.75" right="0.75" top="0.7" bottom="0.65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T60"/>
  <sheetViews>
    <sheetView zoomScaleNormal="100" workbookViewId="0">
      <selection activeCell="B10" sqref="B10"/>
    </sheetView>
  </sheetViews>
  <sheetFormatPr defaultRowHeight="13.5" customHeight="1"/>
  <cols>
    <col min="1" max="1" width="10.5" style="75" customWidth="1"/>
    <col min="2" max="2" width="13.375" style="78" customWidth="1"/>
    <col min="3" max="3" width="15.375" style="75" customWidth="1"/>
    <col min="4" max="4" width="45.75" style="76" customWidth="1"/>
    <col min="5" max="6" width="2.875" style="75" customWidth="1"/>
    <col min="7" max="7" width="2.625" style="75" customWidth="1"/>
    <col min="8" max="19" width="2.875" style="75" customWidth="1"/>
    <col min="20" max="16384" width="9" style="75"/>
  </cols>
  <sheetData>
    <row r="1" spans="1:20" ht="13.5" customHeight="1" thickBot="1">
      <c r="A1" s="73"/>
      <c r="B1" s="74"/>
    </row>
    <row r="2" spans="1:20" ht="13.5" customHeight="1">
      <c r="A2" s="231" t="s">
        <v>49</v>
      </c>
      <c r="B2" s="232"/>
      <c r="C2" s="233" t="s">
        <v>131</v>
      </c>
      <c r="D2" s="234"/>
      <c r="E2" s="249" t="s">
        <v>14</v>
      </c>
      <c r="F2" s="250"/>
      <c r="G2" s="250"/>
      <c r="H2" s="251"/>
      <c r="I2" s="239" t="str">
        <f>C2</f>
        <v>SubmitProject</v>
      </c>
      <c r="J2" s="240"/>
      <c r="K2" s="240"/>
      <c r="L2" s="240"/>
      <c r="M2" s="240"/>
      <c r="N2" s="240"/>
      <c r="O2" s="240"/>
      <c r="P2" s="240"/>
      <c r="Q2" s="240"/>
      <c r="R2" s="241"/>
      <c r="T2" s="77"/>
    </row>
    <row r="3" spans="1:20" ht="30" customHeight="1">
      <c r="A3" s="237" t="s">
        <v>50</v>
      </c>
      <c r="B3" s="238"/>
      <c r="C3" s="245" t="str">
        <f>Cover!F4</f>
        <v>HuyNMSE02723</v>
      </c>
      <c r="D3" s="246"/>
      <c r="E3" s="252" t="s">
        <v>51</v>
      </c>
      <c r="F3" s="253"/>
      <c r="G3" s="253"/>
      <c r="H3" s="254"/>
      <c r="I3" s="242" t="str">
        <f>C3</f>
        <v>HuyNMSE02723</v>
      </c>
      <c r="J3" s="243"/>
      <c r="K3" s="243"/>
      <c r="L3" s="243"/>
      <c r="M3" s="243"/>
      <c r="N3" s="243"/>
      <c r="O3" s="243"/>
      <c r="P3" s="243"/>
      <c r="Q3" s="243"/>
      <c r="R3" s="244"/>
    </row>
    <row r="4" spans="1:20" ht="13.5" customHeight="1">
      <c r="A4" s="237" t="s">
        <v>52</v>
      </c>
      <c r="B4" s="238"/>
      <c r="C4" s="212"/>
      <c r="D4" s="212"/>
      <c r="E4" s="213"/>
      <c r="F4" s="213"/>
      <c r="G4" s="213"/>
      <c r="H4" s="213"/>
      <c r="I4" s="212"/>
      <c r="J4" s="212"/>
      <c r="K4" s="212"/>
      <c r="L4" s="212"/>
      <c r="M4" s="212"/>
      <c r="N4" s="212"/>
      <c r="O4" s="212"/>
      <c r="P4" s="212"/>
      <c r="Q4" s="212"/>
      <c r="R4" s="214"/>
    </row>
    <row r="5" spans="1:20" ht="13.5" customHeight="1">
      <c r="A5" s="247" t="s">
        <v>20</v>
      </c>
      <c r="B5" s="248"/>
      <c r="C5" s="230" t="s">
        <v>21</v>
      </c>
      <c r="D5" s="216"/>
      <c r="E5" s="215" t="s">
        <v>22</v>
      </c>
      <c r="F5" s="216"/>
      <c r="G5" s="216"/>
      <c r="H5" s="227"/>
      <c r="I5" s="216" t="s">
        <v>53</v>
      </c>
      <c r="J5" s="216"/>
      <c r="K5" s="216"/>
      <c r="L5" s="215" t="s">
        <v>23</v>
      </c>
      <c r="M5" s="216"/>
      <c r="N5" s="216"/>
      <c r="O5" s="216"/>
      <c r="P5" s="216"/>
      <c r="Q5" s="216"/>
      <c r="R5" s="217"/>
      <c r="T5" s="77"/>
    </row>
    <row r="6" spans="1:20" ht="13.5" customHeight="1" thickBot="1">
      <c r="A6" s="235">
        <f>COUNTIF(E26:HM26,"P")</f>
        <v>4</v>
      </c>
      <c r="B6" s="236"/>
      <c r="C6" s="229">
        <f>COUNTIF(E26:HO26,"F")</f>
        <v>0</v>
      </c>
      <c r="D6" s="219"/>
      <c r="E6" s="218">
        <f>SUM(L6,- A6,- C6)</f>
        <v>0</v>
      </c>
      <c r="F6" s="219"/>
      <c r="G6" s="219"/>
      <c r="H6" s="228"/>
      <c r="I6" s="152">
        <f>COUNTIF(E25:HM25,"N")</f>
        <v>1</v>
      </c>
      <c r="J6" s="152">
        <f>COUNTIF(E25:HM25,"A")</f>
        <v>3</v>
      </c>
      <c r="K6" s="152">
        <f>COUNTIF(E25:HO25,"B")</f>
        <v>0</v>
      </c>
      <c r="L6" s="218">
        <f>COUNTA(E8:R8)</f>
        <v>4</v>
      </c>
      <c r="M6" s="219"/>
      <c r="N6" s="219"/>
      <c r="O6" s="219"/>
      <c r="P6" s="219"/>
      <c r="Q6" s="219"/>
      <c r="R6" s="220"/>
      <c r="S6" s="153"/>
    </row>
    <row r="7" spans="1:20" ht="11.25" thickBot="1"/>
    <row r="8" spans="1:20" ht="46.5" customHeight="1" thickTop="1" thickBot="1">
      <c r="A8" s="127"/>
      <c r="B8" s="123"/>
      <c r="C8" s="124"/>
      <c r="D8" s="125"/>
      <c r="E8" s="126" t="s">
        <v>31</v>
      </c>
      <c r="F8" s="126" t="s">
        <v>32</v>
      </c>
      <c r="G8" s="126" t="s">
        <v>33</v>
      </c>
      <c r="H8" s="126" t="s">
        <v>34</v>
      </c>
      <c r="I8" s="126"/>
      <c r="J8" s="126"/>
      <c r="K8" s="126"/>
      <c r="L8" s="126"/>
      <c r="M8" s="126"/>
      <c r="N8" s="126"/>
      <c r="O8" s="126"/>
      <c r="P8" s="126"/>
      <c r="Q8" s="126"/>
      <c r="R8" s="170"/>
      <c r="S8" s="153"/>
    </row>
    <row r="9" spans="1:20" ht="13.5" customHeight="1">
      <c r="A9" s="116" t="s">
        <v>108</v>
      </c>
      <c r="B9" s="120" t="s">
        <v>162</v>
      </c>
      <c r="C9" s="121"/>
      <c r="D9" s="122"/>
      <c r="E9" s="110"/>
      <c r="F9" s="110" t="s">
        <v>72</v>
      </c>
      <c r="G9" s="110" t="s">
        <v>72</v>
      </c>
      <c r="H9" s="110" t="s">
        <v>72</v>
      </c>
      <c r="I9" s="128"/>
      <c r="J9" s="128"/>
      <c r="K9" s="128"/>
      <c r="L9" s="128"/>
      <c r="M9" s="154"/>
      <c r="N9" s="154"/>
      <c r="O9" s="154"/>
      <c r="P9" s="154"/>
      <c r="Q9" s="154"/>
      <c r="R9" s="128"/>
    </row>
    <row r="10" spans="1:20" ht="13.5" customHeight="1">
      <c r="A10" s="116"/>
      <c r="B10" s="120" t="s">
        <v>163</v>
      </c>
      <c r="C10" s="121"/>
      <c r="D10" s="122"/>
      <c r="E10" s="130" t="s">
        <v>72</v>
      </c>
      <c r="F10" s="130"/>
      <c r="G10" s="130"/>
      <c r="H10" s="128"/>
      <c r="I10" s="128"/>
      <c r="J10" s="128"/>
      <c r="K10" s="128"/>
      <c r="L10" s="128"/>
      <c r="M10" s="154"/>
      <c r="N10" s="154"/>
      <c r="O10" s="154"/>
      <c r="P10" s="154"/>
      <c r="Q10" s="154"/>
      <c r="R10" s="128"/>
    </row>
    <row r="11" spans="1:20" ht="13.5" customHeight="1">
      <c r="A11" s="116"/>
      <c r="B11" s="120" t="s">
        <v>168</v>
      </c>
      <c r="C11" s="121"/>
      <c r="D11" s="122"/>
      <c r="E11" s="130" t="s">
        <v>72</v>
      </c>
      <c r="F11" s="130"/>
      <c r="G11" s="110" t="s">
        <v>72</v>
      </c>
      <c r="H11" s="110" t="s">
        <v>72</v>
      </c>
      <c r="I11" s="128"/>
      <c r="J11" s="128"/>
      <c r="K11" s="128"/>
      <c r="L11" s="128"/>
      <c r="M11" s="154"/>
      <c r="N11" s="154"/>
      <c r="O11" s="154"/>
      <c r="P11" s="154"/>
      <c r="Q11" s="154"/>
      <c r="R11" s="128"/>
    </row>
    <row r="12" spans="1:20" ht="13.5" customHeight="1">
      <c r="A12" s="116"/>
      <c r="B12" s="120" t="s">
        <v>169</v>
      </c>
      <c r="C12" s="121"/>
      <c r="D12" s="122"/>
      <c r="E12" s="130"/>
      <c r="F12" s="110" t="s">
        <v>72</v>
      </c>
      <c r="G12" s="130"/>
      <c r="H12" s="128"/>
      <c r="I12" s="128"/>
      <c r="J12" s="128"/>
      <c r="K12" s="128"/>
      <c r="L12" s="128"/>
      <c r="M12" s="154"/>
      <c r="N12" s="154"/>
      <c r="O12" s="154"/>
      <c r="P12" s="154"/>
      <c r="Q12" s="154"/>
      <c r="R12" s="128"/>
    </row>
    <row r="13" spans="1:20" ht="13.5" customHeight="1">
      <c r="A13" s="116"/>
      <c r="B13" s="120"/>
      <c r="C13" s="121"/>
      <c r="D13" s="122"/>
      <c r="E13" s="130"/>
      <c r="F13" s="130"/>
      <c r="G13" s="130"/>
      <c r="H13" s="128"/>
      <c r="I13" s="128"/>
      <c r="J13" s="128"/>
      <c r="K13" s="128"/>
      <c r="L13" s="128"/>
      <c r="M13" s="154"/>
      <c r="N13" s="154"/>
      <c r="O13" s="154"/>
      <c r="P13" s="154"/>
      <c r="Q13" s="154"/>
      <c r="R13" s="128"/>
    </row>
    <row r="14" spans="1:20" ht="13.5" customHeight="1" thickBot="1">
      <c r="A14" s="116"/>
      <c r="B14" s="120"/>
      <c r="C14" s="121"/>
      <c r="D14" s="122"/>
      <c r="E14" s="130"/>
      <c r="F14" s="130"/>
      <c r="G14" s="130"/>
      <c r="H14" s="128"/>
      <c r="I14" s="128"/>
      <c r="J14" s="128"/>
      <c r="K14" s="128"/>
      <c r="L14" s="128"/>
      <c r="M14" s="154"/>
      <c r="N14" s="154"/>
      <c r="O14" s="154"/>
      <c r="P14" s="154"/>
      <c r="Q14" s="154"/>
      <c r="R14" s="128"/>
    </row>
    <row r="15" spans="1:20" ht="13.5" customHeight="1">
      <c r="A15" s="119" t="s">
        <v>54</v>
      </c>
      <c r="B15" s="120" t="s">
        <v>120</v>
      </c>
      <c r="C15" s="121"/>
      <c r="D15" s="122"/>
      <c r="E15" s="128"/>
      <c r="F15" s="128"/>
      <c r="G15" s="128"/>
      <c r="H15" s="128"/>
      <c r="I15" s="128"/>
      <c r="J15" s="128"/>
      <c r="K15" s="128"/>
      <c r="L15" s="128"/>
      <c r="M15" s="154"/>
      <c r="N15" s="154"/>
      <c r="O15" s="154"/>
      <c r="P15" s="154"/>
      <c r="Q15" s="154"/>
      <c r="R15" s="128"/>
    </row>
    <row r="16" spans="1:20" ht="13.5" customHeight="1">
      <c r="A16" s="116"/>
      <c r="B16" s="158"/>
      <c r="C16" s="155"/>
      <c r="D16" s="156" t="s">
        <v>35</v>
      </c>
      <c r="E16" s="110"/>
      <c r="F16" s="110"/>
      <c r="G16" s="110"/>
      <c r="H16" s="110" t="s">
        <v>72</v>
      </c>
      <c r="I16" s="110"/>
      <c r="J16" s="110"/>
      <c r="K16" s="110"/>
      <c r="L16" s="110"/>
      <c r="M16" s="157"/>
      <c r="N16" s="157"/>
      <c r="O16" s="157"/>
      <c r="P16" s="157"/>
      <c r="Q16" s="157"/>
      <c r="R16" s="110"/>
    </row>
    <row r="17" spans="1:18" ht="13.5" customHeight="1">
      <c r="A17" s="116"/>
      <c r="B17" s="158"/>
      <c r="C17" s="155"/>
      <c r="D17" s="156" t="s">
        <v>116</v>
      </c>
      <c r="E17" s="110" t="s">
        <v>72</v>
      </c>
      <c r="F17" s="110"/>
      <c r="G17" s="110" t="s">
        <v>72</v>
      </c>
      <c r="H17" s="110"/>
      <c r="I17" s="110"/>
      <c r="J17" s="110"/>
      <c r="K17" s="110"/>
      <c r="L17" s="110"/>
      <c r="M17" s="157"/>
      <c r="N17" s="157"/>
      <c r="O17" s="157"/>
      <c r="P17" s="157"/>
      <c r="Q17" s="157"/>
      <c r="R17" s="110"/>
    </row>
    <row r="18" spans="1:18" ht="13.5" customHeight="1">
      <c r="A18" s="116"/>
      <c r="B18" s="158"/>
      <c r="C18" s="155"/>
      <c r="D18" s="156" t="s">
        <v>115</v>
      </c>
      <c r="E18" s="110"/>
      <c r="F18" s="110" t="s">
        <v>72</v>
      </c>
      <c r="G18" s="110"/>
      <c r="H18" s="110"/>
      <c r="I18" s="110"/>
      <c r="J18" s="110"/>
      <c r="K18" s="110"/>
      <c r="L18" s="110"/>
      <c r="M18" s="157"/>
      <c r="N18" s="157"/>
      <c r="O18" s="110"/>
      <c r="P18" s="110"/>
      <c r="Q18" s="157"/>
      <c r="R18" s="110"/>
    </row>
    <row r="19" spans="1:18" ht="14.25" customHeight="1">
      <c r="A19" s="116"/>
      <c r="B19" s="177" t="s">
        <v>164</v>
      </c>
      <c r="C19" s="79"/>
      <c r="D19" s="80"/>
      <c r="E19" s="130"/>
      <c r="F19" s="130"/>
      <c r="G19" s="130"/>
      <c r="H19" s="130"/>
      <c r="I19" s="110"/>
      <c r="J19" s="110"/>
      <c r="K19" s="110"/>
      <c r="L19" s="110"/>
      <c r="M19" s="157"/>
      <c r="N19" s="157"/>
      <c r="O19" s="110"/>
      <c r="P19" s="110"/>
      <c r="Q19" s="157"/>
      <c r="R19" s="110"/>
    </row>
    <row r="20" spans="1:18" ht="14.25" customHeight="1">
      <c r="A20" s="116"/>
      <c r="B20" s="159"/>
      <c r="C20" s="79" t="s">
        <v>165</v>
      </c>
      <c r="D20" s="80">
        <v>1</v>
      </c>
      <c r="E20" s="110"/>
      <c r="F20" s="110" t="s">
        <v>72</v>
      </c>
      <c r="G20" s="110" t="s">
        <v>72</v>
      </c>
      <c r="H20" s="110" t="s">
        <v>72</v>
      </c>
      <c r="I20" s="110"/>
      <c r="J20" s="110"/>
      <c r="K20" s="110"/>
      <c r="L20" s="110"/>
      <c r="M20" s="157"/>
      <c r="N20" s="157"/>
      <c r="O20" s="157"/>
      <c r="P20" s="157"/>
      <c r="Q20" s="157"/>
      <c r="R20" s="110"/>
    </row>
    <row r="21" spans="1:18" ht="14.25" customHeight="1" thickBot="1">
      <c r="A21" s="116"/>
      <c r="B21" s="81"/>
      <c r="C21" s="82" t="s">
        <v>165</v>
      </c>
      <c r="D21" s="83">
        <v>10</v>
      </c>
      <c r="E21" s="110" t="s">
        <v>72</v>
      </c>
      <c r="F21" s="110"/>
      <c r="G21" s="110"/>
      <c r="H21" s="110"/>
      <c r="I21" s="110"/>
      <c r="J21" s="157"/>
      <c r="K21" s="157"/>
      <c r="L21" s="157"/>
      <c r="M21" s="157"/>
      <c r="N21" s="110"/>
      <c r="O21" s="110"/>
      <c r="P21" s="110"/>
      <c r="Q21" s="157"/>
      <c r="R21" s="110"/>
    </row>
    <row r="22" spans="1:18" ht="13.5" customHeight="1" thickTop="1">
      <c r="A22" s="118" t="s">
        <v>55</v>
      </c>
      <c r="B22" s="84" t="s">
        <v>122</v>
      </c>
      <c r="C22" s="85"/>
      <c r="D22" s="86"/>
      <c r="E22" s="130" t="s">
        <v>72</v>
      </c>
      <c r="F22" s="110"/>
      <c r="G22" s="130"/>
      <c r="H22" s="110"/>
      <c r="I22" s="110"/>
      <c r="J22" s="157"/>
      <c r="K22" s="157"/>
      <c r="L22" s="157"/>
      <c r="M22" s="157"/>
      <c r="N22" s="110"/>
      <c r="O22" s="110"/>
      <c r="P22" s="110"/>
      <c r="Q22" s="157"/>
      <c r="R22" s="110"/>
    </row>
    <row r="23" spans="1:18" ht="13.5" customHeight="1">
      <c r="A23" s="117"/>
      <c r="B23" s="87" t="s">
        <v>172</v>
      </c>
      <c r="C23" s="88"/>
      <c r="D23" s="89"/>
      <c r="E23" s="110"/>
      <c r="F23" s="110" t="s">
        <v>72</v>
      </c>
      <c r="G23" s="110"/>
      <c r="H23" s="110" t="s">
        <v>72</v>
      </c>
      <c r="I23" s="110"/>
      <c r="J23" s="110"/>
      <c r="K23" s="110"/>
      <c r="L23" s="110"/>
      <c r="M23" s="157"/>
      <c r="N23" s="157"/>
      <c r="O23" s="157"/>
      <c r="P23" s="157"/>
      <c r="Q23" s="157"/>
      <c r="R23" s="110"/>
    </row>
    <row r="24" spans="1:18" ht="13.5" customHeight="1" thickBot="1">
      <c r="A24" s="117"/>
      <c r="B24" s="84" t="s">
        <v>173</v>
      </c>
      <c r="C24" s="84"/>
      <c r="D24" s="89"/>
      <c r="E24" s="110"/>
      <c r="F24" s="110"/>
      <c r="G24" s="110" t="s">
        <v>72</v>
      </c>
      <c r="H24" s="110"/>
      <c r="I24" s="110"/>
      <c r="J24" s="110"/>
      <c r="K24" s="110"/>
      <c r="L24" s="110"/>
      <c r="M24" s="157"/>
      <c r="N24" s="157"/>
      <c r="O24" s="110"/>
      <c r="P24" s="110"/>
      <c r="Q24" s="157"/>
      <c r="R24" s="110"/>
    </row>
    <row r="25" spans="1:18" ht="13.5" customHeight="1" thickTop="1">
      <c r="A25" s="118" t="s">
        <v>36</v>
      </c>
      <c r="B25" s="255" t="s">
        <v>37</v>
      </c>
      <c r="C25" s="256"/>
      <c r="D25" s="257"/>
      <c r="E25" s="169" t="s">
        <v>40</v>
      </c>
      <c r="F25" s="169" t="s">
        <v>40</v>
      </c>
      <c r="G25" s="169" t="s">
        <v>38</v>
      </c>
      <c r="H25" s="169" t="s">
        <v>40</v>
      </c>
      <c r="I25" s="169"/>
      <c r="J25" s="169"/>
      <c r="K25" s="169"/>
      <c r="L25" s="169"/>
      <c r="M25" s="169"/>
      <c r="N25" s="169"/>
      <c r="O25" s="169"/>
      <c r="P25" s="169"/>
      <c r="Q25" s="169"/>
      <c r="R25" s="169"/>
    </row>
    <row r="26" spans="1:18" ht="13.5" customHeight="1">
      <c r="A26" s="117"/>
      <c r="B26" s="224" t="s">
        <v>41</v>
      </c>
      <c r="C26" s="225"/>
      <c r="D26" s="226"/>
      <c r="E26" s="110" t="s">
        <v>42</v>
      </c>
      <c r="F26" s="110" t="s">
        <v>42</v>
      </c>
      <c r="G26" s="110" t="s">
        <v>42</v>
      </c>
      <c r="H26" s="110" t="s">
        <v>42</v>
      </c>
      <c r="I26" s="110"/>
      <c r="J26" s="110"/>
      <c r="K26" s="110"/>
      <c r="L26" s="110"/>
      <c r="M26" s="110"/>
      <c r="N26" s="110"/>
      <c r="O26" s="110"/>
      <c r="P26" s="110"/>
      <c r="Q26" s="110"/>
      <c r="R26" s="110"/>
    </row>
    <row r="27" spans="1:18" ht="64.5" customHeight="1">
      <c r="A27" s="117"/>
      <c r="B27" s="209" t="s">
        <v>43</v>
      </c>
      <c r="C27" s="210"/>
      <c r="D27" s="211"/>
      <c r="E27" s="90">
        <v>42334</v>
      </c>
      <c r="F27" s="90">
        <v>42334</v>
      </c>
      <c r="G27" s="90">
        <v>42334</v>
      </c>
      <c r="H27" s="90">
        <v>42334</v>
      </c>
      <c r="I27" s="90"/>
      <c r="J27" s="90"/>
      <c r="K27" s="90"/>
      <c r="L27" s="90"/>
      <c r="M27" s="90"/>
      <c r="N27" s="90"/>
      <c r="O27" s="90"/>
      <c r="P27" s="90"/>
      <c r="Q27" s="90"/>
      <c r="R27" s="90"/>
    </row>
    <row r="28" spans="1:18" ht="13.5" customHeight="1">
      <c r="A28" s="115"/>
    </row>
    <row r="45" spans="2:4" ht="24" customHeight="1">
      <c r="B45" s="75"/>
      <c r="D45" s="75"/>
    </row>
    <row r="46" spans="2:4" ht="39" customHeight="1">
      <c r="B46" s="75"/>
      <c r="D46" s="75"/>
    </row>
    <row r="58" spans="2:4" ht="57" customHeight="1">
      <c r="B58" s="75"/>
      <c r="D58" s="75"/>
    </row>
    <row r="59" spans="2:4" ht="10.5">
      <c r="B59" s="75"/>
      <c r="D59" s="75"/>
    </row>
    <row r="60" spans="2:4" ht="10.5">
      <c r="B60" s="75"/>
      <c r="D60" s="75"/>
    </row>
  </sheetData>
  <mergeCells count="22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R4"/>
    <mergeCell ref="A5:B5"/>
    <mergeCell ref="C5:D5"/>
    <mergeCell ref="E5:H5"/>
    <mergeCell ref="I5:K5"/>
    <mergeCell ref="L5:R5"/>
    <mergeCell ref="B27:D27"/>
    <mergeCell ref="A6:B6"/>
    <mergeCell ref="C6:D6"/>
    <mergeCell ref="E6:H6"/>
    <mergeCell ref="L6:R6"/>
    <mergeCell ref="B26:D26"/>
    <mergeCell ref="B25:D25"/>
  </mergeCells>
  <dataValidations count="3">
    <dataValidation type="list" allowBlank="1" showInputMessage="1" showErrorMessage="1" sqref="E26:R26">
      <formula1>"P,F, "</formula1>
    </dataValidation>
    <dataValidation type="list" allowBlank="1" showInputMessage="1" showErrorMessage="1" sqref="E25:R25">
      <formula1>"N,A,B, "</formula1>
    </dataValidation>
    <dataValidation type="list" allowBlank="1" showInputMessage="1" showErrorMessage="1" sqref="E24:R24 E9:G23 H9 H11 H15:R23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zoomScaleNormal="100" workbookViewId="0">
      <selection activeCell="D23" sqref="D23"/>
    </sheetView>
  </sheetViews>
  <sheetFormatPr defaultRowHeight="13.5" customHeight="1"/>
  <cols>
    <col min="1" max="1" width="10.5" style="75" customWidth="1"/>
    <col min="2" max="2" width="13.375" style="78" customWidth="1"/>
    <col min="3" max="3" width="15.375" style="75" customWidth="1"/>
    <col min="4" max="4" width="60.375" style="76" customWidth="1"/>
    <col min="5" max="6" width="2.875" style="75" customWidth="1"/>
    <col min="7" max="7" width="2.625" style="75" customWidth="1"/>
    <col min="8" max="19" width="2.875" style="75" customWidth="1"/>
    <col min="20" max="16384" width="9" style="75"/>
  </cols>
  <sheetData>
    <row r="1" spans="1:20" ht="13.5" customHeight="1" thickBot="1">
      <c r="A1" s="73"/>
      <c r="B1" s="74"/>
    </row>
    <row r="2" spans="1:20" ht="13.5" customHeight="1">
      <c r="A2" s="231" t="s">
        <v>49</v>
      </c>
      <c r="B2" s="232"/>
      <c r="C2" s="233" t="s">
        <v>153</v>
      </c>
      <c r="D2" s="234"/>
      <c r="E2" s="249" t="s">
        <v>14</v>
      </c>
      <c r="F2" s="250"/>
      <c r="G2" s="250"/>
      <c r="H2" s="251"/>
      <c r="I2" s="239" t="str">
        <f>C2</f>
        <v>DeleteRewardPkg</v>
      </c>
      <c r="J2" s="240"/>
      <c r="K2" s="240"/>
      <c r="L2" s="240"/>
      <c r="M2" s="240"/>
      <c r="N2" s="240"/>
      <c r="O2" s="240"/>
      <c r="P2" s="240"/>
      <c r="Q2" s="240"/>
      <c r="R2" s="241"/>
      <c r="T2" s="77"/>
    </row>
    <row r="3" spans="1:20" ht="30" customHeight="1">
      <c r="A3" s="237" t="s">
        <v>50</v>
      </c>
      <c r="B3" s="238"/>
      <c r="C3" s="245" t="str">
        <f>Cover!F4</f>
        <v>HuyNMSE02723</v>
      </c>
      <c r="D3" s="246"/>
      <c r="E3" s="252" t="s">
        <v>51</v>
      </c>
      <c r="F3" s="253"/>
      <c r="G3" s="253"/>
      <c r="H3" s="254"/>
      <c r="I3" s="242" t="str">
        <f>C3</f>
        <v>HuyNMSE02723</v>
      </c>
      <c r="J3" s="243"/>
      <c r="K3" s="243"/>
      <c r="L3" s="243"/>
      <c r="M3" s="243"/>
      <c r="N3" s="243"/>
      <c r="O3" s="243"/>
      <c r="P3" s="243"/>
      <c r="Q3" s="243"/>
      <c r="R3" s="244"/>
    </row>
    <row r="4" spans="1:20" ht="13.5" customHeight="1">
      <c r="A4" s="237" t="s">
        <v>52</v>
      </c>
      <c r="B4" s="238"/>
      <c r="C4" s="212"/>
      <c r="D4" s="212"/>
      <c r="E4" s="213"/>
      <c r="F4" s="213"/>
      <c r="G4" s="213"/>
      <c r="H4" s="213"/>
      <c r="I4" s="212"/>
      <c r="J4" s="212"/>
      <c r="K4" s="212"/>
      <c r="L4" s="212"/>
      <c r="M4" s="212"/>
      <c r="N4" s="212"/>
      <c r="O4" s="212"/>
      <c r="P4" s="212"/>
      <c r="Q4" s="212"/>
      <c r="R4" s="214"/>
    </row>
    <row r="5" spans="1:20" ht="13.5" customHeight="1">
      <c r="A5" s="247" t="s">
        <v>20</v>
      </c>
      <c r="B5" s="248"/>
      <c r="C5" s="230" t="s">
        <v>21</v>
      </c>
      <c r="D5" s="216"/>
      <c r="E5" s="215" t="s">
        <v>22</v>
      </c>
      <c r="F5" s="216"/>
      <c r="G5" s="216"/>
      <c r="H5" s="227"/>
      <c r="I5" s="216" t="s">
        <v>53</v>
      </c>
      <c r="J5" s="216"/>
      <c r="K5" s="216"/>
      <c r="L5" s="215" t="s">
        <v>23</v>
      </c>
      <c r="M5" s="216"/>
      <c r="N5" s="216"/>
      <c r="O5" s="216"/>
      <c r="P5" s="216"/>
      <c r="Q5" s="216"/>
      <c r="R5" s="217"/>
      <c r="T5" s="77"/>
    </row>
    <row r="6" spans="1:20" ht="13.5" customHeight="1" thickBot="1">
      <c r="A6" s="235">
        <f>COUNTIF(E26:HM26,"P")</f>
        <v>4</v>
      </c>
      <c r="B6" s="236"/>
      <c r="C6" s="229">
        <f>COUNTIF(E26:HO26,"F")</f>
        <v>0</v>
      </c>
      <c r="D6" s="219"/>
      <c r="E6" s="218">
        <f>SUM(L6,- A6,- C6)</f>
        <v>0</v>
      </c>
      <c r="F6" s="219"/>
      <c r="G6" s="219"/>
      <c r="H6" s="228"/>
      <c r="I6" s="152">
        <f>COUNTIF(E25:HM25,"N")</f>
        <v>1</v>
      </c>
      <c r="J6" s="152">
        <f>COUNTIF(E25:HM25,"A")</f>
        <v>3</v>
      </c>
      <c r="K6" s="152">
        <f>COUNTIF(E25:HO25,"B")</f>
        <v>0</v>
      </c>
      <c r="L6" s="218">
        <f>COUNTA(E8:P8)</f>
        <v>4</v>
      </c>
      <c r="M6" s="219"/>
      <c r="N6" s="219"/>
      <c r="O6" s="219"/>
      <c r="P6" s="219"/>
      <c r="Q6" s="219"/>
      <c r="R6" s="220"/>
      <c r="S6" s="153"/>
    </row>
    <row r="7" spans="1:20" ht="11.25" thickBot="1"/>
    <row r="8" spans="1:20" ht="46.5" customHeight="1" thickTop="1" thickBot="1">
      <c r="A8" s="127"/>
      <c r="B8" s="123"/>
      <c r="C8" s="124"/>
      <c r="D8" s="125"/>
      <c r="E8" s="126" t="s">
        <v>31</v>
      </c>
      <c r="F8" s="126" t="s">
        <v>32</v>
      </c>
      <c r="G8" s="126" t="s">
        <v>33</v>
      </c>
      <c r="H8" s="126" t="s">
        <v>34</v>
      </c>
      <c r="I8" s="126"/>
      <c r="J8" s="126"/>
      <c r="K8" s="126"/>
      <c r="L8" s="126"/>
      <c r="M8" s="126"/>
      <c r="N8" s="126"/>
      <c r="O8" s="126"/>
      <c r="P8" s="126"/>
      <c r="Q8" s="126"/>
      <c r="R8" s="170"/>
      <c r="S8" s="153"/>
    </row>
    <row r="9" spans="1:20" ht="13.5" customHeight="1">
      <c r="A9" s="119" t="s">
        <v>108</v>
      </c>
      <c r="B9" s="120" t="s">
        <v>252</v>
      </c>
      <c r="C9" s="121"/>
      <c r="D9" s="122"/>
      <c r="E9" s="110" t="s">
        <v>72</v>
      </c>
      <c r="F9" s="110"/>
      <c r="G9" s="110" t="s">
        <v>72</v>
      </c>
      <c r="H9" s="110" t="s">
        <v>72</v>
      </c>
      <c r="I9" s="128"/>
      <c r="J9" s="128"/>
      <c r="K9" s="128"/>
      <c r="L9" s="128"/>
      <c r="M9" s="154"/>
      <c r="N9" s="154"/>
      <c r="O9" s="154"/>
      <c r="P9" s="154"/>
      <c r="Q9" s="154"/>
      <c r="R9" s="128"/>
    </row>
    <row r="10" spans="1:20" ht="13.5" customHeight="1">
      <c r="A10" s="116"/>
      <c r="B10" s="120" t="s">
        <v>253</v>
      </c>
      <c r="C10" s="121"/>
      <c r="D10" s="122"/>
      <c r="E10" s="110"/>
      <c r="F10" s="130" t="s">
        <v>72</v>
      </c>
      <c r="G10" s="130"/>
      <c r="H10" s="128"/>
      <c r="I10" s="128"/>
      <c r="J10" s="128"/>
      <c r="K10" s="128"/>
      <c r="L10" s="128"/>
      <c r="M10" s="154"/>
      <c r="N10" s="154"/>
      <c r="O10" s="154"/>
      <c r="P10" s="154"/>
      <c r="Q10" s="154"/>
      <c r="R10" s="128"/>
    </row>
    <row r="11" spans="1:20" ht="13.5" customHeight="1">
      <c r="A11" s="116"/>
      <c r="B11" s="120" t="s">
        <v>254</v>
      </c>
      <c r="C11" s="121"/>
      <c r="D11" s="122"/>
      <c r="E11" s="110" t="s">
        <v>72</v>
      </c>
      <c r="F11" s="110" t="s">
        <v>72</v>
      </c>
      <c r="G11" s="130"/>
      <c r="H11" s="110" t="s">
        <v>72</v>
      </c>
      <c r="I11" s="128"/>
      <c r="J11" s="128"/>
      <c r="K11" s="128"/>
      <c r="L11" s="128"/>
      <c r="M11" s="154"/>
      <c r="N11" s="154"/>
      <c r="O11" s="154"/>
      <c r="P11" s="154"/>
      <c r="Q11" s="154"/>
      <c r="R11" s="128"/>
    </row>
    <row r="12" spans="1:20" ht="13.5" customHeight="1">
      <c r="A12" s="116"/>
      <c r="B12" s="120" t="s">
        <v>255</v>
      </c>
      <c r="C12" s="121"/>
      <c r="D12" s="122"/>
      <c r="E12" s="110"/>
      <c r="F12" s="130"/>
      <c r="G12" s="130" t="s">
        <v>72</v>
      </c>
      <c r="H12" s="128"/>
      <c r="I12" s="128"/>
      <c r="J12" s="128"/>
      <c r="K12" s="128"/>
      <c r="L12" s="128"/>
      <c r="M12" s="154"/>
      <c r="N12" s="154"/>
      <c r="O12" s="154"/>
      <c r="P12" s="154"/>
      <c r="Q12" s="154"/>
      <c r="R12" s="128"/>
    </row>
    <row r="13" spans="1:20" ht="13.5" customHeight="1">
      <c r="A13" s="116"/>
      <c r="B13" s="120"/>
      <c r="C13" s="121"/>
      <c r="D13" s="122"/>
      <c r="E13" s="110"/>
      <c r="F13" s="130"/>
      <c r="G13" s="130"/>
      <c r="H13" s="128"/>
      <c r="I13" s="128"/>
      <c r="J13" s="128"/>
      <c r="K13" s="128"/>
      <c r="L13" s="128"/>
      <c r="M13" s="154"/>
      <c r="N13" s="154"/>
      <c r="O13" s="154"/>
      <c r="P13" s="154"/>
      <c r="Q13" s="154"/>
      <c r="R13" s="128"/>
    </row>
    <row r="14" spans="1:20" ht="13.5" customHeight="1">
      <c r="A14" s="116" t="s">
        <v>54</v>
      </c>
      <c r="B14" s="183" t="s">
        <v>177</v>
      </c>
      <c r="C14" s="186"/>
      <c r="D14" s="187"/>
      <c r="E14" s="173"/>
      <c r="F14" s="110"/>
      <c r="G14" s="173"/>
      <c r="H14" s="173"/>
      <c r="I14" s="173"/>
      <c r="J14" s="173"/>
      <c r="K14" s="173"/>
      <c r="L14" s="173"/>
      <c r="M14" s="174"/>
      <c r="N14" s="174"/>
      <c r="O14" s="174"/>
      <c r="P14" s="174"/>
      <c r="Q14" s="174"/>
      <c r="R14" s="173"/>
    </row>
    <row r="15" spans="1:20" ht="13.5" customHeight="1">
      <c r="A15" s="116"/>
      <c r="B15" s="183"/>
      <c r="C15" s="186" t="s">
        <v>257</v>
      </c>
      <c r="D15" s="187">
        <v>1</v>
      </c>
      <c r="E15" s="173" t="s">
        <v>72</v>
      </c>
      <c r="F15" s="110"/>
      <c r="G15" s="173" t="s">
        <v>72</v>
      </c>
      <c r="H15" s="110"/>
      <c r="I15" s="173"/>
      <c r="J15" s="173"/>
      <c r="K15" s="173"/>
      <c r="L15" s="173"/>
      <c r="M15" s="174"/>
      <c r="N15" s="174"/>
      <c r="O15" s="174"/>
      <c r="P15" s="174"/>
      <c r="Q15" s="174"/>
      <c r="R15" s="173"/>
    </row>
    <row r="16" spans="1:20" ht="13.5" customHeight="1">
      <c r="A16" s="116"/>
      <c r="B16" s="183"/>
      <c r="C16" s="186" t="s">
        <v>257</v>
      </c>
      <c r="D16" s="187">
        <v>10</v>
      </c>
      <c r="E16" s="173"/>
      <c r="F16" s="110" t="s">
        <v>72</v>
      </c>
      <c r="G16" s="173"/>
      <c r="H16" s="173"/>
      <c r="I16" s="173"/>
      <c r="J16" s="173"/>
      <c r="K16" s="173"/>
      <c r="L16" s="173"/>
      <c r="M16" s="174"/>
      <c r="N16" s="174"/>
      <c r="O16" s="174"/>
      <c r="P16" s="174"/>
      <c r="Q16" s="174"/>
      <c r="R16" s="173"/>
    </row>
    <row r="17" spans="1:18" ht="13.5" customHeight="1">
      <c r="A17" s="116"/>
      <c r="B17" s="183" t="s">
        <v>120</v>
      </c>
      <c r="C17" s="184"/>
      <c r="D17" s="185"/>
      <c r="E17" s="173"/>
      <c r="F17" s="110"/>
      <c r="G17" s="173"/>
      <c r="H17" s="173"/>
      <c r="I17" s="173"/>
      <c r="J17" s="173"/>
      <c r="K17" s="173"/>
      <c r="L17" s="173"/>
      <c r="M17" s="174"/>
      <c r="N17" s="174"/>
      <c r="O17" s="174"/>
      <c r="P17" s="174"/>
      <c r="Q17" s="174"/>
      <c r="R17" s="173"/>
    </row>
    <row r="18" spans="1:18" ht="13.5" customHeight="1">
      <c r="A18" s="116"/>
      <c r="B18" s="183"/>
      <c r="C18" s="184"/>
      <c r="D18" s="156" t="s">
        <v>35</v>
      </c>
      <c r="E18" s="173"/>
      <c r="F18" s="110"/>
      <c r="G18" s="173"/>
      <c r="H18" s="110" t="s">
        <v>72</v>
      </c>
      <c r="I18" s="173"/>
      <c r="J18" s="173"/>
      <c r="K18" s="173"/>
      <c r="L18" s="173"/>
      <c r="M18" s="174"/>
      <c r="N18" s="174"/>
      <c r="O18" s="174"/>
      <c r="P18" s="174"/>
      <c r="Q18" s="174"/>
      <c r="R18" s="173"/>
    </row>
    <row r="19" spans="1:18" ht="13.5" customHeight="1">
      <c r="A19" s="116"/>
      <c r="B19" s="183"/>
      <c r="C19" s="184"/>
      <c r="D19" s="156" t="s">
        <v>116</v>
      </c>
      <c r="E19" s="173" t="s">
        <v>72</v>
      </c>
      <c r="F19" s="110" t="s">
        <v>72</v>
      </c>
      <c r="G19" s="173"/>
      <c r="H19" s="173"/>
      <c r="I19" s="173"/>
      <c r="J19" s="173"/>
      <c r="K19" s="173"/>
      <c r="L19" s="173"/>
      <c r="M19" s="174"/>
      <c r="N19" s="174"/>
      <c r="O19" s="174"/>
      <c r="P19" s="174"/>
      <c r="Q19" s="174"/>
      <c r="R19" s="173"/>
    </row>
    <row r="20" spans="1:18" ht="13.5" customHeight="1" thickBot="1">
      <c r="A20" s="116"/>
      <c r="B20" s="81"/>
      <c r="C20" s="82"/>
      <c r="D20" s="80" t="s">
        <v>115</v>
      </c>
      <c r="E20" s="129"/>
      <c r="F20" s="110"/>
      <c r="G20" s="129" t="s">
        <v>72</v>
      </c>
      <c r="H20" s="129"/>
      <c r="I20" s="129"/>
      <c r="J20" s="129"/>
      <c r="K20" s="129"/>
      <c r="L20" s="129"/>
      <c r="M20" s="160"/>
      <c r="N20" s="160"/>
      <c r="O20" s="160"/>
      <c r="P20" s="160"/>
      <c r="Q20" s="160"/>
      <c r="R20" s="129"/>
    </row>
    <row r="21" spans="1:18" ht="13.5" customHeight="1" thickTop="1">
      <c r="A21" s="118" t="s">
        <v>55</v>
      </c>
      <c r="B21" s="87" t="s">
        <v>259</v>
      </c>
      <c r="C21" s="85"/>
      <c r="D21" s="86"/>
      <c r="E21" s="130" t="s">
        <v>72</v>
      </c>
      <c r="F21" s="130"/>
      <c r="G21" s="130"/>
      <c r="H21" s="130"/>
      <c r="I21" s="130"/>
      <c r="J21" s="130"/>
      <c r="K21" s="130"/>
      <c r="L21" s="130"/>
      <c r="M21" s="161"/>
      <c r="N21" s="161"/>
      <c r="O21" s="161"/>
      <c r="P21" s="161"/>
      <c r="Q21" s="161"/>
      <c r="R21" s="130"/>
    </row>
    <row r="22" spans="1:18" ht="13.5" customHeight="1">
      <c r="A22" s="117"/>
      <c r="B22" s="87" t="s">
        <v>210</v>
      </c>
      <c r="C22" s="88"/>
      <c r="D22" s="89"/>
      <c r="E22" s="110"/>
      <c r="F22" s="110" t="s">
        <v>72</v>
      </c>
      <c r="G22" s="110"/>
      <c r="H22" s="110"/>
      <c r="I22" s="110"/>
      <c r="J22" s="110"/>
      <c r="K22" s="110"/>
      <c r="L22" s="110"/>
      <c r="M22" s="157"/>
      <c r="N22" s="157"/>
      <c r="O22" s="157"/>
      <c r="P22" s="157"/>
      <c r="Q22" s="157"/>
      <c r="R22" s="110"/>
    </row>
    <row r="23" spans="1:18" ht="13.5" customHeight="1">
      <c r="A23" s="117"/>
      <c r="B23" s="87" t="s">
        <v>234</v>
      </c>
      <c r="C23" s="88"/>
      <c r="D23" s="89"/>
      <c r="E23" s="110"/>
      <c r="F23" s="110"/>
      <c r="G23" s="110" t="s">
        <v>72</v>
      </c>
      <c r="H23" s="110" t="s">
        <v>72</v>
      </c>
      <c r="I23" s="110"/>
      <c r="J23" s="110"/>
      <c r="K23" s="110"/>
      <c r="L23" s="110"/>
      <c r="M23" s="157"/>
      <c r="N23" s="157"/>
      <c r="O23" s="157"/>
      <c r="P23" s="157"/>
      <c r="Q23" s="157"/>
      <c r="R23" s="110"/>
    </row>
    <row r="24" spans="1:18" ht="13.5" customHeight="1" thickBot="1">
      <c r="A24" s="117"/>
      <c r="B24" s="87"/>
      <c r="C24" s="88"/>
      <c r="D24" s="89"/>
      <c r="E24" s="110"/>
      <c r="F24" s="110"/>
      <c r="G24" s="110"/>
      <c r="H24" s="110"/>
      <c r="I24" s="110"/>
      <c r="J24" s="110"/>
      <c r="K24" s="110"/>
      <c r="L24" s="110"/>
      <c r="M24" s="157"/>
      <c r="N24" s="157"/>
      <c r="O24" s="157"/>
      <c r="P24" s="157"/>
      <c r="Q24" s="157"/>
      <c r="R24" s="110"/>
    </row>
    <row r="25" spans="1:18" ht="13.5" customHeight="1" thickTop="1">
      <c r="A25" s="118" t="s">
        <v>36</v>
      </c>
      <c r="B25" s="255" t="s">
        <v>37</v>
      </c>
      <c r="C25" s="256"/>
      <c r="D25" s="257"/>
      <c r="E25" s="169" t="s">
        <v>38</v>
      </c>
      <c r="F25" s="169" t="s">
        <v>40</v>
      </c>
      <c r="G25" s="169" t="s">
        <v>40</v>
      </c>
      <c r="H25" s="169" t="s">
        <v>40</v>
      </c>
      <c r="I25" s="169"/>
      <c r="J25" s="169"/>
      <c r="K25" s="169"/>
      <c r="L25" s="169"/>
      <c r="M25" s="169"/>
      <c r="N25" s="169"/>
      <c r="O25" s="169"/>
      <c r="P25" s="169"/>
      <c r="Q25" s="169"/>
      <c r="R25" s="169"/>
    </row>
    <row r="26" spans="1:18" ht="13.5" customHeight="1">
      <c r="A26" s="117"/>
      <c r="B26" s="224" t="s">
        <v>41</v>
      </c>
      <c r="C26" s="225"/>
      <c r="D26" s="226"/>
      <c r="E26" s="110" t="s">
        <v>42</v>
      </c>
      <c r="F26" s="110" t="s">
        <v>42</v>
      </c>
      <c r="G26" s="110" t="s">
        <v>42</v>
      </c>
      <c r="H26" s="110" t="s">
        <v>42</v>
      </c>
      <c r="I26" s="110"/>
      <c r="J26" s="110"/>
      <c r="K26" s="110"/>
      <c r="L26" s="110"/>
      <c r="M26" s="110"/>
      <c r="N26" s="110"/>
      <c r="O26" s="110"/>
      <c r="P26" s="110"/>
      <c r="Q26" s="110"/>
      <c r="R26" s="110"/>
    </row>
    <row r="27" spans="1:18" ht="64.5" customHeight="1">
      <c r="A27" s="117"/>
      <c r="B27" s="209" t="s">
        <v>43</v>
      </c>
      <c r="C27" s="210"/>
      <c r="D27" s="211"/>
      <c r="E27" s="90">
        <v>42334</v>
      </c>
      <c r="F27" s="90">
        <v>42334</v>
      </c>
      <c r="G27" s="90">
        <v>42334</v>
      </c>
      <c r="H27" s="90">
        <v>42334</v>
      </c>
      <c r="I27" s="90"/>
      <c r="J27" s="90"/>
      <c r="K27" s="90"/>
      <c r="L27" s="90"/>
      <c r="M27" s="90"/>
      <c r="N27" s="90"/>
      <c r="O27" s="90"/>
      <c r="P27" s="90"/>
      <c r="Q27" s="90"/>
      <c r="R27" s="90"/>
    </row>
    <row r="28" spans="1:18" ht="13.5" customHeight="1">
      <c r="A28" s="115"/>
    </row>
    <row r="45" spans="2:4" ht="24" customHeight="1">
      <c r="B45" s="75"/>
      <c r="D45" s="75"/>
    </row>
    <row r="46" spans="2:4" ht="39" customHeight="1">
      <c r="B46" s="75"/>
      <c r="D46" s="75"/>
    </row>
    <row r="58" spans="2:4" ht="57" customHeight="1">
      <c r="B58" s="75"/>
      <c r="D58" s="75"/>
    </row>
    <row r="59" spans="2:4" ht="10.5">
      <c r="B59" s="75"/>
      <c r="D59" s="75"/>
    </row>
    <row r="60" spans="2:4" ht="10.5">
      <c r="B60" s="75"/>
      <c r="D60" s="75"/>
    </row>
  </sheetData>
  <mergeCells count="22">
    <mergeCell ref="B27:D27"/>
    <mergeCell ref="A6:B6"/>
    <mergeCell ref="C6:D6"/>
    <mergeCell ref="E6:H6"/>
    <mergeCell ref="L6:R6"/>
    <mergeCell ref="B25:D25"/>
    <mergeCell ref="B26:D26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26:R26">
      <formula1>"P,F, "</formula1>
    </dataValidation>
    <dataValidation type="list" allowBlank="1" showInputMessage="1" showErrorMessage="1" sqref="E25:R25">
      <formula1>"N,A,B, "</formula1>
    </dataValidation>
    <dataValidation type="list" allowBlank="1" showInputMessage="1" showErrorMessage="1" sqref="H11 H9 E9:G13 E14:R24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zoomScaleNormal="100" workbookViewId="0">
      <selection activeCell="D24" sqref="D24"/>
    </sheetView>
  </sheetViews>
  <sheetFormatPr defaultRowHeight="13.5" customHeight="1"/>
  <cols>
    <col min="1" max="1" width="10.5" style="75" customWidth="1"/>
    <col min="2" max="2" width="13.375" style="78" customWidth="1"/>
    <col min="3" max="3" width="15.375" style="75" customWidth="1"/>
    <col min="4" max="4" width="60.375" style="76" customWidth="1"/>
    <col min="5" max="6" width="2.875" style="75" customWidth="1"/>
    <col min="7" max="7" width="2.625" style="75" customWidth="1"/>
    <col min="8" max="19" width="2.875" style="75" customWidth="1"/>
    <col min="20" max="16384" width="9" style="75"/>
  </cols>
  <sheetData>
    <row r="1" spans="1:20" ht="13.5" customHeight="1" thickBot="1">
      <c r="A1" s="73"/>
      <c r="B1" s="74"/>
    </row>
    <row r="2" spans="1:20" ht="13.5" customHeight="1">
      <c r="A2" s="231" t="s">
        <v>49</v>
      </c>
      <c r="B2" s="232"/>
      <c r="C2" s="233" t="s">
        <v>158</v>
      </c>
      <c r="D2" s="234"/>
      <c r="E2" s="249" t="s">
        <v>14</v>
      </c>
      <c r="F2" s="250"/>
      <c r="G2" s="250"/>
      <c r="H2" s="251"/>
      <c r="I2" s="239" t="str">
        <f>C2</f>
        <v>DeleteUpdateLog</v>
      </c>
      <c r="J2" s="240"/>
      <c r="K2" s="240"/>
      <c r="L2" s="240"/>
      <c r="M2" s="240"/>
      <c r="N2" s="240"/>
      <c r="O2" s="240"/>
      <c r="P2" s="240"/>
      <c r="Q2" s="240"/>
      <c r="R2" s="241"/>
      <c r="T2" s="77"/>
    </row>
    <row r="3" spans="1:20" ht="30" customHeight="1">
      <c r="A3" s="237" t="s">
        <v>50</v>
      </c>
      <c r="B3" s="238"/>
      <c r="C3" s="245" t="str">
        <f>Cover!F4</f>
        <v>HuyNMSE02723</v>
      </c>
      <c r="D3" s="246"/>
      <c r="E3" s="252" t="s">
        <v>51</v>
      </c>
      <c r="F3" s="253"/>
      <c r="G3" s="253"/>
      <c r="H3" s="254"/>
      <c r="I3" s="242" t="str">
        <f>C3</f>
        <v>HuyNMSE02723</v>
      </c>
      <c r="J3" s="243"/>
      <c r="K3" s="243"/>
      <c r="L3" s="243"/>
      <c r="M3" s="243"/>
      <c r="N3" s="243"/>
      <c r="O3" s="243"/>
      <c r="P3" s="243"/>
      <c r="Q3" s="243"/>
      <c r="R3" s="244"/>
    </row>
    <row r="4" spans="1:20" ht="13.5" customHeight="1">
      <c r="A4" s="237" t="s">
        <v>52</v>
      </c>
      <c r="B4" s="238"/>
      <c r="C4" s="212"/>
      <c r="D4" s="212"/>
      <c r="E4" s="213"/>
      <c r="F4" s="213"/>
      <c r="G4" s="213"/>
      <c r="H4" s="213"/>
      <c r="I4" s="212"/>
      <c r="J4" s="212"/>
      <c r="K4" s="212"/>
      <c r="L4" s="212"/>
      <c r="M4" s="212"/>
      <c r="N4" s="212"/>
      <c r="O4" s="212"/>
      <c r="P4" s="212"/>
      <c r="Q4" s="212"/>
      <c r="R4" s="214"/>
    </row>
    <row r="5" spans="1:20" ht="13.5" customHeight="1">
      <c r="A5" s="247" t="s">
        <v>20</v>
      </c>
      <c r="B5" s="248"/>
      <c r="C5" s="230" t="s">
        <v>21</v>
      </c>
      <c r="D5" s="216"/>
      <c r="E5" s="215" t="s">
        <v>22</v>
      </c>
      <c r="F5" s="216"/>
      <c r="G5" s="216"/>
      <c r="H5" s="227"/>
      <c r="I5" s="216" t="s">
        <v>53</v>
      </c>
      <c r="J5" s="216"/>
      <c r="K5" s="216"/>
      <c r="L5" s="215" t="s">
        <v>23</v>
      </c>
      <c r="M5" s="216"/>
      <c r="N5" s="216"/>
      <c r="O5" s="216"/>
      <c r="P5" s="216"/>
      <c r="Q5" s="216"/>
      <c r="R5" s="217"/>
      <c r="T5" s="77"/>
    </row>
    <row r="6" spans="1:20" ht="13.5" customHeight="1" thickBot="1">
      <c r="A6" s="235">
        <f>COUNTIF(E26:HM26,"P")</f>
        <v>4</v>
      </c>
      <c r="B6" s="236"/>
      <c r="C6" s="229">
        <f>COUNTIF(E26:HO26,"F")</f>
        <v>0</v>
      </c>
      <c r="D6" s="219"/>
      <c r="E6" s="218">
        <f>SUM(L6,- A6,- C6)</f>
        <v>0</v>
      </c>
      <c r="F6" s="219"/>
      <c r="G6" s="219"/>
      <c r="H6" s="228"/>
      <c r="I6" s="152">
        <f>COUNTIF(E25:HM25,"N")</f>
        <v>1</v>
      </c>
      <c r="J6" s="152">
        <f>COUNTIF(E25:HM25,"A")</f>
        <v>3</v>
      </c>
      <c r="K6" s="152">
        <f>COUNTIF(E25:HO25,"B")</f>
        <v>0</v>
      </c>
      <c r="L6" s="218">
        <f>COUNTA(E8:P8)</f>
        <v>4</v>
      </c>
      <c r="M6" s="219"/>
      <c r="N6" s="219"/>
      <c r="O6" s="219"/>
      <c r="P6" s="219"/>
      <c r="Q6" s="219"/>
      <c r="R6" s="220"/>
      <c r="S6" s="153"/>
    </row>
    <row r="7" spans="1:20" ht="11.25" thickBot="1"/>
    <row r="8" spans="1:20" ht="46.5" customHeight="1" thickTop="1" thickBot="1">
      <c r="A8" s="127"/>
      <c r="B8" s="123"/>
      <c r="C8" s="124"/>
      <c r="D8" s="125"/>
      <c r="E8" s="126" t="s">
        <v>31</v>
      </c>
      <c r="F8" s="126" t="s">
        <v>32</v>
      </c>
      <c r="G8" s="126" t="s">
        <v>33</v>
      </c>
      <c r="H8" s="126" t="s">
        <v>34</v>
      </c>
      <c r="I8" s="126"/>
      <c r="J8" s="126"/>
      <c r="K8" s="126"/>
      <c r="L8" s="126"/>
      <c r="M8" s="126"/>
      <c r="N8" s="126"/>
      <c r="O8" s="126"/>
      <c r="P8" s="126"/>
      <c r="Q8" s="126"/>
      <c r="R8" s="170"/>
      <c r="S8" s="153"/>
    </row>
    <row r="9" spans="1:20" ht="13.5" customHeight="1">
      <c r="A9" s="119" t="s">
        <v>108</v>
      </c>
      <c r="B9" s="120" t="s">
        <v>267</v>
      </c>
      <c r="C9" s="121"/>
      <c r="D9" s="122"/>
      <c r="E9" s="110" t="s">
        <v>72</v>
      </c>
      <c r="F9" s="110"/>
      <c r="G9" s="110" t="s">
        <v>72</v>
      </c>
      <c r="H9" s="110" t="s">
        <v>72</v>
      </c>
      <c r="I9" s="128"/>
      <c r="J9" s="128"/>
      <c r="K9" s="128"/>
      <c r="L9" s="128"/>
      <c r="M9" s="154"/>
      <c r="N9" s="154"/>
      <c r="O9" s="154"/>
      <c r="P9" s="154"/>
      <c r="Q9" s="154"/>
      <c r="R9" s="128"/>
    </row>
    <row r="10" spans="1:20" ht="13.5" customHeight="1">
      <c r="A10" s="116"/>
      <c r="B10" s="120" t="s">
        <v>273</v>
      </c>
      <c r="C10" s="121"/>
      <c r="D10" s="122"/>
      <c r="E10" s="110"/>
      <c r="F10" s="130" t="s">
        <v>72</v>
      </c>
      <c r="G10" s="130"/>
      <c r="H10" s="128"/>
      <c r="I10" s="128"/>
      <c r="J10" s="128"/>
      <c r="K10" s="128"/>
      <c r="L10" s="128"/>
      <c r="M10" s="154"/>
      <c r="N10" s="154"/>
      <c r="O10" s="154"/>
      <c r="P10" s="154"/>
      <c r="Q10" s="154"/>
      <c r="R10" s="128"/>
    </row>
    <row r="11" spans="1:20" ht="13.5" customHeight="1">
      <c r="A11" s="116"/>
      <c r="B11" s="120" t="s">
        <v>268</v>
      </c>
      <c r="C11" s="121"/>
      <c r="D11" s="122"/>
      <c r="E11" s="110" t="s">
        <v>72</v>
      </c>
      <c r="F11" s="110" t="s">
        <v>72</v>
      </c>
      <c r="G11" s="130"/>
      <c r="H11" s="110" t="s">
        <v>72</v>
      </c>
      <c r="I11" s="128"/>
      <c r="J11" s="128"/>
      <c r="K11" s="128"/>
      <c r="L11" s="128"/>
      <c r="M11" s="154"/>
      <c r="N11" s="154"/>
      <c r="O11" s="154"/>
      <c r="P11" s="154"/>
      <c r="Q11" s="154"/>
      <c r="R11" s="128"/>
    </row>
    <row r="12" spans="1:20" ht="13.5" customHeight="1">
      <c r="A12" s="116"/>
      <c r="B12" s="120" t="s">
        <v>269</v>
      </c>
      <c r="C12" s="121"/>
      <c r="D12" s="122"/>
      <c r="E12" s="110"/>
      <c r="F12" s="130"/>
      <c r="G12" s="130" t="s">
        <v>72</v>
      </c>
      <c r="H12" s="128"/>
      <c r="I12" s="128"/>
      <c r="J12" s="128"/>
      <c r="K12" s="128"/>
      <c r="L12" s="128"/>
      <c r="M12" s="154"/>
      <c r="N12" s="154"/>
      <c r="O12" s="154"/>
      <c r="P12" s="154"/>
      <c r="Q12" s="154"/>
      <c r="R12" s="128"/>
    </row>
    <row r="13" spans="1:20" ht="13.5" customHeight="1">
      <c r="A13" s="116"/>
      <c r="B13" s="120"/>
      <c r="C13" s="121"/>
      <c r="D13" s="122"/>
      <c r="E13" s="110"/>
      <c r="F13" s="130"/>
      <c r="G13" s="130"/>
      <c r="H13" s="128"/>
      <c r="I13" s="128"/>
      <c r="J13" s="128"/>
      <c r="K13" s="128"/>
      <c r="L13" s="128"/>
      <c r="M13" s="154"/>
      <c r="N13" s="154"/>
      <c r="O13" s="154"/>
      <c r="P13" s="154"/>
      <c r="Q13" s="154"/>
      <c r="R13" s="128"/>
    </row>
    <row r="14" spans="1:20" ht="13.5" customHeight="1">
      <c r="A14" s="116" t="s">
        <v>54</v>
      </c>
      <c r="B14" s="183" t="s">
        <v>262</v>
      </c>
      <c r="C14" s="186"/>
      <c r="D14" s="187"/>
      <c r="E14" s="173"/>
      <c r="F14" s="110"/>
      <c r="G14" s="173"/>
      <c r="H14" s="173"/>
      <c r="I14" s="173"/>
      <c r="J14" s="173"/>
      <c r="K14" s="173"/>
      <c r="L14" s="173"/>
      <c r="M14" s="174"/>
      <c r="N14" s="174"/>
      <c r="O14" s="174"/>
      <c r="P14" s="174"/>
      <c r="Q14" s="174"/>
      <c r="R14" s="173"/>
    </row>
    <row r="15" spans="1:20" ht="13.5" customHeight="1">
      <c r="A15" s="116"/>
      <c r="B15" s="183"/>
      <c r="C15" s="186" t="s">
        <v>270</v>
      </c>
      <c r="D15" s="187">
        <v>1</v>
      </c>
      <c r="E15" s="173" t="s">
        <v>72</v>
      </c>
      <c r="F15" s="110"/>
      <c r="G15" s="173" t="s">
        <v>72</v>
      </c>
      <c r="H15" s="110"/>
      <c r="I15" s="173"/>
      <c r="J15" s="173"/>
      <c r="K15" s="173"/>
      <c r="L15" s="173"/>
      <c r="M15" s="174"/>
      <c r="N15" s="174"/>
      <c r="O15" s="174"/>
      <c r="P15" s="174"/>
      <c r="Q15" s="174"/>
      <c r="R15" s="173"/>
    </row>
    <row r="16" spans="1:20" ht="13.5" customHeight="1">
      <c r="A16" s="116"/>
      <c r="B16" s="183"/>
      <c r="C16" s="186" t="s">
        <v>270</v>
      </c>
      <c r="D16" s="187">
        <v>10</v>
      </c>
      <c r="E16" s="173"/>
      <c r="F16" s="110" t="s">
        <v>72</v>
      </c>
      <c r="G16" s="173"/>
      <c r="H16" s="173"/>
      <c r="I16" s="173"/>
      <c r="J16" s="173"/>
      <c r="K16" s="173"/>
      <c r="L16" s="173"/>
      <c r="M16" s="174"/>
      <c r="N16" s="174"/>
      <c r="O16" s="174"/>
      <c r="P16" s="174"/>
      <c r="Q16" s="174"/>
      <c r="R16" s="173"/>
    </row>
    <row r="17" spans="1:18" ht="13.5" customHeight="1">
      <c r="A17" s="116"/>
      <c r="B17" s="183" t="s">
        <v>120</v>
      </c>
      <c r="C17" s="184"/>
      <c r="D17" s="185"/>
      <c r="E17" s="173"/>
      <c r="F17" s="110"/>
      <c r="G17" s="173"/>
      <c r="H17" s="173"/>
      <c r="I17" s="173"/>
      <c r="J17" s="173"/>
      <c r="K17" s="173"/>
      <c r="L17" s="173"/>
      <c r="M17" s="174"/>
      <c r="N17" s="174"/>
      <c r="O17" s="174"/>
      <c r="P17" s="174"/>
      <c r="Q17" s="174"/>
      <c r="R17" s="173"/>
    </row>
    <row r="18" spans="1:18" ht="13.5" customHeight="1">
      <c r="A18" s="116"/>
      <c r="B18" s="183"/>
      <c r="C18" s="184"/>
      <c r="D18" s="156" t="s">
        <v>35</v>
      </c>
      <c r="E18" s="173"/>
      <c r="F18" s="110"/>
      <c r="G18" s="173"/>
      <c r="H18" s="110" t="s">
        <v>72</v>
      </c>
      <c r="I18" s="173"/>
      <c r="J18" s="173"/>
      <c r="K18" s="173"/>
      <c r="L18" s="173"/>
      <c r="M18" s="174"/>
      <c r="N18" s="174"/>
      <c r="O18" s="174"/>
      <c r="P18" s="174"/>
      <c r="Q18" s="174"/>
      <c r="R18" s="173"/>
    </row>
    <row r="19" spans="1:18" ht="13.5" customHeight="1">
      <c r="A19" s="116"/>
      <c r="B19" s="183"/>
      <c r="C19" s="184"/>
      <c r="D19" s="156" t="s">
        <v>116</v>
      </c>
      <c r="E19" s="173" t="s">
        <v>72</v>
      </c>
      <c r="F19" s="110" t="s">
        <v>72</v>
      </c>
      <c r="G19" s="173"/>
      <c r="H19" s="173"/>
      <c r="I19" s="173"/>
      <c r="J19" s="173"/>
      <c r="K19" s="173"/>
      <c r="L19" s="173"/>
      <c r="M19" s="174"/>
      <c r="N19" s="174"/>
      <c r="O19" s="174"/>
      <c r="P19" s="174"/>
      <c r="Q19" s="174"/>
      <c r="R19" s="173"/>
    </row>
    <row r="20" spans="1:18" ht="13.5" customHeight="1" thickBot="1">
      <c r="A20" s="116"/>
      <c r="B20" s="81"/>
      <c r="C20" s="82"/>
      <c r="D20" s="80" t="s">
        <v>115</v>
      </c>
      <c r="E20" s="129"/>
      <c r="F20" s="110"/>
      <c r="G20" s="129" t="s">
        <v>72</v>
      </c>
      <c r="H20" s="129"/>
      <c r="I20" s="129"/>
      <c r="J20" s="129"/>
      <c r="K20" s="129"/>
      <c r="L20" s="129"/>
      <c r="M20" s="160"/>
      <c r="N20" s="160"/>
      <c r="O20" s="160"/>
      <c r="P20" s="160"/>
      <c r="Q20" s="160"/>
      <c r="R20" s="129"/>
    </row>
    <row r="21" spans="1:18" ht="13.5" customHeight="1" thickTop="1">
      <c r="A21" s="118" t="s">
        <v>55</v>
      </c>
      <c r="B21" s="87" t="s">
        <v>274</v>
      </c>
      <c r="C21" s="85"/>
      <c r="D21" s="86"/>
      <c r="E21" s="130" t="s">
        <v>72</v>
      </c>
      <c r="F21" s="130"/>
      <c r="G21" s="130"/>
      <c r="H21" s="130"/>
      <c r="I21" s="130"/>
      <c r="J21" s="130"/>
      <c r="K21" s="130"/>
      <c r="L21" s="130"/>
      <c r="M21" s="161"/>
      <c r="N21" s="161"/>
      <c r="O21" s="161"/>
      <c r="P21" s="161"/>
      <c r="Q21" s="161"/>
      <c r="R21" s="130"/>
    </row>
    <row r="22" spans="1:18" ht="13.5" customHeight="1">
      <c r="A22" s="117"/>
      <c r="B22" s="87" t="s">
        <v>210</v>
      </c>
      <c r="C22" s="88"/>
      <c r="D22" s="89"/>
      <c r="E22" s="110"/>
      <c r="F22" s="110" t="s">
        <v>72</v>
      </c>
      <c r="G22" s="110"/>
      <c r="H22" s="110"/>
      <c r="I22" s="110"/>
      <c r="J22" s="110"/>
      <c r="K22" s="110"/>
      <c r="L22" s="110"/>
      <c r="M22" s="157"/>
      <c r="N22" s="157"/>
      <c r="O22" s="157"/>
      <c r="P22" s="157"/>
      <c r="Q22" s="157"/>
      <c r="R22" s="110"/>
    </row>
    <row r="23" spans="1:18" ht="13.5" customHeight="1">
      <c r="A23" s="117"/>
      <c r="B23" s="87" t="s">
        <v>234</v>
      </c>
      <c r="C23" s="88"/>
      <c r="D23" s="89"/>
      <c r="E23" s="110"/>
      <c r="F23" s="110"/>
      <c r="G23" s="110" t="s">
        <v>72</v>
      </c>
      <c r="H23" s="110" t="s">
        <v>72</v>
      </c>
      <c r="I23" s="110"/>
      <c r="J23" s="110"/>
      <c r="K23" s="110"/>
      <c r="L23" s="110"/>
      <c r="M23" s="157"/>
      <c r="N23" s="157"/>
      <c r="O23" s="157"/>
      <c r="P23" s="157"/>
      <c r="Q23" s="157"/>
      <c r="R23" s="110"/>
    </row>
    <row r="24" spans="1:18" ht="13.5" customHeight="1" thickBot="1">
      <c r="A24" s="117"/>
      <c r="B24" s="87"/>
      <c r="C24" s="88"/>
      <c r="D24" s="89"/>
      <c r="E24" s="110"/>
      <c r="F24" s="110"/>
      <c r="G24" s="110"/>
      <c r="H24" s="110"/>
      <c r="I24" s="110"/>
      <c r="J24" s="110"/>
      <c r="K24" s="110"/>
      <c r="L24" s="110"/>
      <c r="M24" s="157"/>
      <c r="N24" s="157"/>
      <c r="O24" s="157"/>
      <c r="P24" s="157"/>
      <c r="Q24" s="157"/>
      <c r="R24" s="110"/>
    </row>
    <row r="25" spans="1:18" ht="13.5" customHeight="1" thickTop="1">
      <c r="A25" s="118" t="s">
        <v>36</v>
      </c>
      <c r="B25" s="255" t="s">
        <v>37</v>
      </c>
      <c r="C25" s="256"/>
      <c r="D25" s="257"/>
      <c r="E25" s="169" t="s">
        <v>38</v>
      </c>
      <c r="F25" s="169" t="s">
        <v>40</v>
      </c>
      <c r="G25" s="169" t="s">
        <v>40</v>
      </c>
      <c r="H25" s="169" t="s">
        <v>40</v>
      </c>
      <c r="I25" s="169"/>
      <c r="J25" s="169"/>
      <c r="K25" s="169"/>
      <c r="L25" s="169"/>
      <c r="M25" s="169"/>
      <c r="N25" s="169"/>
      <c r="O25" s="169"/>
      <c r="P25" s="169"/>
      <c r="Q25" s="169"/>
      <c r="R25" s="169"/>
    </row>
    <row r="26" spans="1:18" ht="13.5" customHeight="1">
      <c r="A26" s="117"/>
      <c r="B26" s="224" t="s">
        <v>41</v>
      </c>
      <c r="C26" s="225"/>
      <c r="D26" s="226"/>
      <c r="E26" s="110" t="s">
        <v>42</v>
      </c>
      <c r="F26" s="110" t="s">
        <v>42</v>
      </c>
      <c r="G26" s="110" t="s">
        <v>42</v>
      </c>
      <c r="H26" s="110" t="s">
        <v>42</v>
      </c>
      <c r="I26" s="110"/>
      <c r="J26" s="110"/>
      <c r="K26" s="110"/>
      <c r="L26" s="110"/>
      <c r="M26" s="110"/>
      <c r="N26" s="110"/>
      <c r="O26" s="110"/>
      <c r="P26" s="110"/>
      <c r="Q26" s="110"/>
      <c r="R26" s="110"/>
    </row>
    <row r="27" spans="1:18" ht="64.5" customHeight="1">
      <c r="A27" s="117"/>
      <c r="B27" s="209" t="s">
        <v>43</v>
      </c>
      <c r="C27" s="210"/>
      <c r="D27" s="211"/>
      <c r="E27" s="90">
        <v>42334</v>
      </c>
      <c r="F27" s="90">
        <v>42334</v>
      </c>
      <c r="G27" s="90">
        <v>42334</v>
      </c>
      <c r="H27" s="90">
        <v>42334</v>
      </c>
      <c r="I27" s="90"/>
      <c r="J27" s="90"/>
      <c r="K27" s="90"/>
      <c r="L27" s="90"/>
      <c r="M27" s="90"/>
      <c r="N27" s="90"/>
      <c r="O27" s="90"/>
      <c r="P27" s="90"/>
      <c r="Q27" s="90"/>
      <c r="R27" s="90"/>
    </row>
    <row r="28" spans="1:18" ht="13.5" customHeight="1">
      <c r="A28" s="115"/>
    </row>
    <row r="45" spans="2:4" ht="24" customHeight="1">
      <c r="B45" s="75"/>
      <c r="D45" s="75"/>
    </row>
    <row r="46" spans="2:4" ht="39" customHeight="1">
      <c r="B46" s="75"/>
      <c r="D46" s="75"/>
    </row>
    <row r="58" spans="2:4" ht="57" customHeight="1">
      <c r="B58" s="75"/>
      <c r="D58" s="75"/>
    </row>
    <row r="59" spans="2:4" ht="10.5">
      <c r="B59" s="75"/>
      <c r="D59" s="75"/>
    </row>
    <row r="60" spans="2:4" ht="10.5">
      <c r="B60" s="75"/>
      <c r="D60" s="75"/>
    </row>
  </sheetData>
  <mergeCells count="22">
    <mergeCell ref="B27:D27"/>
    <mergeCell ref="A6:B6"/>
    <mergeCell ref="C6:D6"/>
    <mergeCell ref="E6:H6"/>
    <mergeCell ref="L6:R6"/>
    <mergeCell ref="B25:D25"/>
    <mergeCell ref="B26:D26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26:R26">
      <formula1>"P,F, "</formula1>
    </dataValidation>
    <dataValidation type="list" allowBlank="1" showInputMessage="1" showErrorMessage="1" sqref="E25:R25">
      <formula1>"N,A,B, "</formula1>
    </dataValidation>
    <dataValidation type="list" allowBlank="1" showInputMessage="1" showErrorMessage="1" sqref="H11 H9 E9:G13 E14:R24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zoomScaleNormal="100" workbookViewId="0">
      <selection activeCell="C23" sqref="C23"/>
    </sheetView>
  </sheetViews>
  <sheetFormatPr defaultRowHeight="13.5" customHeight="1"/>
  <cols>
    <col min="1" max="1" width="10.5" style="75" customWidth="1"/>
    <col min="2" max="2" width="13.375" style="78" customWidth="1"/>
    <col min="3" max="3" width="15.375" style="75" customWidth="1"/>
    <col min="4" max="4" width="60.375" style="76" customWidth="1"/>
    <col min="5" max="6" width="2.875" style="75" customWidth="1"/>
    <col min="7" max="7" width="2.625" style="75" customWidth="1"/>
    <col min="8" max="19" width="2.875" style="75" customWidth="1"/>
    <col min="20" max="16384" width="9" style="75"/>
  </cols>
  <sheetData>
    <row r="1" spans="1:20" ht="13.5" customHeight="1" thickBot="1">
      <c r="A1" s="73"/>
      <c r="B1" s="74"/>
    </row>
    <row r="2" spans="1:20" ht="13.5" customHeight="1">
      <c r="A2" s="231" t="s">
        <v>49</v>
      </c>
      <c r="B2" s="232"/>
      <c r="C2" s="233" t="s">
        <v>148</v>
      </c>
      <c r="D2" s="234"/>
      <c r="E2" s="249" t="s">
        <v>14</v>
      </c>
      <c r="F2" s="250"/>
      <c r="G2" s="250"/>
      <c r="H2" s="251"/>
      <c r="I2" s="239" t="str">
        <f>C2</f>
        <v>EditSingleQuestion</v>
      </c>
      <c r="J2" s="240"/>
      <c r="K2" s="240"/>
      <c r="L2" s="240"/>
      <c r="M2" s="240"/>
      <c r="N2" s="240"/>
      <c r="O2" s="240"/>
      <c r="P2" s="240"/>
      <c r="Q2" s="240"/>
      <c r="R2" s="241"/>
      <c r="T2" s="77"/>
    </row>
    <row r="3" spans="1:20" ht="30" customHeight="1">
      <c r="A3" s="237" t="s">
        <v>50</v>
      </c>
      <c r="B3" s="238"/>
      <c r="C3" s="245" t="str">
        <f>Cover!F4</f>
        <v>HuyNMSE02723</v>
      </c>
      <c r="D3" s="246"/>
      <c r="E3" s="252" t="s">
        <v>51</v>
      </c>
      <c r="F3" s="253"/>
      <c r="G3" s="253"/>
      <c r="H3" s="254"/>
      <c r="I3" s="242" t="str">
        <f>C3</f>
        <v>HuyNMSE02723</v>
      </c>
      <c r="J3" s="243"/>
      <c r="K3" s="243"/>
      <c r="L3" s="243"/>
      <c r="M3" s="243"/>
      <c r="N3" s="243"/>
      <c r="O3" s="243"/>
      <c r="P3" s="243"/>
      <c r="Q3" s="243"/>
      <c r="R3" s="244"/>
    </row>
    <row r="4" spans="1:20" ht="13.5" customHeight="1">
      <c r="A4" s="237" t="s">
        <v>52</v>
      </c>
      <c r="B4" s="238"/>
      <c r="C4" s="212"/>
      <c r="D4" s="212"/>
      <c r="E4" s="213"/>
      <c r="F4" s="213"/>
      <c r="G4" s="213"/>
      <c r="H4" s="213"/>
      <c r="I4" s="212"/>
      <c r="J4" s="212"/>
      <c r="K4" s="212"/>
      <c r="L4" s="212"/>
      <c r="M4" s="212"/>
      <c r="N4" s="212"/>
      <c r="O4" s="212"/>
      <c r="P4" s="212"/>
      <c r="Q4" s="212"/>
      <c r="R4" s="214"/>
    </row>
    <row r="5" spans="1:20" ht="13.5" customHeight="1">
      <c r="A5" s="247" t="s">
        <v>20</v>
      </c>
      <c r="B5" s="248"/>
      <c r="C5" s="230" t="s">
        <v>21</v>
      </c>
      <c r="D5" s="216"/>
      <c r="E5" s="215" t="s">
        <v>22</v>
      </c>
      <c r="F5" s="216"/>
      <c r="G5" s="216"/>
      <c r="H5" s="227"/>
      <c r="I5" s="216" t="s">
        <v>53</v>
      </c>
      <c r="J5" s="216"/>
      <c r="K5" s="216"/>
      <c r="L5" s="215" t="s">
        <v>23</v>
      </c>
      <c r="M5" s="216"/>
      <c r="N5" s="216"/>
      <c r="O5" s="216"/>
      <c r="P5" s="216"/>
      <c r="Q5" s="216"/>
      <c r="R5" s="217"/>
      <c r="T5" s="77"/>
    </row>
    <row r="6" spans="1:20" ht="13.5" customHeight="1" thickBot="1">
      <c r="A6" s="235">
        <f>COUNTIF(E26:HM26,"P")</f>
        <v>4</v>
      </c>
      <c r="B6" s="236"/>
      <c r="C6" s="229">
        <f>COUNTIF(E26:HO26,"F")</f>
        <v>0</v>
      </c>
      <c r="D6" s="219"/>
      <c r="E6" s="218">
        <f>SUM(L6,- A6,- C6)</f>
        <v>0</v>
      </c>
      <c r="F6" s="219"/>
      <c r="G6" s="219"/>
      <c r="H6" s="228"/>
      <c r="I6" s="152">
        <f>COUNTIF(E25:HM25,"N")</f>
        <v>1</v>
      </c>
      <c r="J6" s="152">
        <f>COUNTIF(E25:HM25,"A")</f>
        <v>3</v>
      </c>
      <c r="K6" s="152">
        <f>COUNTIF(E25:HO25,"B")</f>
        <v>0</v>
      </c>
      <c r="L6" s="218">
        <f>COUNTA(E8:P8)</f>
        <v>4</v>
      </c>
      <c r="M6" s="219"/>
      <c r="N6" s="219"/>
      <c r="O6" s="219"/>
      <c r="P6" s="219"/>
      <c r="Q6" s="219"/>
      <c r="R6" s="220"/>
      <c r="S6" s="153"/>
    </row>
    <row r="7" spans="1:20" ht="11.25" thickBot="1"/>
    <row r="8" spans="1:20" ht="46.5" customHeight="1" thickTop="1" thickBot="1">
      <c r="A8" s="127"/>
      <c r="B8" s="123"/>
      <c r="C8" s="124"/>
      <c r="D8" s="125"/>
      <c r="E8" s="126" t="s">
        <v>31</v>
      </c>
      <c r="F8" s="126" t="s">
        <v>32</v>
      </c>
      <c r="G8" s="126" t="s">
        <v>33</v>
      </c>
      <c r="H8" s="126" t="s">
        <v>34</v>
      </c>
      <c r="I8" s="126"/>
      <c r="J8" s="126"/>
      <c r="K8" s="126"/>
      <c r="L8" s="126"/>
      <c r="M8" s="126"/>
      <c r="N8" s="126"/>
      <c r="O8" s="126"/>
      <c r="P8" s="126"/>
      <c r="Q8" s="126"/>
      <c r="R8" s="170"/>
      <c r="S8" s="153"/>
    </row>
    <row r="9" spans="1:20" ht="13.5" customHeight="1">
      <c r="A9" s="119" t="s">
        <v>108</v>
      </c>
      <c r="B9" s="120" t="s">
        <v>236</v>
      </c>
      <c r="C9" s="121"/>
      <c r="D9" s="122"/>
      <c r="E9" s="110" t="s">
        <v>72</v>
      </c>
      <c r="F9" s="110"/>
      <c r="G9" s="110" t="s">
        <v>72</v>
      </c>
      <c r="H9" s="110" t="s">
        <v>72</v>
      </c>
      <c r="I9" s="128"/>
      <c r="J9" s="128"/>
      <c r="K9" s="128"/>
      <c r="L9" s="128"/>
      <c r="M9" s="154"/>
      <c r="N9" s="154"/>
      <c r="O9" s="154"/>
      <c r="P9" s="154"/>
      <c r="Q9" s="154"/>
      <c r="R9" s="128"/>
    </row>
    <row r="10" spans="1:20" ht="13.5" customHeight="1">
      <c r="A10" s="116"/>
      <c r="B10" s="120" t="s">
        <v>237</v>
      </c>
      <c r="C10" s="121"/>
      <c r="D10" s="122"/>
      <c r="E10" s="110"/>
      <c r="F10" s="130" t="s">
        <v>72</v>
      </c>
      <c r="G10" s="130"/>
      <c r="H10" s="128"/>
      <c r="I10" s="128"/>
      <c r="J10" s="128"/>
      <c r="K10" s="128"/>
      <c r="L10" s="128"/>
      <c r="M10" s="154"/>
      <c r="N10" s="154"/>
      <c r="O10" s="154"/>
      <c r="P10" s="154"/>
      <c r="Q10" s="154"/>
      <c r="R10" s="128"/>
    </row>
    <row r="11" spans="1:20" ht="13.5" customHeight="1">
      <c r="A11" s="116"/>
      <c r="B11" s="120" t="s">
        <v>239</v>
      </c>
      <c r="C11" s="121"/>
      <c r="D11" s="122"/>
      <c r="E11" s="110" t="s">
        <v>72</v>
      </c>
      <c r="F11" s="110" t="s">
        <v>72</v>
      </c>
      <c r="G11" s="130"/>
      <c r="H11" s="110" t="s">
        <v>72</v>
      </c>
      <c r="I11" s="128"/>
      <c r="J11" s="128"/>
      <c r="K11" s="128"/>
      <c r="L11" s="128"/>
      <c r="M11" s="154"/>
      <c r="N11" s="154"/>
      <c r="O11" s="154"/>
      <c r="P11" s="154"/>
      <c r="Q11" s="154"/>
      <c r="R11" s="128"/>
    </row>
    <row r="12" spans="1:20" ht="13.5" customHeight="1">
      <c r="A12" s="116"/>
      <c r="B12" s="120" t="s">
        <v>240</v>
      </c>
      <c r="C12" s="121"/>
      <c r="D12" s="122"/>
      <c r="E12" s="110"/>
      <c r="F12" s="130"/>
      <c r="G12" s="130" t="s">
        <v>72</v>
      </c>
      <c r="H12" s="128"/>
      <c r="I12" s="128"/>
      <c r="J12" s="128"/>
      <c r="K12" s="128"/>
      <c r="L12" s="128"/>
      <c r="M12" s="154"/>
      <c r="N12" s="154"/>
      <c r="O12" s="154"/>
      <c r="P12" s="154"/>
      <c r="Q12" s="154"/>
      <c r="R12" s="128"/>
    </row>
    <row r="13" spans="1:20" ht="13.5" customHeight="1">
      <c r="A13" s="116"/>
      <c r="B13" s="120"/>
      <c r="C13" s="121"/>
      <c r="D13" s="122"/>
      <c r="E13" s="110"/>
      <c r="F13" s="130"/>
      <c r="G13" s="130"/>
      <c r="H13" s="128"/>
      <c r="I13" s="128"/>
      <c r="J13" s="128"/>
      <c r="K13" s="128"/>
      <c r="L13" s="128"/>
      <c r="M13" s="154"/>
      <c r="N13" s="154"/>
      <c r="O13" s="154"/>
      <c r="P13" s="154"/>
      <c r="Q13" s="154"/>
      <c r="R13" s="128"/>
    </row>
    <row r="14" spans="1:20" ht="13.5" customHeight="1">
      <c r="A14" s="116" t="s">
        <v>54</v>
      </c>
      <c r="B14" s="183" t="s">
        <v>235</v>
      </c>
      <c r="C14" s="186"/>
      <c r="D14" s="187"/>
      <c r="E14" s="173"/>
      <c r="F14" s="110"/>
      <c r="G14" s="173"/>
      <c r="H14" s="173"/>
      <c r="I14" s="173"/>
      <c r="J14" s="173"/>
      <c r="K14" s="173"/>
      <c r="L14" s="173"/>
      <c r="M14" s="174"/>
      <c r="N14" s="174"/>
      <c r="O14" s="174"/>
      <c r="P14" s="174"/>
      <c r="Q14" s="174"/>
      <c r="R14" s="173"/>
    </row>
    <row r="15" spans="1:20" ht="13.5" customHeight="1">
      <c r="A15" s="116"/>
      <c r="B15" s="183"/>
      <c r="C15" s="186" t="s">
        <v>241</v>
      </c>
      <c r="D15" s="187">
        <v>1</v>
      </c>
      <c r="E15" s="173" t="s">
        <v>72</v>
      </c>
      <c r="F15" s="110"/>
      <c r="G15" s="173" t="s">
        <v>72</v>
      </c>
      <c r="H15" s="110"/>
      <c r="I15" s="173"/>
      <c r="J15" s="173"/>
      <c r="K15" s="173"/>
      <c r="L15" s="173"/>
      <c r="M15" s="174"/>
      <c r="N15" s="174"/>
      <c r="O15" s="174"/>
      <c r="P15" s="174"/>
      <c r="Q15" s="174"/>
      <c r="R15" s="173"/>
    </row>
    <row r="16" spans="1:20" ht="13.5" customHeight="1">
      <c r="A16" s="116"/>
      <c r="B16" s="183"/>
      <c r="C16" s="186" t="s">
        <v>241</v>
      </c>
      <c r="D16" s="187">
        <v>10</v>
      </c>
      <c r="E16" s="173"/>
      <c r="F16" s="110" t="s">
        <v>72</v>
      </c>
      <c r="G16" s="173"/>
      <c r="H16" s="173"/>
      <c r="I16" s="173"/>
      <c r="J16" s="173"/>
      <c r="K16" s="173"/>
      <c r="L16" s="173"/>
      <c r="M16" s="174"/>
      <c r="N16" s="174"/>
      <c r="O16" s="174"/>
      <c r="P16" s="174"/>
      <c r="Q16" s="174"/>
      <c r="R16" s="173"/>
    </row>
    <row r="17" spans="1:18" ht="13.5" customHeight="1">
      <c r="A17" s="116"/>
      <c r="B17" s="183" t="s">
        <v>120</v>
      </c>
      <c r="C17" s="184"/>
      <c r="D17" s="185"/>
      <c r="E17" s="173"/>
      <c r="F17" s="110"/>
      <c r="G17" s="173"/>
      <c r="H17" s="173"/>
      <c r="I17" s="173"/>
      <c r="J17" s="173"/>
      <c r="K17" s="173"/>
      <c r="L17" s="173"/>
      <c r="M17" s="174"/>
      <c r="N17" s="174"/>
      <c r="O17" s="174"/>
      <c r="P17" s="174"/>
      <c r="Q17" s="174"/>
      <c r="R17" s="173"/>
    </row>
    <row r="18" spans="1:18" ht="13.5" customHeight="1">
      <c r="A18" s="116"/>
      <c r="B18" s="183"/>
      <c r="C18" s="184"/>
      <c r="D18" s="156" t="s">
        <v>35</v>
      </c>
      <c r="E18" s="173"/>
      <c r="F18" s="110"/>
      <c r="G18" s="173"/>
      <c r="H18" s="110" t="s">
        <v>72</v>
      </c>
      <c r="I18" s="173"/>
      <c r="J18" s="173"/>
      <c r="K18" s="173"/>
      <c r="L18" s="173"/>
      <c r="M18" s="174"/>
      <c r="N18" s="174"/>
      <c r="O18" s="174"/>
      <c r="P18" s="174"/>
      <c r="Q18" s="174"/>
      <c r="R18" s="173"/>
    </row>
    <row r="19" spans="1:18" ht="13.5" customHeight="1">
      <c r="A19" s="116"/>
      <c r="B19" s="183"/>
      <c r="C19" s="184"/>
      <c r="D19" s="156" t="s">
        <v>116</v>
      </c>
      <c r="E19" s="173" t="s">
        <v>72</v>
      </c>
      <c r="F19" s="110" t="s">
        <v>72</v>
      </c>
      <c r="G19" s="173"/>
      <c r="H19" s="173"/>
      <c r="I19" s="173"/>
      <c r="J19" s="173"/>
      <c r="K19" s="173"/>
      <c r="L19" s="173"/>
      <c r="M19" s="174"/>
      <c r="N19" s="174"/>
      <c r="O19" s="174"/>
      <c r="P19" s="174"/>
      <c r="Q19" s="174"/>
      <c r="R19" s="173"/>
    </row>
    <row r="20" spans="1:18" ht="13.5" customHeight="1" thickBot="1">
      <c r="A20" s="116"/>
      <c r="B20" s="81"/>
      <c r="C20" s="82"/>
      <c r="D20" s="80" t="s">
        <v>115</v>
      </c>
      <c r="E20" s="129"/>
      <c r="F20" s="110"/>
      <c r="G20" s="129" t="s">
        <v>72</v>
      </c>
      <c r="H20" s="129"/>
      <c r="I20" s="129"/>
      <c r="J20" s="129"/>
      <c r="K20" s="129"/>
      <c r="L20" s="129"/>
      <c r="M20" s="160"/>
      <c r="N20" s="160"/>
      <c r="O20" s="160"/>
      <c r="P20" s="160"/>
      <c r="Q20" s="160"/>
      <c r="R20" s="129"/>
    </row>
    <row r="21" spans="1:18" ht="13.5" customHeight="1" thickTop="1">
      <c r="A21" s="118" t="s">
        <v>55</v>
      </c>
      <c r="B21" s="87" t="s">
        <v>248</v>
      </c>
      <c r="C21" s="85"/>
      <c r="D21" s="86"/>
      <c r="E21" s="130" t="s">
        <v>72</v>
      </c>
      <c r="F21" s="130"/>
      <c r="G21" s="130"/>
      <c r="H21" s="130"/>
      <c r="I21" s="130"/>
      <c r="J21" s="130"/>
      <c r="K21" s="130"/>
      <c r="L21" s="130"/>
      <c r="M21" s="161"/>
      <c r="N21" s="161"/>
      <c r="O21" s="161"/>
      <c r="P21" s="161"/>
      <c r="Q21" s="161"/>
      <c r="R21" s="130"/>
    </row>
    <row r="22" spans="1:18" ht="13.5" customHeight="1">
      <c r="A22" s="117"/>
      <c r="B22" s="87" t="s">
        <v>210</v>
      </c>
      <c r="C22" s="88"/>
      <c r="D22" s="89"/>
      <c r="E22" s="110"/>
      <c r="F22" s="110" t="s">
        <v>72</v>
      </c>
      <c r="G22" s="110"/>
      <c r="H22" s="110"/>
      <c r="I22" s="110"/>
      <c r="J22" s="110"/>
      <c r="K22" s="110"/>
      <c r="L22" s="110"/>
      <c r="M22" s="157"/>
      <c r="N22" s="157"/>
      <c r="O22" s="157"/>
      <c r="P22" s="157"/>
      <c r="Q22" s="157"/>
      <c r="R22" s="110"/>
    </row>
    <row r="23" spans="1:18" ht="13.5" customHeight="1">
      <c r="A23" s="117"/>
      <c r="B23" s="87" t="s">
        <v>234</v>
      </c>
      <c r="C23" s="88"/>
      <c r="D23" s="89"/>
      <c r="E23" s="110"/>
      <c r="F23" s="110"/>
      <c r="G23" s="110" t="s">
        <v>72</v>
      </c>
      <c r="H23" s="110" t="s">
        <v>72</v>
      </c>
      <c r="I23" s="110"/>
      <c r="J23" s="110"/>
      <c r="K23" s="110"/>
      <c r="L23" s="110"/>
      <c r="M23" s="157"/>
      <c r="N23" s="157"/>
      <c r="O23" s="157"/>
      <c r="P23" s="157"/>
      <c r="Q23" s="157"/>
      <c r="R23" s="110"/>
    </row>
    <row r="24" spans="1:18" ht="13.5" customHeight="1" thickBot="1">
      <c r="A24" s="117"/>
      <c r="B24" s="87"/>
      <c r="C24" s="88"/>
      <c r="D24" s="89"/>
      <c r="E24" s="110"/>
      <c r="F24" s="110"/>
      <c r="G24" s="110"/>
      <c r="H24" s="110"/>
      <c r="I24" s="110"/>
      <c r="J24" s="110"/>
      <c r="K24" s="110"/>
      <c r="L24" s="110"/>
      <c r="M24" s="157"/>
      <c r="N24" s="157"/>
      <c r="O24" s="157"/>
      <c r="P24" s="157"/>
      <c r="Q24" s="157"/>
      <c r="R24" s="110"/>
    </row>
    <row r="25" spans="1:18" ht="13.5" customHeight="1" thickTop="1">
      <c r="A25" s="118" t="s">
        <v>36</v>
      </c>
      <c r="B25" s="255" t="s">
        <v>37</v>
      </c>
      <c r="C25" s="256"/>
      <c r="D25" s="257"/>
      <c r="E25" s="169" t="s">
        <v>38</v>
      </c>
      <c r="F25" s="169" t="s">
        <v>40</v>
      </c>
      <c r="G25" s="169" t="s">
        <v>40</v>
      </c>
      <c r="H25" s="169" t="s">
        <v>40</v>
      </c>
      <c r="I25" s="169"/>
      <c r="J25" s="169"/>
      <c r="K25" s="169"/>
      <c r="L25" s="169"/>
      <c r="M25" s="169"/>
      <c r="N25" s="169"/>
      <c r="O25" s="169"/>
      <c r="P25" s="169"/>
      <c r="Q25" s="169"/>
      <c r="R25" s="169"/>
    </row>
    <row r="26" spans="1:18" ht="13.5" customHeight="1">
      <c r="A26" s="117"/>
      <c r="B26" s="224" t="s">
        <v>41</v>
      </c>
      <c r="C26" s="225"/>
      <c r="D26" s="226"/>
      <c r="E26" s="110" t="s">
        <v>42</v>
      </c>
      <c r="F26" s="110" t="s">
        <v>42</v>
      </c>
      <c r="G26" s="110" t="s">
        <v>42</v>
      </c>
      <c r="H26" s="110" t="s">
        <v>42</v>
      </c>
      <c r="I26" s="110"/>
      <c r="J26" s="110"/>
      <c r="K26" s="110"/>
      <c r="L26" s="110"/>
      <c r="M26" s="110"/>
      <c r="N26" s="110"/>
      <c r="O26" s="110"/>
      <c r="P26" s="110"/>
      <c r="Q26" s="110"/>
      <c r="R26" s="110"/>
    </row>
    <row r="27" spans="1:18" ht="64.5" customHeight="1">
      <c r="A27" s="117"/>
      <c r="B27" s="209" t="s">
        <v>43</v>
      </c>
      <c r="C27" s="210"/>
      <c r="D27" s="211"/>
      <c r="E27" s="90">
        <v>42334</v>
      </c>
      <c r="F27" s="90">
        <v>42334</v>
      </c>
      <c r="G27" s="90">
        <v>42334</v>
      </c>
      <c r="H27" s="90">
        <v>42334</v>
      </c>
      <c r="I27" s="90"/>
      <c r="J27" s="90"/>
      <c r="K27" s="90"/>
      <c r="L27" s="90"/>
      <c r="M27" s="90"/>
      <c r="N27" s="90"/>
      <c r="O27" s="90"/>
      <c r="P27" s="90"/>
      <c r="Q27" s="90"/>
      <c r="R27" s="90"/>
    </row>
    <row r="28" spans="1:18" ht="13.5" customHeight="1">
      <c r="A28" s="115"/>
    </row>
    <row r="45" spans="2:4" ht="24" customHeight="1">
      <c r="B45" s="75"/>
      <c r="D45" s="75"/>
    </row>
    <row r="46" spans="2:4" ht="39" customHeight="1">
      <c r="B46" s="75"/>
      <c r="D46" s="75"/>
    </row>
    <row r="58" spans="2:4" ht="57" customHeight="1">
      <c r="B58" s="75"/>
      <c r="D58" s="75"/>
    </row>
    <row r="59" spans="2:4" ht="10.5">
      <c r="B59" s="75"/>
      <c r="D59" s="75"/>
    </row>
    <row r="60" spans="2:4" ht="10.5">
      <c r="B60" s="75"/>
      <c r="D60" s="75"/>
    </row>
  </sheetData>
  <mergeCells count="22">
    <mergeCell ref="B27:D27"/>
    <mergeCell ref="A6:B6"/>
    <mergeCell ref="C6:D6"/>
    <mergeCell ref="E6:H6"/>
    <mergeCell ref="L6:R6"/>
    <mergeCell ref="B25:D25"/>
    <mergeCell ref="B26:D26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H11 H9 E9:G13 E14:R24">
      <formula1>"O, "</formula1>
    </dataValidation>
    <dataValidation type="list" allowBlank="1" showInputMessage="1" showErrorMessage="1" sqref="E25:R25">
      <formula1>"N,A,B, "</formula1>
    </dataValidation>
    <dataValidation type="list" allowBlank="1" showInputMessage="1" showErrorMessage="1" sqref="E26:R26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zoomScaleNormal="100" workbookViewId="0">
      <selection activeCell="D21" sqref="D21"/>
    </sheetView>
  </sheetViews>
  <sheetFormatPr defaultRowHeight="13.5" customHeight="1"/>
  <cols>
    <col min="1" max="1" width="10.5" style="75" customWidth="1"/>
    <col min="2" max="2" width="13.375" style="78" customWidth="1"/>
    <col min="3" max="3" width="15.375" style="75" customWidth="1"/>
    <col min="4" max="4" width="60.375" style="76" customWidth="1"/>
    <col min="5" max="6" width="2.875" style="75" customWidth="1"/>
    <col min="7" max="7" width="2.625" style="75" customWidth="1"/>
    <col min="8" max="19" width="2.875" style="75" customWidth="1"/>
    <col min="20" max="16384" width="9" style="75"/>
  </cols>
  <sheetData>
    <row r="1" spans="1:20" ht="13.5" customHeight="1" thickBot="1">
      <c r="A1" s="73"/>
      <c r="B1" s="74"/>
    </row>
    <row r="2" spans="1:20" ht="13.5" customHeight="1">
      <c r="A2" s="231" t="s">
        <v>49</v>
      </c>
      <c r="B2" s="232"/>
      <c r="C2" s="233" t="s">
        <v>157</v>
      </c>
      <c r="D2" s="234"/>
      <c r="E2" s="249" t="s">
        <v>14</v>
      </c>
      <c r="F2" s="250"/>
      <c r="G2" s="250"/>
      <c r="H2" s="251"/>
      <c r="I2" s="239" t="str">
        <f>C2</f>
        <v>EditSingleUpdateLog</v>
      </c>
      <c r="J2" s="240"/>
      <c r="K2" s="240"/>
      <c r="L2" s="240"/>
      <c r="M2" s="240"/>
      <c r="N2" s="240"/>
      <c r="O2" s="240"/>
      <c r="P2" s="240"/>
      <c r="Q2" s="240"/>
      <c r="R2" s="241"/>
      <c r="T2" s="77"/>
    </row>
    <row r="3" spans="1:20" ht="30" customHeight="1">
      <c r="A3" s="237" t="s">
        <v>50</v>
      </c>
      <c r="B3" s="238"/>
      <c r="C3" s="245" t="str">
        <f>Cover!F4</f>
        <v>HuyNMSE02723</v>
      </c>
      <c r="D3" s="246"/>
      <c r="E3" s="252" t="s">
        <v>51</v>
      </c>
      <c r="F3" s="253"/>
      <c r="G3" s="253"/>
      <c r="H3" s="254"/>
      <c r="I3" s="242" t="str">
        <f>C3</f>
        <v>HuyNMSE02723</v>
      </c>
      <c r="J3" s="243"/>
      <c r="K3" s="243"/>
      <c r="L3" s="243"/>
      <c r="M3" s="243"/>
      <c r="N3" s="243"/>
      <c r="O3" s="243"/>
      <c r="P3" s="243"/>
      <c r="Q3" s="243"/>
      <c r="R3" s="244"/>
    </row>
    <row r="4" spans="1:20" ht="13.5" customHeight="1">
      <c r="A4" s="237" t="s">
        <v>52</v>
      </c>
      <c r="B4" s="238"/>
      <c r="C4" s="212"/>
      <c r="D4" s="212"/>
      <c r="E4" s="213"/>
      <c r="F4" s="213"/>
      <c r="G4" s="213"/>
      <c r="H4" s="213"/>
      <c r="I4" s="212"/>
      <c r="J4" s="212"/>
      <c r="K4" s="212"/>
      <c r="L4" s="212"/>
      <c r="M4" s="212"/>
      <c r="N4" s="212"/>
      <c r="O4" s="212"/>
      <c r="P4" s="212"/>
      <c r="Q4" s="212"/>
      <c r="R4" s="214"/>
    </row>
    <row r="5" spans="1:20" ht="13.5" customHeight="1">
      <c r="A5" s="247" t="s">
        <v>20</v>
      </c>
      <c r="B5" s="248"/>
      <c r="C5" s="230" t="s">
        <v>21</v>
      </c>
      <c r="D5" s="216"/>
      <c r="E5" s="215" t="s">
        <v>22</v>
      </c>
      <c r="F5" s="216"/>
      <c r="G5" s="216"/>
      <c r="H5" s="227"/>
      <c r="I5" s="216" t="s">
        <v>53</v>
      </c>
      <c r="J5" s="216"/>
      <c r="K5" s="216"/>
      <c r="L5" s="215" t="s">
        <v>23</v>
      </c>
      <c r="M5" s="216"/>
      <c r="N5" s="216"/>
      <c r="O5" s="216"/>
      <c r="P5" s="216"/>
      <c r="Q5" s="216"/>
      <c r="R5" s="217"/>
      <c r="T5" s="77"/>
    </row>
    <row r="6" spans="1:20" ht="13.5" customHeight="1" thickBot="1">
      <c r="A6" s="235">
        <f>COUNTIF(E26:HM26,"P")</f>
        <v>4</v>
      </c>
      <c r="B6" s="236"/>
      <c r="C6" s="229">
        <f>COUNTIF(E26:HO26,"F")</f>
        <v>0</v>
      </c>
      <c r="D6" s="219"/>
      <c r="E6" s="218">
        <f>SUM(L6,- A6,- C6)</f>
        <v>0</v>
      </c>
      <c r="F6" s="219"/>
      <c r="G6" s="219"/>
      <c r="H6" s="228"/>
      <c r="I6" s="152">
        <f>COUNTIF(E25:HM25,"N")</f>
        <v>1</v>
      </c>
      <c r="J6" s="152">
        <f>COUNTIF(E25:HM25,"A")</f>
        <v>3</v>
      </c>
      <c r="K6" s="152">
        <f>COUNTIF(E25:HO25,"B")</f>
        <v>0</v>
      </c>
      <c r="L6" s="218">
        <f>COUNTA(E8:P8)</f>
        <v>4</v>
      </c>
      <c r="M6" s="219"/>
      <c r="N6" s="219"/>
      <c r="O6" s="219"/>
      <c r="P6" s="219"/>
      <c r="Q6" s="219"/>
      <c r="R6" s="220"/>
      <c r="S6" s="153"/>
    </row>
    <row r="7" spans="1:20" ht="11.25" thickBot="1"/>
    <row r="8" spans="1:20" ht="46.5" customHeight="1" thickTop="1" thickBot="1">
      <c r="A8" s="127"/>
      <c r="B8" s="123"/>
      <c r="C8" s="124"/>
      <c r="D8" s="125"/>
      <c r="E8" s="126" t="s">
        <v>31</v>
      </c>
      <c r="F8" s="126" t="s">
        <v>32</v>
      </c>
      <c r="G8" s="126" t="s">
        <v>33</v>
      </c>
      <c r="H8" s="126" t="s">
        <v>34</v>
      </c>
      <c r="I8" s="126"/>
      <c r="J8" s="126"/>
      <c r="K8" s="126"/>
      <c r="L8" s="126"/>
      <c r="M8" s="126"/>
      <c r="N8" s="126"/>
      <c r="O8" s="126"/>
      <c r="P8" s="126"/>
      <c r="Q8" s="126"/>
      <c r="R8" s="170"/>
      <c r="S8" s="153"/>
    </row>
    <row r="9" spans="1:20" ht="13.5" customHeight="1">
      <c r="A9" s="119" t="s">
        <v>108</v>
      </c>
      <c r="B9" s="120" t="s">
        <v>267</v>
      </c>
      <c r="C9" s="121"/>
      <c r="D9" s="122"/>
      <c r="E9" s="110" t="s">
        <v>72</v>
      </c>
      <c r="F9" s="110"/>
      <c r="G9" s="110" t="s">
        <v>72</v>
      </c>
      <c r="H9" s="110" t="s">
        <v>72</v>
      </c>
      <c r="I9" s="128"/>
      <c r="J9" s="128"/>
      <c r="K9" s="128"/>
      <c r="L9" s="128"/>
      <c r="M9" s="154"/>
      <c r="N9" s="154"/>
      <c r="O9" s="154"/>
      <c r="P9" s="154"/>
      <c r="Q9" s="154"/>
      <c r="R9" s="128"/>
    </row>
    <row r="10" spans="1:20" ht="13.5" customHeight="1">
      <c r="A10" s="116"/>
      <c r="B10" s="120" t="s">
        <v>272</v>
      </c>
      <c r="C10" s="121"/>
      <c r="D10" s="122"/>
      <c r="E10" s="110"/>
      <c r="F10" s="130" t="s">
        <v>72</v>
      </c>
      <c r="G10" s="130"/>
      <c r="H10" s="128"/>
      <c r="I10" s="128"/>
      <c r="J10" s="128"/>
      <c r="K10" s="128"/>
      <c r="L10" s="128"/>
      <c r="M10" s="154"/>
      <c r="N10" s="154"/>
      <c r="O10" s="154"/>
      <c r="P10" s="154"/>
      <c r="Q10" s="154"/>
      <c r="R10" s="128"/>
    </row>
    <row r="11" spans="1:20" ht="13.5" customHeight="1">
      <c r="A11" s="116"/>
      <c r="B11" s="120" t="s">
        <v>268</v>
      </c>
      <c r="C11" s="121"/>
      <c r="D11" s="122"/>
      <c r="E11" s="110" t="s">
        <v>72</v>
      </c>
      <c r="F11" s="110" t="s">
        <v>72</v>
      </c>
      <c r="G11" s="130"/>
      <c r="H11" s="110" t="s">
        <v>72</v>
      </c>
      <c r="I11" s="128"/>
      <c r="J11" s="128"/>
      <c r="K11" s="128"/>
      <c r="L11" s="128"/>
      <c r="M11" s="154"/>
      <c r="N11" s="154"/>
      <c r="O11" s="154"/>
      <c r="P11" s="154"/>
      <c r="Q11" s="154"/>
      <c r="R11" s="128"/>
    </row>
    <row r="12" spans="1:20" ht="13.5" customHeight="1">
      <c r="A12" s="116"/>
      <c r="B12" s="120" t="s">
        <v>269</v>
      </c>
      <c r="C12" s="121"/>
      <c r="D12" s="122"/>
      <c r="E12" s="110"/>
      <c r="F12" s="130"/>
      <c r="G12" s="130" t="s">
        <v>72</v>
      </c>
      <c r="H12" s="128"/>
      <c r="I12" s="128"/>
      <c r="J12" s="128"/>
      <c r="K12" s="128"/>
      <c r="L12" s="128"/>
      <c r="M12" s="154"/>
      <c r="N12" s="154"/>
      <c r="O12" s="154"/>
      <c r="P12" s="154"/>
      <c r="Q12" s="154"/>
      <c r="R12" s="128"/>
    </row>
    <row r="13" spans="1:20" ht="13.5" customHeight="1">
      <c r="A13" s="116"/>
      <c r="B13" s="120"/>
      <c r="C13" s="121"/>
      <c r="D13" s="122"/>
      <c r="E13" s="110"/>
      <c r="F13" s="130"/>
      <c r="G13" s="130"/>
      <c r="H13" s="128"/>
      <c r="I13" s="128"/>
      <c r="J13" s="128"/>
      <c r="K13" s="128"/>
      <c r="L13" s="128"/>
      <c r="M13" s="154"/>
      <c r="N13" s="154"/>
      <c r="O13" s="154"/>
      <c r="P13" s="154"/>
      <c r="Q13" s="154"/>
      <c r="R13" s="128"/>
    </row>
    <row r="14" spans="1:20" ht="13.5" customHeight="1">
      <c r="A14" s="116" t="s">
        <v>54</v>
      </c>
      <c r="B14" s="183" t="s">
        <v>262</v>
      </c>
      <c r="C14" s="186"/>
      <c r="D14" s="187"/>
      <c r="E14" s="173"/>
      <c r="F14" s="110"/>
      <c r="G14" s="173"/>
      <c r="H14" s="173"/>
      <c r="I14" s="173"/>
      <c r="J14" s="173"/>
      <c r="K14" s="173"/>
      <c r="L14" s="173"/>
      <c r="M14" s="174"/>
      <c r="N14" s="174"/>
      <c r="O14" s="174"/>
      <c r="P14" s="174"/>
      <c r="Q14" s="174"/>
      <c r="R14" s="173"/>
    </row>
    <row r="15" spans="1:20" ht="13.5" customHeight="1">
      <c r="A15" s="116"/>
      <c r="B15" s="183"/>
      <c r="C15" s="186" t="s">
        <v>270</v>
      </c>
      <c r="D15" s="187">
        <v>1</v>
      </c>
      <c r="E15" s="173" t="s">
        <v>72</v>
      </c>
      <c r="F15" s="110"/>
      <c r="G15" s="173" t="s">
        <v>72</v>
      </c>
      <c r="H15" s="110" t="s">
        <v>72</v>
      </c>
      <c r="I15" s="173"/>
      <c r="J15" s="173"/>
      <c r="K15" s="173"/>
      <c r="L15" s="173"/>
      <c r="M15" s="174"/>
      <c r="N15" s="174"/>
      <c r="O15" s="174"/>
      <c r="P15" s="174"/>
      <c r="Q15" s="174"/>
      <c r="R15" s="173"/>
    </row>
    <row r="16" spans="1:20" ht="13.5" customHeight="1">
      <c r="A16" s="116"/>
      <c r="B16" s="183"/>
      <c r="C16" s="186" t="s">
        <v>270</v>
      </c>
      <c r="D16" s="187">
        <v>10</v>
      </c>
      <c r="E16" s="173"/>
      <c r="F16" s="110" t="s">
        <v>72</v>
      </c>
      <c r="G16" s="173"/>
      <c r="H16" s="173"/>
      <c r="I16" s="173"/>
      <c r="J16" s="173"/>
      <c r="K16" s="173"/>
      <c r="L16" s="173"/>
      <c r="M16" s="174"/>
      <c r="N16" s="174"/>
      <c r="O16" s="174"/>
      <c r="P16" s="174"/>
      <c r="Q16" s="174"/>
      <c r="R16" s="173"/>
    </row>
    <row r="17" spans="1:18" ht="13.5" customHeight="1">
      <c r="A17" s="116"/>
      <c r="B17" s="183" t="s">
        <v>120</v>
      </c>
      <c r="C17" s="184"/>
      <c r="D17" s="185"/>
      <c r="E17" s="173"/>
      <c r="F17" s="110"/>
      <c r="G17" s="173"/>
      <c r="H17" s="173"/>
      <c r="I17" s="173"/>
      <c r="J17" s="173"/>
      <c r="K17" s="173"/>
      <c r="L17" s="173"/>
      <c r="M17" s="174"/>
      <c r="N17" s="174"/>
      <c r="O17" s="174"/>
      <c r="P17" s="174"/>
      <c r="Q17" s="174"/>
      <c r="R17" s="173"/>
    </row>
    <row r="18" spans="1:18" ht="13.5" customHeight="1">
      <c r="A18" s="116"/>
      <c r="B18" s="183"/>
      <c r="C18" s="184"/>
      <c r="D18" s="156" t="s">
        <v>35</v>
      </c>
      <c r="E18" s="173"/>
      <c r="F18" s="110"/>
      <c r="G18" s="173"/>
      <c r="H18" s="110" t="s">
        <v>72</v>
      </c>
      <c r="I18" s="173"/>
      <c r="J18" s="173"/>
      <c r="K18" s="173"/>
      <c r="L18" s="173"/>
      <c r="M18" s="174"/>
      <c r="N18" s="174"/>
      <c r="O18" s="174"/>
      <c r="P18" s="174"/>
      <c r="Q18" s="174"/>
      <c r="R18" s="173"/>
    </row>
    <row r="19" spans="1:18" ht="13.5" customHeight="1">
      <c r="A19" s="116"/>
      <c r="B19" s="183"/>
      <c r="C19" s="184"/>
      <c r="D19" s="156" t="s">
        <v>116</v>
      </c>
      <c r="E19" s="173" t="s">
        <v>72</v>
      </c>
      <c r="F19" s="110" t="s">
        <v>72</v>
      </c>
      <c r="G19" s="173"/>
      <c r="H19" s="173"/>
      <c r="I19" s="173"/>
      <c r="J19" s="173"/>
      <c r="K19" s="173"/>
      <c r="L19" s="173"/>
      <c r="M19" s="174"/>
      <c r="N19" s="174"/>
      <c r="O19" s="174"/>
      <c r="P19" s="174"/>
      <c r="Q19" s="174"/>
      <c r="R19" s="173"/>
    </row>
    <row r="20" spans="1:18" ht="13.5" customHeight="1" thickBot="1">
      <c r="A20" s="116"/>
      <c r="B20" s="81"/>
      <c r="C20" s="82"/>
      <c r="D20" s="80" t="s">
        <v>115</v>
      </c>
      <c r="E20" s="129"/>
      <c r="F20" s="110"/>
      <c r="G20" s="129" t="s">
        <v>72</v>
      </c>
      <c r="H20" s="129"/>
      <c r="I20" s="129"/>
      <c r="J20" s="129"/>
      <c r="K20" s="129"/>
      <c r="L20" s="129"/>
      <c r="M20" s="160"/>
      <c r="N20" s="160"/>
      <c r="O20" s="160"/>
      <c r="P20" s="160"/>
      <c r="Q20" s="160"/>
      <c r="R20" s="129"/>
    </row>
    <row r="21" spans="1:18" ht="13.5" customHeight="1" thickTop="1">
      <c r="A21" s="118" t="s">
        <v>55</v>
      </c>
      <c r="B21" s="87" t="s">
        <v>271</v>
      </c>
      <c r="C21" s="85"/>
      <c r="D21" s="86"/>
      <c r="E21" s="130" t="s">
        <v>72</v>
      </c>
      <c r="F21" s="130"/>
      <c r="G21" s="130"/>
      <c r="H21" s="130"/>
      <c r="I21" s="130"/>
      <c r="J21" s="130"/>
      <c r="K21" s="130"/>
      <c r="L21" s="130"/>
      <c r="M21" s="161"/>
      <c r="N21" s="161"/>
      <c r="O21" s="161"/>
      <c r="P21" s="161"/>
      <c r="Q21" s="161"/>
      <c r="R21" s="130"/>
    </row>
    <row r="22" spans="1:18" ht="13.5" customHeight="1">
      <c r="A22" s="117"/>
      <c r="B22" s="87" t="s">
        <v>210</v>
      </c>
      <c r="C22" s="88"/>
      <c r="D22" s="89"/>
      <c r="E22" s="110"/>
      <c r="F22" s="110" t="s">
        <v>72</v>
      </c>
      <c r="G22" s="110"/>
      <c r="H22" s="110"/>
      <c r="I22" s="110"/>
      <c r="J22" s="110"/>
      <c r="K22" s="110"/>
      <c r="L22" s="110"/>
      <c r="M22" s="157"/>
      <c r="N22" s="157"/>
      <c r="O22" s="157"/>
      <c r="P22" s="157"/>
      <c r="Q22" s="157"/>
      <c r="R22" s="110"/>
    </row>
    <row r="23" spans="1:18" ht="13.5" customHeight="1">
      <c r="A23" s="117"/>
      <c r="B23" s="87" t="s">
        <v>234</v>
      </c>
      <c r="C23" s="88"/>
      <c r="D23" s="89"/>
      <c r="E23" s="110"/>
      <c r="F23" s="110"/>
      <c r="G23" s="110" t="s">
        <v>72</v>
      </c>
      <c r="H23" s="110" t="s">
        <v>72</v>
      </c>
      <c r="I23" s="110"/>
      <c r="J23" s="110"/>
      <c r="K23" s="110"/>
      <c r="L23" s="110"/>
      <c r="M23" s="157"/>
      <c r="N23" s="157"/>
      <c r="O23" s="157"/>
      <c r="P23" s="157"/>
      <c r="Q23" s="157"/>
      <c r="R23" s="110"/>
    </row>
    <row r="24" spans="1:18" ht="13.5" customHeight="1" thickBot="1">
      <c r="A24" s="117"/>
      <c r="B24" s="87"/>
      <c r="C24" s="88"/>
      <c r="D24" s="89"/>
      <c r="E24" s="110"/>
      <c r="F24" s="110"/>
      <c r="G24" s="110"/>
      <c r="H24" s="110"/>
      <c r="I24" s="110"/>
      <c r="J24" s="110"/>
      <c r="K24" s="110"/>
      <c r="L24" s="110"/>
      <c r="M24" s="157"/>
      <c r="N24" s="157"/>
      <c r="O24" s="157"/>
      <c r="P24" s="157"/>
      <c r="Q24" s="157"/>
      <c r="R24" s="110"/>
    </row>
    <row r="25" spans="1:18" ht="13.5" customHeight="1" thickTop="1">
      <c r="A25" s="118" t="s">
        <v>36</v>
      </c>
      <c r="B25" s="255" t="s">
        <v>37</v>
      </c>
      <c r="C25" s="256"/>
      <c r="D25" s="257"/>
      <c r="E25" s="169" t="s">
        <v>38</v>
      </c>
      <c r="F25" s="169" t="s">
        <v>40</v>
      </c>
      <c r="G25" s="169" t="s">
        <v>40</v>
      </c>
      <c r="H25" s="169" t="s">
        <v>40</v>
      </c>
      <c r="I25" s="169"/>
      <c r="J25" s="169"/>
      <c r="K25" s="169"/>
      <c r="L25" s="169"/>
      <c r="M25" s="169"/>
      <c r="N25" s="169"/>
      <c r="O25" s="169"/>
      <c r="P25" s="169"/>
      <c r="Q25" s="169"/>
      <c r="R25" s="169"/>
    </row>
    <row r="26" spans="1:18" ht="13.5" customHeight="1">
      <c r="A26" s="117"/>
      <c r="B26" s="224" t="s">
        <v>41</v>
      </c>
      <c r="C26" s="225"/>
      <c r="D26" s="226"/>
      <c r="E26" s="110" t="s">
        <v>42</v>
      </c>
      <c r="F26" s="110" t="s">
        <v>42</v>
      </c>
      <c r="G26" s="110" t="s">
        <v>42</v>
      </c>
      <c r="H26" s="110" t="s">
        <v>42</v>
      </c>
      <c r="I26" s="110"/>
      <c r="J26" s="110"/>
      <c r="K26" s="110"/>
      <c r="L26" s="110"/>
      <c r="M26" s="110"/>
      <c r="N26" s="110"/>
      <c r="O26" s="110"/>
      <c r="P26" s="110"/>
      <c r="Q26" s="110"/>
      <c r="R26" s="110"/>
    </row>
    <row r="27" spans="1:18" ht="64.5" customHeight="1">
      <c r="A27" s="117"/>
      <c r="B27" s="209" t="s">
        <v>43</v>
      </c>
      <c r="C27" s="210"/>
      <c r="D27" s="211"/>
      <c r="E27" s="90">
        <v>42334</v>
      </c>
      <c r="F27" s="90">
        <v>42334</v>
      </c>
      <c r="G27" s="90">
        <v>42334</v>
      </c>
      <c r="H27" s="90">
        <v>42334</v>
      </c>
      <c r="I27" s="90"/>
      <c r="J27" s="90"/>
      <c r="K27" s="90"/>
      <c r="L27" s="90"/>
      <c r="M27" s="90"/>
      <c r="N27" s="90"/>
      <c r="O27" s="90"/>
      <c r="P27" s="90"/>
      <c r="Q27" s="90"/>
      <c r="R27" s="90"/>
    </row>
    <row r="28" spans="1:18" ht="13.5" customHeight="1">
      <c r="A28" s="115"/>
    </row>
    <row r="45" spans="2:4" ht="24" customHeight="1">
      <c r="B45" s="75"/>
      <c r="D45" s="75"/>
    </row>
    <row r="46" spans="2:4" ht="39" customHeight="1">
      <c r="B46" s="75"/>
      <c r="D46" s="75"/>
    </row>
    <row r="58" spans="2:4" ht="57" customHeight="1">
      <c r="B58" s="75"/>
      <c r="D58" s="75"/>
    </row>
    <row r="59" spans="2:4" ht="10.5">
      <c r="B59" s="75"/>
      <c r="D59" s="75"/>
    </row>
    <row r="60" spans="2:4" ht="10.5">
      <c r="B60" s="75"/>
      <c r="D60" s="75"/>
    </row>
  </sheetData>
  <mergeCells count="22">
    <mergeCell ref="B27:D27"/>
    <mergeCell ref="A6:B6"/>
    <mergeCell ref="C6:D6"/>
    <mergeCell ref="E6:H6"/>
    <mergeCell ref="L6:R6"/>
    <mergeCell ref="B25:D25"/>
    <mergeCell ref="B26:D26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H11 H9 E9:G13 E14:R24">
      <formula1>"O, "</formula1>
    </dataValidation>
    <dataValidation type="list" allowBlank="1" showInputMessage="1" showErrorMessage="1" sqref="E25:R25">
      <formula1>"N,A,B, "</formula1>
    </dataValidation>
    <dataValidation type="list" allowBlank="1" showInputMessage="1" showErrorMessage="1" sqref="E26:R26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zoomScaleNormal="100" workbookViewId="0">
      <selection activeCell="D37" sqref="D37"/>
    </sheetView>
  </sheetViews>
  <sheetFormatPr defaultRowHeight="13.5" customHeight="1"/>
  <cols>
    <col min="1" max="1" width="10.5" style="75" customWidth="1"/>
    <col min="2" max="2" width="13.375" style="78" customWidth="1"/>
    <col min="3" max="3" width="15.375" style="75" customWidth="1"/>
    <col min="4" max="4" width="60.375" style="76" customWidth="1"/>
    <col min="5" max="6" width="2.875" style="75" customWidth="1"/>
    <col min="7" max="7" width="2.625" style="75" customWidth="1"/>
    <col min="8" max="19" width="2.875" style="75" customWidth="1"/>
    <col min="20" max="16384" width="9" style="75"/>
  </cols>
  <sheetData>
    <row r="1" spans="1:20" ht="13.5" customHeight="1" thickBot="1">
      <c r="A1" s="73"/>
      <c r="B1" s="74"/>
    </row>
    <row r="2" spans="1:20" ht="13.5" customHeight="1">
      <c r="A2" s="231" t="s">
        <v>49</v>
      </c>
      <c r="B2" s="232"/>
      <c r="C2" s="233" t="s">
        <v>148</v>
      </c>
      <c r="D2" s="234"/>
      <c r="E2" s="249" t="s">
        <v>14</v>
      </c>
      <c r="F2" s="250"/>
      <c r="G2" s="250"/>
      <c r="H2" s="251"/>
      <c r="I2" s="239" t="str">
        <f>C2</f>
        <v>EditSingleQuestion</v>
      </c>
      <c r="J2" s="240"/>
      <c r="K2" s="240"/>
      <c r="L2" s="240"/>
      <c r="M2" s="240"/>
      <c r="N2" s="240"/>
      <c r="O2" s="240"/>
      <c r="P2" s="240"/>
      <c r="Q2" s="240"/>
      <c r="R2" s="241"/>
      <c r="T2" s="77"/>
    </row>
    <row r="3" spans="1:20" ht="30" customHeight="1">
      <c r="A3" s="237" t="s">
        <v>50</v>
      </c>
      <c r="B3" s="238"/>
      <c r="C3" s="245" t="str">
        <f>Cover!F4</f>
        <v>HuyNMSE02723</v>
      </c>
      <c r="D3" s="246"/>
      <c r="E3" s="252" t="s">
        <v>51</v>
      </c>
      <c r="F3" s="253"/>
      <c r="G3" s="253"/>
      <c r="H3" s="254"/>
      <c r="I3" s="242" t="str">
        <f>C3</f>
        <v>HuyNMSE02723</v>
      </c>
      <c r="J3" s="243"/>
      <c r="K3" s="243"/>
      <c r="L3" s="243"/>
      <c r="M3" s="243"/>
      <c r="N3" s="243"/>
      <c r="O3" s="243"/>
      <c r="P3" s="243"/>
      <c r="Q3" s="243"/>
      <c r="R3" s="244"/>
    </row>
    <row r="4" spans="1:20" ht="13.5" customHeight="1">
      <c r="A4" s="237" t="s">
        <v>52</v>
      </c>
      <c r="B4" s="238"/>
      <c r="C4" s="212"/>
      <c r="D4" s="212"/>
      <c r="E4" s="213"/>
      <c r="F4" s="213"/>
      <c r="G4" s="213"/>
      <c r="H4" s="213"/>
      <c r="I4" s="212"/>
      <c r="J4" s="212"/>
      <c r="K4" s="212"/>
      <c r="L4" s="212"/>
      <c r="M4" s="212"/>
      <c r="N4" s="212"/>
      <c r="O4" s="212"/>
      <c r="P4" s="212"/>
      <c r="Q4" s="212"/>
      <c r="R4" s="214"/>
    </row>
    <row r="5" spans="1:20" ht="13.5" customHeight="1">
      <c r="A5" s="247" t="s">
        <v>20</v>
      </c>
      <c r="B5" s="248"/>
      <c r="C5" s="230" t="s">
        <v>21</v>
      </c>
      <c r="D5" s="216"/>
      <c r="E5" s="215" t="s">
        <v>22</v>
      </c>
      <c r="F5" s="216"/>
      <c r="G5" s="216"/>
      <c r="H5" s="227"/>
      <c r="I5" s="216" t="s">
        <v>53</v>
      </c>
      <c r="J5" s="216"/>
      <c r="K5" s="216"/>
      <c r="L5" s="215" t="s">
        <v>23</v>
      </c>
      <c r="M5" s="216"/>
      <c r="N5" s="216"/>
      <c r="O5" s="216"/>
      <c r="P5" s="216"/>
      <c r="Q5" s="216"/>
      <c r="R5" s="217"/>
      <c r="T5" s="77"/>
    </row>
    <row r="6" spans="1:20" ht="13.5" customHeight="1" thickBot="1">
      <c r="A6" s="235">
        <f>COUNTIF(E26:HM26,"P")</f>
        <v>4</v>
      </c>
      <c r="B6" s="236"/>
      <c r="C6" s="229">
        <f>COUNTIF(E26:HO26,"F")</f>
        <v>0</v>
      </c>
      <c r="D6" s="219"/>
      <c r="E6" s="218">
        <f>SUM(L6,- A6,- C6)</f>
        <v>0</v>
      </c>
      <c r="F6" s="219"/>
      <c r="G6" s="219"/>
      <c r="H6" s="228"/>
      <c r="I6" s="152">
        <f>COUNTIF(E25:HM25,"N")</f>
        <v>1</v>
      </c>
      <c r="J6" s="152">
        <f>COUNTIF(E25:HM25,"A")</f>
        <v>3</v>
      </c>
      <c r="K6" s="152">
        <f>COUNTIF(E25:HO25,"B")</f>
        <v>0</v>
      </c>
      <c r="L6" s="218">
        <f>COUNTA(E8:P8)</f>
        <v>4</v>
      </c>
      <c r="M6" s="219"/>
      <c r="N6" s="219"/>
      <c r="O6" s="219"/>
      <c r="P6" s="219"/>
      <c r="Q6" s="219"/>
      <c r="R6" s="220"/>
      <c r="S6" s="153"/>
    </row>
    <row r="7" spans="1:20" ht="11.25" thickBot="1"/>
    <row r="8" spans="1:20" ht="46.5" customHeight="1" thickTop="1" thickBot="1">
      <c r="A8" s="127"/>
      <c r="B8" s="123"/>
      <c r="C8" s="124"/>
      <c r="D8" s="125"/>
      <c r="E8" s="126" t="s">
        <v>31</v>
      </c>
      <c r="F8" s="126" t="s">
        <v>32</v>
      </c>
      <c r="G8" s="126" t="s">
        <v>33</v>
      </c>
      <c r="H8" s="126" t="s">
        <v>34</v>
      </c>
      <c r="I8" s="126"/>
      <c r="J8" s="126"/>
      <c r="K8" s="126"/>
      <c r="L8" s="126"/>
      <c r="M8" s="126"/>
      <c r="N8" s="126"/>
      <c r="O8" s="126"/>
      <c r="P8" s="126"/>
      <c r="Q8" s="126"/>
      <c r="R8" s="170"/>
      <c r="S8" s="153"/>
    </row>
    <row r="9" spans="1:20" ht="13.5" customHeight="1">
      <c r="A9" s="119" t="s">
        <v>108</v>
      </c>
      <c r="B9" s="120" t="s">
        <v>236</v>
      </c>
      <c r="C9" s="121"/>
      <c r="D9" s="122"/>
      <c r="E9" s="110" t="s">
        <v>72</v>
      </c>
      <c r="F9" s="110"/>
      <c r="G9" s="110" t="s">
        <v>72</v>
      </c>
      <c r="H9" s="110" t="s">
        <v>72</v>
      </c>
      <c r="I9" s="128"/>
      <c r="J9" s="128"/>
      <c r="K9" s="128"/>
      <c r="L9" s="128"/>
      <c r="M9" s="154"/>
      <c r="N9" s="154"/>
      <c r="O9" s="154"/>
      <c r="P9" s="154"/>
      <c r="Q9" s="154"/>
      <c r="R9" s="128"/>
    </row>
    <row r="10" spans="1:20" ht="13.5" customHeight="1">
      <c r="A10" s="116"/>
      <c r="B10" s="120" t="s">
        <v>237</v>
      </c>
      <c r="C10" s="121"/>
      <c r="D10" s="122"/>
      <c r="E10" s="110"/>
      <c r="F10" s="130" t="s">
        <v>72</v>
      </c>
      <c r="G10" s="130"/>
      <c r="H10" s="128"/>
      <c r="I10" s="128"/>
      <c r="J10" s="128"/>
      <c r="K10" s="128"/>
      <c r="L10" s="128"/>
      <c r="M10" s="154"/>
      <c r="N10" s="154"/>
      <c r="O10" s="154"/>
      <c r="P10" s="154"/>
      <c r="Q10" s="154"/>
      <c r="R10" s="128"/>
    </row>
    <row r="11" spans="1:20" ht="13.5" customHeight="1">
      <c r="A11" s="116"/>
      <c r="B11" s="120" t="s">
        <v>239</v>
      </c>
      <c r="C11" s="121"/>
      <c r="D11" s="122"/>
      <c r="E11" s="110" t="s">
        <v>72</v>
      </c>
      <c r="F11" s="110" t="s">
        <v>72</v>
      </c>
      <c r="G11" s="130"/>
      <c r="H11" s="110" t="s">
        <v>72</v>
      </c>
      <c r="I11" s="128"/>
      <c r="J11" s="128"/>
      <c r="K11" s="128"/>
      <c r="L11" s="128"/>
      <c r="M11" s="154"/>
      <c r="N11" s="154"/>
      <c r="O11" s="154"/>
      <c r="P11" s="154"/>
      <c r="Q11" s="154"/>
      <c r="R11" s="128"/>
    </row>
    <row r="12" spans="1:20" ht="13.5" customHeight="1">
      <c r="A12" s="116"/>
      <c r="B12" s="120" t="s">
        <v>240</v>
      </c>
      <c r="C12" s="121"/>
      <c r="D12" s="122"/>
      <c r="E12" s="110"/>
      <c r="F12" s="130"/>
      <c r="G12" s="130" t="s">
        <v>72</v>
      </c>
      <c r="H12" s="128"/>
      <c r="I12" s="128"/>
      <c r="J12" s="128"/>
      <c r="K12" s="128"/>
      <c r="L12" s="128"/>
      <c r="M12" s="154"/>
      <c r="N12" s="154"/>
      <c r="O12" s="154"/>
      <c r="P12" s="154"/>
      <c r="Q12" s="154"/>
      <c r="R12" s="128"/>
    </row>
    <row r="13" spans="1:20" ht="13.5" customHeight="1">
      <c r="A13" s="116"/>
      <c r="B13" s="120"/>
      <c r="C13" s="121"/>
      <c r="D13" s="122"/>
      <c r="E13" s="110"/>
      <c r="F13" s="130"/>
      <c r="G13" s="130"/>
      <c r="H13" s="128"/>
      <c r="I13" s="128"/>
      <c r="J13" s="128"/>
      <c r="K13" s="128"/>
      <c r="L13" s="128"/>
      <c r="M13" s="154"/>
      <c r="N13" s="154"/>
      <c r="O13" s="154"/>
      <c r="P13" s="154"/>
      <c r="Q13" s="154"/>
      <c r="R13" s="128"/>
    </row>
    <row r="14" spans="1:20" ht="13.5" customHeight="1">
      <c r="A14" s="116" t="s">
        <v>54</v>
      </c>
      <c r="B14" s="183" t="s">
        <v>235</v>
      </c>
      <c r="C14" s="186"/>
      <c r="D14" s="187"/>
      <c r="E14" s="173"/>
      <c r="F14" s="110"/>
      <c r="G14" s="173"/>
      <c r="H14" s="173"/>
      <c r="I14" s="173"/>
      <c r="J14" s="173"/>
      <c r="K14" s="173"/>
      <c r="L14" s="173"/>
      <c r="M14" s="174"/>
      <c r="N14" s="174"/>
      <c r="O14" s="174"/>
      <c r="P14" s="174"/>
      <c r="Q14" s="174"/>
      <c r="R14" s="173"/>
    </row>
    <row r="15" spans="1:20" ht="13.5" customHeight="1">
      <c r="A15" s="116"/>
      <c r="B15" s="183"/>
      <c r="C15" s="186" t="s">
        <v>241</v>
      </c>
      <c r="D15" s="187">
        <v>1</v>
      </c>
      <c r="E15" s="173" t="s">
        <v>72</v>
      </c>
      <c r="F15" s="110"/>
      <c r="G15" s="173" t="s">
        <v>72</v>
      </c>
      <c r="H15" s="110" t="s">
        <v>72</v>
      </c>
      <c r="I15" s="173"/>
      <c r="J15" s="173"/>
      <c r="K15" s="173"/>
      <c r="L15" s="173"/>
      <c r="M15" s="174"/>
      <c r="N15" s="174"/>
      <c r="O15" s="174"/>
      <c r="P15" s="174"/>
      <c r="Q15" s="174"/>
      <c r="R15" s="173"/>
    </row>
    <row r="16" spans="1:20" ht="13.5" customHeight="1">
      <c r="A16" s="116"/>
      <c r="B16" s="183"/>
      <c r="C16" s="186" t="s">
        <v>241</v>
      </c>
      <c r="D16" s="187">
        <v>10</v>
      </c>
      <c r="E16" s="173"/>
      <c r="F16" s="110" t="s">
        <v>72</v>
      </c>
      <c r="G16" s="173"/>
      <c r="H16" s="173"/>
      <c r="I16" s="173"/>
      <c r="J16" s="173"/>
      <c r="K16" s="173"/>
      <c r="L16" s="173"/>
      <c r="M16" s="174"/>
      <c r="N16" s="174"/>
      <c r="O16" s="174"/>
      <c r="P16" s="174"/>
      <c r="Q16" s="174"/>
      <c r="R16" s="173"/>
    </row>
    <row r="17" spans="1:18" ht="13.5" customHeight="1">
      <c r="A17" s="116"/>
      <c r="B17" s="183" t="s">
        <v>120</v>
      </c>
      <c r="C17" s="184"/>
      <c r="D17" s="185"/>
      <c r="E17" s="173"/>
      <c r="F17" s="110"/>
      <c r="G17" s="173"/>
      <c r="H17" s="173"/>
      <c r="I17" s="173"/>
      <c r="J17" s="173"/>
      <c r="K17" s="173"/>
      <c r="L17" s="173"/>
      <c r="M17" s="174"/>
      <c r="N17" s="174"/>
      <c r="O17" s="174"/>
      <c r="P17" s="174"/>
      <c r="Q17" s="174"/>
      <c r="R17" s="173"/>
    </row>
    <row r="18" spans="1:18" ht="13.5" customHeight="1">
      <c r="A18" s="116"/>
      <c r="B18" s="183"/>
      <c r="C18" s="184"/>
      <c r="D18" s="156" t="s">
        <v>35</v>
      </c>
      <c r="E18" s="173"/>
      <c r="F18" s="110"/>
      <c r="G18" s="173"/>
      <c r="H18" s="110" t="s">
        <v>72</v>
      </c>
      <c r="I18" s="173"/>
      <c r="J18" s="173"/>
      <c r="K18" s="173"/>
      <c r="L18" s="173"/>
      <c r="M18" s="174"/>
      <c r="N18" s="174"/>
      <c r="O18" s="174"/>
      <c r="P18" s="174"/>
      <c r="Q18" s="174"/>
      <c r="R18" s="173"/>
    </row>
    <row r="19" spans="1:18" ht="13.5" customHeight="1">
      <c r="A19" s="116"/>
      <c r="B19" s="183"/>
      <c r="C19" s="184"/>
      <c r="D19" s="156" t="s">
        <v>116</v>
      </c>
      <c r="E19" s="173" t="s">
        <v>72</v>
      </c>
      <c r="F19" s="110" t="s">
        <v>72</v>
      </c>
      <c r="G19" s="173"/>
      <c r="H19" s="173"/>
      <c r="I19" s="173"/>
      <c r="J19" s="173"/>
      <c r="K19" s="173"/>
      <c r="L19" s="173"/>
      <c r="M19" s="174"/>
      <c r="N19" s="174"/>
      <c r="O19" s="174"/>
      <c r="P19" s="174"/>
      <c r="Q19" s="174"/>
      <c r="R19" s="173"/>
    </row>
    <row r="20" spans="1:18" ht="13.5" customHeight="1" thickBot="1">
      <c r="A20" s="116"/>
      <c r="B20" s="81"/>
      <c r="C20" s="82"/>
      <c r="D20" s="80" t="s">
        <v>115</v>
      </c>
      <c r="E20" s="129"/>
      <c r="F20" s="110"/>
      <c r="G20" s="129" t="s">
        <v>72</v>
      </c>
      <c r="H20" s="129"/>
      <c r="I20" s="129"/>
      <c r="J20" s="129"/>
      <c r="K20" s="129"/>
      <c r="L20" s="129"/>
      <c r="M20" s="160"/>
      <c r="N20" s="160"/>
      <c r="O20" s="160"/>
      <c r="P20" s="160"/>
      <c r="Q20" s="160"/>
      <c r="R20" s="129"/>
    </row>
    <row r="21" spans="1:18" ht="13.5" customHeight="1" thickTop="1">
      <c r="A21" s="118" t="s">
        <v>55</v>
      </c>
      <c r="B21" s="87" t="s">
        <v>242</v>
      </c>
      <c r="C21" s="85"/>
      <c r="D21" s="86"/>
      <c r="E21" s="130" t="s">
        <v>72</v>
      </c>
      <c r="F21" s="130"/>
      <c r="G21" s="130"/>
      <c r="H21" s="130"/>
      <c r="I21" s="130"/>
      <c r="J21" s="130"/>
      <c r="K21" s="130"/>
      <c r="L21" s="130"/>
      <c r="M21" s="161"/>
      <c r="N21" s="161"/>
      <c r="O21" s="161"/>
      <c r="P21" s="161"/>
      <c r="Q21" s="161"/>
      <c r="R21" s="130"/>
    </row>
    <row r="22" spans="1:18" ht="13.5" customHeight="1">
      <c r="A22" s="117"/>
      <c r="B22" s="87" t="s">
        <v>210</v>
      </c>
      <c r="C22" s="88"/>
      <c r="D22" s="89"/>
      <c r="E22" s="110"/>
      <c r="F22" s="110" t="s">
        <v>72</v>
      </c>
      <c r="G22" s="110"/>
      <c r="H22" s="110"/>
      <c r="I22" s="110"/>
      <c r="J22" s="110"/>
      <c r="K22" s="110"/>
      <c r="L22" s="110"/>
      <c r="M22" s="157"/>
      <c r="N22" s="157"/>
      <c r="O22" s="157"/>
      <c r="P22" s="157"/>
      <c r="Q22" s="157"/>
      <c r="R22" s="110"/>
    </row>
    <row r="23" spans="1:18" ht="13.5" customHeight="1">
      <c r="A23" s="117"/>
      <c r="B23" s="87" t="s">
        <v>234</v>
      </c>
      <c r="C23" s="88"/>
      <c r="D23" s="89"/>
      <c r="E23" s="110"/>
      <c r="F23" s="110"/>
      <c r="G23" s="110" t="s">
        <v>72</v>
      </c>
      <c r="H23" s="110" t="s">
        <v>72</v>
      </c>
      <c r="I23" s="110"/>
      <c r="J23" s="110"/>
      <c r="K23" s="110"/>
      <c r="L23" s="110"/>
      <c r="M23" s="157"/>
      <c r="N23" s="157"/>
      <c r="O23" s="157"/>
      <c r="P23" s="157"/>
      <c r="Q23" s="157"/>
      <c r="R23" s="110"/>
    </row>
    <row r="24" spans="1:18" ht="13.5" customHeight="1" thickBot="1">
      <c r="A24" s="117"/>
      <c r="B24" s="87"/>
      <c r="C24" s="88"/>
      <c r="D24" s="89"/>
      <c r="E24" s="110"/>
      <c r="F24" s="110"/>
      <c r="G24" s="110"/>
      <c r="H24" s="110"/>
      <c r="I24" s="110"/>
      <c r="J24" s="110"/>
      <c r="K24" s="110"/>
      <c r="L24" s="110"/>
      <c r="M24" s="157"/>
      <c r="N24" s="157"/>
      <c r="O24" s="157"/>
      <c r="P24" s="157"/>
      <c r="Q24" s="157"/>
      <c r="R24" s="110"/>
    </row>
    <row r="25" spans="1:18" ht="13.5" customHeight="1" thickTop="1">
      <c r="A25" s="118" t="s">
        <v>36</v>
      </c>
      <c r="B25" s="255" t="s">
        <v>37</v>
      </c>
      <c r="C25" s="256"/>
      <c r="D25" s="257"/>
      <c r="E25" s="169" t="s">
        <v>38</v>
      </c>
      <c r="F25" s="169" t="s">
        <v>40</v>
      </c>
      <c r="G25" s="169" t="s">
        <v>40</v>
      </c>
      <c r="H25" s="169" t="s">
        <v>40</v>
      </c>
      <c r="I25" s="169"/>
      <c r="J25" s="169"/>
      <c r="K25" s="169"/>
      <c r="L25" s="169"/>
      <c r="M25" s="169"/>
      <c r="N25" s="169"/>
      <c r="O25" s="169"/>
      <c r="P25" s="169"/>
      <c r="Q25" s="169"/>
      <c r="R25" s="169"/>
    </row>
    <row r="26" spans="1:18" ht="13.5" customHeight="1">
      <c r="A26" s="117"/>
      <c r="B26" s="224" t="s">
        <v>41</v>
      </c>
      <c r="C26" s="225"/>
      <c r="D26" s="226"/>
      <c r="E26" s="110" t="s">
        <v>42</v>
      </c>
      <c r="F26" s="110" t="s">
        <v>42</v>
      </c>
      <c r="G26" s="110" t="s">
        <v>42</v>
      </c>
      <c r="H26" s="110" t="s">
        <v>42</v>
      </c>
      <c r="I26" s="110"/>
      <c r="J26" s="110"/>
      <c r="K26" s="110"/>
      <c r="L26" s="110"/>
      <c r="M26" s="110"/>
      <c r="N26" s="110"/>
      <c r="O26" s="110"/>
      <c r="P26" s="110"/>
      <c r="Q26" s="110"/>
      <c r="R26" s="110"/>
    </row>
    <row r="27" spans="1:18" ht="64.5" customHeight="1">
      <c r="A27" s="117"/>
      <c r="B27" s="209" t="s">
        <v>43</v>
      </c>
      <c r="C27" s="210"/>
      <c r="D27" s="211"/>
      <c r="E27" s="90">
        <v>42334</v>
      </c>
      <c r="F27" s="90">
        <v>42334</v>
      </c>
      <c r="G27" s="90">
        <v>42334</v>
      </c>
      <c r="H27" s="90">
        <v>42334</v>
      </c>
      <c r="I27" s="90"/>
      <c r="J27" s="90"/>
      <c r="K27" s="90"/>
      <c r="L27" s="90"/>
      <c r="M27" s="90"/>
      <c r="N27" s="90"/>
      <c r="O27" s="90"/>
      <c r="P27" s="90"/>
      <c r="Q27" s="90"/>
      <c r="R27" s="90"/>
    </row>
    <row r="28" spans="1:18" ht="13.5" customHeight="1">
      <c r="A28" s="115"/>
    </row>
    <row r="45" spans="2:4" ht="24" customHeight="1">
      <c r="B45" s="75"/>
      <c r="D45" s="75"/>
    </row>
    <row r="46" spans="2:4" ht="39" customHeight="1">
      <c r="B46" s="75"/>
      <c r="D46" s="75"/>
    </row>
    <row r="58" spans="2:4" ht="57" customHeight="1">
      <c r="B58" s="75"/>
      <c r="D58" s="75"/>
    </row>
    <row r="59" spans="2:4" ht="10.5">
      <c r="B59" s="75"/>
      <c r="D59" s="75"/>
    </row>
    <row r="60" spans="2:4" ht="10.5">
      <c r="B60" s="75"/>
      <c r="D60" s="75"/>
    </row>
  </sheetData>
  <mergeCells count="22">
    <mergeCell ref="B27:D27"/>
    <mergeCell ref="A6:B6"/>
    <mergeCell ref="C6:D6"/>
    <mergeCell ref="E6:H6"/>
    <mergeCell ref="L6:R6"/>
    <mergeCell ref="B25:D25"/>
    <mergeCell ref="B26:D26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26:R26">
      <formula1>"P,F, "</formula1>
    </dataValidation>
    <dataValidation type="list" allowBlank="1" showInputMessage="1" showErrorMessage="1" sqref="E25:R25">
      <formula1>"N,A,B, "</formula1>
    </dataValidation>
    <dataValidation type="list" allowBlank="1" showInputMessage="1" showErrorMessage="1" sqref="H11 H9 E9:G13 E14:R24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zoomScaleNormal="100" workbookViewId="0">
      <selection activeCell="S34" sqref="S34"/>
    </sheetView>
  </sheetViews>
  <sheetFormatPr defaultRowHeight="13.5" customHeight="1"/>
  <cols>
    <col min="1" max="1" width="10.5" style="75" customWidth="1"/>
    <col min="2" max="2" width="13.375" style="78" customWidth="1"/>
    <col min="3" max="3" width="15.375" style="75" customWidth="1"/>
    <col min="4" max="4" width="60.375" style="76" customWidth="1"/>
    <col min="5" max="6" width="2.875" style="75" customWidth="1"/>
    <col min="7" max="7" width="2.625" style="75" customWidth="1"/>
    <col min="8" max="19" width="2.875" style="75" customWidth="1"/>
    <col min="20" max="16384" width="9" style="75"/>
  </cols>
  <sheetData>
    <row r="1" spans="1:20" ht="13.5" customHeight="1" thickBot="1">
      <c r="A1" s="73"/>
      <c r="B1" s="74"/>
    </row>
    <row r="2" spans="1:20" ht="13.5" customHeight="1">
      <c r="A2" s="231" t="s">
        <v>49</v>
      </c>
      <c r="B2" s="232"/>
      <c r="C2" s="233" t="s">
        <v>152</v>
      </c>
      <c r="D2" s="234"/>
      <c r="E2" s="249" t="s">
        <v>14</v>
      </c>
      <c r="F2" s="250"/>
      <c r="G2" s="250"/>
      <c r="H2" s="251"/>
      <c r="I2" s="239" t="str">
        <f>C2</f>
        <v>EditRewardPkg</v>
      </c>
      <c r="J2" s="240"/>
      <c r="K2" s="240"/>
      <c r="L2" s="240"/>
      <c r="M2" s="240"/>
      <c r="N2" s="240"/>
      <c r="O2" s="240"/>
      <c r="P2" s="240"/>
      <c r="Q2" s="240"/>
      <c r="R2" s="241"/>
      <c r="T2" s="77"/>
    </row>
    <row r="3" spans="1:20" ht="30" customHeight="1">
      <c r="A3" s="237" t="s">
        <v>50</v>
      </c>
      <c r="B3" s="238"/>
      <c r="C3" s="245" t="str">
        <f>Cover!F4</f>
        <v>HuyNMSE02723</v>
      </c>
      <c r="D3" s="246"/>
      <c r="E3" s="252" t="s">
        <v>51</v>
      </c>
      <c r="F3" s="253"/>
      <c r="G3" s="253"/>
      <c r="H3" s="254"/>
      <c r="I3" s="242" t="str">
        <f>C3</f>
        <v>HuyNMSE02723</v>
      </c>
      <c r="J3" s="243"/>
      <c r="K3" s="243"/>
      <c r="L3" s="243"/>
      <c r="M3" s="243"/>
      <c r="N3" s="243"/>
      <c r="O3" s="243"/>
      <c r="P3" s="243"/>
      <c r="Q3" s="243"/>
      <c r="R3" s="244"/>
    </row>
    <row r="4" spans="1:20" ht="13.5" customHeight="1">
      <c r="A4" s="237" t="s">
        <v>52</v>
      </c>
      <c r="B4" s="238"/>
      <c r="C4" s="212"/>
      <c r="D4" s="212"/>
      <c r="E4" s="213"/>
      <c r="F4" s="213"/>
      <c r="G4" s="213"/>
      <c r="H4" s="213"/>
      <c r="I4" s="212"/>
      <c r="J4" s="212"/>
      <c r="K4" s="212"/>
      <c r="L4" s="212"/>
      <c r="M4" s="212"/>
      <c r="N4" s="212"/>
      <c r="O4" s="212"/>
      <c r="P4" s="212"/>
      <c r="Q4" s="212"/>
      <c r="R4" s="214"/>
    </row>
    <row r="5" spans="1:20" ht="13.5" customHeight="1">
      <c r="A5" s="247" t="s">
        <v>20</v>
      </c>
      <c r="B5" s="248"/>
      <c r="C5" s="230" t="s">
        <v>21</v>
      </c>
      <c r="D5" s="216"/>
      <c r="E5" s="215" t="s">
        <v>22</v>
      </c>
      <c r="F5" s="216"/>
      <c r="G5" s="216"/>
      <c r="H5" s="227"/>
      <c r="I5" s="216" t="s">
        <v>53</v>
      </c>
      <c r="J5" s="216"/>
      <c r="K5" s="216"/>
      <c r="L5" s="215" t="s">
        <v>23</v>
      </c>
      <c r="M5" s="216"/>
      <c r="N5" s="216"/>
      <c r="O5" s="216"/>
      <c r="P5" s="216"/>
      <c r="Q5" s="216"/>
      <c r="R5" s="217"/>
      <c r="T5" s="77"/>
    </row>
    <row r="6" spans="1:20" ht="13.5" customHeight="1" thickBot="1">
      <c r="A6" s="235">
        <f>COUNTIF(E26:HM26,"P")</f>
        <v>4</v>
      </c>
      <c r="B6" s="236"/>
      <c r="C6" s="229">
        <f>COUNTIF(E26:HO26,"F")</f>
        <v>0</v>
      </c>
      <c r="D6" s="219"/>
      <c r="E6" s="218">
        <f>SUM(L6,- A6,- C6)</f>
        <v>0</v>
      </c>
      <c r="F6" s="219"/>
      <c r="G6" s="219"/>
      <c r="H6" s="228"/>
      <c r="I6" s="152">
        <f>COUNTIF(E25:HM25,"N")</f>
        <v>1</v>
      </c>
      <c r="J6" s="152">
        <f>COUNTIF(E25:HM25,"A")</f>
        <v>3</v>
      </c>
      <c r="K6" s="152">
        <f>COUNTIF(E25:HO25,"B")</f>
        <v>0</v>
      </c>
      <c r="L6" s="218">
        <f>COUNTA(E8:P8)</f>
        <v>4</v>
      </c>
      <c r="M6" s="219"/>
      <c r="N6" s="219"/>
      <c r="O6" s="219"/>
      <c r="P6" s="219"/>
      <c r="Q6" s="219"/>
      <c r="R6" s="220"/>
      <c r="S6" s="153"/>
    </row>
    <row r="7" spans="1:20" ht="11.25" thickBot="1"/>
    <row r="8" spans="1:20" ht="46.5" customHeight="1" thickTop="1" thickBot="1">
      <c r="A8" s="127"/>
      <c r="B8" s="123"/>
      <c r="C8" s="124"/>
      <c r="D8" s="125"/>
      <c r="E8" s="126" t="s">
        <v>31</v>
      </c>
      <c r="F8" s="126" t="s">
        <v>32</v>
      </c>
      <c r="G8" s="126" t="s">
        <v>33</v>
      </c>
      <c r="H8" s="126" t="s">
        <v>34</v>
      </c>
      <c r="I8" s="126"/>
      <c r="J8" s="126"/>
      <c r="K8" s="126"/>
      <c r="L8" s="126"/>
      <c r="M8" s="126"/>
      <c r="N8" s="126"/>
      <c r="O8" s="126"/>
      <c r="P8" s="126"/>
      <c r="Q8" s="126"/>
      <c r="R8" s="170"/>
      <c r="S8" s="153"/>
    </row>
    <row r="9" spans="1:20" ht="13.5" customHeight="1">
      <c r="A9" s="119" t="s">
        <v>108</v>
      </c>
      <c r="B9" s="120" t="s">
        <v>252</v>
      </c>
      <c r="C9" s="121"/>
      <c r="D9" s="122"/>
      <c r="E9" s="110" t="s">
        <v>72</v>
      </c>
      <c r="F9" s="110"/>
      <c r="G9" s="110" t="s">
        <v>72</v>
      </c>
      <c r="H9" s="110" t="s">
        <v>72</v>
      </c>
      <c r="I9" s="128"/>
      <c r="J9" s="128"/>
      <c r="K9" s="128"/>
      <c r="L9" s="128"/>
      <c r="M9" s="154"/>
      <c r="N9" s="154"/>
      <c r="O9" s="154"/>
      <c r="P9" s="154"/>
      <c r="Q9" s="154"/>
      <c r="R9" s="128"/>
    </row>
    <row r="10" spans="1:20" ht="13.5" customHeight="1">
      <c r="A10" s="116"/>
      <c r="B10" s="120" t="s">
        <v>253</v>
      </c>
      <c r="C10" s="121"/>
      <c r="D10" s="122"/>
      <c r="E10" s="110"/>
      <c r="F10" s="130" t="s">
        <v>72</v>
      </c>
      <c r="G10" s="130"/>
      <c r="H10" s="128"/>
      <c r="I10" s="128"/>
      <c r="J10" s="128"/>
      <c r="K10" s="128"/>
      <c r="L10" s="128"/>
      <c r="M10" s="154"/>
      <c r="N10" s="154"/>
      <c r="O10" s="154"/>
      <c r="P10" s="154"/>
      <c r="Q10" s="154"/>
      <c r="R10" s="128"/>
    </row>
    <row r="11" spans="1:20" ht="13.5" customHeight="1">
      <c r="A11" s="116"/>
      <c r="B11" s="120" t="s">
        <v>254</v>
      </c>
      <c r="C11" s="121"/>
      <c r="D11" s="122"/>
      <c r="E11" s="110" t="s">
        <v>72</v>
      </c>
      <c r="F11" s="110" t="s">
        <v>72</v>
      </c>
      <c r="G11" s="130"/>
      <c r="H11" s="110" t="s">
        <v>72</v>
      </c>
      <c r="I11" s="128"/>
      <c r="J11" s="128"/>
      <c r="K11" s="128"/>
      <c r="L11" s="128"/>
      <c r="M11" s="154"/>
      <c r="N11" s="154"/>
      <c r="O11" s="154"/>
      <c r="P11" s="154"/>
      <c r="Q11" s="154"/>
      <c r="R11" s="128"/>
    </row>
    <row r="12" spans="1:20" ht="13.5" customHeight="1">
      <c r="A12" s="116"/>
      <c r="B12" s="120" t="s">
        <v>255</v>
      </c>
      <c r="C12" s="121"/>
      <c r="D12" s="122"/>
      <c r="E12" s="110"/>
      <c r="F12" s="130"/>
      <c r="G12" s="130" t="s">
        <v>72</v>
      </c>
      <c r="H12" s="128"/>
      <c r="I12" s="128"/>
      <c r="J12" s="128"/>
      <c r="K12" s="128"/>
      <c r="L12" s="128"/>
      <c r="M12" s="154"/>
      <c r="N12" s="154"/>
      <c r="O12" s="154"/>
      <c r="P12" s="154"/>
      <c r="Q12" s="154"/>
      <c r="R12" s="128"/>
    </row>
    <row r="13" spans="1:20" ht="13.5" customHeight="1">
      <c r="A13" s="116"/>
      <c r="B13" s="120"/>
      <c r="C13" s="121"/>
      <c r="D13" s="122"/>
      <c r="E13" s="110"/>
      <c r="F13" s="130"/>
      <c r="G13" s="130"/>
      <c r="H13" s="128"/>
      <c r="I13" s="128"/>
      <c r="J13" s="128"/>
      <c r="K13" s="128"/>
      <c r="L13" s="128"/>
      <c r="M13" s="154"/>
      <c r="N13" s="154"/>
      <c r="O13" s="154"/>
      <c r="P13" s="154"/>
      <c r="Q13" s="154"/>
      <c r="R13" s="128"/>
    </row>
    <row r="14" spans="1:20" ht="13.5" customHeight="1">
      <c r="A14" s="116" t="s">
        <v>54</v>
      </c>
      <c r="B14" s="183" t="s">
        <v>256</v>
      </c>
      <c r="C14" s="186"/>
      <c r="D14" s="187"/>
      <c r="E14" s="173"/>
      <c r="F14" s="110"/>
      <c r="G14" s="173"/>
      <c r="H14" s="173"/>
      <c r="I14" s="173"/>
      <c r="J14" s="173"/>
      <c r="K14" s="173"/>
      <c r="L14" s="173"/>
      <c r="M14" s="174"/>
      <c r="N14" s="174"/>
      <c r="O14" s="174"/>
      <c r="P14" s="174"/>
      <c r="Q14" s="174"/>
      <c r="R14" s="173"/>
    </row>
    <row r="15" spans="1:20" ht="13.5" customHeight="1">
      <c r="A15" s="116"/>
      <c r="B15" s="183"/>
      <c r="C15" s="186" t="s">
        <v>257</v>
      </c>
      <c r="D15" s="187">
        <v>1</v>
      </c>
      <c r="E15" s="173" t="s">
        <v>72</v>
      </c>
      <c r="F15" s="110"/>
      <c r="G15" s="173" t="s">
        <v>72</v>
      </c>
      <c r="H15" s="110" t="s">
        <v>72</v>
      </c>
      <c r="I15" s="173"/>
      <c r="J15" s="173"/>
      <c r="K15" s="173"/>
      <c r="L15" s="173"/>
      <c r="M15" s="174"/>
      <c r="N15" s="174"/>
      <c r="O15" s="174"/>
      <c r="P15" s="174"/>
      <c r="Q15" s="174"/>
      <c r="R15" s="173"/>
    </row>
    <row r="16" spans="1:20" ht="13.5" customHeight="1">
      <c r="A16" s="116"/>
      <c r="B16" s="183"/>
      <c r="C16" s="186" t="s">
        <v>257</v>
      </c>
      <c r="D16" s="187">
        <v>10</v>
      </c>
      <c r="E16" s="173"/>
      <c r="F16" s="110" t="s">
        <v>72</v>
      </c>
      <c r="G16" s="173"/>
      <c r="H16" s="173"/>
      <c r="I16" s="173"/>
      <c r="J16" s="173"/>
      <c r="K16" s="173"/>
      <c r="L16" s="173"/>
      <c r="M16" s="174"/>
      <c r="N16" s="174"/>
      <c r="O16" s="174"/>
      <c r="P16" s="174"/>
      <c r="Q16" s="174"/>
      <c r="R16" s="173"/>
    </row>
    <row r="17" spans="1:18" ht="13.5" customHeight="1">
      <c r="A17" s="116"/>
      <c r="B17" s="183" t="s">
        <v>120</v>
      </c>
      <c r="C17" s="184"/>
      <c r="D17" s="185"/>
      <c r="E17" s="173"/>
      <c r="F17" s="110"/>
      <c r="G17" s="173"/>
      <c r="H17" s="173"/>
      <c r="I17" s="173"/>
      <c r="J17" s="173"/>
      <c r="K17" s="173"/>
      <c r="L17" s="173"/>
      <c r="M17" s="174"/>
      <c r="N17" s="174"/>
      <c r="O17" s="174"/>
      <c r="P17" s="174"/>
      <c r="Q17" s="174"/>
      <c r="R17" s="173"/>
    </row>
    <row r="18" spans="1:18" ht="13.5" customHeight="1">
      <c r="A18" s="116"/>
      <c r="B18" s="183"/>
      <c r="C18" s="184"/>
      <c r="D18" s="156" t="s">
        <v>35</v>
      </c>
      <c r="E18" s="173"/>
      <c r="F18" s="110"/>
      <c r="G18" s="173"/>
      <c r="H18" s="110" t="s">
        <v>72</v>
      </c>
      <c r="I18" s="173"/>
      <c r="J18" s="173"/>
      <c r="K18" s="173"/>
      <c r="L18" s="173"/>
      <c r="M18" s="174"/>
      <c r="N18" s="174"/>
      <c r="O18" s="174"/>
      <c r="P18" s="174"/>
      <c r="Q18" s="174"/>
      <c r="R18" s="173"/>
    </row>
    <row r="19" spans="1:18" ht="13.5" customHeight="1">
      <c r="A19" s="116"/>
      <c r="B19" s="183"/>
      <c r="C19" s="184"/>
      <c r="D19" s="156" t="s">
        <v>116</v>
      </c>
      <c r="E19" s="173" t="s">
        <v>72</v>
      </c>
      <c r="F19" s="110" t="s">
        <v>72</v>
      </c>
      <c r="G19" s="173"/>
      <c r="H19" s="173"/>
      <c r="I19" s="173"/>
      <c r="J19" s="173"/>
      <c r="K19" s="173"/>
      <c r="L19" s="173"/>
      <c r="M19" s="174"/>
      <c r="N19" s="174"/>
      <c r="O19" s="174"/>
      <c r="P19" s="174"/>
      <c r="Q19" s="174"/>
      <c r="R19" s="173"/>
    </row>
    <row r="20" spans="1:18" ht="13.5" customHeight="1" thickBot="1">
      <c r="A20" s="116"/>
      <c r="B20" s="81"/>
      <c r="C20" s="82"/>
      <c r="D20" s="80" t="s">
        <v>115</v>
      </c>
      <c r="E20" s="129"/>
      <c r="F20" s="110"/>
      <c r="G20" s="129" t="s">
        <v>72</v>
      </c>
      <c r="H20" s="129"/>
      <c r="I20" s="129"/>
      <c r="J20" s="129"/>
      <c r="K20" s="129"/>
      <c r="L20" s="129"/>
      <c r="M20" s="160"/>
      <c r="N20" s="160"/>
      <c r="O20" s="160"/>
      <c r="P20" s="160"/>
      <c r="Q20" s="160"/>
      <c r="R20" s="129"/>
    </row>
    <row r="21" spans="1:18" ht="13.5" customHeight="1" thickTop="1">
      <c r="A21" s="118" t="s">
        <v>55</v>
      </c>
      <c r="B21" s="87" t="s">
        <v>258</v>
      </c>
      <c r="C21" s="85"/>
      <c r="D21" s="86"/>
      <c r="E21" s="130" t="s">
        <v>72</v>
      </c>
      <c r="F21" s="130"/>
      <c r="G21" s="130"/>
      <c r="H21" s="130"/>
      <c r="I21" s="130"/>
      <c r="J21" s="130"/>
      <c r="K21" s="130"/>
      <c r="L21" s="130"/>
      <c r="M21" s="161"/>
      <c r="N21" s="161"/>
      <c r="O21" s="161"/>
      <c r="P21" s="161"/>
      <c r="Q21" s="161"/>
      <c r="R21" s="130"/>
    </row>
    <row r="22" spans="1:18" ht="13.5" customHeight="1">
      <c r="A22" s="117"/>
      <c r="B22" s="87" t="s">
        <v>210</v>
      </c>
      <c r="C22" s="88"/>
      <c r="D22" s="89"/>
      <c r="E22" s="110"/>
      <c r="F22" s="110" t="s">
        <v>72</v>
      </c>
      <c r="G22" s="110"/>
      <c r="H22" s="110"/>
      <c r="I22" s="110"/>
      <c r="J22" s="110"/>
      <c r="K22" s="110"/>
      <c r="L22" s="110"/>
      <c r="M22" s="157"/>
      <c r="N22" s="157"/>
      <c r="O22" s="157"/>
      <c r="P22" s="157"/>
      <c r="Q22" s="157"/>
      <c r="R22" s="110"/>
    </row>
    <row r="23" spans="1:18" ht="13.5" customHeight="1">
      <c r="A23" s="117"/>
      <c r="B23" s="87" t="s">
        <v>234</v>
      </c>
      <c r="C23" s="88"/>
      <c r="D23" s="89"/>
      <c r="E23" s="110"/>
      <c r="F23" s="110"/>
      <c r="G23" s="110" t="s">
        <v>72</v>
      </c>
      <c r="H23" s="110" t="s">
        <v>72</v>
      </c>
      <c r="I23" s="110"/>
      <c r="J23" s="110"/>
      <c r="K23" s="110"/>
      <c r="L23" s="110"/>
      <c r="M23" s="157"/>
      <c r="N23" s="157"/>
      <c r="O23" s="157"/>
      <c r="P23" s="157"/>
      <c r="Q23" s="157"/>
      <c r="R23" s="110"/>
    </row>
    <row r="24" spans="1:18" ht="13.5" customHeight="1" thickBot="1">
      <c r="A24" s="117"/>
      <c r="B24" s="87"/>
      <c r="C24" s="88"/>
      <c r="D24" s="89"/>
      <c r="E24" s="110"/>
      <c r="F24" s="110"/>
      <c r="G24" s="110"/>
      <c r="H24" s="110"/>
      <c r="I24" s="110"/>
      <c r="J24" s="110"/>
      <c r="K24" s="110"/>
      <c r="L24" s="110"/>
      <c r="M24" s="157"/>
      <c r="N24" s="157"/>
      <c r="O24" s="157"/>
      <c r="P24" s="157"/>
      <c r="Q24" s="157"/>
      <c r="R24" s="110"/>
    </row>
    <row r="25" spans="1:18" ht="13.5" customHeight="1" thickTop="1">
      <c r="A25" s="118" t="s">
        <v>36</v>
      </c>
      <c r="B25" s="255" t="s">
        <v>37</v>
      </c>
      <c r="C25" s="256"/>
      <c r="D25" s="257"/>
      <c r="E25" s="169" t="s">
        <v>38</v>
      </c>
      <c r="F25" s="169" t="s">
        <v>40</v>
      </c>
      <c r="G25" s="169" t="s">
        <v>40</v>
      </c>
      <c r="H25" s="169" t="s">
        <v>40</v>
      </c>
      <c r="I25" s="169"/>
      <c r="J25" s="169"/>
      <c r="K25" s="169"/>
      <c r="L25" s="169"/>
      <c r="M25" s="169"/>
      <c r="N25" s="169"/>
      <c r="O25" s="169"/>
      <c r="P25" s="169"/>
      <c r="Q25" s="169"/>
      <c r="R25" s="169"/>
    </row>
    <row r="26" spans="1:18" ht="13.5" customHeight="1">
      <c r="A26" s="117"/>
      <c r="B26" s="224" t="s">
        <v>41</v>
      </c>
      <c r="C26" s="225"/>
      <c r="D26" s="226"/>
      <c r="E26" s="110" t="s">
        <v>42</v>
      </c>
      <c r="F26" s="110" t="s">
        <v>42</v>
      </c>
      <c r="G26" s="110" t="s">
        <v>42</v>
      </c>
      <c r="H26" s="110" t="s">
        <v>42</v>
      </c>
      <c r="I26" s="110"/>
      <c r="J26" s="110"/>
      <c r="K26" s="110"/>
      <c r="L26" s="110"/>
      <c r="M26" s="110"/>
      <c r="N26" s="110"/>
      <c r="O26" s="110"/>
      <c r="P26" s="110"/>
      <c r="Q26" s="110"/>
      <c r="R26" s="110"/>
    </row>
    <row r="27" spans="1:18" ht="64.5" customHeight="1">
      <c r="A27" s="117"/>
      <c r="B27" s="209" t="s">
        <v>43</v>
      </c>
      <c r="C27" s="210"/>
      <c r="D27" s="211"/>
      <c r="E27" s="90">
        <v>42334</v>
      </c>
      <c r="F27" s="90">
        <v>42334</v>
      </c>
      <c r="G27" s="90">
        <v>42334</v>
      </c>
      <c r="H27" s="90">
        <v>42334</v>
      </c>
      <c r="I27" s="90"/>
      <c r="J27" s="90"/>
      <c r="K27" s="90"/>
      <c r="L27" s="90"/>
      <c r="M27" s="90"/>
      <c r="N27" s="90"/>
      <c r="O27" s="90"/>
      <c r="P27" s="90"/>
      <c r="Q27" s="90"/>
      <c r="R27" s="90"/>
    </row>
    <row r="28" spans="1:18" ht="13.5" customHeight="1">
      <c r="A28" s="115"/>
    </row>
    <row r="45" spans="2:4" ht="24" customHeight="1">
      <c r="B45" s="75"/>
      <c r="D45" s="75"/>
    </row>
    <row r="46" spans="2:4" ht="39" customHeight="1">
      <c r="B46" s="75"/>
      <c r="D46" s="75"/>
    </row>
    <row r="58" spans="2:4" ht="57" customHeight="1">
      <c r="B58" s="75"/>
      <c r="D58" s="75"/>
    </row>
    <row r="59" spans="2:4" ht="10.5">
      <c r="B59" s="75"/>
      <c r="D59" s="75"/>
    </row>
    <row r="60" spans="2:4" ht="10.5">
      <c r="B60" s="75"/>
      <c r="D60" s="75"/>
    </row>
  </sheetData>
  <mergeCells count="22">
    <mergeCell ref="B27:D27"/>
    <mergeCell ref="A6:B6"/>
    <mergeCell ref="C6:D6"/>
    <mergeCell ref="E6:H6"/>
    <mergeCell ref="L6:R6"/>
    <mergeCell ref="B25:D25"/>
    <mergeCell ref="B26:D26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26:R26">
      <formula1>"P,F, "</formula1>
    </dataValidation>
    <dataValidation type="list" allowBlank="1" showInputMessage="1" showErrorMessage="1" sqref="E25:R25">
      <formula1>"N,A,B, "</formula1>
    </dataValidation>
    <dataValidation type="list" allowBlank="1" showInputMessage="1" showErrorMessage="1" sqref="H11 H9 E9:G13 E14:R24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zoomScaleNormal="100" workbookViewId="0">
      <selection activeCell="D20" sqref="D20"/>
    </sheetView>
  </sheetViews>
  <sheetFormatPr defaultRowHeight="13.5" customHeight="1"/>
  <cols>
    <col min="1" max="1" width="10.5" style="75" customWidth="1"/>
    <col min="2" max="2" width="13.375" style="78" customWidth="1"/>
    <col min="3" max="3" width="15.375" style="75" customWidth="1"/>
    <col min="4" max="4" width="60.375" style="76" customWidth="1"/>
    <col min="5" max="6" width="2.875" style="75" customWidth="1"/>
    <col min="7" max="7" width="2.625" style="75" customWidth="1"/>
    <col min="8" max="19" width="2.875" style="75" customWidth="1"/>
    <col min="20" max="16384" width="9" style="75"/>
  </cols>
  <sheetData>
    <row r="1" spans="1:20" ht="13.5" customHeight="1" thickBot="1">
      <c r="A1" s="73"/>
      <c r="B1" s="74"/>
    </row>
    <row r="2" spans="1:20" ht="13.5" customHeight="1">
      <c r="A2" s="231" t="s">
        <v>49</v>
      </c>
      <c r="B2" s="232"/>
      <c r="C2" s="233" t="s">
        <v>156</v>
      </c>
      <c r="D2" s="234"/>
      <c r="E2" s="249" t="s">
        <v>14</v>
      </c>
      <c r="F2" s="250"/>
      <c r="G2" s="250"/>
      <c r="H2" s="251"/>
      <c r="I2" s="239" t="str">
        <f>C2</f>
        <v>EditUpdateLog</v>
      </c>
      <c r="J2" s="240"/>
      <c r="K2" s="240"/>
      <c r="L2" s="240"/>
      <c r="M2" s="240"/>
      <c r="N2" s="240"/>
      <c r="O2" s="240"/>
      <c r="P2" s="240"/>
      <c r="Q2" s="240"/>
      <c r="R2" s="241"/>
      <c r="T2" s="77"/>
    </row>
    <row r="3" spans="1:20" ht="30" customHeight="1">
      <c r="A3" s="237" t="s">
        <v>50</v>
      </c>
      <c r="B3" s="238"/>
      <c r="C3" s="245" t="str">
        <f>Cover!F4</f>
        <v>HuyNMSE02723</v>
      </c>
      <c r="D3" s="246"/>
      <c r="E3" s="252" t="s">
        <v>51</v>
      </c>
      <c r="F3" s="253"/>
      <c r="G3" s="253"/>
      <c r="H3" s="254"/>
      <c r="I3" s="242" t="str">
        <f>C3</f>
        <v>HuyNMSE02723</v>
      </c>
      <c r="J3" s="243"/>
      <c r="K3" s="243"/>
      <c r="L3" s="243"/>
      <c r="M3" s="243"/>
      <c r="N3" s="243"/>
      <c r="O3" s="243"/>
      <c r="P3" s="243"/>
      <c r="Q3" s="243"/>
      <c r="R3" s="244"/>
    </row>
    <row r="4" spans="1:20" ht="13.5" customHeight="1">
      <c r="A4" s="237" t="s">
        <v>52</v>
      </c>
      <c r="B4" s="238"/>
      <c r="C4" s="212"/>
      <c r="D4" s="212"/>
      <c r="E4" s="213"/>
      <c r="F4" s="213"/>
      <c r="G4" s="213"/>
      <c r="H4" s="213"/>
      <c r="I4" s="212"/>
      <c r="J4" s="212"/>
      <c r="K4" s="212"/>
      <c r="L4" s="212"/>
      <c r="M4" s="212"/>
      <c r="N4" s="212"/>
      <c r="O4" s="212"/>
      <c r="P4" s="212"/>
      <c r="Q4" s="212"/>
      <c r="R4" s="214"/>
    </row>
    <row r="5" spans="1:20" ht="13.5" customHeight="1">
      <c r="A5" s="247" t="s">
        <v>20</v>
      </c>
      <c r="B5" s="248"/>
      <c r="C5" s="230" t="s">
        <v>21</v>
      </c>
      <c r="D5" s="216"/>
      <c r="E5" s="215" t="s">
        <v>22</v>
      </c>
      <c r="F5" s="216"/>
      <c r="G5" s="216"/>
      <c r="H5" s="227"/>
      <c r="I5" s="216" t="s">
        <v>53</v>
      </c>
      <c r="J5" s="216"/>
      <c r="K5" s="216"/>
      <c r="L5" s="215" t="s">
        <v>23</v>
      </c>
      <c r="M5" s="216"/>
      <c r="N5" s="216"/>
      <c r="O5" s="216"/>
      <c r="P5" s="216"/>
      <c r="Q5" s="216"/>
      <c r="R5" s="217"/>
      <c r="T5" s="77"/>
    </row>
    <row r="6" spans="1:20" ht="13.5" customHeight="1" thickBot="1">
      <c r="A6" s="235">
        <f>COUNTIF(E26:HM26,"P")</f>
        <v>4</v>
      </c>
      <c r="B6" s="236"/>
      <c r="C6" s="229">
        <f>COUNTIF(E26:HO26,"F")</f>
        <v>0</v>
      </c>
      <c r="D6" s="219"/>
      <c r="E6" s="218">
        <f>SUM(L6,- A6,- C6)</f>
        <v>0</v>
      </c>
      <c r="F6" s="219"/>
      <c r="G6" s="219"/>
      <c r="H6" s="228"/>
      <c r="I6" s="152">
        <f>COUNTIF(E25:HM25,"N")</f>
        <v>1</v>
      </c>
      <c r="J6" s="152">
        <f>COUNTIF(E25:HM25,"A")</f>
        <v>3</v>
      </c>
      <c r="K6" s="152">
        <f>COUNTIF(E25:HO25,"B")</f>
        <v>0</v>
      </c>
      <c r="L6" s="218">
        <f>COUNTA(E8:P8)</f>
        <v>4</v>
      </c>
      <c r="M6" s="219"/>
      <c r="N6" s="219"/>
      <c r="O6" s="219"/>
      <c r="P6" s="219"/>
      <c r="Q6" s="219"/>
      <c r="R6" s="220"/>
      <c r="S6" s="153"/>
    </row>
    <row r="7" spans="1:20" ht="11.25" thickBot="1"/>
    <row r="8" spans="1:20" ht="46.5" customHeight="1" thickTop="1" thickBot="1">
      <c r="A8" s="127"/>
      <c r="B8" s="123"/>
      <c r="C8" s="124"/>
      <c r="D8" s="125"/>
      <c r="E8" s="126" t="s">
        <v>31</v>
      </c>
      <c r="F8" s="126" t="s">
        <v>32</v>
      </c>
      <c r="G8" s="126" t="s">
        <v>33</v>
      </c>
      <c r="H8" s="126" t="s">
        <v>34</v>
      </c>
      <c r="I8" s="126"/>
      <c r="J8" s="126"/>
      <c r="K8" s="126"/>
      <c r="L8" s="126"/>
      <c r="M8" s="126"/>
      <c r="N8" s="126"/>
      <c r="O8" s="126"/>
      <c r="P8" s="126"/>
      <c r="Q8" s="126"/>
      <c r="R8" s="170"/>
      <c r="S8" s="153"/>
    </row>
    <row r="9" spans="1:20" ht="13.5" customHeight="1">
      <c r="A9" s="119" t="s">
        <v>108</v>
      </c>
      <c r="B9" s="120" t="s">
        <v>264</v>
      </c>
      <c r="C9" s="121"/>
      <c r="D9" s="122"/>
      <c r="E9" s="110" t="s">
        <v>72</v>
      </c>
      <c r="F9" s="110"/>
      <c r="G9" s="110" t="s">
        <v>72</v>
      </c>
      <c r="H9" s="110" t="s">
        <v>72</v>
      </c>
      <c r="I9" s="128"/>
      <c r="J9" s="128"/>
      <c r="K9" s="128"/>
      <c r="L9" s="128"/>
      <c r="M9" s="154"/>
      <c r="N9" s="154"/>
      <c r="O9" s="154"/>
      <c r="P9" s="154"/>
      <c r="Q9" s="154"/>
      <c r="R9" s="128"/>
    </row>
    <row r="10" spans="1:20" ht="13.5" customHeight="1">
      <c r="A10" s="116"/>
      <c r="B10" s="120" t="s">
        <v>209</v>
      </c>
      <c r="C10" s="121"/>
      <c r="D10" s="122"/>
      <c r="E10" s="110"/>
      <c r="F10" s="130" t="s">
        <v>72</v>
      </c>
      <c r="G10" s="130"/>
      <c r="H10" s="128"/>
      <c r="I10" s="128"/>
      <c r="J10" s="128"/>
      <c r="K10" s="128"/>
      <c r="L10" s="128"/>
      <c r="M10" s="154"/>
      <c r="N10" s="154"/>
      <c r="O10" s="154"/>
      <c r="P10" s="154"/>
      <c r="Q10" s="154"/>
      <c r="R10" s="128"/>
    </row>
    <row r="11" spans="1:20" ht="13.5" customHeight="1">
      <c r="A11" s="116"/>
      <c r="B11" s="120" t="s">
        <v>244</v>
      </c>
      <c r="C11" s="121"/>
      <c r="D11" s="122"/>
      <c r="E11" s="110" t="s">
        <v>72</v>
      </c>
      <c r="F11" s="110" t="s">
        <v>72</v>
      </c>
      <c r="G11" s="130"/>
      <c r="H11" s="110" t="s">
        <v>72</v>
      </c>
      <c r="I11" s="128"/>
      <c r="J11" s="128"/>
      <c r="K11" s="128"/>
      <c r="L11" s="128"/>
      <c r="M11" s="154"/>
      <c r="N11" s="154"/>
      <c r="O11" s="154"/>
      <c r="P11" s="154"/>
      <c r="Q11" s="154"/>
      <c r="R11" s="128"/>
    </row>
    <row r="12" spans="1:20" ht="13.5" customHeight="1">
      <c r="A12" s="116"/>
      <c r="B12" s="120" t="s">
        <v>245</v>
      </c>
      <c r="C12" s="121"/>
      <c r="D12" s="122"/>
      <c r="E12" s="110"/>
      <c r="F12" s="130"/>
      <c r="G12" s="130" t="s">
        <v>72</v>
      </c>
      <c r="H12" s="128"/>
      <c r="I12" s="128"/>
      <c r="J12" s="128"/>
      <c r="K12" s="128"/>
      <c r="L12" s="128"/>
      <c r="M12" s="154"/>
      <c r="N12" s="154"/>
      <c r="O12" s="154"/>
      <c r="P12" s="154"/>
      <c r="Q12" s="154"/>
      <c r="R12" s="128"/>
    </row>
    <row r="13" spans="1:20" ht="13.5" customHeight="1">
      <c r="A13" s="116"/>
      <c r="B13" s="120"/>
      <c r="C13" s="121"/>
      <c r="D13" s="122"/>
      <c r="E13" s="110"/>
      <c r="F13" s="130"/>
      <c r="G13" s="130"/>
      <c r="H13" s="128"/>
      <c r="I13" s="128"/>
      <c r="J13" s="128"/>
      <c r="K13" s="128"/>
      <c r="L13" s="128"/>
      <c r="M13" s="154"/>
      <c r="N13" s="154"/>
      <c r="O13" s="154"/>
      <c r="P13" s="154"/>
      <c r="Q13" s="154"/>
      <c r="R13" s="128"/>
    </row>
    <row r="14" spans="1:20" ht="13.5" customHeight="1">
      <c r="A14" s="116" t="s">
        <v>54</v>
      </c>
      <c r="B14" s="183" t="s">
        <v>265</v>
      </c>
      <c r="C14" s="186"/>
      <c r="D14" s="187"/>
      <c r="E14" s="173"/>
      <c r="F14" s="110"/>
      <c r="G14" s="173"/>
      <c r="H14" s="173"/>
      <c r="I14" s="173"/>
      <c r="J14" s="173"/>
      <c r="K14" s="173"/>
      <c r="L14" s="173"/>
      <c r="M14" s="174"/>
      <c r="N14" s="174"/>
      <c r="O14" s="174"/>
      <c r="P14" s="174"/>
      <c r="Q14" s="174"/>
      <c r="R14" s="173"/>
    </row>
    <row r="15" spans="1:20" ht="13.5" customHeight="1">
      <c r="A15" s="116"/>
      <c r="B15" s="183"/>
      <c r="C15" s="186" t="s">
        <v>165</v>
      </c>
      <c r="D15" s="187">
        <v>1</v>
      </c>
      <c r="E15" s="173" t="s">
        <v>72</v>
      </c>
      <c r="F15" s="110"/>
      <c r="G15" s="173" t="s">
        <v>72</v>
      </c>
      <c r="H15" s="110" t="s">
        <v>72</v>
      </c>
      <c r="I15" s="173"/>
      <c r="J15" s="173"/>
      <c r="K15" s="173"/>
      <c r="L15" s="173"/>
      <c r="M15" s="174"/>
      <c r="N15" s="174"/>
      <c r="O15" s="174"/>
      <c r="P15" s="174"/>
      <c r="Q15" s="174"/>
      <c r="R15" s="173"/>
    </row>
    <row r="16" spans="1:20" ht="13.5" customHeight="1">
      <c r="A16" s="116"/>
      <c r="B16" s="183"/>
      <c r="C16" s="186" t="s">
        <v>165</v>
      </c>
      <c r="D16" s="187">
        <v>10</v>
      </c>
      <c r="E16" s="173"/>
      <c r="F16" s="110" t="s">
        <v>72</v>
      </c>
      <c r="G16" s="173"/>
      <c r="H16" s="173"/>
      <c r="I16" s="173"/>
      <c r="J16" s="173"/>
      <c r="K16" s="173"/>
      <c r="L16" s="173"/>
      <c r="M16" s="174"/>
      <c r="N16" s="174"/>
      <c r="O16" s="174"/>
      <c r="P16" s="174"/>
      <c r="Q16" s="174"/>
      <c r="R16" s="173"/>
    </row>
    <row r="17" spans="1:18" ht="13.5" customHeight="1">
      <c r="A17" s="116"/>
      <c r="B17" s="183" t="s">
        <v>120</v>
      </c>
      <c r="C17" s="184"/>
      <c r="D17" s="185"/>
      <c r="E17" s="173"/>
      <c r="F17" s="110"/>
      <c r="G17" s="173"/>
      <c r="H17" s="173"/>
      <c r="I17" s="173"/>
      <c r="J17" s="173"/>
      <c r="K17" s="173"/>
      <c r="L17" s="173"/>
      <c r="M17" s="174"/>
      <c r="N17" s="174"/>
      <c r="O17" s="174"/>
      <c r="P17" s="174"/>
      <c r="Q17" s="174"/>
      <c r="R17" s="173"/>
    </row>
    <row r="18" spans="1:18" ht="13.5" customHeight="1">
      <c r="A18" s="116"/>
      <c r="B18" s="183"/>
      <c r="C18" s="184"/>
      <c r="D18" s="156" t="s">
        <v>35</v>
      </c>
      <c r="E18" s="173"/>
      <c r="F18" s="110"/>
      <c r="G18" s="173"/>
      <c r="H18" s="110" t="s">
        <v>72</v>
      </c>
      <c r="I18" s="173"/>
      <c r="J18" s="173"/>
      <c r="K18" s="173"/>
      <c r="L18" s="173"/>
      <c r="M18" s="174"/>
      <c r="N18" s="174"/>
      <c r="O18" s="174"/>
      <c r="P18" s="174"/>
      <c r="Q18" s="174"/>
      <c r="R18" s="173"/>
    </row>
    <row r="19" spans="1:18" ht="13.5" customHeight="1">
      <c r="A19" s="116"/>
      <c r="B19" s="183"/>
      <c r="C19" s="184"/>
      <c r="D19" s="156" t="s">
        <v>116</v>
      </c>
      <c r="E19" s="173" t="s">
        <v>72</v>
      </c>
      <c r="F19" s="110" t="s">
        <v>72</v>
      </c>
      <c r="G19" s="173"/>
      <c r="H19" s="173"/>
      <c r="I19" s="173"/>
      <c r="J19" s="173"/>
      <c r="K19" s="173"/>
      <c r="L19" s="173"/>
      <c r="M19" s="174"/>
      <c r="N19" s="174"/>
      <c r="O19" s="174"/>
      <c r="P19" s="174"/>
      <c r="Q19" s="174"/>
      <c r="R19" s="173"/>
    </row>
    <row r="20" spans="1:18" ht="13.5" customHeight="1" thickBot="1">
      <c r="A20" s="116"/>
      <c r="B20" s="81"/>
      <c r="C20" s="82"/>
      <c r="D20" s="80" t="s">
        <v>115</v>
      </c>
      <c r="E20" s="129"/>
      <c r="F20" s="110"/>
      <c r="G20" s="129" t="s">
        <v>72</v>
      </c>
      <c r="H20" s="129"/>
      <c r="I20" s="129"/>
      <c r="J20" s="129"/>
      <c r="K20" s="129"/>
      <c r="L20" s="129"/>
      <c r="M20" s="160"/>
      <c r="N20" s="160"/>
      <c r="O20" s="160"/>
      <c r="P20" s="160"/>
      <c r="Q20" s="160"/>
      <c r="R20" s="129"/>
    </row>
    <row r="21" spans="1:18" ht="13.5" customHeight="1" thickTop="1">
      <c r="A21" s="118" t="s">
        <v>55</v>
      </c>
      <c r="B21" s="87" t="s">
        <v>266</v>
      </c>
      <c r="C21" s="85"/>
      <c r="D21" s="86"/>
      <c r="E21" s="130" t="s">
        <v>72</v>
      </c>
      <c r="F21" s="130"/>
      <c r="G21" s="130"/>
      <c r="H21" s="130"/>
      <c r="I21" s="130"/>
      <c r="J21" s="130"/>
      <c r="K21" s="130"/>
      <c r="L21" s="130"/>
      <c r="M21" s="161"/>
      <c r="N21" s="161"/>
      <c r="O21" s="161"/>
      <c r="P21" s="161"/>
      <c r="Q21" s="161"/>
      <c r="R21" s="130"/>
    </row>
    <row r="22" spans="1:18" ht="13.5" customHeight="1">
      <c r="A22" s="117"/>
      <c r="B22" s="87" t="s">
        <v>210</v>
      </c>
      <c r="C22" s="88"/>
      <c r="D22" s="89"/>
      <c r="E22" s="110"/>
      <c r="F22" s="110" t="s">
        <v>72</v>
      </c>
      <c r="G22" s="110"/>
      <c r="H22" s="110"/>
      <c r="I22" s="110"/>
      <c r="J22" s="110"/>
      <c r="K22" s="110"/>
      <c r="L22" s="110"/>
      <c r="M22" s="157"/>
      <c r="N22" s="157"/>
      <c r="O22" s="157"/>
      <c r="P22" s="157"/>
      <c r="Q22" s="157"/>
      <c r="R22" s="110"/>
    </row>
    <row r="23" spans="1:18" ht="13.5" customHeight="1">
      <c r="A23" s="117"/>
      <c r="B23" s="87" t="s">
        <v>234</v>
      </c>
      <c r="C23" s="88"/>
      <c r="D23" s="89"/>
      <c r="E23" s="110"/>
      <c r="F23" s="110"/>
      <c r="G23" s="110" t="s">
        <v>72</v>
      </c>
      <c r="H23" s="110" t="s">
        <v>72</v>
      </c>
      <c r="I23" s="110"/>
      <c r="J23" s="110"/>
      <c r="K23" s="110"/>
      <c r="L23" s="110"/>
      <c r="M23" s="157"/>
      <c r="N23" s="157"/>
      <c r="O23" s="157"/>
      <c r="P23" s="157"/>
      <c r="Q23" s="157"/>
      <c r="R23" s="110"/>
    </row>
    <row r="24" spans="1:18" ht="13.5" customHeight="1" thickBot="1">
      <c r="A24" s="117"/>
      <c r="B24" s="87"/>
      <c r="C24" s="88"/>
      <c r="D24" s="89"/>
      <c r="E24" s="110"/>
      <c r="F24" s="110"/>
      <c r="G24" s="110"/>
      <c r="H24" s="110"/>
      <c r="I24" s="110"/>
      <c r="J24" s="110"/>
      <c r="K24" s="110"/>
      <c r="L24" s="110"/>
      <c r="M24" s="157"/>
      <c r="N24" s="157"/>
      <c r="O24" s="157"/>
      <c r="P24" s="157"/>
      <c r="Q24" s="157"/>
      <c r="R24" s="110"/>
    </row>
    <row r="25" spans="1:18" ht="13.5" customHeight="1" thickTop="1">
      <c r="A25" s="118" t="s">
        <v>36</v>
      </c>
      <c r="B25" s="255" t="s">
        <v>37</v>
      </c>
      <c r="C25" s="256"/>
      <c r="D25" s="257"/>
      <c r="E25" s="169" t="s">
        <v>38</v>
      </c>
      <c r="F25" s="169" t="s">
        <v>40</v>
      </c>
      <c r="G25" s="169" t="s">
        <v>40</v>
      </c>
      <c r="H25" s="169" t="s">
        <v>40</v>
      </c>
      <c r="I25" s="169"/>
      <c r="J25" s="169"/>
      <c r="K25" s="169"/>
      <c r="L25" s="169"/>
      <c r="M25" s="169"/>
      <c r="N25" s="169"/>
      <c r="O25" s="169"/>
      <c r="P25" s="169"/>
      <c r="Q25" s="169"/>
      <c r="R25" s="169"/>
    </row>
    <row r="26" spans="1:18" ht="13.5" customHeight="1">
      <c r="A26" s="117"/>
      <c r="B26" s="224" t="s">
        <v>41</v>
      </c>
      <c r="C26" s="225"/>
      <c r="D26" s="226"/>
      <c r="E26" s="110" t="s">
        <v>42</v>
      </c>
      <c r="F26" s="110" t="s">
        <v>42</v>
      </c>
      <c r="G26" s="110" t="s">
        <v>42</v>
      </c>
      <c r="H26" s="110" t="s">
        <v>42</v>
      </c>
      <c r="I26" s="110"/>
      <c r="J26" s="110"/>
      <c r="K26" s="110"/>
      <c r="L26" s="110"/>
      <c r="M26" s="110"/>
      <c r="N26" s="110"/>
      <c r="O26" s="110"/>
      <c r="P26" s="110"/>
      <c r="Q26" s="110"/>
      <c r="R26" s="110"/>
    </row>
    <row r="27" spans="1:18" ht="64.5" customHeight="1">
      <c r="A27" s="117"/>
      <c r="B27" s="209" t="s">
        <v>43</v>
      </c>
      <c r="C27" s="210"/>
      <c r="D27" s="211"/>
      <c r="E27" s="90">
        <v>42334</v>
      </c>
      <c r="F27" s="90">
        <v>42334</v>
      </c>
      <c r="G27" s="90">
        <v>42334</v>
      </c>
      <c r="H27" s="90">
        <v>42334</v>
      </c>
      <c r="I27" s="90"/>
      <c r="J27" s="90"/>
      <c r="K27" s="90"/>
      <c r="L27" s="90"/>
      <c r="M27" s="90"/>
      <c r="N27" s="90"/>
      <c r="O27" s="90"/>
      <c r="P27" s="90"/>
      <c r="Q27" s="90"/>
      <c r="R27" s="90"/>
    </row>
    <row r="28" spans="1:18" ht="13.5" customHeight="1">
      <c r="A28" s="115"/>
    </row>
    <row r="45" spans="2:4" ht="24" customHeight="1">
      <c r="B45" s="75"/>
      <c r="D45" s="75"/>
    </row>
    <row r="46" spans="2:4" ht="39" customHeight="1">
      <c r="B46" s="75"/>
      <c r="D46" s="75"/>
    </row>
    <row r="58" spans="2:4" ht="57" customHeight="1">
      <c r="B58" s="75"/>
      <c r="D58" s="75"/>
    </row>
    <row r="59" spans="2:4" ht="10.5">
      <c r="B59" s="75"/>
      <c r="D59" s="75"/>
    </row>
    <row r="60" spans="2:4" ht="10.5">
      <c r="B60" s="75"/>
      <c r="D60" s="75"/>
    </row>
  </sheetData>
  <mergeCells count="22">
    <mergeCell ref="B27:D27"/>
    <mergeCell ref="A6:B6"/>
    <mergeCell ref="C6:D6"/>
    <mergeCell ref="E6:H6"/>
    <mergeCell ref="L6:R6"/>
    <mergeCell ref="B25:D25"/>
    <mergeCell ref="B26:D26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26:R26">
      <formula1>"P,F, "</formula1>
    </dataValidation>
    <dataValidation type="list" allowBlank="1" showInputMessage="1" showErrorMessage="1" sqref="E25:R25">
      <formula1>"N,A,B, "</formula1>
    </dataValidation>
    <dataValidation type="list" allowBlank="1" showInputMessage="1" showErrorMessage="1" sqref="H11 H9 E9:G13 E14:R24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zoomScaleNormal="100" workbookViewId="0">
      <selection activeCell="H17" sqref="H17"/>
    </sheetView>
  </sheetViews>
  <sheetFormatPr defaultRowHeight="13.5" customHeight="1"/>
  <cols>
    <col min="1" max="1" width="10.5" style="75" customWidth="1"/>
    <col min="2" max="2" width="13.375" style="78" customWidth="1"/>
    <col min="3" max="3" width="15.375" style="75" customWidth="1"/>
    <col min="4" max="4" width="60.375" style="76" customWidth="1"/>
    <col min="5" max="6" width="2.875" style="75" customWidth="1"/>
    <col min="7" max="7" width="2.625" style="75" customWidth="1"/>
    <col min="8" max="19" width="2.875" style="75" customWidth="1"/>
    <col min="20" max="16384" width="9" style="75"/>
  </cols>
  <sheetData>
    <row r="1" spans="1:20" ht="13.5" customHeight="1" thickBot="1">
      <c r="A1" s="73"/>
      <c r="B1" s="74"/>
    </row>
    <row r="2" spans="1:20" ht="13.5" customHeight="1">
      <c r="A2" s="231" t="s">
        <v>49</v>
      </c>
      <c r="B2" s="232"/>
      <c r="C2" s="233" t="s">
        <v>147</v>
      </c>
      <c r="D2" s="234"/>
      <c r="E2" s="249" t="s">
        <v>14</v>
      </c>
      <c r="F2" s="250"/>
      <c r="G2" s="250"/>
      <c r="H2" s="251"/>
      <c r="I2" s="239" t="str">
        <f>C2</f>
        <v>EditQuestion</v>
      </c>
      <c r="J2" s="240"/>
      <c r="K2" s="240"/>
      <c r="L2" s="240"/>
      <c r="M2" s="240"/>
      <c r="N2" s="240"/>
      <c r="O2" s="240"/>
      <c r="P2" s="240"/>
      <c r="Q2" s="240"/>
      <c r="R2" s="241"/>
      <c r="T2" s="77"/>
    </row>
    <row r="3" spans="1:20" ht="30" customHeight="1">
      <c r="A3" s="237" t="s">
        <v>50</v>
      </c>
      <c r="B3" s="238"/>
      <c r="C3" s="245" t="str">
        <f>Cover!F4</f>
        <v>HuyNMSE02723</v>
      </c>
      <c r="D3" s="246"/>
      <c r="E3" s="252" t="s">
        <v>51</v>
      </c>
      <c r="F3" s="253"/>
      <c r="G3" s="253"/>
      <c r="H3" s="254"/>
      <c r="I3" s="242" t="str">
        <f>C3</f>
        <v>HuyNMSE02723</v>
      </c>
      <c r="J3" s="243"/>
      <c r="K3" s="243"/>
      <c r="L3" s="243"/>
      <c r="M3" s="243"/>
      <c r="N3" s="243"/>
      <c r="O3" s="243"/>
      <c r="P3" s="243"/>
      <c r="Q3" s="243"/>
      <c r="R3" s="244"/>
    </row>
    <row r="4" spans="1:20" ht="13.5" customHeight="1">
      <c r="A4" s="237" t="s">
        <v>52</v>
      </c>
      <c r="B4" s="238"/>
      <c r="C4" s="212"/>
      <c r="D4" s="212"/>
      <c r="E4" s="213"/>
      <c r="F4" s="213"/>
      <c r="G4" s="213"/>
      <c r="H4" s="213"/>
      <c r="I4" s="212"/>
      <c r="J4" s="212"/>
      <c r="K4" s="212"/>
      <c r="L4" s="212"/>
      <c r="M4" s="212"/>
      <c r="N4" s="212"/>
      <c r="O4" s="212"/>
      <c r="P4" s="212"/>
      <c r="Q4" s="212"/>
      <c r="R4" s="214"/>
    </row>
    <row r="5" spans="1:20" ht="13.5" customHeight="1">
      <c r="A5" s="247" t="s">
        <v>20</v>
      </c>
      <c r="B5" s="248"/>
      <c r="C5" s="230" t="s">
        <v>21</v>
      </c>
      <c r="D5" s="216"/>
      <c r="E5" s="215" t="s">
        <v>22</v>
      </c>
      <c r="F5" s="216"/>
      <c r="G5" s="216"/>
      <c r="H5" s="227"/>
      <c r="I5" s="216" t="s">
        <v>53</v>
      </c>
      <c r="J5" s="216"/>
      <c r="K5" s="216"/>
      <c r="L5" s="215" t="s">
        <v>23</v>
      </c>
      <c r="M5" s="216"/>
      <c r="N5" s="216"/>
      <c r="O5" s="216"/>
      <c r="P5" s="216"/>
      <c r="Q5" s="216"/>
      <c r="R5" s="217"/>
      <c r="T5" s="77"/>
    </row>
    <row r="6" spans="1:20" ht="13.5" customHeight="1" thickBot="1">
      <c r="A6" s="235">
        <f>COUNTIF(E26:HM26,"P")</f>
        <v>4</v>
      </c>
      <c r="B6" s="236"/>
      <c r="C6" s="229">
        <f>COUNTIF(E26:HO26,"F")</f>
        <v>0</v>
      </c>
      <c r="D6" s="219"/>
      <c r="E6" s="218">
        <f>SUM(L6,- A6,- C6)</f>
        <v>0</v>
      </c>
      <c r="F6" s="219"/>
      <c r="G6" s="219"/>
      <c r="H6" s="228"/>
      <c r="I6" s="152">
        <f>COUNTIF(E25:HM25,"N")</f>
        <v>1</v>
      </c>
      <c r="J6" s="152">
        <f>COUNTIF(E25:HM25,"A")</f>
        <v>3</v>
      </c>
      <c r="K6" s="152">
        <f>COUNTIF(E25:HO25,"B")</f>
        <v>0</v>
      </c>
      <c r="L6" s="218">
        <f>COUNTA(E8:P8)</f>
        <v>4</v>
      </c>
      <c r="M6" s="219"/>
      <c r="N6" s="219"/>
      <c r="O6" s="219"/>
      <c r="P6" s="219"/>
      <c r="Q6" s="219"/>
      <c r="R6" s="220"/>
      <c r="S6" s="153"/>
    </row>
    <row r="7" spans="1:20" ht="11.25" thickBot="1"/>
    <row r="8" spans="1:20" ht="46.5" customHeight="1" thickTop="1" thickBot="1">
      <c r="A8" s="127"/>
      <c r="B8" s="123"/>
      <c r="C8" s="124"/>
      <c r="D8" s="125"/>
      <c r="E8" s="126" t="s">
        <v>31</v>
      </c>
      <c r="F8" s="126" t="s">
        <v>32</v>
      </c>
      <c r="G8" s="126" t="s">
        <v>33</v>
      </c>
      <c r="H8" s="126" t="s">
        <v>34</v>
      </c>
      <c r="I8" s="126"/>
      <c r="J8" s="126"/>
      <c r="K8" s="126"/>
      <c r="L8" s="126"/>
      <c r="M8" s="126"/>
      <c r="N8" s="126"/>
      <c r="O8" s="126"/>
      <c r="P8" s="126"/>
      <c r="Q8" s="126"/>
      <c r="R8" s="170"/>
      <c r="S8" s="153"/>
    </row>
    <row r="9" spans="1:20" ht="13.5" customHeight="1">
      <c r="A9" s="119" t="s">
        <v>108</v>
      </c>
      <c r="B9" s="120" t="s">
        <v>243</v>
      </c>
      <c r="C9" s="121"/>
      <c r="D9" s="122"/>
      <c r="E9" s="110" t="s">
        <v>72</v>
      </c>
      <c r="F9" s="110"/>
      <c r="G9" s="110" t="s">
        <v>72</v>
      </c>
      <c r="H9" s="110" t="s">
        <v>72</v>
      </c>
      <c r="I9" s="128"/>
      <c r="J9" s="128"/>
      <c r="K9" s="128"/>
      <c r="L9" s="128"/>
      <c r="M9" s="154"/>
      <c r="N9" s="154"/>
      <c r="O9" s="154"/>
      <c r="P9" s="154"/>
      <c r="Q9" s="154"/>
      <c r="R9" s="128"/>
    </row>
    <row r="10" spans="1:20" ht="13.5" customHeight="1">
      <c r="A10" s="116"/>
      <c r="B10" s="120" t="s">
        <v>209</v>
      </c>
      <c r="C10" s="121"/>
      <c r="D10" s="122"/>
      <c r="E10" s="110"/>
      <c r="F10" s="130" t="s">
        <v>72</v>
      </c>
      <c r="G10" s="130"/>
      <c r="H10" s="128"/>
      <c r="I10" s="128"/>
      <c r="J10" s="128"/>
      <c r="K10" s="128"/>
      <c r="L10" s="128"/>
      <c r="M10" s="154"/>
      <c r="N10" s="154"/>
      <c r="O10" s="154"/>
      <c r="P10" s="154"/>
      <c r="Q10" s="154"/>
      <c r="R10" s="128"/>
    </row>
    <row r="11" spans="1:20" ht="13.5" customHeight="1">
      <c r="A11" s="116"/>
      <c r="B11" s="120" t="s">
        <v>244</v>
      </c>
      <c r="C11" s="121"/>
      <c r="D11" s="122"/>
      <c r="E11" s="110" t="s">
        <v>72</v>
      </c>
      <c r="F11" s="110" t="s">
        <v>72</v>
      </c>
      <c r="G11" s="130"/>
      <c r="H11" s="110" t="s">
        <v>72</v>
      </c>
      <c r="I11" s="128"/>
      <c r="J11" s="128"/>
      <c r="K11" s="128"/>
      <c r="L11" s="128"/>
      <c r="M11" s="154"/>
      <c r="N11" s="154"/>
      <c r="O11" s="154"/>
      <c r="P11" s="154"/>
      <c r="Q11" s="154"/>
      <c r="R11" s="128"/>
    </row>
    <row r="12" spans="1:20" ht="13.5" customHeight="1">
      <c r="A12" s="116"/>
      <c r="B12" s="120" t="s">
        <v>245</v>
      </c>
      <c r="C12" s="121"/>
      <c r="D12" s="122"/>
      <c r="E12" s="110"/>
      <c r="F12" s="130"/>
      <c r="G12" s="130" t="s">
        <v>72</v>
      </c>
      <c r="H12" s="128"/>
      <c r="I12" s="128"/>
      <c r="J12" s="128"/>
      <c r="K12" s="128"/>
      <c r="L12" s="128"/>
      <c r="M12" s="154"/>
      <c r="N12" s="154"/>
      <c r="O12" s="154"/>
      <c r="P12" s="154"/>
      <c r="Q12" s="154"/>
      <c r="R12" s="128"/>
    </row>
    <row r="13" spans="1:20" ht="13.5" customHeight="1">
      <c r="A13" s="116"/>
      <c r="B13" s="120"/>
      <c r="C13" s="121"/>
      <c r="D13" s="122"/>
      <c r="E13" s="110"/>
      <c r="F13" s="130"/>
      <c r="G13" s="130"/>
      <c r="H13" s="128"/>
      <c r="I13" s="128"/>
      <c r="J13" s="128"/>
      <c r="K13" s="128"/>
      <c r="L13" s="128"/>
      <c r="M13" s="154"/>
      <c r="N13" s="154"/>
      <c r="O13" s="154"/>
      <c r="P13" s="154"/>
      <c r="Q13" s="154"/>
      <c r="R13" s="128"/>
    </row>
    <row r="14" spans="1:20" ht="13.5" customHeight="1">
      <c r="A14" s="116" t="s">
        <v>54</v>
      </c>
      <c r="B14" s="183" t="s">
        <v>246</v>
      </c>
      <c r="C14" s="186"/>
      <c r="D14" s="187"/>
      <c r="E14" s="173"/>
      <c r="F14" s="110"/>
      <c r="G14" s="173"/>
      <c r="H14" s="173"/>
      <c r="I14" s="173"/>
      <c r="J14" s="173"/>
      <c r="K14" s="173"/>
      <c r="L14" s="173"/>
      <c r="M14" s="174"/>
      <c r="N14" s="174"/>
      <c r="O14" s="174"/>
      <c r="P14" s="174"/>
      <c r="Q14" s="174"/>
      <c r="R14" s="173"/>
    </row>
    <row r="15" spans="1:20" ht="13.5" customHeight="1">
      <c r="A15" s="116"/>
      <c r="B15" s="183"/>
      <c r="C15" s="186" t="s">
        <v>165</v>
      </c>
      <c r="D15" s="187">
        <v>1</v>
      </c>
      <c r="E15" s="173" t="s">
        <v>72</v>
      </c>
      <c r="F15" s="110"/>
      <c r="G15" s="173" t="s">
        <v>72</v>
      </c>
      <c r="H15" s="110" t="s">
        <v>72</v>
      </c>
      <c r="I15" s="173"/>
      <c r="J15" s="173"/>
      <c r="K15" s="173"/>
      <c r="L15" s="173"/>
      <c r="M15" s="174"/>
      <c r="N15" s="174"/>
      <c r="O15" s="174"/>
      <c r="P15" s="174"/>
      <c r="Q15" s="174"/>
      <c r="R15" s="173"/>
    </row>
    <row r="16" spans="1:20" ht="13.5" customHeight="1">
      <c r="A16" s="116"/>
      <c r="B16" s="183"/>
      <c r="C16" s="186" t="s">
        <v>165</v>
      </c>
      <c r="D16" s="187">
        <v>10</v>
      </c>
      <c r="E16" s="173"/>
      <c r="F16" s="110" t="s">
        <v>72</v>
      </c>
      <c r="G16" s="173"/>
      <c r="H16" s="173"/>
      <c r="I16" s="173"/>
      <c r="J16" s="173"/>
      <c r="K16" s="173"/>
      <c r="L16" s="173"/>
      <c r="M16" s="174"/>
      <c r="N16" s="174"/>
      <c r="O16" s="174"/>
      <c r="P16" s="174"/>
      <c r="Q16" s="174"/>
      <c r="R16" s="173"/>
    </row>
    <row r="17" spans="1:18" ht="13.5" customHeight="1">
      <c r="A17" s="116"/>
      <c r="B17" s="183" t="s">
        <v>120</v>
      </c>
      <c r="C17" s="184"/>
      <c r="D17" s="185"/>
      <c r="E17" s="173"/>
      <c r="F17" s="110"/>
      <c r="G17" s="173"/>
      <c r="H17" s="173"/>
      <c r="I17" s="173"/>
      <c r="J17" s="173"/>
      <c r="K17" s="173"/>
      <c r="L17" s="173"/>
      <c r="M17" s="174"/>
      <c r="N17" s="174"/>
      <c r="O17" s="174"/>
      <c r="P17" s="174"/>
      <c r="Q17" s="174"/>
      <c r="R17" s="173"/>
    </row>
    <row r="18" spans="1:18" ht="13.5" customHeight="1">
      <c r="A18" s="116"/>
      <c r="B18" s="183"/>
      <c r="C18" s="184"/>
      <c r="D18" s="156" t="s">
        <v>35</v>
      </c>
      <c r="E18" s="173"/>
      <c r="F18" s="110"/>
      <c r="G18" s="173"/>
      <c r="H18" s="110" t="s">
        <v>72</v>
      </c>
      <c r="I18" s="173"/>
      <c r="J18" s="173"/>
      <c r="K18" s="173"/>
      <c r="L18" s="173"/>
      <c r="M18" s="174"/>
      <c r="N18" s="174"/>
      <c r="O18" s="174"/>
      <c r="P18" s="174"/>
      <c r="Q18" s="174"/>
      <c r="R18" s="173"/>
    </row>
    <row r="19" spans="1:18" ht="13.5" customHeight="1">
      <c r="A19" s="116"/>
      <c r="B19" s="183"/>
      <c r="C19" s="184"/>
      <c r="D19" s="156" t="s">
        <v>116</v>
      </c>
      <c r="E19" s="173" t="s">
        <v>72</v>
      </c>
      <c r="F19" s="110" t="s">
        <v>72</v>
      </c>
      <c r="G19" s="173"/>
      <c r="H19" s="173"/>
      <c r="I19" s="173"/>
      <c r="J19" s="173"/>
      <c r="K19" s="173"/>
      <c r="L19" s="173"/>
      <c r="M19" s="174"/>
      <c r="N19" s="174"/>
      <c r="O19" s="174"/>
      <c r="P19" s="174"/>
      <c r="Q19" s="174"/>
      <c r="R19" s="173"/>
    </row>
    <row r="20" spans="1:18" ht="13.5" customHeight="1" thickBot="1">
      <c r="A20" s="116"/>
      <c r="B20" s="81"/>
      <c r="C20" s="82"/>
      <c r="D20" s="80" t="s">
        <v>115</v>
      </c>
      <c r="E20" s="129"/>
      <c r="F20" s="110"/>
      <c r="G20" s="129" t="s">
        <v>72</v>
      </c>
      <c r="H20" s="129"/>
      <c r="I20" s="129"/>
      <c r="J20" s="129"/>
      <c r="K20" s="129"/>
      <c r="L20" s="129"/>
      <c r="M20" s="160"/>
      <c r="N20" s="160"/>
      <c r="O20" s="160"/>
      <c r="P20" s="160"/>
      <c r="Q20" s="160"/>
      <c r="R20" s="129"/>
    </row>
    <row r="21" spans="1:18" ht="13.5" customHeight="1" thickTop="1">
      <c r="A21" s="118" t="s">
        <v>55</v>
      </c>
      <c r="B21" s="87" t="s">
        <v>247</v>
      </c>
      <c r="C21" s="85"/>
      <c r="D21" s="86"/>
      <c r="E21" s="130" t="s">
        <v>72</v>
      </c>
      <c r="F21" s="130"/>
      <c r="G21" s="130"/>
      <c r="H21" s="130"/>
      <c r="I21" s="130"/>
      <c r="J21" s="130"/>
      <c r="K21" s="130"/>
      <c r="L21" s="130"/>
      <c r="M21" s="161"/>
      <c r="N21" s="161"/>
      <c r="O21" s="161"/>
      <c r="P21" s="161"/>
      <c r="Q21" s="161"/>
      <c r="R21" s="130"/>
    </row>
    <row r="22" spans="1:18" ht="13.5" customHeight="1">
      <c r="A22" s="117"/>
      <c r="B22" s="87" t="s">
        <v>210</v>
      </c>
      <c r="C22" s="88"/>
      <c r="D22" s="89"/>
      <c r="E22" s="110"/>
      <c r="F22" s="110" t="s">
        <v>72</v>
      </c>
      <c r="G22" s="110"/>
      <c r="H22" s="110"/>
      <c r="I22" s="110"/>
      <c r="J22" s="110"/>
      <c r="K22" s="110"/>
      <c r="L22" s="110"/>
      <c r="M22" s="157"/>
      <c r="N22" s="157"/>
      <c r="O22" s="157"/>
      <c r="P22" s="157"/>
      <c r="Q22" s="157"/>
      <c r="R22" s="110"/>
    </row>
    <row r="23" spans="1:18" ht="13.5" customHeight="1">
      <c r="A23" s="117"/>
      <c r="B23" s="87" t="s">
        <v>234</v>
      </c>
      <c r="C23" s="88"/>
      <c r="D23" s="89"/>
      <c r="E23" s="110"/>
      <c r="F23" s="110"/>
      <c r="G23" s="110" t="s">
        <v>72</v>
      </c>
      <c r="H23" s="110" t="s">
        <v>72</v>
      </c>
      <c r="I23" s="110"/>
      <c r="J23" s="110"/>
      <c r="K23" s="110"/>
      <c r="L23" s="110"/>
      <c r="M23" s="157"/>
      <c r="N23" s="157"/>
      <c r="O23" s="157"/>
      <c r="P23" s="157"/>
      <c r="Q23" s="157"/>
      <c r="R23" s="110"/>
    </row>
    <row r="24" spans="1:18" ht="13.5" customHeight="1" thickBot="1">
      <c r="A24" s="117"/>
      <c r="B24" s="87"/>
      <c r="C24" s="88"/>
      <c r="D24" s="89"/>
      <c r="E24" s="110"/>
      <c r="F24" s="110"/>
      <c r="G24" s="110"/>
      <c r="H24" s="110"/>
      <c r="I24" s="110"/>
      <c r="J24" s="110"/>
      <c r="K24" s="110"/>
      <c r="L24" s="110"/>
      <c r="M24" s="157"/>
      <c r="N24" s="157"/>
      <c r="O24" s="157"/>
      <c r="P24" s="157"/>
      <c r="Q24" s="157"/>
      <c r="R24" s="110"/>
    </row>
    <row r="25" spans="1:18" ht="13.5" customHeight="1" thickTop="1">
      <c r="A25" s="118" t="s">
        <v>36</v>
      </c>
      <c r="B25" s="255" t="s">
        <v>37</v>
      </c>
      <c r="C25" s="256"/>
      <c r="D25" s="257"/>
      <c r="E25" s="169" t="s">
        <v>38</v>
      </c>
      <c r="F25" s="169" t="s">
        <v>40</v>
      </c>
      <c r="G25" s="169" t="s">
        <v>40</v>
      </c>
      <c r="H25" s="169" t="s">
        <v>40</v>
      </c>
      <c r="I25" s="169"/>
      <c r="J25" s="169"/>
      <c r="K25" s="169"/>
      <c r="L25" s="169"/>
      <c r="M25" s="169"/>
      <c r="N25" s="169"/>
      <c r="O25" s="169"/>
      <c r="P25" s="169"/>
      <c r="Q25" s="169"/>
      <c r="R25" s="169"/>
    </row>
    <row r="26" spans="1:18" ht="13.5" customHeight="1">
      <c r="A26" s="117"/>
      <c r="B26" s="224" t="s">
        <v>41</v>
      </c>
      <c r="C26" s="225"/>
      <c r="D26" s="226"/>
      <c r="E26" s="110" t="s">
        <v>42</v>
      </c>
      <c r="F26" s="110" t="s">
        <v>42</v>
      </c>
      <c r="G26" s="110" t="s">
        <v>42</v>
      </c>
      <c r="H26" s="110" t="s">
        <v>42</v>
      </c>
      <c r="I26" s="110"/>
      <c r="J26" s="110"/>
      <c r="K26" s="110"/>
      <c r="L26" s="110"/>
      <c r="M26" s="110"/>
      <c r="N26" s="110"/>
      <c r="O26" s="110"/>
      <c r="P26" s="110"/>
      <c r="Q26" s="110"/>
      <c r="R26" s="110"/>
    </row>
    <row r="27" spans="1:18" ht="64.5" customHeight="1">
      <c r="A27" s="117"/>
      <c r="B27" s="209" t="s">
        <v>43</v>
      </c>
      <c r="C27" s="210"/>
      <c r="D27" s="211"/>
      <c r="E27" s="90">
        <v>42334</v>
      </c>
      <c r="F27" s="90">
        <v>42334</v>
      </c>
      <c r="G27" s="90">
        <v>42334</v>
      </c>
      <c r="H27" s="90">
        <v>42334</v>
      </c>
      <c r="I27" s="90"/>
      <c r="J27" s="90"/>
      <c r="K27" s="90"/>
      <c r="L27" s="90"/>
      <c r="M27" s="90"/>
      <c r="N27" s="90"/>
      <c r="O27" s="90"/>
      <c r="P27" s="90"/>
      <c r="Q27" s="90"/>
      <c r="R27" s="90"/>
    </row>
    <row r="28" spans="1:18" ht="13.5" customHeight="1">
      <c r="A28" s="115"/>
    </row>
    <row r="45" spans="2:4" ht="24" customHeight="1">
      <c r="B45" s="75"/>
      <c r="D45" s="75"/>
    </row>
    <row r="46" spans="2:4" ht="39" customHeight="1">
      <c r="B46" s="75"/>
      <c r="D46" s="75"/>
    </row>
    <row r="58" spans="2:4" ht="57" customHeight="1">
      <c r="B58" s="75"/>
      <c r="D58" s="75"/>
    </row>
    <row r="59" spans="2:4" ht="10.5">
      <c r="B59" s="75"/>
      <c r="D59" s="75"/>
    </row>
    <row r="60" spans="2:4" ht="10.5">
      <c r="B60" s="75"/>
      <c r="D60" s="75"/>
    </row>
  </sheetData>
  <mergeCells count="22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R4"/>
    <mergeCell ref="A5:B5"/>
    <mergeCell ref="C5:D5"/>
    <mergeCell ref="E5:H5"/>
    <mergeCell ref="I5:K5"/>
    <mergeCell ref="L5:R5"/>
    <mergeCell ref="B27:D27"/>
    <mergeCell ref="A6:B6"/>
    <mergeCell ref="C6:D6"/>
    <mergeCell ref="E6:H6"/>
    <mergeCell ref="L6:R6"/>
    <mergeCell ref="B25:D25"/>
    <mergeCell ref="B26:D26"/>
  </mergeCells>
  <dataValidations count="3">
    <dataValidation type="list" allowBlank="1" showInputMessage="1" showErrorMessage="1" sqref="H11 H9 E9:G13 E14:R24">
      <formula1>"O, "</formula1>
    </dataValidation>
    <dataValidation type="list" allowBlank="1" showInputMessage="1" showErrorMessage="1" sqref="E25:R25">
      <formula1>"N,A,B, "</formula1>
    </dataValidation>
    <dataValidation type="list" allowBlank="1" showInputMessage="1" showErrorMessage="1" sqref="E26:R26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zoomScaleNormal="100" workbookViewId="0">
      <selection activeCell="L17" sqref="L17"/>
    </sheetView>
  </sheetViews>
  <sheetFormatPr defaultRowHeight="13.5" customHeight="1"/>
  <cols>
    <col min="1" max="1" width="10.5" style="75" customWidth="1"/>
    <col min="2" max="2" width="13.375" style="78" customWidth="1"/>
    <col min="3" max="3" width="15.375" style="75" customWidth="1"/>
    <col min="4" max="4" width="60.375" style="76" customWidth="1"/>
    <col min="5" max="6" width="2.875" style="75" customWidth="1"/>
    <col min="7" max="7" width="2.625" style="75" customWidth="1"/>
    <col min="8" max="19" width="2.875" style="75" customWidth="1"/>
    <col min="20" max="16384" width="9" style="75"/>
  </cols>
  <sheetData>
    <row r="1" spans="1:20" ht="13.5" customHeight="1" thickBot="1">
      <c r="A1" s="73"/>
      <c r="B1" s="74"/>
    </row>
    <row r="2" spans="1:20" ht="13.5" customHeight="1">
      <c r="A2" s="231" t="s">
        <v>49</v>
      </c>
      <c r="B2" s="232"/>
      <c r="C2" s="233" t="s">
        <v>151</v>
      </c>
      <c r="D2" s="234"/>
      <c r="E2" s="249" t="s">
        <v>14</v>
      </c>
      <c r="F2" s="250"/>
      <c r="G2" s="250"/>
      <c r="H2" s="251"/>
      <c r="I2" s="239" t="str">
        <f>C2</f>
        <v>CreateRewardPkg</v>
      </c>
      <c r="J2" s="240"/>
      <c r="K2" s="240"/>
      <c r="L2" s="240"/>
      <c r="M2" s="240"/>
      <c r="N2" s="240"/>
      <c r="O2" s="240"/>
      <c r="P2" s="240"/>
      <c r="Q2" s="240"/>
      <c r="R2" s="241"/>
      <c r="T2" s="77"/>
    </row>
    <row r="3" spans="1:20" ht="30" customHeight="1">
      <c r="A3" s="237" t="s">
        <v>50</v>
      </c>
      <c r="B3" s="238"/>
      <c r="C3" s="245" t="str">
        <f>Cover!F4</f>
        <v>HuyNMSE02723</v>
      </c>
      <c r="D3" s="246"/>
      <c r="E3" s="252" t="s">
        <v>51</v>
      </c>
      <c r="F3" s="253"/>
      <c r="G3" s="253"/>
      <c r="H3" s="254"/>
      <c r="I3" s="242" t="str">
        <f>C3</f>
        <v>HuyNMSE02723</v>
      </c>
      <c r="J3" s="243"/>
      <c r="K3" s="243"/>
      <c r="L3" s="243"/>
      <c r="M3" s="243"/>
      <c r="N3" s="243"/>
      <c r="O3" s="243"/>
      <c r="P3" s="243"/>
      <c r="Q3" s="243"/>
      <c r="R3" s="244"/>
    </row>
    <row r="4" spans="1:20" ht="13.5" customHeight="1">
      <c r="A4" s="237" t="s">
        <v>52</v>
      </c>
      <c r="B4" s="238"/>
      <c r="C4" s="212"/>
      <c r="D4" s="212"/>
      <c r="E4" s="213"/>
      <c r="F4" s="213"/>
      <c r="G4" s="213"/>
      <c r="H4" s="213"/>
      <c r="I4" s="212"/>
      <c r="J4" s="212"/>
      <c r="K4" s="212"/>
      <c r="L4" s="212"/>
      <c r="M4" s="212"/>
      <c r="N4" s="212"/>
      <c r="O4" s="212"/>
      <c r="P4" s="212"/>
      <c r="Q4" s="212"/>
      <c r="R4" s="214"/>
    </row>
    <row r="5" spans="1:20" ht="13.5" customHeight="1">
      <c r="A5" s="247" t="s">
        <v>20</v>
      </c>
      <c r="B5" s="248"/>
      <c r="C5" s="230" t="s">
        <v>21</v>
      </c>
      <c r="D5" s="216"/>
      <c r="E5" s="215" t="s">
        <v>22</v>
      </c>
      <c r="F5" s="216"/>
      <c r="G5" s="216"/>
      <c r="H5" s="227"/>
      <c r="I5" s="216" t="s">
        <v>53</v>
      </c>
      <c r="J5" s="216"/>
      <c r="K5" s="216"/>
      <c r="L5" s="215" t="s">
        <v>23</v>
      </c>
      <c r="M5" s="216"/>
      <c r="N5" s="216"/>
      <c r="O5" s="216"/>
      <c r="P5" s="216"/>
      <c r="Q5" s="216"/>
      <c r="R5" s="217"/>
      <c r="T5" s="77"/>
    </row>
    <row r="6" spans="1:20" ht="13.5" customHeight="1" thickBot="1">
      <c r="A6" s="235">
        <f>COUNTIF(E29:HM29,"P")</f>
        <v>4</v>
      </c>
      <c r="B6" s="236"/>
      <c r="C6" s="229">
        <f>COUNTIF(E29:HO29,"F")</f>
        <v>0</v>
      </c>
      <c r="D6" s="219"/>
      <c r="E6" s="218">
        <f>SUM(L6,- A6,- C6)</f>
        <v>0</v>
      </c>
      <c r="F6" s="219"/>
      <c r="G6" s="219"/>
      <c r="H6" s="228"/>
      <c r="I6" s="152">
        <f>COUNTIF(E28:HM28,"N")</f>
        <v>1</v>
      </c>
      <c r="J6" s="152">
        <f>COUNTIF(E28:HM28,"A")</f>
        <v>3</v>
      </c>
      <c r="K6" s="152">
        <f>COUNTIF(E28:HO28,"B")</f>
        <v>0</v>
      </c>
      <c r="L6" s="218">
        <f>COUNTA(E8:P8)</f>
        <v>4</v>
      </c>
      <c r="M6" s="219"/>
      <c r="N6" s="219"/>
      <c r="O6" s="219"/>
      <c r="P6" s="219"/>
      <c r="Q6" s="219"/>
      <c r="R6" s="220"/>
      <c r="S6" s="153"/>
    </row>
    <row r="7" spans="1:20" ht="11.25" thickBot="1"/>
    <row r="8" spans="1:20" ht="46.5" customHeight="1" thickTop="1" thickBot="1">
      <c r="A8" s="127"/>
      <c r="B8" s="123"/>
      <c r="C8" s="124"/>
      <c r="D8" s="125"/>
      <c r="E8" s="126" t="s">
        <v>31</v>
      </c>
      <c r="F8" s="126" t="s">
        <v>32</v>
      </c>
      <c r="G8" s="126" t="s">
        <v>33</v>
      </c>
      <c r="H8" s="126" t="s">
        <v>34</v>
      </c>
      <c r="I8" s="126"/>
      <c r="J8" s="126"/>
      <c r="K8" s="126"/>
      <c r="L8" s="126"/>
      <c r="M8" s="126"/>
      <c r="N8" s="126"/>
      <c r="O8" s="126"/>
      <c r="P8" s="126"/>
      <c r="Q8" s="126"/>
      <c r="R8" s="170"/>
      <c r="S8" s="153"/>
    </row>
    <row r="9" spans="1:20" ht="13.5" customHeight="1">
      <c r="A9" s="119" t="s">
        <v>108</v>
      </c>
      <c r="B9" s="120" t="s">
        <v>231</v>
      </c>
      <c r="C9" s="121"/>
      <c r="D9" s="122"/>
      <c r="E9" s="110" t="s">
        <v>72</v>
      </c>
      <c r="F9" s="110"/>
      <c r="G9" s="110" t="s">
        <v>72</v>
      </c>
      <c r="H9" s="110" t="s">
        <v>72</v>
      </c>
      <c r="I9" s="128"/>
      <c r="J9" s="128"/>
      <c r="K9" s="128"/>
      <c r="L9" s="128"/>
      <c r="M9" s="154"/>
      <c r="N9" s="154"/>
      <c r="O9" s="154"/>
      <c r="P9" s="154"/>
      <c r="Q9" s="154"/>
      <c r="R9" s="128"/>
    </row>
    <row r="10" spans="1:20" ht="13.5" customHeight="1">
      <c r="A10" s="116"/>
      <c r="B10" s="120" t="s">
        <v>209</v>
      </c>
      <c r="C10" s="121"/>
      <c r="D10" s="122"/>
      <c r="E10" s="110"/>
      <c r="F10" s="130" t="s">
        <v>72</v>
      </c>
      <c r="G10" s="130"/>
      <c r="H10" s="128"/>
      <c r="I10" s="128"/>
      <c r="J10" s="128"/>
      <c r="K10" s="128"/>
      <c r="L10" s="128"/>
      <c r="M10" s="154"/>
      <c r="N10" s="154"/>
      <c r="O10" s="154"/>
      <c r="P10" s="154"/>
      <c r="Q10" s="154"/>
      <c r="R10" s="128"/>
    </row>
    <row r="11" spans="1:20" ht="13.5" customHeight="1">
      <c r="A11" s="116"/>
      <c r="B11" s="120" t="s">
        <v>239</v>
      </c>
      <c r="C11" s="121"/>
      <c r="D11" s="122"/>
      <c r="E11" s="110" t="s">
        <v>72</v>
      </c>
      <c r="F11" s="110" t="s">
        <v>72</v>
      </c>
      <c r="G11" s="130"/>
      <c r="H11" s="110" t="s">
        <v>72</v>
      </c>
      <c r="I11" s="128"/>
      <c r="J11" s="128"/>
      <c r="K11" s="128"/>
      <c r="L11" s="128"/>
      <c r="M11" s="154"/>
      <c r="N11" s="154"/>
      <c r="O11" s="154"/>
      <c r="P11" s="154"/>
      <c r="Q11" s="154"/>
      <c r="R11" s="128"/>
    </row>
    <row r="12" spans="1:20" ht="13.5" customHeight="1">
      <c r="A12" s="116"/>
      <c r="B12" s="120" t="s">
        <v>240</v>
      </c>
      <c r="C12" s="121"/>
      <c r="D12" s="122"/>
      <c r="E12" s="110"/>
      <c r="F12" s="130"/>
      <c r="G12" s="130" t="s">
        <v>72</v>
      </c>
      <c r="H12" s="128"/>
      <c r="I12" s="128"/>
      <c r="J12" s="128"/>
      <c r="K12" s="128"/>
      <c r="L12" s="128"/>
      <c r="M12" s="154"/>
      <c r="N12" s="154"/>
      <c r="O12" s="154"/>
      <c r="P12" s="154"/>
      <c r="Q12" s="154"/>
      <c r="R12" s="128"/>
    </row>
    <row r="13" spans="1:20" ht="13.5" customHeight="1">
      <c r="A13" s="116"/>
      <c r="B13" s="120"/>
      <c r="C13" s="121"/>
      <c r="D13" s="122"/>
      <c r="E13" s="110"/>
      <c r="F13" s="130"/>
      <c r="G13" s="130"/>
      <c r="H13" s="128"/>
      <c r="I13" s="128"/>
      <c r="J13" s="128"/>
      <c r="K13" s="128"/>
      <c r="L13" s="128"/>
      <c r="M13" s="154"/>
      <c r="N13" s="154"/>
      <c r="O13" s="154"/>
      <c r="P13" s="154"/>
      <c r="Q13" s="154"/>
      <c r="R13" s="128"/>
    </row>
    <row r="14" spans="1:20" ht="13.5" customHeight="1">
      <c r="A14" s="116" t="s">
        <v>54</v>
      </c>
      <c r="B14" s="183" t="s">
        <v>177</v>
      </c>
      <c r="C14" s="186"/>
      <c r="D14" s="187"/>
      <c r="E14" s="173"/>
      <c r="F14" s="110"/>
      <c r="G14" s="173"/>
      <c r="H14" s="173"/>
      <c r="I14" s="173"/>
      <c r="J14" s="173"/>
      <c r="K14" s="173"/>
      <c r="L14" s="173"/>
      <c r="M14" s="174"/>
      <c r="N14" s="174"/>
      <c r="O14" s="174"/>
      <c r="P14" s="174"/>
      <c r="Q14" s="174"/>
      <c r="R14" s="173"/>
    </row>
    <row r="15" spans="1:20" ht="13.5" customHeight="1">
      <c r="A15" s="116"/>
      <c r="B15" s="183"/>
      <c r="C15" s="186"/>
      <c r="D15" s="187" t="s">
        <v>177</v>
      </c>
      <c r="E15" s="173" t="s">
        <v>72</v>
      </c>
      <c r="F15" s="110" t="s">
        <v>72</v>
      </c>
      <c r="G15" s="173" t="s">
        <v>72</v>
      </c>
      <c r="H15" s="110"/>
      <c r="I15" s="173"/>
      <c r="J15" s="173"/>
      <c r="K15" s="173"/>
      <c r="L15" s="173"/>
      <c r="M15" s="174"/>
      <c r="N15" s="174"/>
      <c r="O15" s="174"/>
      <c r="P15" s="174"/>
      <c r="Q15" s="174"/>
      <c r="R15" s="173"/>
    </row>
    <row r="16" spans="1:20" ht="13.5" customHeight="1">
      <c r="A16" s="116"/>
      <c r="B16" s="183"/>
      <c r="C16" s="186"/>
      <c r="D16" s="187"/>
      <c r="E16" s="173"/>
      <c r="F16" s="110"/>
      <c r="G16" s="173"/>
      <c r="H16" s="173"/>
      <c r="I16" s="173"/>
      <c r="J16" s="173"/>
      <c r="K16" s="173"/>
      <c r="L16" s="173"/>
      <c r="M16" s="174"/>
      <c r="N16" s="174"/>
      <c r="O16" s="174"/>
      <c r="P16" s="174"/>
      <c r="Q16" s="174"/>
      <c r="R16" s="173"/>
    </row>
    <row r="17" spans="1:18" ht="13.5" customHeight="1">
      <c r="A17" s="116"/>
      <c r="B17" s="183" t="s">
        <v>164</v>
      </c>
      <c r="C17" s="186"/>
      <c r="D17" s="187"/>
      <c r="E17" s="173"/>
      <c r="F17" s="110"/>
      <c r="G17" s="173"/>
      <c r="H17" s="173"/>
      <c r="I17" s="173"/>
      <c r="J17" s="173"/>
      <c r="K17" s="173"/>
      <c r="L17" s="173"/>
      <c r="M17" s="174"/>
      <c r="N17" s="174"/>
      <c r="O17" s="174"/>
      <c r="P17" s="174"/>
      <c r="Q17" s="174"/>
      <c r="R17" s="173"/>
    </row>
    <row r="18" spans="1:18" ht="13.5" customHeight="1">
      <c r="A18" s="116"/>
      <c r="B18" s="183"/>
      <c r="C18" s="186" t="s">
        <v>165</v>
      </c>
      <c r="D18" s="187">
        <v>1</v>
      </c>
      <c r="E18" s="173" t="s">
        <v>72</v>
      </c>
      <c r="F18" s="110"/>
      <c r="G18" s="173"/>
      <c r="H18" s="173"/>
      <c r="I18" s="173"/>
      <c r="J18" s="173"/>
      <c r="K18" s="173"/>
      <c r="L18" s="173"/>
      <c r="M18" s="174"/>
      <c r="N18" s="174"/>
      <c r="O18" s="174"/>
      <c r="P18" s="174"/>
      <c r="Q18" s="174"/>
      <c r="R18" s="173"/>
    </row>
    <row r="19" spans="1:18" ht="13.5" customHeight="1">
      <c r="A19" s="116"/>
      <c r="B19" s="183"/>
      <c r="C19" s="186" t="s">
        <v>165</v>
      </c>
      <c r="D19" s="187">
        <v>10</v>
      </c>
      <c r="E19" s="173"/>
      <c r="F19" s="110" t="s">
        <v>72</v>
      </c>
      <c r="G19" s="173"/>
      <c r="H19" s="173"/>
      <c r="I19" s="173"/>
      <c r="J19" s="173"/>
      <c r="K19" s="173"/>
      <c r="L19" s="173"/>
      <c r="M19" s="174"/>
      <c r="N19" s="174"/>
      <c r="O19" s="174"/>
      <c r="P19" s="174"/>
      <c r="Q19" s="174"/>
      <c r="R19" s="173"/>
    </row>
    <row r="20" spans="1:18" ht="13.5" customHeight="1">
      <c r="A20" s="116"/>
      <c r="B20" s="183" t="s">
        <v>120</v>
      </c>
      <c r="C20" s="184"/>
      <c r="D20" s="185"/>
      <c r="E20" s="173"/>
      <c r="F20" s="110"/>
      <c r="G20" s="173"/>
      <c r="H20" s="173"/>
      <c r="I20" s="173"/>
      <c r="J20" s="173"/>
      <c r="K20" s="173"/>
      <c r="L20" s="173"/>
      <c r="M20" s="174"/>
      <c r="N20" s="174"/>
      <c r="O20" s="174"/>
      <c r="P20" s="174"/>
      <c r="Q20" s="174"/>
      <c r="R20" s="173"/>
    </row>
    <row r="21" spans="1:18" ht="13.5" customHeight="1">
      <c r="A21" s="116"/>
      <c r="B21" s="183"/>
      <c r="C21" s="184"/>
      <c r="D21" s="156" t="s">
        <v>35</v>
      </c>
      <c r="E21" s="173"/>
      <c r="F21" s="110"/>
      <c r="G21" s="173"/>
      <c r="H21" s="110" t="s">
        <v>72</v>
      </c>
      <c r="I21" s="173"/>
      <c r="J21" s="173"/>
      <c r="K21" s="173"/>
      <c r="L21" s="173"/>
      <c r="M21" s="174"/>
      <c r="N21" s="174"/>
      <c r="O21" s="174"/>
      <c r="P21" s="174"/>
      <c r="Q21" s="174"/>
      <c r="R21" s="173"/>
    </row>
    <row r="22" spans="1:18" ht="13.5" customHeight="1">
      <c r="A22" s="116"/>
      <c r="B22" s="183"/>
      <c r="C22" s="184"/>
      <c r="D22" s="156" t="s">
        <v>116</v>
      </c>
      <c r="E22" s="173" t="s">
        <v>72</v>
      </c>
      <c r="F22" s="110" t="s">
        <v>72</v>
      </c>
      <c r="G22" s="173"/>
      <c r="H22" s="173"/>
      <c r="I22" s="173"/>
      <c r="J22" s="173"/>
      <c r="K22" s="173"/>
      <c r="L22" s="173"/>
      <c r="M22" s="174"/>
      <c r="N22" s="174"/>
      <c r="O22" s="174"/>
      <c r="P22" s="174"/>
      <c r="Q22" s="174"/>
      <c r="R22" s="173"/>
    </row>
    <row r="23" spans="1:18" ht="13.5" customHeight="1" thickBot="1">
      <c r="A23" s="116"/>
      <c r="B23" s="81"/>
      <c r="C23" s="82"/>
      <c r="D23" s="80" t="s">
        <v>115</v>
      </c>
      <c r="E23" s="129"/>
      <c r="F23" s="110"/>
      <c r="G23" s="129" t="s">
        <v>72</v>
      </c>
      <c r="H23" s="129"/>
      <c r="I23" s="129"/>
      <c r="J23" s="129"/>
      <c r="K23" s="129"/>
      <c r="L23" s="129"/>
      <c r="M23" s="160"/>
      <c r="N23" s="160"/>
      <c r="O23" s="160"/>
      <c r="P23" s="160"/>
      <c r="Q23" s="160"/>
      <c r="R23" s="129"/>
    </row>
    <row r="24" spans="1:18" ht="13.5" customHeight="1" thickTop="1">
      <c r="A24" s="118" t="s">
        <v>55</v>
      </c>
      <c r="B24" s="87" t="s">
        <v>251</v>
      </c>
      <c r="C24" s="85"/>
      <c r="D24" s="86"/>
      <c r="E24" s="130" t="s">
        <v>72</v>
      </c>
      <c r="F24" s="130"/>
      <c r="G24" s="130"/>
      <c r="H24" s="130"/>
      <c r="I24" s="130"/>
      <c r="J24" s="130"/>
      <c r="K24" s="130"/>
      <c r="L24" s="130"/>
      <c r="M24" s="161"/>
      <c r="N24" s="161"/>
      <c r="O24" s="161"/>
      <c r="P24" s="161"/>
      <c r="Q24" s="161"/>
      <c r="R24" s="130"/>
    </row>
    <row r="25" spans="1:18" ht="13.5" customHeight="1">
      <c r="A25" s="117"/>
      <c r="B25" s="87" t="s">
        <v>210</v>
      </c>
      <c r="C25" s="88"/>
      <c r="D25" s="89"/>
      <c r="E25" s="110"/>
      <c r="F25" s="110" t="s">
        <v>72</v>
      </c>
      <c r="G25" s="110"/>
      <c r="H25" s="110"/>
      <c r="I25" s="110"/>
      <c r="J25" s="110"/>
      <c r="K25" s="110"/>
      <c r="L25" s="110"/>
      <c r="M25" s="157"/>
      <c r="N25" s="157"/>
      <c r="O25" s="157"/>
      <c r="P25" s="157"/>
      <c r="Q25" s="157"/>
      <c r="R25" s="110"/>
    </row>
    <row r="26" spans="1:18" ht="13.5" customHeight="1">
      <c r="A26" s="117"/>
      <c r="B26" s="87" t="s">
        <v>234</v>
      </c>
      <c r="C26" s="88"/>
      <c r="D26" s="89"/>
      <c r="E26" s="110"/>
      <c r="F26" s="110"/>
      <c r="G26" s="110" t="s">
        <v>72</v>
      </c>
      <c r="H26" s="110" t="s">
        <v>72</v>
      </c>
      <c r="I26" s="110"/>
      <c r="J26" s="110"/>
      <c r="K26" s="110"/>
      <c r="L26" s="110"/>
      <c r="M26" s="157"/>
      <c r="N26" s="157"/>
      <c r="O26" s="157"/>
      <c r="P26" s="157"/>
      <c r="Q26" s="157"/>
      <c r="R26" s="110"/>
    </row>
    <row r="27" spans="1:18" ht="13.5" customHeight="1" thickBot="1">
      <c r="A27" s="117"/>
      <c r="B27" s="87"/>
      <c r="C27" s="88"/>
      <c r="D27" s="89"/>
      <c r="E27" s="110"/>
      <c r="F27" s="110"/>
      <c r="G27" s="110"/>
      <c r="H27" s="110"/>
      <c r="I27" s="110"/>
      <c r="J27" s="110"/>
      <c r="K27" s="110"/>
      <c r="L27" s="110"/>
      <c r="M27" s="157"/>
      <c r="N27" s="157"/>
      <c r="O27" s="157"/>
      <c r="P27" s="157"/>
      <c r="Q27" s="157"/>
      <c r="R27" s="110"/>
    </row>
    <row r="28" spans="1:18" ht="13.5" customHeight="1" thickTop="1">
      <c r="A28" s="118" t="s">
        <v>36</v>
      </c>
      <c r="B28" s="255" t="s">
        <v>37</v>
      </c>
      <c r="C28" s="256"/>
      <c r="D28" s="257"/>
      <c r="E28" s="169" t="s">
        <v>38</v>
      </c>
      <c r="F28" s="169" t="s">
        <v>40</v>
      </c>
      <c r="G28" s="169" t="s">
        <v>40</v>
      </c>
      <c r="H28" s="169" t="s">
        <v>40</v>
      </c>
      <c r="I28" s="169"/>
      <c r="J28" s="169"/>
      <c r="K28" s="169"/>
      <c r="L28" s="169"/>
      <c r="M28" s="169"/>
      <c r="N28" s="169"/>
      <c r="O28" s="169"/>
      <c r="P28" s="169"/>
      <c r="Q28" s="169"/>
      <c r="R28" s="169"/>
    </row>
    <row r="29" spans="1:18" ht="13.5" customHeight="1">
      <c r="A29" s="117"/>
      <c r="B29" s="224" t="s">
        <v>41</v>
      </c>
      <c r="C29" s="225"/>
      <c r="D29" s="226"/>
      <c r="E29" s="110" t="s">
        <v>42</v>
      </c>
      <c r="F29" s="110" t="s">
        <v>42</v>
      </c>
      <c r="G29" s="110" t="s">
        <v>42</v>
      </c>
      <c r="H29" s="110" t="s">
        <v>42</v>
      </c>
      <c r="I29" s="110"/>
      <c r="J29" s="110"/>
      <c r="K29" s="110"/>
      <c r="L29" s="110"/>
      <c r="M29" s="110"/>
      <c r="N29" s="110"/>
      <c r="O29" s="110"/>
      <c r="P29" s="110"/>
      <c r="Q29" s="110"/>
      <c r="R29" s="110"/>
    </row>
    <row r="30" spans="1:18" ht="64.5" customHeight="1">
      <c r="A30" s="117"/>
      <c r="B30" s="209" t="s">
        <v>43</v>
      </c>
      <c r="C30" s="210"/>
      <c r="D30" s="211"/>
      <c r="E30" s="90">
        <v>42334</v>
      </c>
      <c r="F30" s="90">
        <v>42334</v>
      </c>
      <c r="G30" s="90">
        <v>42334</v>
      </c>
      <c r="H30" s="90">
        <v>42334</v>
      </c>
      <c r="I30" s="90"/>
      <c r="J30" s="90"/>
      <c r="K30" s="90"/>
      <c r="L30" s="90"/>
      <c r="M30" s="90"/>
      <c r="N30" s="90"/>
      <c r="O30" s="90"/>
      <c r="P30" s="90"/>
      <c r="Q30" s="90"/>
      <c r="R30" s="90"/>
    </row>
    <row r="31" spans="1:18" ht="13.5" customHeight="1">
      <c r="A31" s="115"/>
    </row>
    <row r="48" spans="2:4" ht="24" customHeight="1">
      <c r="B48" s="75"/>
      <c r="D48" s="75"/>
    </row>
    <row r="49" spans="2:4" ht="39" customHeight="1">
      <c r="B49" s="75"/>
      <c r="D49" s="75"/>
    </row>
    <row r="61" spans="2:4" ht="57" customHeight="1">
      <c r="B61" s="75"/>
      <c r="D61" s="75"/>
    </row>
    <row r="62" spans="2:4" ht="10.5">
      <c r="B62" s="75"/>
      <c r="D62" s="75"/>
    </row>
    <row r="63" spans="2:4" ht="10.5">
      <c r="B63" s="75"/>
      <c r="D63" s="75"/>
    </row>
  </sheetData>
  <mergeCells count="22">
    <mergeCell ref="B30:D30"/>
    <mergeCell ref="A6:B6"/>
    <mergeCell ref="C6:D6"/>
    <mergeCell ref="E6:H6"/>
    <mergeCell ref="L6:R6"/>
    <mergeCell ref="B28:D28"/>
    <mergeCell ref="B29:D29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29:R29">
      <formula1>"P,F, "</formula1>
    </dataValidation>
    <dataValidation type="list" allowBlank="1" showInputMessage="1" showErrorMessage="1" sqref="E28:R28">
      <formula1>"N,A,B, "</formula1>
    </dataValidation>
    <dataValidation type="list" allowBlank="1" showInputMessage="1" showErrorMessage="1" sqref="H11 H9 E9:G13 E14:R27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F27"/>
  <sheetViews>
    <sheetView workbookViewId="0">
      <selection activeCell="B8" sqref="B8"/>
    </sheetView>
  </sheetViews>
  <sheetFormatPr defaultRowHeight="12.75"/>
  <cols>
    <col min="1" max="1" width="23" style="19" customWidth="1"/>
    <col min="2" max="2" width="10" style="2" customWidth="1"/>
    <col min="3" max="3" width="16.125" style="2" customWidth="1"/>
    <col min="4" max="4" width="11.25" style="2" customWidth="1"/>
    <col min="5" max="5" width="38" style="2" customWidth="1"/>
    <col min="6" max="6" width="48.25" style="2" customWidth="1"/>
    <col min="7" max="16384" width="9" style="2"/>
  </cols>
  <sheetData>
    <row r="2" spans="1:6" s="1" customFormat="1" ht="75.75" customHeight="1">
      <c r="A2" s="133" t="s">
        <v>99</v>
      </c>
      <c r="B2" s="191" t="s">
        <v>100</v>
      </c>
      <c r="C2" s="192"/>
      <c r="D2" s="192"/>
      <c r="E2" s="192"/>
      <c r="F2" s="193"/>
    </row>
    <row r="3" spans="1:6">
      <c r="A3" s="134"/>
      <c r="B3" s="8"/>
      <c r="C3" s="9"/>
      <c r="D3" s="9"/>
      <c r="E3" s="58"/>
      <c r="F3" s="135"/>
    </row>
    <row r="4" spans="1:6" ht="14.25" customHeight="1">
      <c r="A4" s="107" t="s">
        <v>0</v>
      </c>
      <c r="B4" s="188" t="s">
        <v>110</v>
      </c>
      <c r="C4" s="188"/>
      <c r="D4" s="188"/>
      <c r="E4" s="107" t="s">
        <v>1</v>
      </c>
      <c r="F4" s="4" t="s">
        <v>124</v>
      </c>
    </row>
    <row r="5" spans="1:6" ht="14.25" customHeight="1">
      <c r="A5" s="107" t="s">
        <v>2</v>
      </c>
      <c r="B5" s="188" t="s">
        <v>111</v>
      </c>
      <c r="C5" s="188"/>
      <c r="D5" s="188"/>
      <c r="E5" s="107" t="s">
        <v>3</v>
      </c>
      <c r="F5" s="4" t="s">
        <v>117</v>
      </c>
    </row>
    <row r="6" spans="1:6" ht="15.75" customHeight="1">
      <c r="A6" s="189" t="s">
        <v>4</v>
      </c>
      <c r="B6" s="190" t="str">
        <f>B5&amp;"_UnitTestCase_ProjectRepository_v1.0.xls"</f>
        <v>DDL_UnitTestCase_ProjectRepository_v1.0.xls</v>
      </c>
      <c r="C6" s="190"/>
      <c r="D6" s="190"/>
      <c r="E6" s="107" t="s">
        <v>5</v>
      </c>
      <c r="F6" s="136">
        <v>42334</v>
      </c>
    </row>
    <row r="7" spans="1:6" ht="13.5" customHeight="1">
      <c r="A7" s="189"/>
      <c r="B7" s="190"/>
      <c r="C7" s="190"/>
      <c r="D7" s="190"/>
      <c r="E7" s="107" t="s">
        <v>6</v>
      </c>
      <c r="F7" s="137" t="s">
        <v>107</v>
      </c>
    </row>
    <row r="8" spans="1:6">
      <c r="A8" s="138"/>
      <c r="B8" s="5"/>
      <c r="C8" s="6"/>
      <c r="D8" s="6"/>
      <c r="E8" s="7"/>
      <c r="F8" s="139"/>
    </row>
    <row r="9" spans="1:6">
      <c r="A9" s="140"/>
      <c r="B9" s="9"/>
      <c r="C9" s="9"/>
      <c r="D9" s="9"/>
      <c r="E9" s="9"/>
      <c r="F9" s="135"/>
    </row>
    <row r="10" spans="1:6">
      <c r="A10" s="141" t="s">
        <v>7</v>
      </c>
      <c r="B10" s="9"/>
      <c r="C10" s="9"/>
      <c r="D10" s="9"/>
      <c r="E10" s="9"/>
      <c r="F10" s="135"/>
    </row>
    <row r="11" spans="1:6" s="10" customFormat="1">
      <c r="A11" s="11" t="s">
        <v>8</v>
      </c>
      <c r="B11" s="12" t="s">
        <v>6</v>
      </c>
      <c r="C11" s="12" t="s">
        <v>101</v>
      </c>
      <c r="D11" s="12" t="s">
        <v>102</v>
      </c>
      <c r="E11" s="12" t="s">
        <v>103</v>
      </c>
      <c r="F11" s="13" t="s">
        <v>104</v>
      </c>
    </row>
    <row r="12" spans="1:6" s="14" customFormat="1" ht="26.25" customHeight="1">
      <c r="A12" s="142">
        <v>42334</v>
      </c>
      <c r="B12" s="143" t="s">
        <v>105</v>
      </c>
      <c r="C12" s="16"/>
      <c r="D12" s="144" t="s">
        <v>40</v>
      </c>
      <c r="E12" s="17" t="s">
        <v>106</v>
      </c>
      <c r="F12" s="145"/>
    </row>
    <row r="13" spans="1:6" s="14" customFormat="1" ht="21.75" customHeight="1">
      <c r="A13" s="18"/>
      <c r="B13" s="15"/>
      <c r="C13" s="16"/>
      <c r="D13" s="16"/>
      <c r="E13" s="16"/>
      <c r="F13" s="146"/>
    </row>
    <row r="14" spans="1:6" s="14" customFormat="1" ht="19.5" customHeight="1">
      <c r="A14" s="18"/>
      <c r="B14" s="15"/>
      <c r="C14" s="16"/>
      <c r="D14" s="16"/>
      <c r="E14" s="16"/>
      <c r="F14" s="146"/>
    </row>
    <row r="15" spans="1:6" s="14" customFormat="1" ht="21.75" customHeight="1">
      <c r="A15" s="18"/>
      <c r="B15" s="15"/>
      <c r="C15" s="16"/>
      <c r="D15" s="16"/>
      <c r="E15" s="16"/>
      <c r="F15" s="146"/>
    </row>
    <row r="16" spans="1:6" s="14" customFormat="1" ht="21.75" customHeight="1">
      <c r="A16" s="18"/>
      <c r="B16" s="15"/>
      <c r="C16" s="42"/>
      <c r="D16" s="16"/>
      <c r="E16" s="16"/>
      <c r="F16" s="146"/>
    </row>
    <row r="17" spans="1:6" s="14" customFormat="1" ht="19.5" customHeight="1">
      <c r="A17" s="18"/>
      <c r="B17" s="15"/>
      <c r="C17" s="16"/>
      <c r="D17" s="16"/>
      <c r="E17" s="16"/>
      <c r="F17" s="146"/>
    </row>
    <row r="18" spans="1:6" s="14" customFormat="1" ht="21.75" customHeight="1">
      <c r="A18" s="18"/>
      <c r="B18" s="15"/>
      <c r="C18" s="16"/>
      <c r="D18" s="16"/>
      <c r="E18" s="16"/>
      <c r="F18" s="146"/>
    </row>
    <row r="19" spans="1:6" s="14" customFormat="1" ht="19.5" customHeight="1">
      <c r="A19" s="18"/>
      <c r="B19" s="15"/>
      <c r="C19" s="16"/>
      <c r="D19" s="16"/>
      <c r="E19" s="16"/>
      <c r="F19" s="146"/>
    </row>
    <row r="20" spans="1:6">
      <c r="A20" s="147"/>
      <c r="B20" s="15"/>
      <c r="C20" s="131"/>
      <c r="D20" s="131"/>
      <c r="E20" s="131"/>
      <c r="F20" s="148"/>
    </row>
    <row r="21" spans="1:6">
      <c r="A21" s="147"/>
      <c r="B21" s="15"/>
      <c r="C21" s="131"/>
      <c r="D21" s="131"/>
      <c r="E21" s="131"/>
      <c r="F21" s="148"/>
    </row>
    <row r="22" spans="1:6">
      <c r="A22" s="147"/>
      <c r="B22" s="15"/>
      <c r="C22" s="131"/>
      <c r="D22" s="131"/>
      <c r="E22" s="131"/>
      <c r="F22" s="148"/>
    </row>
    <row r="23" spans="1:6">
      <c r="A23" s="147"/>
      <c r="B23" s="15"/>
      <c r="C23" s="131"/>
      <c r="D23" s="131"/>
      <c r="E23" s="131"/>
      <c r="F23" s="148"/>
    </row>
    <row r="24" spans="1:6">
      <c r="A24" s="147"/>
      <c r="B24" s="15"/>
      <c r="C24" s="131"/>
      <c r="D24" s="131"/>
      <c r="E24" s="131"/>
      <c r="F24" s="148"/>
    </row>
    <row r="25" spans="1:6">
      <c r="A25" s="147"/>
      <c r="B25" s="15"/>
      <c r="C25" s="131"/>
      <c r="D25" s="131"/>
      <c r="E25" s="131"/>
      <c r="F25" s="148"/>
    </row>
    <row r="26" spans="1:6">
      <c r="A26" s="147"/>
      <c r="B26" s="15"/>
      <c r="C26" s="131"/>
      <c r="D26" s="131"/>
      <c r="E26" s="131"/>
      <c r="F26" s="148"/>
    </row>
    <row r="27" spans="1:6">
      <c r="A27" s="149"/>
      <c r="B27" s="150"/>
      <c r="C27" s="132"/>
      <c r="D27" s="132"/>
      <c r="E27" s="132"/>
      <c r="F27" s="151"/>
    </row>
  </sheetData>
  <mergeCells count="5">
    <mergeCell ref="B4:D4"/>
    <mergeCell ref="B5:D5"/>
    <mergeCell ref="A6:A7"/>
    <mergeCell ref="B6:D7"/>
    <mergeCell ref="B2:F2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use&amp;R&amp;"tahomaTahoma,Regular"&amp;8&amp;P/&amp;N</oddFooter>
  </headerFooter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zoomScaleNormal="100" workbookViewId="0">
      <selection activeCell="B29" sqref="B29:D29"/>
    </sheetView>
  </sheetViews>
  <sheetFormatPr defaultRowHeight="13.5" customHeight="1"/>
  <cols>
    <col min="1" max="1" width="10.5" style="75" customWidth="1"/>
    <col min="2" max="2" width="13.375" style="78" customWidth="1"/>
    <col min="3" max="3" width="15.375" style="75" customWidth="1"/>
    <col min="4" max="4" width="45.375" style="76" customWidth="1"/>
    <col min="5" max="6" width="2.875" style="75" customWidth="1"/>
    <col min="7" max="7" width="2.625" style="75" customWidth="1"/>
    <col min="8" max="19" width="2.875" style="75" customWidth="1"/>
    <col min="20" max="16384" width="9" style="75"/>
  </cols>
  <sheetData>
    <row r="1" spans="1:20" ht="13.5" customHeight="1" thickBot="1">
      <c r="A1" s="73"/>
      <c r="B1" s="74"/>
    </row>
    <row r="2" spans="1:20" ht="13.5" customHeight="1">
      <c r="A2" s="231" t="s">
        <v>49</v>
      </c>
      <c r="B2" s="232"/>
      <c r="C2" s="233" t="s">
        <v>155</v>
      </c>
      <c r="D2" s="234"/>
      <c r="E2" s="249" t="s">
        <v>14</v>
      </c>
      <c r="F2" s="250"/>
      <c r="G2" s="250"/>
      <c r="H2" s="251"/>
      <c r="I2" s="239" t="str">
        <f>C2</f>
        <v>CreateUpdateLog</v>
      </c>
      <c r="J2" s="240"/>
      <c r="K2" s="240"/>
      <c r="L2" s="240"/>
      <c r="M2" s="240"/>
      <c r="N2" s="240"/>
      <c r="O2" s="240"/>
      <c r="P2" s="240"/>
      <c r="Q2" s="240"/>
      <c r="R2" s="241"/>
      <c r="T2" s="77"/>
    </row>
    <row r="3" spans="1:20" ht="30" customHeight="1">
      <c r="A3" s="237" t="s">
        <v>50</v>
      </c>
      <c r="B3" s="238"/>
      <c r="C3" s="245" t="str">
        <f>Cover!F4</f>
        <v>HuyNMSE02723</v>
      </c>
      <c r="D3" s="246"/>
      <c r="E3" s="252" t="s">
        <v>51</v>
      </c>
      <c r="F3" s="253"/>
      <c r="G3" s="253"/>
      <c r="H3" s="254"/>
      <c r="I3" s="242" t="str">
        <f>C3</f>
        <v>HuyNMSE02723</v>
      </c>
      <c r="J3" s="243"/>
      <c r="K3" s="243"/>
      <c r="L3" s="243"/>
      <c r="M3" s="243"/>
      <c r="N3" s="243"/>
      <c r="O3" s="243"/>
      <c r="P3" s="243"/>
      <c r="Q3" s="243"/>
      <c r="R3" s="244"/>
    </row>
    <row r="4" spans="1:20" ht="13.5" customHeight="1">
      <c r="A4" s="237" t="s">
        <v>52</v>
      </c>
      <c r="B4" s="238"/>
      <c r="C4" s="212"/>
      <c r="D4" s="212"/>
      <c r="E4" s="213"/>
      <c r="F4" s="213"/>
      <c r="G4" s="213"/>
      <c r="H4" s="213"/>
      <c r="I4" s="212"/>
      <c r="J4" s="212"/>
      <c r="K4" s="212"/>
      <c r="L4" s="212"/>
      <c r="M4" s="212"/>
      <c r="N4" s="212"/>
      <c r="O4" s="212"/>
      <c r="P4" s="212"/>
      <c r="Q4" s="212"/>
      <c r="R4" s="214"/>
    </row>
    <row r="5" spans="1:20" ht="13.5" customHeight="1">
      <c r="A5" s="247" t="s">
        <v>20</v>
      </c>
      <c r="B5" s="248"/>
      <c r="C5" s="230" t="s">
        <v>21</v>
      </c>
      <c r="D5" s="216"/>
      <c r="E5" s="215" t="s">
        <v>22</v>
      </c>
      <c r="F5" s="216"/>
      <c r="G5" s="216"/>
      <c r="H5" s="227"/>
      <c r="I5" s="216" t="s">
        <v>53</v>
      </c>
      <c r="J5" s="216"/>
      <c r="K5" s="216"/>
      <c r="L5" s="215" t="s">
        <v>23</v>
      </c>
      <c r="M5" s="216"/>
      <c r="N5" s="216"/>
      <c r="O5" s="216"/>
      <c r="P5" s="216"/>
      <c r="Q5" s="216"/>
      <c r="R5" s="217"/>
      <c r="T5" s="77"/>
    </row>
    <row r="6" spans="1:20" ht="13.5" customHeight="1" thickBot="1">
      <c r="A6" s="235">
        <f>COUNTIF(E28:HM28,"P")</f>
        <v>4</v>
      </c>
      <c r="B6" s="236"/>
      <c r="C6" s="229">
        <f>COUNTIF(E28:HO28,"F")</f>
        <v>0</v>
      </c>
      <c r="D6" s="219"/>
      <c r="E6" s="218">
        <f>SUM(L6,- A6,- C6)</f>
        <v>0</v>
      </c>
      <c r="F6" s="219"/>
      <c r="G6" s="219"/>
      <c r="H6" s="228"/>
      <c r="I6" s="152">
        <f>COUNTIF(E27:HM27,"N")</f>
        <v>1</v>
      </c>
      <c r="J6" s="152">
        <f>COUNTIF(E27:HM27,"A")</f>
        <v>3</v>
      </c>
      <c r="K6" s="152">
        <f>COUNTIF(E27:HO27,"B")</f>
        <v>0</v>
      </c>
      <c r="L6" s="218">
        <f>COUNTA(E8:P8)</f>
        <v>4</v>
      </c>
      <c r="M6" s="219"/>
      <c r="N6" s="219"/>
      <c r="O6" s="219"/>
      <c r="P6" s="219"/>
      <c r="Q6" s="219"/>
      <c r="R6" s="220"/>
      <c r="S6" s="153"/>
    </row>
    <row r="7" spans="1:20" ht="11.25" thickBot="1"/>
    <row r="8" spans="1:20" ht="46.5" customHeight="1" thickTop="1" thickBot="1">
      <c r="A8" s="127"/>
      <c r="B8" s="123"/>
      <c r="C8" s="124"/>
      <c r="D8" s="125"/>
      <c r="E8" s="126" t="s">
        <v>31</v>
      </c>
      <c r="F8" s="126" t="s">
        <v>32</v>
      </c>
      <c r="G8" s="126" t="s">
        <v>33</v>
      </c>
      <c r="H8" s="126" t="s">
        <v>34</v>
      </c>
      <c r="I8" s="126"/>
      <c r="J8" s="126"/>
      <c r="K8" s="126"/>
      <c r="L8" s="126"/>
      <c r="M8" s="126"/>
      <c r="N8" s="126"/>
      <c r="O8" s="126"/>
      <c r="P8" s="126"/>
      <c r="Q8" s="126"/>
      <c r="R8" s="170"/>
      <c r="S8" s="153"/>
    </row>
    <row r="9" spans="1:20" ht="13.5" customHeight="1">
      <c r="A9" s="119" t="s">
        <v>108</v>
      </c>
      <c r="B9" s="120" t="s">
        <v>231</v>
      </c>
      <c r="C9" s="121"/>
      <c r="D9" s="122"/>
      <c r="E9" s="110" t="s">
        <v>72</v>
      </c>
      <c r="F9" s="110"/>
      <c r="G9" s="110" t="s">
        <v>72</v>
      </c>
      <c r="H9" s="110" t="s">
        <v>72</v>
      </c>
      <c r="I9" s="128"/>
      <c r="J9" s="128"/>
      <c r="K9" s="128"/>
      <c r="L9" s="128"/>
      <c r="M9" s="154"/>
      <c r="N9" s="154"/>
      <c r="O9" s="154"/>
      <c r="P9" s="154"/>
      <c r="Q9" s="154"/>
      <c r="R9" s="128"/>
    </row>
    <row r="10" spans="1:20" ht="13.5" customHeight="1">
      <c r="A10" s="116"/>
      <c r="B10" s="120" t="s">
        <v>209</v>
      </c>
      <c r="C10" s="121"/>
      <c r="D10" s="122"/>
      <c r="E10" s="110"/>
      <c r="F10" s="130" t="s">
        <v>72</v>
      </c>
      <c r="G10" s="130"/>
      <c r="H10" s="128"/>
      <c r="I10" s="128"/>
      <c r="J10" s="128"/>
      <c r="K10" s="128"/>
      <c r="L10" s="128"/>
      <c r="M10" s="154"/>
      <c r="N10" s="154"/>
      <c r="O10" s="154"/>
      <c r="P10" s="154"/>
      <c r="Q10" s="154"/>
      <c r="R10" s="128"/>
    </row>
    <row r="11" spans="1:20" ht="13.5" customHeight="1">
      <c r="A11" s="116"/>
      <c r="B11" s="120" t="s">
        <v>168</v>
      </c>
      <c r="C11" s="121"/>
      <c r="D11" s="122"/>
      <c r="E11" s="110" t="s">
        <v>72</v>
      </c>
      <c r="F11" s="110" t="s">
        <v>72</v>
      </c>
      <c r="G11" s="130"/>
      <c r="H11" s="110" t="s">
        <v>72</v>
      </c>
      <c r="I11" s="128"/>
      <c r="J11" s="128"/>
      <c r="K11" s="128"/>
      <c r="L11" s="128"/>
      <c r="M11" s="154"/>
      <c r="N11" s="154"/>
      <c r="O11" s="154"/>
      <c r="P11" s="154"/>
      <c r="Q11" s="154"/>
      <c r="R11" s="128"/>
    </row>
    <row r="12" spans="1:20" ht="13.5" customHeight="1">
      <c r="A12" s="116"/>
      <c r="B12" s="120" t="s">
        <v>169</v>
      </c>
      <c r="C12" s="121"/>
      <c r="D12" s="122"/>
      <c r="E12" s="110"/>
      <c r="F12" s="130"/>
      <c r="G12" s="130" t="s">
        <v>72</v>
      </c>
      <c r="H12" s="128"/>
      <c r="I12" s="128"/>
      <c r="J12" s="128"/>
      <c r="K12" s="128"/>
      <c r="L12" s="128"/>
      <c r="M12" s="154"/>
      <c r="N12" s="154"/>
      <c r="O12" s="154"/>
      <c r="P12" s="154"/>
      <c r="Q12" s="154"/>
      <c r="R12" s="128"/>
    </row>
    <row r="13" spans="1:20" ht="13.5" customHeight="1" thickBot="1">
      <c r="A13" s="116"/>
      <c r="B13" s="120"/>
      <c r="C13" s="121"/>
      <c r="D13" s="122"/>
      <c r="E13" s="110"/>
      <c r="F13" s="130"/>
      <c r="G13" s="130"/>
      <c r="H13" s="128"/>
      <c r="I13" s="128"/>
      <c r="J13" s="128"/>
      <c r="K13" s="128"/>
      <c r="L13" s="128"/>
      <c r="M13" s="154"/>
      <c r="N13" s="154"/>
      <c r="O13" s="154"/>
      <c r="P13" s="154"/>
      <c r="Q13" s="154"/>
      <c r="R13" s="128"/>
    </row>
    <row r="14" spans="1:20" ht="13.5" customHeight="1">
      <c r="A14" s="119" t="s">
        <v>54</v>
      </c>
      <c r="B14" s="120" t="s">
        <v>164</v>
      </c>
      <c r="C14" s="121"/>
      <c r="D14" s="122"/>
      <c r="E14" s="128"/>
      <c r="F14" s="128"/>
      <c r="G14" s="128"/>
      <c r="H14" s="128"/>
      <c r="I14" s="128"/>
      <c r="J14" s="128"/>
      <c r="K14" s="128"/>
      <c r="L14" s="128"/>
      <c r="M14" s="154"/>
      <c r="N14" s="154"/>
      <c r="O14" s="154"/>
      <c r="P14" s="154"/>
      <c r="Q14" s="154"/>
      <c r="R14" s="128"/>
    </row>
    <row r="15" spans="1:20" ht="13.5" customHeight="1">
      <c r="A15" s="116"/>
      <c r="B15" s="158"/>
      <c r="C15" s="155" t="s">
        <v>165</v>
      </c>
      <c r="D15" s="156">
        <v>1</v>
      </c>
      <c r="E15" s="110" t="s">
        <v>72</v>
      </c>
      <c r="F15" s="110"/>
      <c r="G15" s="110" t="s">
        <v>72</v>
      </c>
      <c r="H15" s="110" t="s">
        <v>72</v>
      </c>
      <c r="I15" s="110"/>
      <c r="J15" s="110"/>
      <c r="K15" s="110"/>
      <c r="L15" s="110"/>
      <c r="M15" s="157"/>
      <c r="N15" s="157"/>
      <c r="O15" s="157"/>
      <c r="P15" s="157"/>
      <c r="Q15" s="157"/>
      <c r="R15" s="110"/>
    </row>
    <row r="16" spans="1:20" ht="13.5" customHeight="1" thickBot="1">
      <c r="A16" s="116"/>
      <c r="B16" s="183"/>
      <c r="C16" s="82" t="s">
        <v>165</v>
      </c>
      <c r="D16" s="83">
        <v>10</v>
      </c>
      <c r="E16" s="173"/>
      <c r="F16" s="110" t="s">
        <v>72</v>
      </c>
      <c r="G16" s="173"/>
      <c r="H16" s="173"/>
      <c r="I16" s="173"/>
      <c r="J16" s="173"/>
      <c r="K16" s="173"/>
      <c r="L16" s="173"/>
      <c r="M16" s="174"/>
      <c r="N16" s="174"/>
      <c r="O16" s="174"/>
      <c r="P16" s="174"/>
      <c r="Q16" s="174"/>
      <c r="R16" s="173"/>
    </row>
    <row r="17" spans="1:18" ht="13.5" customHeight="1" thickTop="1">
      <c r="A17" s="116"/>
      <c r="B17" s="183" t="s">
        <v>262</v>
      </c>
      <c r="C17" s="186"/>
      <c r="D17" s="187"/>
      <c r="E17" s="173"/>
      <c r="F17" s="110"/>
      <c r="G17" s="173"/>
      <c r="H17" s="173"/>
      <c r="I17" s="173"/>
      <c r="J17" s="173"/>
      <c r="K17" s="173"/>
      <c r="L17" s="173"/>
      <c r="M17" s="174"/>
      <c r="N17" s="174"/>
      <c r="O17" s="174"/>
      <c r="P17" s="174"/>
      <c r="Q17" s="174"/>
      <c r="R17" s="173"/>
    </row>
    <row r="18" spans="1:18" ht="13.5" customHeight="1">
      <c r="A18" s="116"/>
      <c r="B18" s="183"/>
      <c r="C18" s="186"/>
      <c r="D18" s="187" t="s">
        <v>262</v>
      </c>
      <c r="E18" s="173" t="s">
        <v>72</v>
      </c>
      <c r="F18" s="110" t="s">
        <v>72</v>
      </c>
      <c r="G18" s="173" t="s">
        <v>72</v>
      </c>
      <c r="H18" s="110" t="s">
        <v>72</v>
      </c>
      <c r="I18" s="173"/>
      <c r="J18" s="173"/>
      <c r="K18" s="173"/>
      <c r="L18" s="173"/>
      <c r="M18" s="174"/>
      <c r="N18" s="174"/>
      <c r="O18" s="174"/>
      <c r="P18" s="174"/>
      <c r="Q18" s="174"/>
      <c r="R18" s="173"/>
    </row>
    <row r="19" spans="1:18" ht="13.5" customHeight="1">
      <c r="A19" s="116"/>
      <c r="B19" s="183" t="s">
        <v>120</v>
      </c>
      <c r="C19" s="184"/>
      <c r="D19" s="185"/>
      <c r="E19" s="173"/>
      <c r="F19" s="110"/>
      <c r="G19" s="173"/>
      <c r="H19" s="173"/>
      <c r="I19" s="173"/>
      <c r="J19" s="173"/>
      <c r="K19" s="173"/>
      <c r="L19" s="173"/>
      <c r="M19" s="174"/>
      <c r="N19" s="174"/>
      <c r="O19" s="174"/>
      <c r="P19" s="174"/>
      <c r="Q19" s="174"/>
      <c r="R19" s="173"/>
    </row>
    <row r="20" spans="1:18" ht="13.5" customHeight="1">
      <c r="A20" s="116"/>
      <c r="B20" s="183"/>
      <c r="C20" s="184"/>
      <c r="D20" s="156" t="s">
        <v>35</v>
      </c>
      <c r="E20" s="173"/>
      <c r="F20" s="110"/>
      <c r="G20" s="173"/>
      <c r="H20" s="110" t="s">
        <v>72</v>
      </c>
      <c r="I20" s="173"/>
      <c r="J20" s="173"/>
      <c r="K20" s="173"/>
      <c r="L20" s="173"/>
      <c r="M20" s="174"/>
      <c r="N20" s="174"/>
      <c r="O20" s="174"/>
      <c r="P20" s="174"/>
      <c r="Q20" s="174"/>
      <c r="R20" s="173"/>
    </row>
    <row r="21" spans="1:18" ht="13.5" customHeight="1">
      <c r="A21" s="116"/>
      <c r="B21" s="183"/>
      <c r="C21" s="184"/>
      <c r="D21" s="156" t="s">
        <v>116</v>
      </c>
      <c r="E21" s="173" t="s">
        <v>72</v>
      </c>
      <c r="F21" s="110" t="s">
        <v>72</v>
      </c>
      <c r="G21" s="173"/>
      <c r="H21" s="173"/>
      <c r="I21" s="173"/>
      <c r="J21" s="173"/>
      <c r="K21" s="173"/>
      <c r="L21" s="173"/>
      <c r="M21" s="174"/>
      <c r="N21" s="174"/>
      <c r="O21" s="174"/>
      <c r="P21" s="174"/>
      <c r="Q21" s="174"/>
      <c r="R21" s="173"/>
    </row>
    <row r="22" spans="1:18" ht="13.5" customHeight="1" thickBot="1">
      <c r="A22" s="116"/>
      <c r="B22" s="81"/>
      <c r="C22" s="82"/>
      <c r="D22" s="80" t="s">
        <v>115</v>
      </c>
      <c r="E22" s="129"/>
      <c r="F22" s="110"/>
      <c r="G22" s="129" t="s">
        <v>72</v>
      </c>
      <c r="H22" s="129"/>
      <c r="I22" s="129"/>
      <c r="J22" s="129"/>
      <c r="K22" s="129"/>
      <c r="L22" s="129"/>
      <c r="M22" s="160"/>
      <c r="N22" s="160"/>
      <c r="O22" s="160"/>
      <c r="P22" s="160"/>
      <c r="Q22" s="160"/>
      <c r="R22" s="129"/>
    </row>
    <row r="23" spans="1:18" ht="13.5" customHeight="1" thickTop="1">
      <c r="A23" s="118" t="s">
        <v>55</v>
      </c>
      <c r="B23" s="87" t="s">
        <v>263</v>
      </c>
      <c r="C23" s="85"/>
      <c r="D23" s="86"/>
      <c r="E23" s="130" t="s">
        <v>72</v>
      </c>
      <c r="F23" s="110"/>
      <c r="G23" s="130"/>
      <c r="H23" s="130"/>
      <c r="I23" s="130"/>
      <c r="J23" s="130"/>
      <c r="K23" s="130"/>
      <c r="L23" s="130"/>
      <c r="M23" s="161"/>
      <c r="N23" s="161"/>
      <c r="O23" s="161"/>
      <c r="P23" s="161"/>
      <c r="Q23" s="161"/>
      <c r="R23" s="130"/>
    </row>
    <row r="24" spans="1:18" ht="13.5" customHeight="1">
      <c r="A24" s="117"/>
      <c r="B24" s="87" t="s">
        <v>210</v>
      </c>
      <c r="C24" s="88"/>
      <c r="D24" s="89"/>
      <c r="E24" s="110"/>
      <c r="F24" s="110" t="s">
        <v>72</v>
      </c>
      <c r="G24" s="110"/>
      <c r="H24" s="110"/>
      <c r="I24" s="110"/>
      <c r="J24" s="110"/>
      <c r="K24" s="110"/>
      <c r="L24" s="110"/>
      <c r="M24" s="157"/>
      <c r="N24" s="157"/>
      <c r="O24" s="157"/>
      <c r="P24" s="157"/>
      <c r="Q24" s="157"/>
      <c r="R24" s="110"/>
    </row>
    <row r="25" spans="1:18" ht="13.5" customHeight="1">
      <c r="A25" s="117"/>
      <c r="B25" s="87" t="s">
        <v>234</v>
      </c>
      <c r="C25" s="88"/>
      <c r="D25" s="89"/>
      <c r="E25" s="110"/>
      <c r="F25" s="110"/>
      <c r="G25" s="110" t="s">
        <v>72</v>
      </c>
      <c r="H25" s="110" t="s">
        <v>72</v>
      </c>
      <c r="I25" s="110"/>
      <c r="J25" s="110"/>
      <c r="K25" s="110"/>
      <c r="L25" s="110"/>
      <c r="M25" s="157"/>
      <c r="N25" s="157"/>
      <c r="O25" s="157"/>
      <c r="P25" s="157"/>
      <c r="Q25" s="157"/>
      <c r="R25" s="110"/>
    </row>
    <row r="26" spans="1:18" ht="13.5" customHeight="1" thickBot="1">
      <c r="A26" s="117"/>
      <c r="B26" s="87"/>
      <c r="C26" s="88"/>
      <c r="D26" s="89"/>
      <c r="E26" s="110"/>
      <c r="F26" s="110"/>
      <c r="G26" s="110"/>
      <c r="H26" s="110"/>
      <c r="I26" s="110"/>
      <c r="J26" s="110"/>
      <c r="K26" s="110"/>
      <c r="L26" s="110"/>
      <c r="M26" s="157"/>
      <c r="N26" s="157"/>
      <c r="O26" s="157"/>
      <c r="P26" s="157"/>
      <c r="Q26" s="157"/>
      <c r="R26" s="110"/>
    </row>
    <row r="27" spans="1:18" ht="13.5" customHeight="1" thickTop="1">
      <c r="A27" s="118" t="s">
        <v>36</v>
      </c>
      <c r="B27" s="255" t="s">
        <v>37</v>
      </c>
      <c r="C27" s="256"/>
      <c r="D27" s="257"/>
      <c r="E27" s="169" t="s">
        <v>38</v>
      </c>
      <c r="F27" s="169" t="s">
        <v>40</v>
      </c>
      <c r="G27" s="169" t="s">
        <v>40</v>
      </c>
      <c r="H27" s="169" t="s">
        <v>40</v>
      </c>
      <c r="I27" s="169"/>
      <c r="J27" s="169"/>
      <c r="K27" s="169"/>
      <c r="L27" s="169"/>
      <c r="M27" s="169"/>
      <c r="N27" s="169"/>
      <c r="O27" s="169"/>
      <c r="P27" s="169"/>
      <c r="Q27" s="169"/>
      <c r="R27" s="169"/>
    </row>
    <row r="28" spans="1:18" ht="13.5" customHeight="1">
      <c r="A28" s="117"/>
      <c r="B28" s="224" t="s">
        <v>41</v>
      </c>
      <c r="C28" s="225"/>
      <c r="D28" s="226"/>
      <c r="E28" s="110" t="s">
        <v>42</v>
      </c>
      <c r="F28" s="110" t="s">
        <v>42</v>
      </c>
      <c r="G28" s="110" t="s">
        <v>42</v>
      </c>
      <c r="H28" s="110" t="s">
        <v>42</v>
      </c>
      <c r="I28" s="110"/>
      <c r="J28" s="110"/>
      <c r="K28" s="110"/>
      <c r="L28" s="110"/>
      <c r="M28" s="110"/>
      <c r="N28" s="110"/>
      <c r="O28" s="110"/>
      <c r="P28" s="110"/>
      <c r="Q28" s="110"/>
      <c r="R28" s="110"/>
    </row>
    <row r="29" spans="1:18" ht="64.5" customHeight="1">
      <c r="A29" s="117"/>
      <c r="B29" s="209" t="s">
        <v>43</v>
      </c>
      <c r="C29" s="210"/>
      <c r="D29" s="211"/>
      <c r="E29" s="90">
        <v>42334</v>
      </c>
      <c r="F29" s="90">
        <v>42334</v>
      </c>
      <c r="G29" s="90">
        <v>42334</v>
      </c>
      <c r="H29" s="90">
        <v>42334</v>
      </c>
      <c r="I29" s="90"/>
      <c r="J29" s="90"/>
      <c r="K29" s="90"/>
      <c r="L29" s="90"/>
      <c r="M29" s="90"/>
      <c r="N29" s="90"/>
      <c r="O29" s="90"/>
      <c r="P29" s="90"/>
      <c r="Q29" s="90"/>
      <c r="R29" s="90"/>
    </row>
    <row r="30" spans="1:18" ht="13.5" customHeight="1">
      <c r="A30" s="115"/>
    </row>
    <row r="47" spans="2:4" ht="24" customHeight="1">
      <c r="B47" s="75"/>
      <c r="D47" s="75"/>
    </row>
    <row r="48" spans="2:4" ht="39" customHeight="1">
      <c r="B48" s="75"/>
      <c r="D48" s="75"/>
    </row>
    <row r="60" spans="2:4" ht="57" customHeight="1">
      <c r="B60" s="75"/>
      <c r="D60" s="75"/>
    </row>
    <row r="61" spans="2:4" ht="10.5">
      <c r="B61" s="75"/>
      <c r="D61" s="75"/>
    </row>
    <row r="62" spans="2:4" ht="10.5">
      <c r="B62" s="75"/>
      <c r="D62" s="75"/>
    </row>
  </sheetData>
  <mergeCells count="22">
    <mergeCell ref="B29:D29"/>
    <mergeCell ref="A6:B6"/>
    <mergeCell ref="C6:D6"/>
    <mergeCell ref="E6:H6"/>
    <mergeCell ref="L6:R6"/>
    <mergeCell ref="B27:D27"/>
    <mergeCell ref="B28:D28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H14:H21 I14:R26 H11 E9:G21 H9 E22:H26">
      <formula1>"O, "</formula1>
    </dataValidation>
    <dataValidation type="list" allowBlank="1" showInputMessage="1" showErrorMessage="1" sqref="E27:R27">
      <formula1>"N,A,B, "</formula1>
    </dataValidation>
    <dataValidation type="list" allowBlank="1" showInputMessage="1" showErrorMessage="1" sqref="E28:R28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zoomScaleNormal="100" workbookViewId="0">
      <selection activeCell="B10" sqref="B10"/>
    </sheetView>
  </sheetViews>
  <sheetFormatPr defaultRowHeight="13.5" customHeight="1"/>
  <cols>
    <col min="1" max="1" width="10.5" style="75" customWidth="1"/>
    <col min="2" max="2" width="13.375" style="78" customWidth="1"/>
    <col min="3" max="3" width="15.375" style="75" customWidth="1"/>
    <col min="4" max="4" width="45.375" style="76" customWidth="1"/>
    <col min="5" max="6" width="2.875" style="75" customWidth="1"/>
    <col min="7" max="7" width="2.625" style="75" customWidth="1"/>
    <col min="8" max="19" width="2.875" style="75" customWidth="1"/>
    <col min="20" max="16384" width="9" style="75"/>
  </cols>
  <sheetData>
    <row r="1" spans="1:20" ht="13.5" customHeight="1" thickBot="1">
      <c r="A1" s="73"/>
      <c r="B1" s="74"/>
    </row>
    <row r="2" spans="1:20" ht="13.5" customHeight="1">
      <c r="A2" s="231" t="s">
        <v>49</v>
      </c>
      <c r="B2" s="232"/>
      <c r="C2" s="233" t="s">
        <v>146</v>
      </c>
      <c r="D2" s="234"/>
      <c r="E2" s="249" t="s">
        <v>14</v>
      </c>
      <c r="F2" s="250"/>
      <c r="G2" s="250"/>
      <c r="H2" s="251"/>
      <c r="I2" s="239" t="str">
        <f>C2</f>
        <v>CreateQuestion</v>
      </c>
      <c r="J2" s="240"/>
      <c r="K2" s="240"/>
      <c r="L2" s="240"/>
      <c r="M2" s="240"/>
      <c r="N2" s="240"/>
      <c r="O2" s="240"/>
      <c r="P2" s="240"/>
      <c r="Q2" s="240"/>
      <c r="R2" s="241"/>
      <c r="T2" s="77"/>
    </row>
    <row r="3" spans="1:20" ht="30" customHeight="1">
      <c r="A3" s="237" t="s">
        <v>50</v>
      </c>
      <c r="B3" s="238"/>
      <c r="C3" s="245" t="str">
        <f>Cover!F4</f>
        <v>HuyNMSE02723</v>
      </c>
      <c r="D3" s="246"/>
      <c r="E3" s="252" t="s">
        <v>51</v>
      </c>
      <c r="F3" s="253"/>
      <c r="G3" s="253"/>
      <c r="H3" s="254"/>
      <c r="I3" s="242" t="str">
        <f>C3</f>
        <v>HuyNMSE02723</v>
      </c>
      <c r="J3" s="243"/>
      <c r="K3" s="243"/>
      <c r="L3" s="243"/>
      <c r="M3" s="243"/>
      <c r="N3" s="243"/>
      <c r="O3" s="243"/>
      <c r="P3" s="243"/>
      <c r="Q3" s="243"/>
      <c r="R3" s="244"/>
    </row>
    <row r="4" spans="1:20" ht="13.5" customHeight="1">
      <c r="A4" s="237" t="s">
        <v>52</v>
      </c>
      <c r="B4" s="238"/>
      <c r="C4" s="212"/>
      <c r="D4" s="212"/>
      <c r="E4" s="213"/>
      <c r="F4" s="213"/>
      <c r="G4" s="213"/>
      <c r="H4" s="213"/>
      <c r="I4" s="212"/>
      <c r="J4" s="212"/>
      <c r="K4" s="212"/>
      <c r="L4" s="212"/>
      <c r="M4" s="212"/>
      <c r="N4" s="212"/>
      <c r="O4" s="212"/>
      <c r="P4" s="212"/>
      <c r="Q4" s="212"/>
      <c r="R4" s="214"/>
    </row>
    <row r="5" spans="1:20" ht="13.5" customHeight="1">
      <c r="A5" s="247" t="s">
        <v>20</v>
      </c>
      <c r="B5" s="248"/>
      <c r="C5" s="230" t="s">
        <v>21</v>
      </c>
      <c r="D5" s="216"/>
      <c r="E5" s="215" t="s">
        <v>22</v>
      </c>
      <c r="F5" s="216"/>
      <c r="G5" s="216"/>
      <c r="H5" s="227"/>
      <c r="I5" s="216" t="s">
        <v>53</v>
      </c>
      <c r="J5" s="216"/>
      <c r="K5" s="216"/>
      <c r="L5" s="215" t="s">
        <v>23</v>
      </c>
      <c r="M5" s="216"/>
      <c r="N5" s="216"/>
      <c r="O5" s="216"/>
      <c r="P5" s="216"/>
      <c r="Q5" s="216"/>
      <c r="R5" s="217"/>
      <c r="T5" s="77"/>
    </row>
    <row r="6" spans="1:20" ht="13.5" customHeight="1" thickBot="1">
      <c r="A6" s="235">
        <f>COUNTIF(E28:HM28,"P")</f>
        <v>4</v>
      </c>
      <c r="B6" s="236"/>
      <c r="C6" s="229">
        <f>COUNTIF(E28:HO28,"F")</f>
        <v>0</v>
      </c>
      <c r="D6" s="219"/>
      <c r="E6" s="218">
        <f>SUM(L6,- A6,- C6)</f>
        <v>0</v>
      </c>
      <c r="F6" s="219"/>
      <c r="G6" s="219"/>
      <c r="H6" s="228"/>
      <c r="I6" s="152">
        <f>COUNTIF(E27:HM27,"N")</f>
        <v>1</v>
      </c>
      <c r="J6" s="152">
        <f>COUNTIF(E27:HM27,"A")</f>
        <v>3</v>
      </c>
      <c r="K6" s="152">
        <f>COUNTIF(E27:HO27,"B")</f>
        <v>0</v>
      </c>
      <c r="L6" s="218">
        <f>COUNTA(E8:P8)</f>
        <v>4</v>
      </c>
      <c r="M6" s="219"/>
      <c r="N6" s="219"/>
      <c r="O6" s="219"/>
      <c r="P6" s="219"/>
      <c r="Q6" s="219"/>
      <c r="R6" s="220"/>
      <c r="S6" s="153"/>
    </row>
    <row r="7" spans="1:20" ht="11.25" thickBot="1"/>
    <row r="8" spans="1:20" ht="46.5" customHeight="1" thickTop="1" thickBot="1">
      <c r="A8" s="127"/>
      <c r="B8" s="123"/>
      <c r="C8" s="124"/>
      <c r="D8" s="125"/>
      <c r="E8" s="126" t="s">
        <v>31</v>
      </c>
      <c r="F8" s="126" t="s">
        <v>32</v>
      </c>
      <c r="G8" s="126" t="s">
        <v>33</v>
      </c>
      <c r="H8" s="126" t="s">
        <v>34</v>
      </c>
      <c r="I8" s="126"/>
      <c r="J8" s="126"/>
      <c r="K8" s="126"/>
      <c r="L8" s="126"/>
      <c r="M8" s="126"/>
      <c r="N8" s="126"/>
      <c r="O8" s="126"/>
      <c r="P8" s="126"/>
      <c r="Q8" s="126"/>
      <c r="R8" s="170"/>
      <c r="S8" s="153"/>
    </row>
    <row r="9" spans="1:20" ht="13.5" customHeight="1">
      <c r="A9" s="119" t="s">
        <v>108</v>
      </c>
      <c r="B9" s="120" t="s">
        <v>231</v>
      </c>
      <c r="C9" s="121"/>
      <c r="D9" s="122"/>
      <c r="E9" s="110" t="s">
        <v>72</v>
      </c>
      <c r="F9" s="110"/>
      <c r="G9" s="110" t="s">
        <v>72</v>
      </c>
      <c r="H9" s="110" t="s">
        <v>72</v>
      </c>
      <c r="I9" s="128"/>
      <c r="J9" s="128"/>
      <c r="K9" s="128"/>
      <c r="L9" s="128"/>
      <c r="M9" s="154"/>
      <c r="N9" s="154"/>
      <c r="O9" s="154"/>
      <c r="P9" s="154"/>
      <c r="Q9" s="154"/>
      <c r="R9" s="128"/>
    </row>
    <row r="10" spans="1:20" ht="13.5" customHeight="1">
      <c r="A10" s="116"/>
      <c r="B10" s="120" t="s">
        <v>209</v>
      </c>
      <c r="C10" s="121"/>
      <c r="D10" s="122"/>
      <c r="E10" s="110"/>
      <c r="F10" s="130" t="s">
        <v>72</v>
      </c>
      <c r="G10" s="130"/>
      <c r="H10" s="128"/>
      <c r="I10" s="128"/>
      <c r="J10" s="128"/>
      <c r="K10" s="128"/>
      <c r="L10" s="128"/>
      <c r="M10" s="154"/>
      <c r="N10" s="154"/>
      <c r="O10" s="154"/>
      <c r="P10" s="154"/>
      <c r="Q10" s="154"/>
      <c r="R10" s="128"/>
    </row>
    <row r="11" spans="1:20" ht="13.5" customHeight="1">
      <c r="A11" s="116"/>
      <c r="B11" s="120" t="s">
        <v>168</v>
      </c>
      <c r="C11" s="121"/>
      <c r="D11" s="122"/>
      <c r="E11" s="110" t="s">
        <v>72</v>
      </c>
      <c r="F11" s="110" t="s">
        <v>72</v>
      </c>
      <c r="G11" s="130"/>
      <c r="H11" s="110" t="s">
        <v>72</v>
      </c>
      <c r="I11" s="128"/>
      <c r="J11" s="128"/>
      <c r="K11" s="128"/>
      <c r="L11" s="128"/>
      <c r="M11" s="154"/>
      <c r="N11" s="154"/>
      <c r="O11" s="154"/>
      <c r="P11" s="154"/>
      <c r="Q11" s="154"/>
      <c r="R11" s="128"/>
    </row>
    <row r="12" spans="1:20" ht="13.5" customHeight="1">
      <c r="A12" s="116"/>
      <c r="B12" s="120" t="s">
        <v>169</v>
      </c>
      <c r="C12" s="121"/>
      <c r="D12" s="122"/>
      <c r="E12" s="110"/>
      <c r="F12" s="130"/>
      <c r="G12" s="130" t="s">
        <v>72</v>
      </c>
      <c r="H12" s="128"/>
      <c r="I12" s="128"/>
      <c r="J12" s="128"/>
      <c r="K12" s="128"/>
      <c r="L12" s="128"/>
      <c r="M12" s="154"/>
      <c r="N12" s="154"/>
      <c r="O12" s="154"/>
      <c r="P12" s="154"/>
      <c r="Q12" s="154"/>
      <c r="R12" s="128"/>
    </row>
    <row r="13" spans="1:20" ht="13.5" customHeight="1" thickBot="1">
      <c r="A13" s="116"/>
      <c r="B13" s="120"/>
      <c r="C13" s="121"/>
      <c r="D13" s="122"/>
      <c r="E13" s="110"/>
      <c r="F13" s="130"/>
      <c r="G13" s="130"/>
      <c r="H13" s="128"/>
      <c r="I13" s="128"/>
      <c r="J13" s="128"/>
      <c r="K13" s="128"/>
      <c r="L13" s="128"/>
      <c r="M13" s="154"/>
      <c r="N13" s="154"/>
      <c r="O13" s="154"/>
      <c r="P13" s="154"/>
      <c r="Q13" s="154"/>
      <c r="R13" s="128"/>
    </row>
    <row r="14" spans="1:20" ht="13.5" customHeight="1">
      <c r="A14" s="119" t="s">
        <v>54</v>
      </c>
      <c r="B14" s="120" t="s">
        <v>164</v>
      </c>
      <c r="C14" s="121"/>
      <c r="D14" s="122"/>
      <c r="E14" s="128"/>
      <c r="F14" s="128"/>
      <c r="G14" s="128"/>
      <c r="H14" s="128"/>
      <c r="I14" s="128"/>
      <c r="J14" s="128"/>
      <c r="K14" s="128"/>
      <c r="L14" s="128"/>
      <c r="M14" s="154"/>
      <c r="N14" s="154"/>
      <c r="O14" s="154"/>
      <c r="P14" s="154"/>
      <c r="Q14" s="154"/>
      <c r="R14" s="128"/>
    </row>
    <row r="15" spans="1:20" ht="13.5" customHeight="1">
      <c r="A15" s="116"/>
      <c r="B15" s="158"/>
      <c r="C15" s="155" t="s">
        <v>165</v>
      </c>
      <c r="D15" s="156">
        <v>1</v>
      </c>
      <c r="E15" s="110" t="s">
        <v>72</v>
      </c>
      <c r="F15" s="110"/>
      <c r="G15" s="110" t="s">
        <v>72</v>
      </c>
      <c r="H15" s="110" t="s">
        <v>72</v>
      </c>
      <c r="I15" s="110"/>
      <c r="J15" s="110"/>
      <c r="K15" s="110"/>
      <c r="L15" s="110"/>
      <c r="M15" s="157"/>
      <c r="N15" s="157"/>
      <c r="O15" s="157"/>
      <c r="P15" s="157"/>
      <c r="Q15" s="157"/>
      <c r="R15" s="110"/>
    </row>
    <row r="16" spans="1:20" ht="13.5" customHeight="1" thickBot="1">
      <c r="A16" s="116"/>
      <c r="B16" s="183"/>
      <c r="C16" s="82" t="s">
        <v>165</v>
      </c>
      <c r="D16" s="83">
        <v>10</v>
      </c>
      <c r="E16" s="173"/>
      <c r="F16" s="110" t="s">
        <v>72</v>
      </c>
      <c r="G16" s="173"/>
      <c r="H16" s="173"/>
      <c r="I16" s="173"/>
      <c r="J16" s="173"/>
      <c r="K16" s="173"/>
      <c r="L16" s="173"/>
      <c r="M16" s="174"/>
      <c r="N16" s="174"/>
      <c r="O16" s="174"/>
      <c r="P16" s="174"/>
      <c r="Q16" s="174"/>
      <c r="R16" s="173"/>
    </row>
    <row r="17" spans="1:18" ht="13.5" customHeight="1" thickTop="1">
      <c r="A17" s="116"/>
      <c r="B17" s="183" t="s">
        <v>235</v>
      </c>
      <c r="C17" s="186"/>
      <c r="D17" s="187"/>
      <c r="E17" s="173"/>
      <c r="F17" s="110"/>
      <c r="G17" s="173"/>
      <c r="H17" s="173"/>
      <c r="I17" s="173"/>
      <c r="J17" s="173"/>
      <c r="K17" s="173"/>
      <c r="L17" s="173"/>
      <c r="M17" s="174"/>
      <c r="N17" s="174"/>
      <c r="O17" s="174"/>
      <c r="P17" s="174"/>
      <c r="Q17" s="174"/>
      <c r="R17" s="173"/>
    </row>
    <row r="18" spans="1:18" ht="13.5" customHeight="1">
      <c r="A18" s="116"/>
      <c r="B18" s="183"/>
      <c r="C18" s="186"/>
      <c r="D18" s="187" t="s">
        <v>235</v>
      </c>
      <c r="E18" s="173" t="s">
        <v>72</v>
      </c>
      <c r="F18" s="110" t="s">
        <v>72</v>
      </c>
      <c r="G18" s="173" t="s">
        <v>72</v>
      </c>
      <c r="H18" s="110" t="s">
        <v>72</v>
      </c>
      <c r="I18" s="173"/>
      <c r="J18" s="173"/>
      <c r="K18" s="173"/>
      <c r="L18" s="173"/>
      <c r="M18" s="174"/>
      <c r="N18" s="174"/>
      <c r="O18" s="174"/>
      <c r="P18" s="174"/>
      <c r="Q18" s="174"/>
      <c r="R18" s="173"/>
    </row>
    <row r="19" spans="1:18" ht="13.5" customHeight="1">
      <c r="A19" s="116"/>
      <c r="B19" s="183" t="s">
        <v>120</v>
      </c>
      <c r="C19" s="184"/>
      <c r="D19" s="185"/>
      <c r="E19" s="173"/>
      <c r="F19" s="110"/>
      <c r="G19" s="173"/>
      <c r="H19" s="173"/>
      <c r="I19" s="173"/>
      <c r="J19" s="173"/>
      <c r="K19" s="173"/>
      <c r="L19" s="173"/>
      <c r="M19" s="174"/>
      <c r="N19" s="174"/>
      <c r="O19" s="174"/>
      <c r="P19" s="174"/>
      <c r="Q19" s="174"/>
      <c r="R19" s="173"/>
    </row>
    <row r="20" spans="1:18" ht="13.5" customHeight="1">
      <c r="A20" s="116"/>
      <c r="B20" s="183"/>
      <c r="C20" s="184"/>
      <c r="D20" s="156" t="s">
        <v>35</v>
      </c>
      <c r="E20" s="173"/>
      <c r="F20" s="110"/>
      <c r="G20" s="173"/>
      <c r="H20" s="110" t="s">
        <v>72</v>
      </c>
      <c r="I20" s="173"/>
      <c r="J20" s="173"/>
      <c r="K20" s="173"/>
      <c r="L20" s="173"/>
      <c r="M20" s="174"/>
      <c r="N20" s="174"/>
      <c r="O20" s="174"/>
      <c r="P20" s="174"/>
      <c r="Q20" s="174"/>
      <c r="R20" s="173"/>
    </row>
    <row r="21" spans="1:18" ht="13.5" customHeight="1">
      <c r="A21" s="116"/>
      <c r="B21" s="183"/>
      <c r="C21" s="184"/>
      <c r="D21" s="156" t="s">
        <v>116</v>
      </c>
      <c r="E21" s="173" t="s">
        <v>72</v>
      </c>
      <c r="F21" s="110" t="s">
        <v>72</v>
      </c>
      <c r="G21" s="173"/>
      <c r="H21" s="173"/>
      <c r="I21" s="173"/>
      <c r="J21" s="173"/>
      <c r="K21" s="173"/>
      <c r="L21" s="173"/>
      <c r="M21" s="174"/>
      <c r="N21" s="174"/>
      <c r="O21" s="174"/>
      <c r="P21" s="174"/>
      <c r="Q21" s="174"/>
      <c r="R21" s="173"/>
    </row>
    <row r="22" spans="1:18" ht="13.5" customHeight="1" thickBot="1">
      <c r="A22" s="116"/>
      <c r="B22" s="81"/>
      <c r="C22" s="82"/>
      <c r="D22" s="80" t="s">
        <v>115</v>
      </c>
      <c r="E22" s="129"/>
      <c r="F22" s="110"/>
      <c r="G22" s="129" t="s">
        <v>72</v>
      </c>
      <c r="H22" s="129"/>
      <c r="I22" s="129"/>
      <c r="J22" s="129"/>
      <c r="K22" s="129"/>
      <c r="L22" s="129"/>
      <c r="M22" s="160"/>
      <c r="N22" s="160"/>
      <c r="O22" s="160"/>
      <c r="P22" s="160"/>
      <c r="Q22" s="160"/>
      <c r="R22" s="129"/>
    </row>
    <row r="23" spans="1:18" ht="13.5" customHeight="1" thickTop="1">
      <c r="A23" s="118" t="s">
        <v>55</v>
      </c>
      <c r="B23" s="87" t="s">
        <v>233</v>
      </c>
      <c r="C23" s="85"/>
      <c r="D23" s="86"/>
      <c r="E23" s="130" t="s">
        <v>72</v>
      </c>
      <c r="F23" s="110"/>
      <c r="G23" s="130"/>
      <c r="H23" s="130"/>
      <c r="I23" s="130"/>
      <c r="J23" s="130"/>
      <c r="K23" s="130"/>
      <c r="L23" s="130"/>
      <c r="M23" s="161"/>
      <c r="N23" s="161"/>
      <c r="O23" s="161"/>
      <c r="P23" s="161"/>
      <c r="Q23" s="161"/>
      <c r="R23" s="130"/>
    </row>
    <row r="24" spans="1:18" ht="13.5" customHeight="1">
      <c r="A24" s="117"/>
      <c r="B24" s="87" t="s">
        <v>210</v>
      </c>
      <c r="C24" s="88"/>
      <c r="D24" s="89"/>
      <c r="E24" s="110"/>
      <c r="F24" s="110" t="s">
        <v>72</v>
      </c>
      <c r="G24" s="110"/>
      <c r="H24" s="110"/>
      <c r="I24" s="110"/>
      <c r="J24" s="110"/>
      <c r="K24" s="110"/>
      <c r="L24" s="110"/>
      <c r="M24" s="157"/>
      <c r="N24" s="157"/>
      <c r="O24" s="157"/>
      <c r="P24" s="157"/>
      <c r="Q24" s="157"/>
      <c r="R24" s="110"/>
    </row>
    <row r="25" spans="1:18" ht="13.5" customHeight="1">
      <c r="A25" s="117"/>
      <c r="B25" s="87" t="s">
        <v>234</v>
      </c>
      <c r="C25" s="88"/>
      <c r="D25" s="89"/>
      <c r="E25" s="110"/>
      <c r="F25" s="110"/>
      <c r="G25" s="110" t="s">
        <v>72</v>
      </c>
      <c r="H25" s="110" t="s">
        <v>72</v>
      </c>
      <c r="I25" s="110"/>
      <c r="J25" s="110"/>
      <c r="K25" s="110"/>
      <c r="L25" s="110"/>
      <c r="M25" s="157"/>
      <c r="N25" s="157"/>
      <c r="O25" s="157"/>
      <c r="P25" s="157"/>
      <c r="Q25" s="157"/>
      <c r="R25" s="110"/>
    </row>
    <row r="26" spans="1:18" ht="13.5" customHeight="1" thickBot="1">
      <c r="A26" s="117"/>
      <c r="B26" s="87"/>
      <c r="C26" s="88"/>
      <c r="D26" s="89"/>
      <c r="E26" s="110"/>
      <c r="F26" s="110"/>
      <c r="G26" s="110"/>
      <c r="H26" s="110"/>
      <c r="I26" s="110"/>
      <c r="J26" s="110"/>
      <c r="K26" s="110"/>
      <c r="L26" s="110"/>
      <c r="M26" s="157"/>
      <c r="N26" s="157"/>
      <c r="O26" s="157"/>
      <c r="P26" s="157"/>
      <c r="Q26" s="157"/>
      <c r="R26" s="110"/>
    </row>
    <row r="27" spans="1:18" ht="13.5" customHeight="1" thickTop="1">
      <c r="A27" s="118" t="s">
        <v>36</v>
      </c>
      <c r="B27" s="255" t="s">
        <v>37</v>
      </c>
      <c r="C27" s="256"/>
      <c r="D27" s="257"/>
      <c r="E27" s="169" t="s">
        <v>38</v>
      </c>
      <c r="F27" s="169" t="s">
        <v>40</v>
      </c>
      <c r="G27" s="169" t="s">
        <v>40</v>
      </c>
      <c r="H27" s="169" t="s">
        <v>40</v>
      </c>
      <c r="I27" s="169"/>
      <c r="J27" s="169"/>
      <c r="K27" s="169"/>
      <c r="L27" s="169"/>
      <c r="M27" s="169"/>
      <c r="N27" s="169"/>
      <c r="O27" s="169"/>
      <c r="P27" s="169"/>
      <c r="Q27" s="169"/>
      <c r="R27" s="169"/>
    </row>
    <row r="28" spans="1:18" ht="13.5" customHeight="1">
      <c r="A28" s="117"/>
      <c r="B28" s="224" t="s">
        <v>41</v>
      </c>
      <c r="C28" s="225"/>
      <c r="D28" s="226"/>
      <c r="E28" s="110" t="s">
        <v>42</v>
      </c>
      <c r="F28" s="110" t="s">
        <v>42</v>
      </c>
      <c r="G28" s="110" t="s">
        <v>42</v>
      </c>
      <c r="H28" s="110" t="s">
        <v>42</v>
      </c>
      <c r="I28" s="110"/>
      <c r="J28" s="110"/>
      <c r="K28" s="110"/>
      <c r="L28" s="110"/>
      <c r="M28" s="110"/>
      <c r="N28" s="110"/>
      <c r="O28" s="110"/>
      <c r="P28" s="110"/>
      <c r="Q28" s="110"/>
      <c r="R28" s="110"/>
    </row>
    <row r="29" spans="1:18" ht="64.5" customHeight="1">
      <c r="A29" s="117"/>
      <c r="B29" s="209" t="s">
        <v>43</v>
      </c>
      <c r="C29" s="210"/>
      <c r="D29" s="211"/>
      <c r="E29" s="90">
        <v>42334</v>
      </c>
      <c r="F29" s="90">
        <v>42334</v>
      </c>
      <c r="G29" s="90">
        <v>42334</v>
      </c>
      <c r="H29" s="90">
        <v>42334</v>
      </c>
      <c r="I29" s="90"/>
      <c r="J29" s="90"/>
      <c r="K29" s="90"/>
      <c r="L29" s="90"/>
      <c r="M29" s="90"/>
      <c r="N29" s="90"/>
      <c r="O29" s="90"/>
      <c r="P29" s="90"/>
      <c r="Q29" s="90"/>
      <c r="R29" s="90"/>
    </row>
    <row r="30" spans="1:18" ht="13.5" customHeight="1">
      <c r="A30" s="115"/>
    </row>
    <row r="47" spans="2:4" ht="24" customHeight="1">
      <c r="B47" s="75"/>
      <c r="D47" s="75"/>
    </row>
    <row r="48" spans="2:4" ht="39" customHeight="1">
      <c r="B48" s="75"/>
      <c r="D48" s="75"/>
    </row>
    <row r="60" spans="2:4" ht="57" customHeight="1">
      <c r="B60" s="75"/>
      <c r="D60" s="75"/>
    </row>
    <row r="61" spans="2:4" ht="10.5">
      <c r="B61" s="75"/>
      <c r="D61" s="75"/>
    </row>
    <row r="62" spans="2:4" ht="10.5">
      <c r="B62" s="75"/>
      <c r="D62" s="75"/>
    </row>
  </sheetData>
  <mergeCells count="22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R4"/>
    <mergeCell ref="A5:B5"/>
    <mergeCell ref="C5:D5"/>
    <mergeCell ref="E5:H5"/>
    <mergeCell ref="I5:K5"/>
    <mergeCell ref="L5:R5"/>
    <mergeCell ref="B29:D29"/>
    <mergeCell ref="A6:B6"/>
    <mergeCell ref="C6:D6"/>
    <mergeCell ref="E6:H6"/>
    <mergeCell ref="L6:R6"/>
    <mergeCell ref="B27:D27"/>
    <mergeCell ref="B28:D28"/>
  </mergeCells>
  <dataValidations count="3">
    <dataValidation type="list" allowBlank="1" showInputMessage="1" showErrorMessage="1" sqref="E28:R28">
      <formula1>"P,F, "</formula1>
    </dataValidation>
    <dataValidation type="list" allowBlank="1" showInputMessage="1" showErrorMessage="1" sqref="E27:R27">
      <formula1>"N,A,B, "</formula1>
    </dataValidation>
    <dataValidation type="list" allowBlank="1" showInputMessage="1" showErrorMessage="1" sqref="H14:H21 I14:R26 H11 E9:G21 H9 E22:H26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Normal="100" workbookViewId="0">
      <selection activeCell="B19" sqref="B19"/>
    </sheetView>
  </sheetViews>
  <sheetFormatPr defaultRowHeight="13.5" customHeight="1"/>
  <cols>
    <col min="1" max="1" width="10.5" style="75" customWidth="1"/>
    <col min="2" max="2" width="13.375" style="78" customWidth="1"/>
    <col min="3" max="3" width="15.375" style="75" customWidth="1"/>
    <col min="4" max="4" width="22.625" style="76" customWidth="1"/>
    <col min="5" max="6" width="2.875" style="75" customWidth="1"/>
    <col min="7" max="7" width="2.625" style="75" customWidth="1"/>
    <col min="8" max="19" width="2.875" style="75" customWidth="1"/>
    <col min="20" max="16384" width="9" style="75"/>
  </cols>
  <sheetData>
    <row r="1" spans="1:20" ht="13.5" customHeight="1" thickBot="1">
      <c r="A1" s="73"/>
      <c r="B1" s="74"/>
    </row>
    <row r="2" spans="1:20" ht="13.5" customHeight="1">
      <c r="A2" s="231" t="s">
        <v>49</v>
      </c>
      <c r="B2" s="232"/>
      <c r="C2" s="233" t="s">
        <v>150</v>
      </c>
      <c r="D2" s="234"/>
      <c r="E2" s="249" t="s">
        <v>14</v>
      </c>
      <c r="F2" s="250"/>
      <c r="G2" s="250"/>
      <c r="H2" s="251"/>
      <c r="I2" s="239" t="str">
        <f>C2</f>
        <v>GetRewardPkg</v>
      </c>
      <c r="J2" s="240"/>
      <c r="K2" s="240"/>
      <c r="L2" s="240"/>
      <c r="M2" s="240"/>
      <c r="N2" s="240"/>
      <c r="O2" s="240"/>
      <c r="P2" s="240"/>
      <c r="Q2" s="240"/>
      <c r="R2" s="241"/>
      <c r="T2" s="77"/>
    </row>
    <row r="3" spans="1:20" ht="30" customHeight="1">
      <c r="A3" s="237" t="s">
        <v>50</v>
      </c>
      <c r="B3" s="238"/>
      <c r="C3" s="245" t="str">
        <f>Cover!F4</f>
        <v>HuyNMSE02723</v>
      </c>
      <c r="D3" s="246"/>
      <c r="E3" s="252" t="s">
        <v>51</v>
      </c>
      <c r="F3" s="253"/>
      <c r="G3" s="253"/>
      <c r="H3" s="254"/>
      <c r="I3" s="242" t="str">
        <f>C3</f>
        <v>HuyNMSE02723</v>
      </c>
      <c r="J3" s="243"/>
      <c r="K3" s="243"/>
      <c r="L3" s="243"/>
      <c r="M3" s="243"/>
      <c r="N3" s="243"/>
      <c r="O3" s="243"/>
      <c r="P3" s="243"/>
      <c r="Q3" s="243"/>
      <c r="R3" s="244"/>
    </row>
    <row r="4" spans="1:20" ht="13.5" customHeight="1">
      <c r="A4" s="237" t="s">
        <v>52</v>
      </c>
      <c r="B4" s="238"/>
      <c r="C4" s="212"/>
      <c r="D4" s="212"/>
      <c r="E4" s="213"/>
      <c r="F4" s="213"/>
      <c r="G4" s="213"/>
      <c r="H4" s="213"/>
      <c r="I4" s="212"/>
      <c r="J4" s="212"/>
      <c r="K4" s="212"/>
      <c r="L4" s="212"/>
      <c r="M4" s="212"/>
      <c r="N4" s="212"/>
      <c r="O4" s="212"/>
      <c r="P4" s="212"/>
      <c r="Q4" s="212"/>
      <c r="R4" s="214"/>
    </row>
    <row r="5" spans="1:20" ht="13.5" customHeight="1">
      <c r="A5" s="247" t="s">
        <v>20</v>
      </c>
      <c r="B5" s="248"/>
      <c r="C5" s="230" t="s">
        <v>21</v>
      </c>
      <c r="D5" s="216"/>
      <c r="E5" s="215" t="s">
        <v>22</v>
      </c>
      <c r="F5" s="216"/>
      <c r="G5" s="216"/>
      <c r="H5" s="227"/>
      <c r="I5" s="216" t="s">
        <v>53</v>
      </c>
      <c r="J5" s="216"/>
      <c r="K5" s="216"/>
      <c r="L5" s="215" t="s">
        <v>23</v>
      </c>
      <c r="M5" s="216"/>
      <c r="N5" s="216"/>
      <c r="O5" s="216"/>
      <c r="P5" s="216"/>
      <c r="Q5" s="216"/>
      <c r="R5" s="217"/>
      <c r="T5" s="77"/>
    </row>
    <row r="6" spans="1:20" ht="13.5" customHeight="1" thickBot="1">
      <c r="A6" s="235">
        <f>COUNTIF(E21:HM21,"P")</f>
        <v>2</v>
      </c>
      <c r="B6" s="236"/>
      <c r="C6" s="229">
        <f>COUNTIF(E21:HO21,"F")</f>
        <v>0</v>
      </c>
      <c r="D6" s="219"/>
      <c r="E6" s="218">
        <f>SUM(L6,- A6,- C6)</f>
        <v>0</v>
      </c>
      <c r="F6" s="219"/>
      <c r="G6" s="219"/>
      <c r="H6" s="228"/>
      <c r="I6" s="152">
        <f>COUNTIF(E20:HM20,"N")</f>
        <v>1</v>
      </c>
      <c r="J6" s="152">
        <f>COUNTIF(E20:HM20,"A")</f>
        <v>1</v>
      </c>
      <c r="K6" s="152">
        <f>COUNTIF(E20:HO20,"B")</f>
        <v>0</v>
      </c>
      <c r="L6" s="218">
        <f>COUNTA(E8:P8)</f>
        <v>2</v>
      </c>
      <c r="M6" s="219"/>
      <c r="N6" s="219"/>
      <c r="O6" s="219"/>
      <c r="P6" s="219"/>
      <c r="Q6" s="219"/>
      <c r="R6" s="220"/>
      <c r="S6" s="153"/>
    </row>
    <row r="7" spans="1:20" ht="11.25" thickBot="1"/>
    <row r="8" spans="1:20" ht="46.5" customHeight="1" thickTop="1" thickBot="1">
      <c r="A8" s="127"/>
      <c r="B8" s="123"/>
      <c r="C8" s="124"/>
      <c r="D8" s="125"/>
      <c r="E8" s="126" t="s">
        <v>31</v>
      </c>
      <c r="F8" s="126" t="s">
        <v>32</v>
      </c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70"/>
      <c r="S8" s="153"/>
    </row>
    <row r="9" spans="1:20" ht="13.5" customHeight="1">
      <c r="A9" s="119" t="s">
        <v>108</v>
      </c>
      <c r="B9" s="120" t="s">
        <v>231</v>
      </c>
      <c r="C9" s="121"/>
      <c r="D9" s="122"/>
      <c r="E9" s="110" t="s">
        <v>72</v>
      </c>
      <c r="F9" s="110"/>
      <c r="G9" s="110"/>
      <c r="H9" s="128"/>
      <c r="I9" s="128"/>
      <c r="J9" s="128"/>
      <c r="K9" s="128"/>
      <c r="L9" s="128"/>
      <c r="M9" s="154"/>
      <c r="N9" s="154"/>
      <c r="O9" s="154"/>
      <c r="P9" s="154"/>
      <c r="Q9" s="154"/>
      <c r="R9" s="128"/>
    </row>
    <row r="10" spans="1:20" ht="13.5" customHeight="1">
      <c r="A10" s="116"/>
      <c r="B10" s="120" t="s">
        <v>209</v>
      </c>
      <c r="C10" s="121"/>
      <c r="D10" s="122"/>
      <c r="E10" s="110"/>
      <c r="F10" s="130" t="s">
        <v>72</v>
      </c>
      <c r="G10" s="130"/>
      <c r="H10" s="128"/>
      <c r="I10" s="128"/>
      <c r="J10" s="128"/>
      <c r="K10" s="128"/>
      <c r="L10" s="128"/>
      <c r="M10" s="154"/>
      <c r="N10" s="154"/>
      <c r="O10" s="154"/>
      <c r="P10" s="154"/>
      <c r="Q10" s="154"/>
      <c r="R10" s="128"/>
    </row>
    <row r="11" spans="1:20" ht="13.5" customHeight="1" thickBot="1">
      <c r="A11" s="116"/>
      <c r="B11" s="120" t="s">
        <v>249</v>
      </c>
      <c r="C11" s="121"/>
      <c r="D11" s="122"/>
      <c r="E11" s="110"/>
      <c r="F11" s="130"/>
      <c r="G11" s="130"/>
      <c r="H11" s="128"/>
      <c r="I11" s="128"/>
      <c r="J11" s="128"/>
      <c r="K11" s="128"/>
      <c r="L11" s="128"/>
      <c r="M11" s="154"/>
      <c r="N11" s="154"/>
      <c r="O11" s="154"/>
      <c r="P11" s="154"/>
      <c r="Q11" s="154"/>
      <c r="R11" s="128"/>
    </row>
    <row r="12" spans="1:20" ht="13.5" customHeight="1">
      <c r="A12" s="119" t="s">
        <v>54</v>
      </c>
      <c r="B12" s="120" t="s">
        <v>164</v>
      </c>
      <c r="C12" s="121"/>
      <c r="D12" s="122"/>
      <c r="E12" s="128"/>
      <c r="F12" s="128"/>
      <c r="G12" s="128"/>
      <c r="H12" s="128"/>
      <c r="I12" s="128"/>
      <c r="J12" s="128"/>
      <c r="K12" s="128"/>
      <c r="L12" s="128"/>
      <c r="M12" s="154"/>
      <c r="N12" s="154"/>
      <c r="O12" s="154"/>
      <c r="P12" s="154"/>
      <c r="Q12" s="154"/>
      <c r="R12" s="128"/>
    </row>
    <row r="13" spans="1:20" ht="13.5" customHeight="1">
      <c r="A13" s="116"/>
      <c r="B13" s="158"/>
      <c r="C13" s="155" t="s">
        <v>165</v>
      </c>
      <c r="D13" s="156">
        <v>1</v>
      </c>
      <c r="E13" s="110" t="s">
        <v>72</v>
      </c>
      <c r="F13" s="110"/>
      <c r="G13" s="110"/>
      <c r="H13" s="110"/>
      <c r="I13" s="110"/>
      <c r="J13" s="110"/>
      <c r="K13" s="110"/>
      <c r="L13" s="110"/>
      <c r="M13" s="157"/>
      <c r="N13" s="157"/>
      <c r="O13" s="157"/>
      <c r="P13" s="157"/>
      <c r="Q13" s="157"/>
      <c r="R13" s="110"/>
    </row>
    <row r="14" spans="1:20" ht="13.5" customHeight="1" thickBot="1">
      <c r="A14" s="116"/>
      <c r="B14" s="81"/>
      <c r="C14" s="82" t="s">
        <v>165</v>
      </c>
      <c r="D14" s="83">
        <v>10</v>
      </c>
      <c r="E14" s="129"/>
      <c r="F14" s="110" t="s">
        <v>72</v>
      </c>
      <c r="G14" s="129"/>
      <c r="H14" s="129"/>
      <c r="I14" s="129"/>
      <c r="J14" s="129"/>
      <c r="K14" s="129"/>
      <c r="L14" s="129"/>
      <c r="M14" s="160"/>
      <c r="N14" s="160"/>
      <c r="O14" s="160"/>
      <c r="P14" s="160"/>
      <c r="Q14" s="160"/>
      <c r="R14" s="129"/>
    </row>
    <row r="15" spans="1:20" ht="13.5" customHeight="1" thickTop="1">
      <c r="A15" s="118" t="s">
        <v>55</v>
      </c>
      <c r="B15" s="87" t="s">
        <v>250</v>
      </c>
      <c r="C15" s="85"/>
      <c r="D15" s="86"/>
      <c r="E15" s="130" t="s">
        <v>72</v>
      </c>
      <c r="F15" s="110"/>
      <c r="G15" s="130"/>
      <c r="H15" s="130"/>
      <c r="I15" s="130"/>
      <c r="J15" s="130"/>
      <c r="K15" s="130"/>
      <c r="L15" s="130"/>
      <c r="M15" s="161"/>
      <c r="N15" s="161"/>
      <c r="O15" s="161"/>
      <c r="P15" s="161"/>
      <c r="Q15" s="161"/>
      <c r="R15" s="130"/>
    </row>
    <row r="16" spans="1:20" ht="13.5" customHeight="1">
      <c r="A16" s="117"/>
      <c r="B16" s="87"/>
      <c r="C16" s="85" t="s">
        <v>219</v>
      </c>
      <c r="D16" s="86">
        <v>1</v>
      </c>
      <c r="E16" s="130"/>
      <c r="F16" s="110"/>
      <c r="G16" s="130"/>
      <c r="H16" s="130"/>
      <c r="I16" s="130"/>
      <c r="J16" s="130"/>
      <c r="K16" s="130"/>
      <c r="L16" s="130"/>
      <c r="M16" s="161"/>
      <c r="N16" s="161"/>
      <c r="O16" s="161"/>
      <c r="P16" s="161"/>
      <c r="Q16" s="161"/>
      <c r="R16" s="130"/>
    </row>
    <row r="17" spans="1:18" ht="13.5" customHeight="1">
      <c r="A17" s="117"/>
      <c r="B17" s="87" t="s">
        <v>210</v>
      </c>
      <c r="C17" s="88"/>
      <c r="D17" s="89"/>
      <c r="E17" s="110"/>
      <c r="F17" s="110" t="s">
        <v>72</v>
      </c>
      <c r="G17" s="110"/>
      <c r="H17" s="110"/>
      <c r="I17" s="110"/>
      <c r="J17" s="110"/>
      <c r="K17" s="110"/>
      <c r="L17" s="110"/>
      <c r="M17" s="157"/>
      <c r="N17" s="157"/>
      <c r="O17" s="157"/>
      <c r="P17" s="157"/>
      <c r="Q17" s="157"/>
      <c r="R17" s="110"/>
    </row>
    <row r="18" spans="1:18" ht="13.5" customHeight="1">
      <c r="A18" s="117"/>
      <c r="B18" s="87"/>
      <c r="C18" s="88"/>
      <c r="D18" s="89"/>
      <c r="E18" s="110"/>
      <c r="F18" s="110"/>
      <c r="G18" s="110"/>
      <c r="H18" s="110"/>
      <c r="I18" s="110"/>
      <c r="J18" s="110"/>
      <c r="K18" s="110"/>
      <c r="L18" s="110"/>
      <c r="M18" s="157"/>
      <c r="N18" s="157"/>
      <c r="O18" s="157"/>
      <c r="P18" s="157"/>
      <c r="Q18" s="157"/>
      <c r="R18" s="110"/>
    </row>
    <row r="19" spans="1:18" ht="13.5" customHeight="1" thickBot="1">
      <c r="A19" s="117"/>
      <c r="B19" s="87"/>
      <c r="C19" s="88"/>
      <c r="D19" s="89"/>
      <c r="E19" s="110"/>
      <c r="F19" s="110"/>
      <c r="G19" s="110"/>
      <c r="H19" s="110"/>
      <c r="I19" s="110"/>
      <c r="J19" s="110"/>
      <c r="K19" s="110"/>
      <c r="L19" s="110"/>
      <c r="M19" s="157"/>
      <c r="N19" s="157"/>
      <c r="O19" s="157"/>
      <c r="P19" s="157"/>
      <c r="Q19" s="157"/>
      <c r="R19" s="110"/>
    </row>
    <row r="20" spans="1:18" ht="13.5" customHeight="1" thickTop="1">
      <c r="A20" s="118" t="s">
        <v>36</v>
      </c>
      <c r="B20" s="255" t="s">
        <v>37</v>
      </c>
      <c r="C20" s="256"/>
      <c r="D20" s="257"/>
      <c r="E20" s="169" t="s">
        <v>38</v>
      </c>
      <c r="F20" s="169" t="s">
        <v>40</v>
      </c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</row>
    <row r="21" spans="1:18" ht="13.5" customHeight="1">
      <c r="A21" s="117"/>
      <c r="B21" s="224" t="s">
        <v>41</v>
      </c>
      <c r="C21" s="225"/>
      <c r="D21" s="226"/>
      <c r="E21" s="110" t="s">
        <v>42</v>
      </c>
      <c r="F21" s="110" t="s">
        <v>42</v>
      </c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</row>
    <row r="22" spans="1:18" ht="64.5" customHeight="1">
      <c r="A22" s="117"/>
      <c r="B22" s="209" t="s">
        <v>43</v>
      </c>
      <c r="C22" s="210"/>
      <c r="D22" s="211"/>
      <c r="E22" s="90">
        <v>42334</v>
      </c>
      <c r="F22" s="90">
        <v>42334</v>
      </c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3.5" customHeight="1">
      <c r="A23" s="115"/>
    </row>
    <row r="40" spans="2:4" ht="24" customHeight="1">
      <c r="B40" s="75"/>
      <c r="D40" s="75"/>
    </row>
    <row r="41" spans="2:4" ht="39" customHeight="1">
      <c r="B41" s="75"/>
      <c r="D41" s="75"/>
    </row>
    <row r="53" spans="2:4" ht="57" customHeight="1">
      <c r="B53" s="75"/>
      <c r="D53" s="75"/>
    </row>
    <row r="54" spans="2:4" ht="10.5">
      <c r="B54" s="75"/>
      <c r="D54" s="75"/>
    </row>
    <row r="55" spans="2:4" ht="10.5">
      <c r="B55" s="75"/>
      <c r="D55" s="75"/>
    </row>
  </sheetData>
  <mergeCells count="22">
    <mergeCell ref="B22:D22"/>
    <mergeCell ref="A6:B6"/>
    <mergeCell ref="C6:D6"/>
    <mergeCell ref="E6:H6"/>
    <mergeCell ref="L6:R6"/>
    <mergeCell ref="B20:D20"/>
    <mergeCell ref="B21:D21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21:R21">
      <formula1>"P,F, "</formula1>
    </dataValidation>
    <dataValidation type="list" allowBlank="1" showInputMessage="1" showErrorMessage="1" sqref="E20:R20">
      <formula1>"N,A,B, "</formula1>
    </dataValidation>
    <dataValidation type="list" allowBlank="1" showInputMessage="1" showErrorMessage="1" sqref="H12:H13 E9:G13 I12:R19 E14:H19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Normal="100" workbookViewId="0">
      <selection activeCell="D17" sqref="D17"/>
    </sheetView>
  </sheetViews>
  <sheetFormatPr defaultRowHeight="13.5" customHeight="1"/>
  <cols>
    <col min="1" max="1" width="10.5" style="75" customWidth="1"/>
    <col min="2" max="2" width="13.375" style="78" customWidth="1"/>
    <col min="3" max="3" width="15.375" style="75" customWidth="1"/>
    <col min="4" max="4" width="22.625" style="76" customWidth="1"/>
    <col min="5" max="6" width="2.875" style="75" customWidth="1"/>
    <col min="7" max="7" width="2.625" style="75" customWidth="1"/>
    <col min="8" max="19" width="2.875" style="75" customWidth="1"/>
    <col min="20" max="16384" width="9" style="75"/>
  </cols>
  <sheetData>
    <row r="1" spans="1:20" ht="13.5" customHeight="1" thickBot="1">
      <c r="A1" s="73"/>
      <c r="B1" s="74"/>
    </row>
    <row r="2" spans="1:20" ht="13.5" customHeight="1">
      <c r="A2" s="231" t="s">
        <v>49</v>
      </c>
      <c r="B2" s="232"/>
      <c r="C2" s="233" t="s">
        <v>154</v>
      </c>
      <c r="D2" s="234"/>
      <c r="E2" s="249" t="s">
        <v>14</v>
      </c>
      <c r="F2" s="250"/>
      <c r="G2" s="250"/>
      <c r="H2" s="251"/>
      <c r="I2" s="239" t="str">
        <f>C2</f>
        <v>GetUpdateLog</v>
      </c>
      <c r="J2" s="240"/>
      <c r="K2" s="240"/>
      <c r="L2" s="240"/>
      <c r="M2" s="240"/>
      <c r="N2" s="240"/>
      <c r="O2" s="240"/>
      <c r="P2" s="240"/>
      <c r="Q2" s="240"/>
      <c r="R2" s="241"/>
      <c r="T2" s="77"/>
    </row>
    <row r="3" spans="1:20" ht="30" customHeight="1">
      <c r="A3" s="237" t="s">
        <v>50</v>
      </c>
      <c r="B3" s="238"/>
      <c r="C3" s="245" t="str">
        <f>Cover!F4</f>
        <v>HuyNMSE02723</v>
      </c>
      <c r="D3" s="246"/>
      <c r="E3" s="252" t="s">
        <v>51</v>
      </c>
      <c r="F3" s="253"/>
      <c r="G3" s="253"/>
      <c r="H3" s="254"/>
      <c r="I3" s="242" t="str">
        <f>C3</f>
        <v>HuyNMSE02723</v>
      </c>
      <c r="J3" s="243"/>
      <c r="K3" s="243"/>
      <c r="L3" s="243"/>
      <c r="M3" s="243"/>
      <c r="N3" s="243"/>
      <c r="O3" s="243"/>
      <c r="P3" s="243"/>
      <c r="Q3" s="243"/>
      <c r="R3" s="244"/>
    </row>
    <row r="4" spans="1:20" ht="13.5" customHeight="1">
      <c r="A4" s="237" t="s">
        <v>52</v>
      </c>
      <c r="B4" s="238"/>
      <c r="C4" s="212"/>
      <c r="D4" s="212"/>
      <c r="E4" s="213"/>
      <c r="F4" s="213"/>
      <c r="G4" s="213"/>
      <c r="H4" s="213"/>
      <c r="I4" s="212"/>
      <c r="J4" s="212"/>
      <c r="K4" s="212"/>
      <c r="L4" s="212"/>
      <c r="M4" s="212"/>
      <c r="N4" s="212"/>
      <c r="O4" s="212"/>
      <c r="P4" s="212"/>
      <c r="Q4" s="212"/>
      <c r="R4" s="214"/>
    </row>
    <row r="5" spans="1:20" ht="13.5" customHeight="1">
      <c r="A5" s="247" t="s">
        <v>20</v>
      </c>
      <c r="B5" s="248"/>
      <c r="C5" s="230" t="s">
        <v>21</v>
      </c>
      <c r="D5" s="216"/>
      <c r="E5" s="215" t="s">
        <v>22</v>
      </c>
      <c r="F5" s="216"/>
      <c r="G5" s="216"/>
      <c r="H5" s="227"/>
      <c r="I5" s="216" t="s">
        <v>53</v>
      </c>
      <c r="J5" s="216"/>
      <c r="K5" s="216"/>
      <c r="L5" s="215" t="s">
        <v>23</v>
      </c>
      <c r="M5" s="216"/>
      <c r="N5" s="216"/>
      <c r="O5" s="216"/>
      <c r="P5" s="216"/>
      <c r="Q5" s="216"/>
      <c r="R5" s="217"/>
      <c r="T5" s="77"/>
    </row>
    <row r="6" spans="1:20" ht="13.5" customHeight="1" thickBot="1">
      <c r="A6" s="235">
        <f>COUNTIF(E21:HM21,"P")</f>
        <v>2</v>
      </c>
      <c r="B6" s="236"/>
      <c r="C6" s="229">
        <f>COUNTIF(E21:HO21,"F")</f>
        <v>0</v>
      </c>
      <c r="D6" s="219"/>
      <c r="E6" s="218">
        <f>SUM(L6,- A6,- C6)</f>
        <v>0</v>
      </c>
      <c r="F6" s="219"/>
      <c r="G6" s="219"/>
      <c r="H6" s="228"/>
      <c r="I6" s="152">
        <f>COUNTIF(E20:HM20,"N")</f>
        <v>1</v>
      </c>
      <c r="J6" s="152">
        <f>COUNTIF(E20:HM20,"A")</f>
        <v>1</v>
      </c>
      <c r="K6" s="152">
        <f>COUNTIF(E20:HO20,"B")</f>
        <v>0</v>
      </c>
      <c r="L6" s="218">
        <f>COUNTA(E8:P8)</f>
        <v>2</v>
      </c>
      <c r="M6" s="219"/>
      <c r="N6" s="219"/>
      <c r="O6" s="219"/>
      <c r="P6" s="219"/>
      <c r="Q6" s="219"/>
      <c r="R6" s="220"/>
      <c r="S6" s="153"/>
    </row>
    <row r="7" spans="1:20" ht="11.25" thickBot="1"/>
    <row r="8" spans="1:20" ht="46.5" customHeight="1" thickTop="1" thickBot="1">
      <c r="A8" s="127"/>
      <c r="B8" s="123"/>
      <c r="C8" s="124"/>
      <c r="D8" s="125"/>
      <c r="E8" s="126" t="s">
        <v>31</v>
      </c>
      <c r="F8" s="126" t="s">
        <v>32</v>
      </c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70"/>
      <c r="S8" s="153"/>
    </row>
    <row r="9" spans="1:20" ht="13.5" customHeight="1">
      <c r="A9" s="119" t="s">
        <v>108</v>
      </c>
      <c r="B9" s="120" t="s">
        <v>231</v>
      </c>
      <c r="C9" s="121"/>
      <c r="D9" s="122"/>
      <c r="E9" s="110" t="s">
        <v>72</v>
      </c>
      <c r="F9" s="110"/>
      <c r="G9" s="110"/>
      <c r="H9" s="128"/>
      <c r="I9" s="128"/>
      <c r="J9" s="128"/>
      <c r="K9" s="128"/>
      <c r="L9" s="128"/>
      <c r="M9" s="154"/>
      <c r="N9" s="154"/>
      <c r="O9" s="154"/>
      <c r="P9" s="154"/>
      <c r="Q9" s="154"/>
      <c r="R9" s="128"/>
    </row>
    <row r="10" spans="1:20" ht="13.5" customHeight="1">
      <c r="A10" s="116"/>
      <c r="B10" s="120" t="s">
        <v>209</v>
      </c>
      <c r="C10" s="121"/>
      <c r="D10" s="122"/>
      <c r="E10" s="110"/>
      <c r="F10" s="130" t="s">
        <v>72</v>
      </c>
      <c r="G10" s="130"/>
      <c r="H10" s="128"/>
      <c r="I10" s="128"/>
      <c r="J10" s="128"/>
      <c r="K10" s="128"/>
      <c r="L10" s="128"/>
      <c r="M10" s="154"/>
      <c r="N10" s="154"/>
      <c r="O10" s="154"/>
      <c r="P10" s="154"/>
      <c r="Q10" s="154"/>
      <c r="R10" s="128"/>
    </row>
    <row r="11" spans="1:20" ht="13.5" customHeight="1" thickBot="1">
      <c r="A11" s="116"/>
      <c r="B11" s="120" t="s">
        <v>260</v>
      </c>
      <c r="C11" s="121"/>
      <c r="D11" s="122"/>
      <c r="E11" s="110"/>
      <c r="F11" s="130"/>
      <c r="G11" s="130"/>
      <c r="H11" s="128"/>
      <c r="I11" s="128"/>
      <c r="J11" s="128"/>
      <c r="K11" s="128"/>
      <c r="L11" s="128"/>
      <c r="M11" s="154"/>
      <c r="N11" s="154"/>
      <c r="O11" s="154"/>
      <c r="P11" s="154"/>
      <c r="Q11" s="154"/>
      <c r="R11" s="128"/>
    </row>
    <row r="12" spans="1:20" ht="13.5" customHeight="1">
      <c r="A12" s="119" t="s">
        <v>54</v>
      </c>
      <c r="B12" s="120" t="s">
        <v>164</v>
      </c>
      <c r="C12" s="121"/>
      <c r="D12" s="122"/>
      <c r="E12" s="128"/>
      <c r="F12" s="128"/>
      <c r="G12" s="128"/>
      <c r="H12" s="128"/>
      <c r="I12" s="128"/>
      <c r="J12" s="128"/>
      <c r="K12" s="128"/>
      <c r="L12" s="128"/>
      <c r="M12" s="154"/>
      <c r="N12" s="154"/>
      <c r="O12" s="154"/>
      <c r="P12" s="154"/>
      <c r="Q12" s="154"/>
      <c r="R12" s="128"/>
    </row>
    <row r="13" spans="1:20" ht="13.5" customHeight="1">
      <c r="A13" s="116"/>
      <c r="B13" s="158"/>
      <c r="C13" s="155" t="s">
        <v>165</v>
      </c>
      <c r="D13" s="156">
        <v>1</v>
      </c>
      <c r="E13" s="110" t="s">
        <v>72</v>
      </c>
      <c r="F13" s="110"/>
      <c r="G13" s="110"/>
      <c r="H13" s="110"/>
      <c r="I13" s="110"/>
      <c r="J13" s="110"/>
      <c r="K13" s="110"/>
      <c r="L13" s="110"/>
      <c r="M13" s="157"/>
      <c r="N13" s="157"/>
      <c r="O13" s="157"/>
      <c r="P13" s="157"/>
      <c r="Q13" s="157"/>
      <c r="R13" s="110"/>
    </row>
    <row r="14" spans="1:20" ht="13.5" customHeight="1" thickBot="1">
      <c r="A14" s="116"/>
      <c r="B14" s="81"/>
      <c r="C14" s="82" t="s">
        <v>165</v>
      </c>
      <c r="D14" s="83">
        <v>10</v>
      </c>
      <c r="E14" s="129"/>
      <c r="F14" s="110" t="s">
        <v>72</v>
      </c>
      <c r="G14" s="129"/>
      <c r="H14" s="129"/>
      <c r="I14" s="129"/>
      <c r="J14" s="129"/>
      <c r="K14" s="129"/>
      <c r="L14" s="129"/>
      <c r="M14" s="160"/>
      <c r="N14" s="160"/>
      <c r="O14" s="160"/>
      <c r="P14" s="160"/>
      <c r="Q14" s="160"/>
      <c r="R14" s="129"/>
    </row>
    <row r="15" spans="1:20" ht="13.5" customHeight="1" thickTop="1">
      <c r="A15" s="118" t="s">
        <v>55</v>
      </c>
      <c r="B15" s="87" t="s">
        <v>261</v>
      </c>
      <c r="C15" s="85"/>
      <c r="D15" s="86"/>
      <c r="E15" s="130" t="s">
        <v>72</v>
      </c>
      <c r="F15" s="110"/>
      <c r="G15" s="130"/>
      <c r="H15" s="130"/>
      <c r="I15" s="130"/>
      <c r="J15" s="130"/>
      <c r="K15" s="130"/>
      <c r="L15" s="130"/>
      <c r="M15" s="161"/>
      <c r="N15" s="161"/>
      <c r="O15" s="161"/>
      <c r="P15" s="161"/>
      <c r="Q15" s="161"/>
      <c r="R15" s="130"/>
    </row>
    <row r="16" spans="1:20" ht="13.5" customHeight="1">
      <c r="A16" s="117"/>
      <c r="B16" s="87"/>
      <c r="C16" s="85" t="s">
        <v>219</v>
      </c>
      <c r="D16" s="86">
        <v>1</v>
      </c>
      <c r="E16" s="130"/>
      <c r="F16" s="110"/>
      <c r="G16" s="130"/>
      <c r="H16" s="130"/>
      <c r="I16" s="130"/>
      <c r="J16" s="130"/>
      <c r="K16" s="130"/>
      <c r="L16" s="130"/>
      <c r="M16" s="161"/>
      <c r="N16" s="161"/>
      <c r="O16" s="161"/>
      <c r="P16" s="161"/>
      <c r="Q16" s="161"/>
      <c r="R16" s="130"/>
    </row>
    <row r="17" spans="1:18" ht="13.5" customHeight="1">
      <c r="A17" s="117"/>
      <c r="B17" s="87" t="s">
        <v>210</v>
      </c>
      <c r="C17" s="88"/>
      <c r="D17" s="89"/>
      <c r="E17" s="110"/>
      <c r="F17" s="110" t="s">
        <v>72</v>
      </c>
      <c r="G17" s="110"/>
      <c r="H17" s="110"/>
      <c r="I17" s="110"/>
      <c r="J17" s="110"/>
      <c r="K17" s="110"/>
      <c r="L17" s="110"/>
      <c r="M17" s="157"/>
      <c r="N17" s="157"/>
      <c r="O17" s="157"/>
      <c r="P17" s="157"/>
      <c r="Q17" s="157"/>
      <c r="R17" s="110"/>
    </row>
    <row r="18" spans="1:18" ht="13.5" customHeight="1">
      <c r="A18" s="117"/>
      <c r="B18" s="87"/>
      <c r="C18" s="88"/>
      <c r="D18" s="89"/>
      <c r="E18" s="110"/>
      <c r="F18" s="110"/>
      <c r="G18" s="110"/>
      <c r="H18" s="110"/>
      <c r="I18" s="110"/>
      <c r="J18" s="110"/>
      <c r="K18" s="110"/>
      <c r="L18" s="110"/>
      <c r="M18" s="157"/>
      <c r="N18" s="157"/>
      <c r="O18" s="157"/>
      <c r="P18" s="157"/>
      <c r="Q18" s="157"/>
      <c r="R18" s="110"/>
    </row>
    <row r="19" spans="1:18" ht="13.5" customHeight="1" thickBot="1">
      <c r="A19" s="117"/>
      <c r="B19" s="87"/>
      <c r="C19" s="88"/>
      <c r="D19" s="89"/>
      <c r="E19" s="110"/>
      <c r="F19" s="110"/>
      <c r="G19" s="110"/>
      <c r="H19" s="110"/>
      <c r="I19" s="110"/>
      <c r="J19" s="110"/>
      <c r="K19" s="110"/>
      <c r="L19" s="110"/>
      <c r="M19" s="157"/>
      <c r="N19" s="157"/>
      <c r="O19" s="157"/>
      <c r="P19" s="157"/>
      <c r="Q19" s="157"/>
      <c r="R19" s="110"/>
    </row>
    <row r="20" spans="1:18" ht="13.5" customHeight="1" thickTop="1">
      <c r="A20" s="118" t="s">
        <v>36</v>
      </c>
      <c r="B20" s="255" t="s">
        <v>37</v>
      </c>
      <c r="C20" s="256"/>
      <c r="D20" s="257"/>
      <c r="E20" s="169" t="s">
        <v>38</v>
      </c>
      <c r="F20" s="169" t="s">
        <v>40</v>
      </c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</row>
    <row r="21" spans="1:18" ht="13.5" customHeight="1">
      <c r="A21" s="117"/>
      <c r="B21" s="224" t="s">
        <v>41</v>
      </c>
      <c r="C21" s="225"/>
      <c r="D21" s="226"/>
      <c r="E21" s="110" t="s">
        <v>42</v>
      </c>
      <c r="F21" s="110" t="s">
        <v>42</v>
      </c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</row>
    <row r="22" spans="1:18" ht="64.5" customHeight="1">
      <c r="A22" s="117"/>
      <c r="B22" s="209" t="s">
        <v>43</v>
      </c>
      <c r="C22" s="210"/>
      <c r="D22" s="211"/>
      <c r="E22" s="90">
        <v>42334</v>
      </c>
      <c r="F22" s="90">
        <v>42334</v>
      </c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3.5" customHeight="1">
      <c r="A23" s="115"/>
    </row>
    <row r="40" spans="2:4" ht="24" customHeight="1">
      <c r="B40" s="75"/>
      <c r="D40" s="75"/>
    </row>
    <row r="41" spans="2:4" ht="39" customHeight="1">
      <c r="B41" s="75"/>
      <c r="D41" s="75"/>
    </row>
    <row r="53" spans="2:4" ht="57" customHeight="1">
      <c r="B53" s="75"/>
      <c r="D53" s="75"/>
    </row>
    <row r="54" spans="2:4" ht="10.5">
      <c r="B54" s="75"/>
      <c r="D54" s="75"/>
    </row>
    <row r="55" spans="2:4" ht="10.5">
      <c r="B55" s="75"/>
      <c r="D55" s="75"/>
    </row>
  </sheetData>
  <mergeCells count="22">
    <mergeCell ref="B22:D22"/>
    <mergeCell ref="A6:B6"/>
    <mergeCell ref="C6:D6"/>
    <mergeCell ref="E6:H6"/>
    <mergeCell ref="L6:R6"/>
    <mergeCell ref="B20:D20"/>
    <mergeCell ref="B21:D21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21:R21">
      <formula1>"P,F, "</formula1>
    </dataValidation>
    <dataValidation type="list" allowBlank="1" showInputMessage="1" showErrorMessage="1" sqref="E20:R20">
      <formula1>"N,A,B, "</formula1>
    </dataValidation>
    <dataValidation type="list" allowBlank="1" showInputMessage="1" showErrorMessage="1" sqref="H12:H13 E9:G13 I12:R19 E14:H19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Normal="100" workbookViewId="0">
      <selection activeCell="D27" sqref="D27"/>
    </sheetView>
  </sheetViews>
  <sheetFormatPr defaultRowHeight="13.5" customHeight="1"/>
  <cols>
    <col min="1" max="1" width="10.5" style="75" customWidth="1"/>
    <col min="2" max="2" width="13.375" style="78" customWidth="1"/>
    <col min="3" max="3" width="15.375" style="75" customWidth="1"/>
    <col min="4" max="4" width="22.625" style="76" customWidth="1"/>
    <col min="5" max="6" width="2.875" style="75" customWidth="1"/>
    <col min="7" max="7" width="2.625" style="75" customWidth="1"/>
    <col min="8" max="19" width="2.875" style="75" customWidth="1"/>
    <col min="20" max="16384" width="9" style="75"/>
  </cols>
  <sheetData>
    <row r="1" spans="1:20" ht="13.5" customHeight="1" thickBot="1">
      <c r="A1" s="73"/>
      <c r="B1" s="74"/>
    </row>
    <row r="2" spans="1:20" ht="13.5" customHeight="1">
      <c r="A2" s="231" t="s">
        <v>49</v>
      </c>
      <c r="B2" s="232"/>
      <c r="C2" s="233" t="s">
        <v>145</v>
      </c>
      <c r="D2" s="234"/>
      <c r="E2" s="249" t="s">
        <v>14</v>
      </c>
      <c r="F2" s="250"/>
      <c r="G2" s="250"/>
      <c r="H2" s="251"/>
      <c r="I2" s="239" t="str">
        <f>C2</f>
        <v>GetQuestion</v>
      </c>
      <c r="J2" s="240"/>
      <c r="K2" s="240"/>
      <c r="L2" s="240"/>
      <c r="M2" s="240"/>
      <c r="N2" s="240"/>
      <c r="O2" s="240"/>
      <c r="P2" s="240"/>
      <c r="Q2" s="240"/>
      <c r="R2" s="241"/>
      <c r="T2" s="77"/>
    </row>
    <row r="3" spans="1:20" ht="30" customHeight="1">
      <c r="A3" s="237" t="s">
        <v>50</v>
      </c>
      <c r="B3" s="238"/>
      <c r="C3" s="245" t="str">
        <f>Cover!F4</f>
        <v>HuyNMSE02723</v>
      </c>
      <c r="D3" s="246"/>
      <c r="E3" s="252" t="s">
        <v>51</v>
      </c>
      <c r="F3" s="253"/>
      <c r="G3" s="253"/>
      <c r="H3" s="254"/>
      <c r="I3" s="242" t="str">
        <f>C3</f>
        <v>HuyNMSE02723</v>
      </c>
      <c r="J3" s="243"/>
      <c r="K3" s="243"/>
      <c r="L3" s="243"/>
      <c r="M3" s="243"/>
      <c r="N3" s="243"/>
      <c r="O3" s="243"/>
      <c r="P3" s="243"/>
      <c r="Q3" s="243"/>
      <c r="R3" s="244"/>
    </row>
    <row r="4" spans="1:20" ht="13.5" customHeight="1">
      <c r="A4" s="237" t="s">
        <v>52</v>
      </c>
      <c r="B4" s="238"/>
      <c r="C4" s="212"/>
      <c r="D4" s="212"/>
      <c r="E4" s="213"/>
      <c r="F4" s="213"/>
      <c r="G4" s="213"/>
      <c r="H4" s="213"/>
      <c r="I4" s="212"/>
      <c r="J4" s="212"/>
      <c r="K4" s="212"/>
      <c r="L4" s="212"/>
      <c r="M4" s="212"/>
      <c r="N4" s="212"/>
      <c r="O4" s="212"/>
      <c r="P4" s="212"/>
      <c r="Q4" s="212"/>
      <c r="R4" s="214"/>
    </row>
    <row r="5" spans="1:20" ht="13.5" customHeight="1">
      <c r="A5" s="247" t="s">
        <v>20</v>
      </c>
      <c r="B5" s="248"/>
      <c r="C5" s="230" t="s">
        <v>21</v>
      </c>
      <c r="D5" s="216"/>
      <c r="E5" s="215" t="s">
        <v>22</v>
      </c>
      <c r="F5" s="216"/>
      <c r="G5" s="216"/>
      <c r="H5" s="227"/>
      <c r="I5" s="216" t="s">
        <v>53</v>
      </c>
      <c r="J5" s="216"/>
      <c r="K5" s="216"/>
      <c r="L5" s="215" t="s">
        <v>23</v>
      </c>
      <c r="M5" s="216"/>
      <c r="N5" s="216"/>
      <c r="O5" s="216"/>
      <c r="P5" s="216"/>
      <c r="Q5" s="216"/>
      <c r="R5" s="217"/>
      <c r="T5" s="77"/>
    </row>
    <row r="6" spans="1:20" ht="13.5" customHeight="1" thickBot="1">
      <c r="A6" s="235">
        <f>COUNTIF(E21:HM21,"P")</f>
        <v>2</v>
      </c>
      <c r="B6" s="236"/>
      <c r="C6" s="229">
        <f>COUNTIF(E21:HO21,"F")</f>
        <v>0</v>
      </c>
      <c r="D6" s="219"/>
      <c r="E6" s="218">
        <f>SUM(L6,- A6,- C6)</f>
        <v>0</v>
      </c>
      <c r="F6" s="219"/>
      <c r="G6" s="219"/>
      <c r="H6" s="228"/>
      <c r="I6" s="152">
        <f>COUNTIF(E20:HM20,"N")</f>
        <v>1</v>
      </c>
      <c r="J6" s="152">
        <f>COUNTIF(E20:HM20,"A")</f>
        <v>1</v>
      </c>
      <c r="K6" s="152">
        <f>COUNTIF(E20:HO20,"B")</f>
        <v>0</v>
      </c>
      <c r="L6" s="218">
        <f>COUNTA(E8:P8)</f>
        <v>2</v>
      </c>
      <c r="M6" s="219"/>
      <c r="N6" s="219"/>
      <c r="O6" s="219"/>
      <c r="P6" s="219"/>
      <c r="Q6" s="219"/>
      <c r="R6" s="220"/>
      <c r="S6" s="153"/>
    </row>
    <row r="7" spans="1:20" ht="11.25" thickBot="1"/>
    <row r="8" spans="1:20" ht="46.5" customHeight="1" thickTop="1" thickBot="1">
      <c r="A8" s="127"/>
      <c r="B8" s="123"/>
      <c r="C8" s="124"/>
      <c r="D8" s="125"/>
      <c r="E8" s="126" t="s">
        <v>31</v>
      </c>
      <c r="F8" s="126" t="s">
        <v>32</v>
      </c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70"/>
      <c r="S8" s="153"/>
    </row>
    <row r="9" spans="1:20" ht="13.5" customHeight="1">
      <c r="A9" s="119" t="s">
        <v>108</v>
      </c>
      <c r="B9" s="120" t="s">
        <v>231</v>
      </c>
      <c r="C9" s="121"/>
      <c r="D9" s="122"/>
      <c r="E9" s="110" t="s">
        <v>72</v>
      </c>
      <c r="F9" s="110"/>
      <c r="G9" s="110"/>
      <c r="H9" s="128"/>
      <c r="I9" s="128"/>
      <c r="J9" s="128"/>
      <c r="K9" s="128"/>
      <c r="L9" s="128"/>
      <c r="M9" s="154"/>
      <c r="N9" s="154"/>
      <c r="O9" s="154"/>
      <c r="P9" s="154"/>
      <c r="Q9" s="154"/>
      <c r="R9" s="128"/>
    </row>
    <row r="10" spans="1:20" ht="13.5" customHeight="1">
      <c r="A10" s="116"/>
      <c r="B10" s="120" t="s">
        <v>209</v>
      </c>
      <c r="C10" s="121"/>
      <c r="D10" s="122"/>
      <c r="E10" s="110"/>
      <c r="F10" s="130" t="s">
        <v>72</v>
      </c>
      <c r="G10" s="130"/>
      <c r="H10" s="128"/>
      <c r="I10" s="128"/>
      <c r="J10" s="128"/>
      <c r="K10" s="128"/>
      <c r="L10" s="128"/>
      <c r="M10" s="154"/>
      <c r="N10" s="154"/>
      <c r="O10" s="154"/>
      <c r="P10" s="154"/>
      <c r="Q10" s="154"/>
      <c r="R10" s="128"/>
    </row>
    <row r="11" spans="1:20" ht="13.5" customHeight="1" thickBot="1">
      <c r="A11" s="116"/>
      <c r="B11" s="120" t="s">
        <v>238</v>
      </c>
      <c r="C11" s="121"/>
      <c r="D11" s="122"/>
      <c r="E11" s="110"/>
      <c r="F11" s="130"/>
      <c r="G11" s="130"/>
      <c r="H11" s="128"/>
      <c r="I11" s="128"/>
      <c r="J11" s="128"/>
      <c r="K11" s="128"/>
      <c r="L11" s="128"/>
      <c r="M11" s="154"/>
      <c r="N11" s="154"/>
      <c r="O11" s="154"/>
      <c r="P11" s="154"/>
      <c r="Q11" s="154"/>
      <c r="R11" s="128"/>
    </row>
    <row r="12" spans="1:20" ht="13.5" customHeight="1">
      <c r="A12" s="119" t="s">
        <v>54</v>
      </c>
      <c r="B12" s="120" t="s">
        <v>164</v>
      </c>
      <c r="C12" s="121"/>
      <c r="D12" s="122"/>
      <c r="E12" s="128"/>
      <c r="F12" s="128"/>
      <c r="G12" s="128"/>
      <c r="H12" s="128"/>
      <c r="I12" s="128"/>
      <c r="J12" s="128"/>
      <c r="K12" s="128"/>
      <c r="L12" s="128"/>
      <c r="M12" s="154"/>
      <c r="N12" s="154"/>
      <c r="O12" s="154"/>
      <c r="P12" s="154"/>
      <c r="Q12" s="154"/>
      <c r="R12" s="128"/>
    </row>
    <row r="13" spans="1:20" ht="13.5" customHeight="1">
      <c r="A13" s="116"/>
      <c r="B13" s="158"/>
      <c r="C13" s="155" t="s">
        <v>165</v>
      </c>
      <c r="D13" s="156">
        <v>1</v>
      </c>
      <c r="E13" s="110" t="s">
        <v>72</v>
      </c>
      <c r="F13" s="110"/>
      <c r="G13" s="110"/>
      <c r="H13" s="110"/>
      <c r="I13" s="110"/>
      <c r="J13" s="110"/>
      <c r="K13" s="110"/>
      <c r="L13" s="110"/>
      <c r="M13" s="157"/>
      <c r="N13" s="157"/>
      <c r="O13" s="157"/>
      <c r="P13" s="157"/>
      <c r="Q13" s="157"/>
      <c r="R13" s="110"/>
    </row>
    <row r="14" spans="1:20" ht="13.5" customHeight="1" thickBot="1">
      <c r="A14" s="116"/>
      <c r="B14" s="81"/>
      <c r="C14" s="82" t="s">
        <v>165</v>
      </c>
      <c r="D14" s="83">
        <v>10</v>
      </c>
      <c r="E14" s="129"/>
      <c r="F14" s="110" t="s">
        <v>72</v>
      </c>
      <c r="G14" s="129"/>
      <c r="H14" s="129"/>
      <c r="I14" s="129"/>
      <c r="J14" s="129"/>
      <c r="K14" s="129"/>
      <c r="L14" s="129"/>
      <c r="M14" s="160"/>
      <c r="N14" s="160"/>
      <c r="O14" s="160"/>
      <c r="P14" s="160"/>
      <c r="Q14" s="160"/>
      <c r="R14" s="129"/>
    </row>
    <row r="15" spans="1:20" ht="13.5" customHeight="1" thickTop="1">
      <c r="A15" s="118" t="s">
        <v>55</v>
      </c>
      <c r="B15" s="87" t="s">
        <v>232</v>
      </c>
      <c r="C15" s="85"/>
      <c r="D15" s="86"/>
      <c r="E15" s="130" t="s">
        <v>72</v>
      </c>
      <c r="F15" s="110"/>
      <c r="G15" s="130"/>
      <c r="H15" s="130"/>
      <c r="I15" s="130"/>
      <c r="J15" s="130"/>
      <c r="K15" s="130"/>
      <c r="L15" s="130"/>
      <c r="M15" s="161"/>
      <c r="N15" s="161"/>
      <c r="O15" s="161"/>
      <c r="P15" s="161"/>
      <c r="Q15" s="161"/>
      <c r="R15" s="130"/>
    </row>
    <row r="16" spans="1:20" ht="13.5" customHeight="1">
      <c r="A16" s="117"/>
      <c r="B16" s="87"/>
      <c r="C16" s="85" t="s">
        <v>219</v>
      </c>
      <c r="D16" s="86">
        <v>1</v>
      </c>
      <c r="E16" s="130"/>
      <c r="F16" s="110"/>
      <c r="G16" s="130"/>
      <c r="H16" s="130"/>
      <c r="I16" s="130"/>
      <c r="J16" s="130"/>
      <c r="K16" s="130"/>
      <c r="L16" s="130"/>
      <c r="M16" s="161"/>
      <c r="N16" s="161"/>
      <c r="O16" s="161"/>
      <c r="P16" s="161"/>
      <c r="Q16" s="161"/>
      <c r="R16" s="130"/>
    </row>
    <row r="17" spans="1:18" ht="13.5" customHeight="1">
      <c r="A17" s="117"/>
      <c r="B17" s="87" t="s">
        <v>210</v>
      </c>
      <c r="C17" s="88"/>
      <c r="D17" s="89"/>
      <c r="E17" s="110"/>
      <c r="F17" s="110" t="s">
        <v>72</v>
      </c>
      <c r="G17" s="110"/>
      <c r="H17" s="110"/>
      <c r="I17" s="110"/>
      <c r="J17" s="110"/>
      <c r="K17" s="110"/>
      <c r="L17" s="110"/>
      <c r="M17" s="157"/>
      <c r="N17" s="157"/>
      <c r="O17" s="157"/>
      <c r="P17" s="157"/>
      <c r="Q17" s="157"/>
      <c r="R17" s="110"/>
    </row>
    <row r="18" spans="1:18" ht="13.5" customHeight="1">
      <c r="A18" s="117"/>
      <c r="B18" s="87"/>
      <c r="C18" s="88"/>
      <c r="D18" s="89"/>
      <c r="E18" s="110"/>
      <c r="F18" s="110"/>
      <c r="G18" s="110"/>
      <c r="H18" s="110"/>
      <c r="I18" s="110"/>
      <c r="J18" s="110"/>
      <c r="K18" s="110"/>
      <c r="L18" s="110"/>
      <c r="M18" s="157"/>
      <c r="N18" s="157"/>
      <c r="O18" s="157"/>
      <c r="P18" s="157"/>
      <c r="Q18" s="157"/>
      <c r="R18" s="110"/>
    </row>
    <row r="19" spans="1:18" ht="13.5" customHeight="1" thickBot="1">
      <c r="A19" s="117"/>
      <c r="B19" s="87"/>
      <c r="C19" s="88"/>
      <c r="D19" s="89"/>
      <c r="E19" s="110"/>
      <c r="F19" s="110"/>
      <c r="G19" s="110"/>
      <c r="H19" s="110"/>
      <c r="I19" s="110"/>
      <c r="J19" s="110"/>
      <c r="K19" s="110"/>
      <c r="L19" s="110"/>
      <c r="M19" s="157"/>
      <c r="N19" s="157"/>
      <c r="O19" s="157"/>
      <c r="P19" s="157"/>
      <c r="Q19" s="157"/>
      <c r="R19" s="110"/>
    </row>
    <row r="20" spans="1:18" ht="13.5" customHeight="1" thickTop="1">
      <c r="A20" s="118" t="s">
        <v>36</v>
      </c>
      <c r="B20" s="255" t="s">
        <v>37</v>
      </c>
      <c r="C20" s="256"/>
      <c r="D20" s="257"/>
      <c r="E20" s="169" t="s">
        <v>38</v>
      </c>
      <c r="F20" s="169" t="s">
        <v>40</v>
      </c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</row>
    <row r="21" spans="1:18" ht="13.5" customHeight="1">
      <c r="A21" s="117"/>
      <c r="B21" s="224" t="s">
        <v>41</v>
      </c>
      <c r="C21" s="225"/>
      <c r="D21" s="226"/>
      <c r="E21" s="110" t="s">
        <v>42</v>
      </c>
      <c r="F21" s="110" t="s">
        <v>42</v>
      </c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</row>
    <row r="22" spans="1:18" ht="64.5" customHeight="1">
      <c r="A22" s="117"/>
      <c r="B22" s="209" t="s">
        <v>43</v>
      </c>
      <c r="C22" s="210"/>
      <c r="D22" s="211"/>
      <c r="E22" s="90">
        <v>42334</v>
      </c>
      <c r="F22" s="90">
        <v>42334</v>
      </c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3.5" customHeight="1">
      <c r="A23" s="115"/>
    </row>
    <row r="40" spans="2:4" ht="24" customHeight="1">
      <c r="B40" s="75"/>
      <c r="D40" s="75"/>
    </row>
    <row r="41" spans="2:4" ht="39" customHeight="1">
      <c r="B41" s="75"/>
      <c r="D41" s="75"/>
    </row>
    <row r="53" spans="2:4" ht="57" customHeight="1">
      <c r="B53" s="75"/>
      <c r="D53" s="75"/>
    </row>
    <row r="54" spans="2:4" ht="10.5">
      <c r="B54" s="75"/>
      <c r="D54" s="75"/>
    </row>
    <row r="55" spans="2:4" ht="10.5">
      <c r="B55" s="75"/>
      <c r="D55" s="75"/>
    </row>
  </sheetData>
  <mergeCells count="22">
    <mergeCell ref="B22:D22"/>
    <mergeCell ref="A6:B6"/>
    <mergeCell ref="C6:D6"/>
    <mergeCell ref="E6:H6"/>
    <mergeCell ref="L6:R6"/>
    <mergeCell ref="B20:D20"/>
    <mergeCell ref="B21:D21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H12:H13 E9:G13 I12:R19 E14:H19">
      <formula1>"O, "</formula1>
    </dataValidation>
    <dataValidation type="list" allowBlank="1" showInputMessage="1" showErrorMessage="1" sqref="E20:R20">
      <formula1>"N,A,B, "</formula1>
    </dataValidation>
    <dataValidation type="list" allowBlank="1" showInputMessage="1" showErrorMessage="1" sqref="E21:R21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zoomScaleNormal="100" workbookViewId="0">
      <selection activeCell="J13" sqref="J13"/>
    </sheetView>
  </sheetViews>
  <sheetFormatPr defaultRowHeight="13.5" customHeight="1"/>
  <cols>
    <col min="1" max="1" width="10.5" style="75" customWidth="1"/>
    <col min="2" max="2" width="13.375" style="78" customWidth="1"/>
    <col min="3" max="3" width="15.375" style="75" customWidth="1"/>
    <col min="4" max="4" width="22.625" style="76" customWidth="1"/>
    <col min="5" max="6" width="2.875" style="75" customWidth="1"/>
    <col min="7" max="7" width="2.625" style="75" customWidth="1"/>
    <col min="8" max="19" width="2.875" style="75" customWidth="1"/>
    <col min="20" max="16384" width="9" style="75"/>
  </cols>
  <sheetData>
    <row r="1" spans="1:20" ht="13.5" customHeight="1" thickBot="1">
      <c r="A1" s="73"/>
      <c r="B1" s="74"/>
    </row>
    <row r="2" spans="1:20" ht="13.5" customHeight="1">
      <c r="A2" s="231" t="s">
        <v>49</v>
      </c>
      <c r="B2" s="232"/>
      <c r="C2" s="233" t="s">
        <v>144</v>
      </c>
      <c r="D2" s="234"/>
      <c r="E2" s="249" t="s">
        <v>14</v>
      </c>
      <c r="F2" s="250"/>
      <c r="G2" s="250"/>
      <c r="H2" s="251"/>
      <c r="I2" s="239" t="str">
        <f>C2</f>
        <v>AdminGetProjectDetail</v>
      </c>
      <c r="J2" s="240"/>
      <c r="K2" s="240"/>
      <c r="L2" s="240"/>
      <c r="M2" s="240"/>
      <c r="N2" s="240"/>
      <c r="O2" s="240"/>
      <c r="P2" s="240"/>
      <c r="Q2" s="240"/>
      <c r="R2" s="241"/>
      <c r="T2" s="77"/>
    </row>
    <row r="3" spans="1:20" ht="30" customHeight="1">
      <c r="A3" s="237" t="s">
        <v>50</v>
      </c>
      <c r="B3" s="238"/>
      <c r="C3" s="245" t="str">
        <f>Cover!F4</f>
        <v>HuyNMSE02723</v>
      </c>
      <c r="D3" s="246"/>
      <c r="E3" s="252" t="s">
        <v>51</v>
      </c>
      <c r="F3" s="253"/>
      <c r="G3" s="253"/>
      <c r="H3" s="254"/>
      <c r="I3" s="242" t="str">
        <f>C3</f>
        <v>HuyNMSE02723</v>
      </c>
      <c r="J3" s="243"/>
      <c r="K3" s="243"/>
      <c r="L3" s="243"/>
      <c r="M3" s="243"/>
      <c r="N3" s="243"/>
      <c r="O3" s="243"/>
      <c r="P3" s="243"/>
      <c r="Q3" s="243"/>
      <c r="R3" s="244"/>
    </row>
    <row r="4" spans="1:20" ht="13.5" customHeight="1">
      <c r="A4" s="237" t="s">
        <v>52</v>
      </c>
      <c r="B4" s="238"/>
      <c r="C4" s="212"/>
      <c r="D4" s="212"/>
      <c r="E4" s="213"/>
      <c r="F4" s="213"/>
      <c r="G4" s="213"/>
      <c r="H4" s="213"/>
      <c r="I4" s="212"/>
      <c r="J4" s="212"/>
      <c r="K4" s="212"/>
      <c r="L4" s="212"/>
      <c r="M4" s="212"/>
      <c r="N4" s="212"/>
      <c r="O4" s="212"/>
      <c r="P4" s="212"/>
      <c r="Q4" s="212"/>
      <c r="R4" s="214"/>
    </row>
    <row r="5" spans="1:20" ht="13.5" customHeight="1">
      <c r="A5" s="247" t="s">
        <v>20</v>
      </c>
      <c r="B5" s="248"/>
      <c r="C5" s="230" t="s">
        <v>21</v>
      </c>
      <c r="D5" s="216"/>
      <c r="E5" s="215" t="s">
        <v>22</v>
      </c>
      <c r="F5" s="216"/>
      <c r="G5" s="216"/>
      <c r="H5" s="227"/>
      <c r="I5" s="216" t="s">
        <v>53</v>
      </c>
      <c r="J5" s="216"/>
      <c r="K5" s="216"/>
      <c r="L5" s="215" t="s">
        <v>23</v>
      </c>
      <c r="M5" s="216"/>
      <c r="N5" s="216"/>
      <c r="O5" s="216"/>
      <c r="P5" s="216"/>
      <c r="Q5" s="216"/>
      <c r="R5" s="217"/>
      <c r="T5" s="77"/>
    </row>
    <row r="6" spans="1:20" ht="13.5" customHeight="1" thickBot="1">
      <c r="A6" s="235">
        <f>COUNTIF(E20:HM20,"P")</f>
        <v>2</v>
      </c>
      <c r="B6" s="236"/>
      <c r="C6" s="229">
        <f>COUNTIF(E20:HO20,"F")</f>
        <v>0</v>
      </c>
      <c r="D6" s="219"/>
      <c r="E6" s="218">
        <f>SUM(L6,- A6,- C6)</f>
        <v>0</v>
      </c>
      <c r="F6" s="219"/>
      <c r="G6" s="219"/>
      <c r="H6" s="228"/>
      <c r="I6" s="152">
        <f>COUNTIF(E19:HM19,"N")</f>
        <v>1</v>
      </c>
      <c r="J6" s="152">
        <f>COUNTIF(E19:HM19,"A")</f>
        <v>1</v>
      </c>
      <c r="K6" s="152">
        <f>COUNTIF(E19:HO19,"B")</f>
        <v>0</v>
      </c>
      <c r="L6" s="218">
        <f>COUNTA(E8:P8)</f>
        <v>2</v>
      </c>
      <c r="M6" s="219"/>
      <c r="N6" s="219"/>
      <c r="O6" s="219"/>
      <c r="P6" s="219"/>
      <c r="Q6" s="219"/>
      <c r="R6" s="220"/>
      <c r="S6" s="153"/>
    </row>
    <row r="7" spans="1:20" ht="11.25" thickBot="1"/>
    <row r="8" spans="1:20" ht="46.5" customHeight="1" thickTop="1" thickBot="1">
      <c r="A8" s="127"/>
      <c r="B8" s="123"/>
      <c r="C8" s="124"/>
      <c r="D8" s="125"/>
      <c r="E8" s="126" t="s">
        <v>31</v>
      </c>
      <c r="F8" s="126" t="s">
        <v>32</v>
      </c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70"/>
      <c r="S8" s="153"/>
    </row>
    <row r="9" spans="1:20" ht="13.5" customHeight="1">
      <c r="A9" s="119" t="s">
        <v>108</v>
      </c>
      <c r="B9" s="120" t="s">
        <v>228</v>
      </c>
      <c r="C9" s="121"/>
      <c r="D9" s="122"/>
      <c r="E9" s="110" t="s">
        <v>72</v>
      </c>
      <c r="F9" s="110"/>
      <c r="G9" s="110"/>
      <c r="H9" s="128"/>
      <c r="I9" s="128"/>
      <c r="J9" s="128"/>
      <c r="K9" s="128"/>
      <c r="L9" s="128"/>
      <c r="M9" s="154"/>
      <c r="N9" s="154"/>
      <c r="O9" s="154"/>
      <c r="P9" s="154"/>
      <c r="Q9" s="154"/>
      <c r="R9" s="128"/>
    </row>
    <row r="10" spans="1:20" ht="13.5" customHeight="1">
      <c r="A10" s="116"/>
      <c r="B10" s="120" t="s">
        <v>229</v>
      </c>
      <c r="C10" s="121"/>
      <c r="D10" s="122"/>
      <c r="E10" s="110"/>
      <c r="F10" s="130" t="s">
        <v>72</v>
      </c>
      <c r="G10" s="130"/>
      <c r="H10" s="128"/>
      <c r="I10" s="128"/>
      <c r="J10" s="128"/>
      <c r="K10" s="128"/>
      <c r="L10" s="128"/>
      <c r="M10" s="154"/>
      <c r="N10" s="154"/>
      <c r="O10" s="154"/>
      <c r="P10" s="154"/>
      <c r="Q10" s="154"/>
      <c r="R10" s="128"/>
    </row>
    <row r="11" spans="1:20" ht="13.5" customHeight="1" thickBot="1">
      <c r="A11" s="116"/>
      <c r="B11" s="120"/>
      <c r="C11" s="121"/>
      <c r="D11" s="122"/>
      <c r="E11" s="110"/>
      <c r="F11" s="130"/>
      <c r="G11" s="130"/>
      <c r="H11" s="128"/>
      <c r="I11" s="128"/>
      <c r="J11" s="128"/>
      <c r="K11" s="128"/>
      <c r="L11" s="128"/>
      <c r="M11" s="154"/>
      <c r="N11" s="154"/>
      <c r="O11" s="154"/>
      <c r="P11" s="154"/>
      <c r="Q11" s="154"/>
      <c r="R11" s="128"/>
    </row>
    <row r="12" spans="1:20" ht="13.5" customHeight="1">
      <c r="A12" s="119" t="s">
        <v>54</v>
      </c>
      <c r="B12" s="120" t="s">
        <v>164</v>
      </c>
      <c r="C12" s="121"/>
      <c r="D12" s="122"/>
      <c r="E12" s="128"/>
      <c r="F12" s="128"/>
      <c r="G12" s="128"/>
      <c r="H12" s="128"/>
      <c r="I12" s="128"/>
      <c r="J12" s="128"/>
      <c r="K12" s="128"/>
      <c r="L12" s="128"/>
      <c r="M12" s="154"/>
      <c r="N12" s="154"/>
      <c r="O12" s="154"/>
      <c r="P12" s="154"/>
      <c r="Q12" s="154"/>
      <c r="R12" s="128"/>
    </row>
    <row r="13" spans="1:20" ht="13.5" customHeight="1">
      <c r="A13" s="116"/>
      <c r="B13" s="158"/>
      <c r="C13" s="155" t="s">
        <v>183</v>
      </c>
      <c r="D13" s="156" t="s">
        <v>184</v>
      </c>
      <c r="E13" s="110" t="s">
        <v>72</v>
      </c>
      <c r="F13" s="110"/>
      <c r="G13" s="110"/>
      <c r="H13" s="110"/>
      <c r="I13" s="110"/>
      <c r="J13" s="110"/>
      <c r="K13" s="110"/>
      <c r="L13" s="110"/>
      <c r="M13" s="157"/>
      <c r="N13" s="157"/>
      <c r="O13" s="157"/>
      <c r="P13" s="157"/>
      <c r="Q13" s="157"/>
      <c r="R13" s="110"/>
    </row>
    <row r="14" spans="1:20" ht="13.5" customHeight="1" thickBot="1">
      <c r="A14" s="116"/>
      <c r="B14" s="81"/>
      <c r="C14" s="82" t="s">
        <v>183</v>
      </c>
      <c r="D14" s="83" t="s">
        <v>185</v>
      </c>
      <c r="E14" s="129"/>
      <c r="F14" s="110" t="s">
        <v>72</v>
      </c>
      <c r="G14" s="129"/>
      <c r="H14" s="129"/>
      <c r="I14" s="129"/>
      <c r="J14" s="129"/>
      <c r="K14" s="129"/>
      <c r="L14" s="129"/>
      <c r="M14" s="160"/>
      <c r="N14" s="160"/>
      <c r="O14" s="160"/>
      <c r="P14" s="160"/>
      <c r="Q14" s="160"/>
      <c r="R14" s="129"/>
    </row>
    <row r="15" spans="1:20" ht="13.5" customHeight="1" thickTop="1">
      <c r="A15" s="118" t="s">
        <v>55</v>
      </c>
      <c r="B15" s="87" t="s">
        <v>230</v>
      </c>
      <c r="C15" s="85"/>
      <c r="D15" s="86"/>
      <c r="E15" s="130" t="s">
        <v>72</v>
      </c>
      <c r="F15" s="110"/>
      <c r="G15" s="130"/>
      <c r="H15" s="130"/>
      <c r="I15" s="130"/>
      <c r="J15" s="130"/>
      <c r="K15" s="130"/>
      <c r="L15" s="130"/>
      <c r="M15" s="161"/>
      <c r="N15" s="161"/>
      <c r="O15" s="161"/>
      <c r="P15" s="161"/>
      <c r="Q15" s="161"/>
      <c r="R15" s="130"/>
    </row>
    <row r="16" spans="1:20" ht="13.5" customHeight="1">
      <c r="A16" s="117"/>
      <c r="B16" s="87" t="s">
        <v>210</v>
      </c>
      <c r="C16" s="88"/>
      <c r="D16" s="89"/>
      <c r="E16" s="110"/>
      <c r="F16" s="110" t="s">
        <v>72</v>
      </c>
      <c r="G16" s="110"/>
      <c r="H16" s="110"/>
      <c r="I16" s="110"/>
      <c r="J16" s="110"/>
      <c r="K16" s="110"/>
      <c r="L16" s="110"/>
      <c r="M16" s="157"/>
      <c r="N16" s="157"/>
      <c r="O16" s="157"/>
      <c r="P16" s="157"/>
      <c r="Q16" s="157"/>
      <c r="R16" s="110"/>
    </row>
    <row r="17" spans="1:18" ht="13.5" customHeight="1">
      <c r="A17" s="117"/>
      <c r="B17" s="87"/>
      <c r="C17" s="88"/>
      <c r="D17" s="89"/>
      <c r="E17" s="110"/>
      <c r="F17" s="110"/>
      <c r="G17" s="110"/>
      <c r="H17" s="110"/>
      <c r="I17" s="110"/>
      <c r="J17" s="110"/>
      <c r="K17" s="110"/>
      <c r="L17" s="110"/>
      <c r="M17" s="157"/>
      <c r="N17" s="157"/>
      <c r="O17" s="157"/>
      <c r="P17" s="157"/>
      <c r="Q17" s="157"/>
      <c r="R17" s="110"/>
    </row>
    <row r="18" spans="1:18" ht="13.5" customHeight="1" thickBot="1">
      <c r="A18" s="117"/>
      <c r="B18" s="87"/>
      <c r="C18" s="88"/>
      <c r="D18" s="89"/>
      <c r="E18" s="110"/>
      <c r="F18" s="110"/>
      <c r="G18" s="110"/>
      <c r="H18" s="110"/>
      <c r="I18" s="110"/>
      <c r="J18" s="110"/>
      <c r="K18" s="110"/>
      <c r="L18" s="110"/>
      <c r="M18" s="157"/>
      <c r="N18" s="157"/>
      <c r="O18" s="157"/>
      <c r="P18" s="157"/>
      <c r="Q18" s="157"/>
      <c r="R18" s="110"/>
    </row>
    <row r="19" spans="1:18" ht="13.5" customHeight="1" thickTop="1">
      <c r="A19" s="118" t="s">
        <v>36</v>
      </c>
      <c r="B19" s="255" t="s">
        <v>37</v>
      </c>
      <c r="C19" s="256"/>
      <c r="D19" s="257"/>
      <c r="E19" s="169" t="s">
        <v>38</v>
      </c>
      <c r="F19" s="169" t="s">
        <v>40</v>
      </c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</row>
    <row r="20" spans="1:18" ht="13.5" customHeight="1">
      <c r="A20" s="117"/>
      <c r="B20" s="224" t="s">
        <v>41</v>
      </c>
      <c r="C20" s="225"/>
      <c r="D20" s="226"/>
      <c r="E20" s="110" t="s">
        <v>42</v>
      </c>
      <c r="F20" s="110" t="s">
        <v>42</v>
      </c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</row>
    <row r="21" spans="1:18" ht="64.5" customHeight="1">
      <c r="A21" s="117"/>
      <c r="B21" s="209" t="s">
        <v>43</v>
      </c>
      <c r="C21" s="210"/>
      <c r="D21" s="211"/>
      <c r="E21" s="90">
        <v>42334</v>
      </c>
      <c r="F21" s="90">
        <v>42334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</row>
    <row r="22" spans="1:18" ht="13.5" customHeight="1">
      <c r="A22" s="115"/>
    </row>
    <row r="39" spans="2:4" ht="24" customHeight="1">
      <c r="B39" s="75"/>
      <c r="D39" s="75"/>
    </row>
    <row r="40" spans="2:4" ht="39" customHeight="1">
      <c r="B40" s="75"/>
      <c r="D40" s="75"/>
    </row>
    <row r="52" spans="2:4" ht="57" customHeight="1">
      <c r="B52" s="75"/>
      <c r="D52" s="75"/>
    </row>
    <row r="53" spans="2:4" ht="10.5">
      <c r="B53" s="75"/>
      <c r="D53" s="75"/>
    </row>
    <row r="54" spans="2:4" ht="10.5">
      <c r="B54" s="75"/>
      <c r="D54" s="75"/>
    </row>
  </sheetData>
  <mergeCells count="22">
    <mergeCell ref="B21:D21"/>
    <mergeCell ref="A6:B6"/>
    <mergeCell ref="C6:D6"/>
    <mergeCell ref="E6:H6"/>
    <mergeCell ref="L6:R6"/>
    <mergeCell ref="B19:D19"/>
    <mergeCell ref="B20:D20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20:R20">
      <formula1>"P,F, "</formula1>
    </dataValidation>
    <dataValidation type="list" allowBlank="1" showInputMessage="1" showErrorMessage="1" sqref="E19:R19">
      <formula1>"N,A,B, "</formula1>
    </dataValidation>
    <dataValidation type="list" allowBlank="1" showInputMessage="1" showErrorMessage="1" sqref="H12:H13 E9:G13 I12:R18 E14:H18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opLeftCell="A4" zoomScaleNormal="100" workbookViewId="0">
      <selection activeCell="U17" sqref="U17"/>
    </sheetView>
  </sheetViews>
  <sheetFormatPr defaultRowHeight="13.5" customHeight="1"/>
  <cols>
    <col min="1" max="1" width="10.5" style="75" customWidth="1"/>
    <col min="2" max="2" width="13.375" style="78" customWidth="1"/>
    <col min="3" max="3" width="15.375" style="75" customWidth="1"/>
    <col min="4" max="4" width="22.625" style="76" customWidth="1"/>
    <col min="5" max="6" width="2.875" style="75" customWidth="1"/>
    <col min="7" max="7" width="2.625" style="75" customWidth="1"/>
    <col min="8" max="19" width="2.875" style="75" customWidth="1"/>
    <col min="20" max="16384" width="9" style="75"/>
  </cols>
  <sheetData>
    <row r="1" spans="1:20" ht="13.5" customHeight="1" thickBot="1">
      <c r="A1" s="73"/>
      <c r="B1" s="74"/>
    </row>
    <row r="2" spans="1:20" ht="13.5" customHeight="1">
      <c r="A2" s="231" t="s">
        <v>49</v>
      </c>
      <c r="B2" s="232"/>
      <c r="C2" s="233" t="s">
        <v>143</v>
      </c>
      <c r="D2" s="234"/>
      <c r="E2" s="249" t="s">
        <v>14</v>
      </c>
      <c r="F2" s="250"/>
      <c r="G2" s="250"/>
      <c r="H2" s="251"/>
      <c r="I2" s="239" t="str">
        <f>C2</f>
        <v>AdminStatisticTable</v>
      </c>
      <c r="J2" s="240"/>
      <c r="K2" s="240"/>
      <c r="L2" s="240"/>
      <c r="M2" s="240"/>
      <c r="N2" s="240"/>
      <c r="O2" s="240"/>
      <c r="P2" s="240"/>
      <c r="Q2" s="240"/>
      <c r="R2" s="241"/>
      <c r="T2" s="77"/>
    </row>
    <row r="3" spans="1:20" ht="30" customHeight="1">
      <c r="A3" s="237" t="s">
        <v>50</v>
      </c>
      <c r="B3" s="238"/>
      <c r="C3" s="245" t="str">
        <f>Cover!F4</f>
        <v>HuyNMSE02723</v>
      </c>
      <c r="D3" s="246"/>
      <c r="E3" s="252" t="s">
        <v>51</v>
      </c>
      <c r="F3" s="253"/>
      <c r="G3" s="253"/>
      <c r="H3" s="254"/>
      <c r="I3" s="242" t="str">
        <f>C3</f>
        <v>HuyNMSE02723</v>
      </c>
      <c r="J3" s="243"/>
      <c r="K3" s="243"/>
      <c r="L3" s="243"/>
      <c r="M3" s="243"/>
      <c r="N3" s="243"/>
      <c r="O3" s="243"/>
      <c r="P3" s="243"/>
      <c r="Q3" s="243"/>
      <c r="R3" s="244"/>
    </row>
    <row r="4" spans="1:20" ht="13.5" customHeight="1">
      <c r="A4" s="237" t="s">
        <v>52</v>
      </c>
      <c r="B4" s="238"/>
      <c r="C4" s="212"/>
      <c r="D4" s="212"/>
      <c r="E4" s="213"/>
      <c r="F4" s="213"/>
      <c r="G4" s="213"/>
      <c r="H4" s="213"/>
      <c r="I4" s="212"/>
      <c r="J4" s="212"/>
      <c r="K4" s="212"/>
      <c r="L4" s="212"/>
      <c r="M4" s="212"/>
      <c r="N4" s="212"/>
      <c r="O4" s="212"/>
      <c r="P4" s="212"/>
      <c r="Q4" s="212"/>
      <c r="R4" s="214"/>
    </row>
    <row r="5" spans="1:20" ht="13.5" customHeight="1">
      <c r="A5" s="247" t="s">
        <v>20</v>
      </c>
      <c r="B5" s="248"/>
      <c r="C5" s="230" t="s">
        <v>21</v>
      </c>
      <c r="D5" s="216"/>
      <c r="E5" s="215" t="s">
        <v>22</v>
      </c>
      <c r="F5" s="216"/>
      <c r="G5" s="216"/>
      <c r="H5" s="227"/>
      <c r="I5" s="216" t="s">
        <v>53</v>
      </c>
      <c r="J5" s="216"/>
      <c r="K5" s="216"/>
      <c r="L5" s="215" t="s">
        <v>23</v>
      </c>
      <c r="M5" s="216"/>
      <c r="N5" s="216"/>
      <c r="O5" s="216"/>
      <c r="P5" s="216"/>
      <c r="Q5" s="216"/>
      <c r="R5" s="217"/>
      <c r="T5" s="77"/>
    </row>
    <row r="6" spans="1:20" ht="13.5" customHeight="1" thickBot="1">
      <c r="A6" s="235">
        <f>COUNTIF(E20:HM20,"P")</f>
        <v>2</v>
      </c>
      <c r="B6" s="236"/>
      <c r="C6" s="229">
        <f>COUNTIF(E20:HO20,"F")</f>
        <v>0</v>
      </c>
      <c r="D6" s="219"/>
      <c r="E6" s="218">
        <f>SUM(L6,- A6,- C6)</f>
        <v>0</v>
      </c>
      <c r="F6" s="219"/>
      <c r="G6" s="219"/>
      <c r="H6" s="228"/>
      <c r="I6" s="152">
        <f>COUNTIF(E19:HM19,"N")</f>
        <v>2</v>
      </c>
      <c r="J6" s="152">
        <f>COUNTIF(E19:HM19,"A")</f>
        <v>0</v>
      </c>
      <c r="K6" s="152">
        <f>COUNTIF(E19:HO19,"B")</f>
        <v>0</v>
      </c>
      <c r="L6" s="218">
        <f>COUNTA(E8:P8)</f>
        <v>2</v>
      </c>
      <c r="M6" s="219"/>
      <c r="N6" s="219"/>
      <c r="O6" s="219"/>
      <c r="P6" s="219"/>
      <c r="Q6" s="219"/>
      <c r="R6" s="220"/>
      <c r="S6" s="153"/>
    </row>
    <row r="7" spans="1:20" ht="11.25" thickBot="1"/>
    <row r="8" spans="1:20" ht="46.5" customHeight="1" thickTop="1" thickBot="1">
      <c r="A8" s="127"/>
      <c r="B8" s="123"/>
      <c r="C8" s="124"/>
      <c r="D8" s="125"/>
      <c r="E8" s="126" t="s">
        <v>31</v>
      </c>
      <c r="F8" s="126" t="s">
        <v>32</v>
      </c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70"/>
      <c r="S8" s="153"/>
    </row>
    <row r="9" spans="1:20" ht="13.5" customHeight="1">
      <c r="A9" s="119" t="s">
        <v>108</v>
      </c>
      <c r="B9" s="120" t="s">
        <v>223</v>
      </c>
      <c r="C9" s="121"/>
      <c r="D9" s="122"/>
      <c r="E9" s="110" t="s">
        <v>72</v>
      </c>
      <c r="F9" s="110" t="s">
        <v>72</v>
      </c>
      <c r="G9" s="110"/>
      <c r="H9" s="128"/>
      <c r="I9" s="128"/>
      <c r="J9" s="128"/>
      <c r="K9" s="128"/>
      <c r="L9" s="128"/>
      <c r="M9" s="154"/>
      <c r="N9" s="154"/>
      <c r="O9" s="154"/>
      <c r="P9" s="154"/>
      <c r="Q9" s="154"/>
      <c r="R9" s="128"/>
    </row>
    <row r="10" spans="1:20" ht="13.5" customHeight="1">
      <c r="A10" s="116"/>
      <c r="B10" s="120"/>
      <c r="C10" s="121"/>
      <c r="D10" s="122"/>
      <c r="E10" s="110"/>
      <c r="F10" s="130"/>
      <c r="G10" s="130"/>
      <c r="H10" s="128"/>
      <c r="I10" s="128"/>
      <c r="J10" s="128"/>
      <c r="K10" s="128"/>
      <c r="L10" s="128"/>
      <c r="M10" s="154"/>
      <c r="N10" s="154"/>
      <c r="O10" s="154"/>
      <c r="P10" s="154"/>
      <c r="Q10" s="154"/>
      <c r="R10" s="128"/>
    </row>
    <row r="11" spans="1:20" ht="13.5" customHeight="1" thickBot="1">
      <c r="A11" s="116"/>
      <c r="B11" s="120"/>
      <c r="C11" s="121"/>
      <c r="D11" s="122"/>
      <c r="E11" s="110"/>
      <c r="F11" s="130"/>
      <c r="G11" s="130"/>
      <c r="H11" s="128"/>
      <c r="I11" s="128"/>
      <c r="J11" s="128"/>
      <c r="K11" s="128"/>
      <c r="L11" s="128"/>
      <c r="M11" s="154"/>
      <c r="N11" s="154"/>
      <c r="O11" s="154"/>
      <c r="P11" s="154"/>
      <c r="Q11" s="154"/>
      <c r="R11" s="128"/>
    </row>
    <row r="12" spans="1:20" ht="13.5" customHeight="1">
      <c r="A12" s="119" t="s">
        <v>54</v>
      </c>
      <c r="B12" s="120" t="s">
        <v>227</v>
      </c>
      <c r="C12" s="121"/>
      <c r="D12" s="122"/>
      <c r="E12" s="128"/>
      <c r="F12" s="128"/>
      <c r="G12" s="128"/>
      <c r="H12" s="128"/>
      <c r="I12" s="128"/>
      <c r="J12" s="128"/>
      <c r="K12" s="128"/>
      <c r="L12" s="128"/>
      <c r="M12" s="154"/>
      <c r="N12" s="154"/>
      <c r="O12" s="154"/>
      <c r="P12" s="154"/>
      <c r="Q12" s="154"/>
      <c r="R12" s="128"/>
    </row>
    <row r="13" spans="1:20" ht="13.5" customHeight="1">
      <c r="A13" s="116"/>
      <c r="B13" s="158"/>
      <c r="C13" s="155" t="s">
        <v>222</v>
      </c>
      <c r="D13" s="156"/>
      <c r="E13" s="110" t="s">
        <v>72</v>
      </c>
      <c r="F13" s="110"/>
      <c r="G13" s="110"/>
      <c r="H13" s="110"/>
      <c r="I13" s="110"/>
      <c r="J13" s="110"/>
      <c r="K13" s="110"/>
      <c r="L13" s="110"/>
      <c r="M13" s="157"/>
      <c r="N13" s="157"/>
      <c r="O13" s="157"/>
      <c r="P13" s="157"/>
      <c r="Q13" s="157"/>
      <c r="R13" s="110"/>
    </row>
    <row r="14" spans="1:20" ht="13.5" customHeight="1" thickBot="1">
      <c r="A14" s="116"/>
      <c r="B14" s="81"/>
      <c r="C14" s="82" t="s">
        <v>224</v>
      </c>
      <c r="D14" s="83"/>
      <c r="E14" s="129"/>
      <c r="F14" s="110" t="s">
        <v>72</v>
      </c>
      <c r="G14" s="129"/>
      <c r="H14" s="129"/>
      <c r="I14" s="129"/>
      <c r="J14" s="129"/>
      <c r="K14" s="129"/>
      <c r="L14" s="129"/>
      <c r="M14" s="160"/>
      <c r="N14" s="160"/>
      <c r="O14" s="160"/>
      <c r="P14" s="160"/>
      <c r="Q14" s="160"/>
      <c r="R14" s="129"/>
    </row>
    <row r="15" spans="1:20" ht="13.5" customHeight="1" thickTop="1">
      <c r="A15" s="118" t="s">
        <v>55</v>
      </c>
      <c r="B15" s="87" t="s">
        <v>226</v>
      </c>
      <c r="C15" s="85"/>
      <c r="D15" s="86"/>
      <c r="E15" s="130" t="s">
        <v>72</v>
      </c>
      <c r="F15" s="110" t="s">
        <v>72</v>
      </c>
      <c r="G15" s="130"/>
      <c r="H15" s="130"/>
      <c r="I15" s="130"/>
      <c r="J15" s="130"/>
      <c r="K15" s="130"/>
      <c r="L15" s="130"/>
      <c r="M15" s="161"/>
      <c r="N15" s="161"/>
      <c r="O15" s="161"/>
      <c r="P15" s="161"/>
      <c r="Q15" s="161"/>
      <c r="R15" s="130"/>
    </row>
    <row r="16" spans="1:20" ht="13.5" customHeight="1">
      <c r="A16" s="117"/>
      <c r="B16" s="87"/>
      <c r="C16" s="88"/>
      <c r="D16" s="89"/>
      <c r="E16" s="110"/>
      <c r="F16" s="110"/>
      <c r="G16" s="110"/>
      <c r="H16" s="110"/>
      <c r="I16" s="110"/>
      <c r="J16" s="110"/>
      <c r="K16" s="110"/>
      <c r="L16" s="110"/>
      <c r="M16" s="157"/>
      <c r="N16" s="157"/>
      <c r="O16" s="157"/>
      <c r="P16" s="157"/>
      <c r="Q16" s="157"/>
      <c r="R16" s="110"/>
    </row>
    <row r="17" spans="1:18" ht="13.5" customHeight="1">
      <c r="A17" s="117"/>
      <c r="B17" s="87"/>
      <c r="C17" s="88"/>
      <c r="D17" s="89"/>
      <c r="E17" s="110"/>
      <c r="F17" s="110"/>
      <c r="G17" s="110"/>
      <c r="H17" s="110"/>
      <c r="I17" s="110"/>
      <c r="J17" s="110"/>
      <c r="K17" s="110"/>
      <c r="L17" s="110"/>
      <c r="M17" s="157"/>
      <c r="N17" s="157"/>
      <c r="O17" s="157"/>
      <c r="P17" s="157"/>
      <c r="Q17" s="157"/>
      <c r="R17" s="110"/>
    </row>
    <row r="18" spans="1:18" ht="13.5" customHeight="1" thickBot="1">
      <c r="A18" s="117"/>
      <c r="B18" s="87"/>
      <c r="C18" s="88"/>
      <c r="D18" s="89"/>
      <c r="E18" s="110"/>
      <c r="F18" s="110"/>
      <c r="G18" s="110"/>
      <c r="H18" s="110"/>
      <c r="I18" s="110"/>
      <c r="J18" s="110"/>
      <c r="K18" s="110"/>
      <c r="L18" s="110"/>
      <c r="M18" s="157"/>
      <c r="N18" s="157"/>
      <c r="O18" s="157"/>
      <c r="P18" s="157"/>
      <c r="Q18" s="157"/>
      <c r="R18" s="110"/>
    </row>
    <row r="19" spans="1:18" ht="13.5" customHeight="1" thickTop="1">
      <c r="A19" s="118" t="s">
        <v>36</v>
      </c>
      <c r="B19" s="255" t="s">
        <v>37</v>
      </c>
      <c r="C19" s="256"/>
      <c r="D19" s="257"/>
      <c r="E19" s="169" t="s">
        <v>38</v>
      </c>
      <c r="F19" s="169" t="s">
        <v>38</v>
      </c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</row>
    <row r="20" spans="1:18" ht="13.5" customHeight="1">
      <c r="A20" s="117"/>
      <c r="B20" s="224" t="s">
        <v>41</v>
      </c>
      <c r="C20" s="225"/>
      <c r="D20" s="226"/>
      <c r="E20" s="110" t="s">
        <v>42</v>
      </c>
      <c r="F20" s="110" t="s">
        <v>42</v>
      </c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</row>
    <row r="21" spans="1:18" ht="64.5" customHeight="1">
      <c r="A21" s="117"/>
      <c r="B21" s="209" t="s">
        <v>43</v>
      </c>
      <c r="C21" s="210"/>
      <c r="D21" s="211"/>
      <c r="E21" s="90">
        <v>42334</v>
      </c>
      <c r="F21" s="90">
        <v>42334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</row>
    <row r="22" spans="1:18" ht="13.5" customHeight="1">
      <c r="A22" s="115"/>
    </row>
    <row r="39" spans="2:4" ht="24" customHeight="1">
      <c r="B39" s="75"/>
      <c r="D39" s="75"/>
    </row>
    <row r="40" spans="2:4" ht="39" customHeight="1">
      <c r="B40" s="75"/>
      <c r="D40" s="75"/>
    </row>
    <row r="52" spans="2:4" ht="57" customHeight="1">
      <c r="B52" s="75"/>
      <c r="D52" s="75"/>
    </row>
    <row r="53" spans="2:4" ht="10.5">
      <c r="B53" s="75"/>
      <c r="D53" s="75"/>
    </row>
    <row r="54" spans="2:4" ht="10.5">
      <c r="B54" s="75"/>
      <c r="D54" s="75"/>
    </row>
  </sheetData>
  <mergeCells count="22">
    <mergeCell ref="B21:D21"/>
    <mergeCell ref="A6:B6"/>
    <mergeCell ref="C6:D6"/>
    <mergeCell ref="E6:H6"/>
    <mergeCell ref="L6:R6"/>
    <mergeCell ref="B19:D19"/>
    <mergeCell ref="B20:D20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H12:H13 E9:G13 I12:R18 E14:H18">
      <formula1>"O, "</formula1>
    </dataValidation>
    <dataValidation type="list" allowBlank="1" showInputMessage="1" showErrorMessage="1" sqref="E19:R19">
      <formula1>"N,A,B, "</formula1>
    </dataValidation>
    <dataValidation type="list" allowBlank="1" showInputMessage="1" showErrorMessage="1" sqref="E20:R20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opLeftCell="A6" zoomScaleNormal="100" workbookViewId="0">
      <selection activeCell="E21" sqref="E21"/>
    </sheetView>
  </sheetViews>
  <sheetFormatPr defaultRowHeight="13.5" customHeight="1"/>
  <cols>
    <col min="1" max="1" width="10.5" style="75" customWidth="1"/>
    <col min="2" max="2" width="13.375" style="78" customWidth="1"/>
    <col min="3" max="3" width="15.375" style="75" customWidth="1"/>
    <col min="4" max="4" width="22.625" style="76" customWidth="1"/>
    <col min="5" max="6" width="2.875" style="75" customWidth="1"/>
    <col min="7" max="7" width="2.625" style="75" customWidth="1"/>
    <col min="8" max="19" width="2.875" style="75" customWidth="1"/>
    <col min="20" max="16384" width="9" style="75"/>
  </cols>
  <sheetData>
    <row r="1" spans="1:20" ht="13.5" customHeight="1" thickBot="1">
      <c r="A1" s="73"/>
      <c r="B1" s="74"/>
    </row>
    <row r="2" spans="1:20" ht="13.5" customHeight="1">
      <c r="A2" s="231" t="s">
        <v>49</v>
      </c>
      <c r="B2" s="232"/>
      <c r="C2" s="233" t="s">
        <v>142</v>
      </c>
      <c r="D2" s="234"/>
      <c r="E2" s="249" t="s">
        <v>14</v>
      </c>
      <c r="F2" s="250"/>
      <c r="G2" s="250"/>
      <c r="H2" s="251"/>
      <c r="I2" s="239" t="str">
        <f>C2</f>
        <v>AdminProjectStatistic</v>
      </c>
      <c r="J2" s="240"/>
      <c r="K2" s="240"/>
      <c r="L2" s="240"/>
      <c r="M2" s="240"/>
      <c r="N2" s="240"/>
      <c r="O2" s="240"/>
      <c r="P2" s="240"/>
      <c r="Q2" s="240"/>
      <c r="R2" s="241"/>
      <c r="T2" s="77"/>
    </row>
    <row r="3" spans="1:20" ht="30" customHeight="1">
      <c r="A3" s="237" t="s">
        <v>50</v>
      </c>
      <c r="B3" s="238"/>
      <c r="C3" s="245" t="str">
        <f>Cover!F4</f>
        <v>HuyNMSE02723</v>
      </c>
      <c r="D3" s="246"/>
      <c r="E3" s="252" t="s">
        <v>51</v>
      </c>
      <c r="F3" s="253"/>
      <c r="G3" s="253"/>
      <c r="H3" s="254"/>
      <c r="I3" s="242" t="str">
        <f>C3</f>
        <v>HuyNMSE02723</v>
      </c>
      <c r="J3" s="243"/>
      <c r="K3" s="243"/>
      <c r="L3" s="243"/>
      <c r="M3" s="243"/>
      <c r="N3" s="243"/>
      <c r="O3" s="243"/>
      <c r="P3" s="243"/>
      <c r="Q3" s="243"/>
      <c r="R3" s="244"/>
    </row>
    <row r="4" spans="1:20" ht="13.5" customHeight="1">
      <c r="A4" s="237" t="s">
        <v>52</v>
      </c>
      <c r="B4" s="238"/>
      <c r="C4" s="212"/>
      <c r="D4" s="212"/>
      <c r="E4" s="213"/>
      <c r="F4" s="213"/>
      <c r="G4" s="213"/>
      <c r="H4" s="213"/>
      <c r="I4" s="212"/>
      <c r="J4" s="212"/>
      <c r="K4" s="212"/>
      <c r="L4" s="212"/>
      <c r="M4" s="212"/>
      <c r="N4" s="212"/>
      <c r="O4" s="212"/>
      <c r="P4" s="212"/>
      <c r="Q4" s="212"/>
      <c r="R4" s="214"/>
    </row>
    <row r="5" spans="1:20" ht="13.5" customHeight="1">
      <c r="A5" s="247" t="s">
        <v>20</v>
      </c>
      <c r="B5" s="248"/>
      <c r="C5" s="230" t="s">
        <v>21</v>
      </c>
      <c r="D5" s="216"/>
      <c r="E5" s="215" t="s">
        <v>22</v>
      </c>
      <c r="F5" s="216"/>
      <c r="G5" s="216"/>
      <c r="H5" s="227"/>
      <c r="I5" s="216" t="s">
        <v>53</v>
      </c>
      <c r="J5" s="216"/>
      <c r="K5" s="216"/>
      <c r="L5" s="215" t="s">
        <v>23</v>
      </c>
      <c r="M5" s="216"/>
      <c r="N5" s="216"/>
      <c r="O5" s="216"/>
      <c r="P5" s="216"/>
      <c r="Q5" s="216"/>
      <c r="R5" s="217"/>
      <c r="T5" s="77"/>
    </row>
    <row r="6" spans="1:20" ht="13.5" customHeight="1" thickBot="1">
      <c r="A6" s="235">
        <f>COUNTIF(E20:HM20,"P")</f>
        <v>1</v>
      </c>
      <c r="B6" s="236"/>
      <c r="C6" s="229">
        <f>COUNTIF(E20:HO20,"F")</f>
        <v>0</v>
      </c>
      <c r="D6" s="219"/>
      <c r="E6" s="218">
        <f>SUM(L6,- A6,- C6)</f>
        <v>0</v>
      </c>
      <c r="F6" s="219"/>
      <c r="G6" s="219"/>
      <c r="H6" s="228"/>
      <c r="I6" s="152">
        <f>COUNTIF(E19:HM19,"N")</f>
        <v>1</v>
      </c>
      <c r="J6" s="152">
        <f>COUNTIF(E19:HM19,"A")</f>
        <v>0</v>
      </c>
      <c r="K6" s="152">
        <f>COUNTIF(E19:HO19,"B")</f>
        <v>0</v>
      </c>
      <c r="L6" s="218">
        <f>COUNTA(E8:P8)</f>
        <v>1</v>
      </c>
      <c r="M6" s="219"/>
      <c r="N6" s="219"/>
      <c r="O6" s="219"/>
      <c r="P6" s="219"/>
      <c r="Q6" s="219"/>
      <c r="R6" s="220"/>
      <c r="S6" s="153"/>
    </row>
    <row r="7" spans="1:20" ht="11.25" thickBot="1"/>
    <row r="8" spans="1:20" ht="46.5" customHeight="1" thickTop="1" thickBot="1">
      <c r="A8" s="127"/>
      <c r="B8" s="123"/>
      <c r="C8" s="124"/>
      <c r="D8" s="125"/>
      <c r="E8" s="126" t="s">
        <v>31</v>
      </c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70"/>
      <c r="S8" s="153"/>
    </row>
    <row r="9" spans="1:20" ht="13.5" customHeight="1">
      <c r="A9" s="119" t="s">
        <v>108</v>
      </c>
      <c r="B9" s="120" t="s">
        <v>223</v>
      </c>
      <c r="C9" s="121"/>
      <c r="D9" s="122"/>
      <c r="E9" s="110" t="s">
        <v>72</v>
      </c>
      <c r="F9" s="110"/>
      <c r="G9" s="110"/>
      <c r="H9" s="128"/>
      <c r="I9" s="128"/>
      <c r="J9" s="128"/>
      <c r="K9" s="128"/>
      <c r="L9" s="128"/>
      <c r="M9" s="154"/>
      <c r="N9" s="154"/>
      <c r="O9" s="154"/>
      <c r="P9" s="154"/>
      <c r="Q9" s="154"/>
      <c r="R9" s="128"/>
    </row>
    <row r="10" spans="1:20" ht="13.5" customHeight="1">
      <c r="A10" s="116"/>
      <c r="B10" s="120"/>
      <c r="C10" s="121"/>
      <c r="D10" s="122"/>
      <c r="E10" s="110"/>
      <c r="F10" s="130"/>
      <c r="G10" s="130"/>
      <c r="H10" s="128"/>
      <c r="I10" s="128"/>
      <c r="J10" s="128"/>
      <c r="K10" s="128"/>
      <c r="L10" s="128"/>
      <c r="M10" s="154"/>
      <c r="N10" s="154"/>
      <c r="O10" s="154"/>
      <c r="P10" s="154"/>
      <c r="Q10" s="154"/>
      <c r="R10" s="128"/>
    </row>
    <row r="11" spans="1:20" ht="13.5" customHeight="1" thickBot="1">
      <c r="A11" s="116"/>
      <c r="B11" s="120"/>
      <c r="C11" s="121"/>
      <c r="D11" s="122"/>
      <c r="E11" s="110"/>
      <c r="F11" s="130"/>
      <c r="G11" s="130"/>
      <c r="H11" s="128"/>
      <c r="I11" s="128"/>
      <c r="J11" s="128"/>
      <c r="K11" s="128"/>
      <c r="L11" s="128"/>
      <c r="M11" s="154"/>
      <c r="N11" s="154"/>
      <c r="O11" s="154"/>
      <c r="P11" s="154"/>
      <c r="Q11" s="154"/>
      <c r="R11" s="128"/>
    </row>
    <row r="12" spans="1:20" ht="13.5" customHeight="1">
      <c r="A12" s="119" t="s">
        <v>54</v>
      </c>
      <c r="B12" s="120" t="s">
        <v>222</v>
      </c>
      <c r="C12" s="121"/>
      <c r="D12" s="122"/>
      <c r="E12" s="128"/>
      <c r="F12" s="128"/>
      <c r="G12" s="128"/>
      <c r="H12" s="128"/>
      <c r="I12" s="128"/>
      <c r="J12" s="128"/>
      <c r="K12" s="128"/>
      <c r="L12" s="128"/>
      <c r="M12" s="154"/>
      <c r="N12" s="154"/>
      <c r="O12" s="154"/>
      <c r="P12" s="154"/>
      <c r="Q12" s="154"/>
      <c r="R12" s="128"/>
    </row>
    <row r="13" spans="1:20" ht="13.5" customHeight="1">
      <c r="A13" s="116"/>
      <c r="B13" s="158"/>
      <c r="C13" s="155">
        <v>2015</v>
      </c>
      <c r="D13" s="156"/>
      <c r="E13" s="110" t="s">
        <v>72</v>
      </c>
      <c r="F13" s="110"/>
      <c r="G13" s="110"/>
      <c r="H13" s="110"/>
      <c r="I13" s="110"/>
      <c r="J13" s="110"/>
      <c r="K13" s="110"/>
      <c r="L13" s="110"/>
      <c r="M13" s="157"/>
      <c r="N13" s="157"/>
      <c r="O13" s="157"/>
      <c r="P13" s="157"/>
      <c r="Q13" s="157"/>
      <c r="R13" s="110"/>
    </row>
    <row r="14" spans="1:20" ht="13.5" customHeight="1" thickBot="1">
      <c r="A14" s="116"/>
      <c r="B14" s="81"/>
      <c r="C14" s="82"/>
      <c r="D14" s="83"/>
      <c r="E14" s="129"/>
      <c r="F14" s="129"/>
      <c r="G14" s="129"/>
      <c r="H14" s="129"/>
      <c r="I14" s="129"/>
      <c r="J14" s="129"/>
      <c r="K14" s="129"/>
      <c r="L14" s="129"/>
      <c r="M14" s="160"/>
      <c r="N14" s="160"/>
      <c r="O14" s="160"/>
      <c r="P14" s="160"/>
      <c r="Q14" s="160"/>
      <c r="R14" s="129"/>
    </row>
    <row r="15" spans="1:20" ht="13.5" customHeight="1" thickTop="1">
      <c r="A15" s="118" t="s">
        <v>55</v>
      </c>
      <c r="B15" s="87" t="s">
        <v>221</v>
      </c>
      <c r="C15" s="85"/>
      <c r="D15" s="86"/>
      <c r="E15" s="130"/>
      <c r="F15" s="130"/>
      <c r="G15" s="130"/>
      <c r="H15" s="130"/>
      <c r="I15" s="130"/>
      <c r="J15" s="130"/>
      <c r="K15" s="130"/>
      <c r="L15" s="130"/>
      <c r="M15" s="161"/>
      <c r="N15" s="161"/>
      <c r="O15" s="161"/>
      <c r="P15" s="161"/>
      <c r="Q15" s="161"/>
      <c r="R15" s="130"/>
    </row>
    <row r="16" spans="1:20" ht="13.5" customHeight="1">
      <c r="A16" s="117"/>
      <c r="B16" s="87"/>
      <c r="C16" s="88" t="s">
        <v>224</v>
      </c>
      <c r="D16" s="89">
        <v>12</v>
      </c>
      <c r="E16" s="110" t="s">
        <v>72</v>
      </c>
      <c r="F16" s="110"/>
      <c r="G16" s="110"/>
      <c r="H16" s="110"/>
      <c r="I16" s="110"/>
      <c r="J16" s="110"/>
      <c r="K16" s="110"/>
      <c r="L16" s="110"/>
      <c r="M16" s="157"/>
      <c r="N16" s="157"/>
      <c r="O16" s="157"/>
      <c r="P16" s="157"/>
      <c r="Q16" s="157"/>
      <c r="R16" s="110"/>
    </row>
    <row r="17" spans="1:18" ht="13.5" customHeight="1">
      <c r="A17" s="117"/>
      <c r="B17" s="87"/>
      <c r="C17" s="88" t="s">
        <v>225</v>
      </c>
      <c r="D17" s="89">
        <v>6</v>
      </c>
      <c r="E17" s="110" t="s">
        <v>72</v>
      </c>
      <c r="F17" s="110"/>
      <c r="G17" s="110"/>
      <c r="H17" s="110"/>
      <c r="I17" s="110"/>
      <c r="J17" s="110"/>
      <c r="K17" s="110"/>
      <c r="L17" s="110"/>
      <c r="M17" s="157"/>
      <c r="N17" s="157"/>
      <c r="O17" s="157"/>
      <c r="P17" s="157"/>
      <c r="Q17" s="157"/>
      <c r="R17" s="110"/>
    </row>
    <row r="18" spans="1:18" ht="13.5" customHeight="1" thickBot="1">
      <c r="A18" s="117"/>
      <c r="B18" s="87"/>
      <c r="C18" s="88"/>
      <c r="D18" s="89"/>
      <c r="E18" s="110"/>
      <c r="F18" s="110"/>
      <c r="G18" s="110"/>
      <c r="H18" s="110"/>
      <c r="I18" s="110"/>
      <c r="J18" s="110"/>
      <c r="K18" s="110"/>
      <c r="L18" s="110"/>
      <c r="M18" s="157"/>
      <c r="N18" s="157"/>
      <c r="O18" s="157"/>
      <c r="P18" s="157"/>
      <c r="Q18" s="157"/>
      <c r="R18" s="110"/>
    </row>
    <row r="19" spans="1:18" ht="13.5" customHeight="1" thickTop="1">
      <c r="A19" s="118" t="s">
        <v>36</v>
      </c>
      <c r="B19" s="255" t="s">
        <v>37</v>
      </c>
      <c r="C19" s="256"/>
      <c r="D19" s="257"/>
      <c r="E19" s="169" t="s">
        <v>38</v>
      </c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</row>
    <row r="20" spans="1:18" ht="13.5" customHeight="1">
      <c r="A20" s="117"/>
      <c r="B20" s="224" t="s">
        <v>41</v>
      </c>
      <c r="C20" s="225"/>
      <c r="D20" s="226"/>
      <c r="E20" s="110" t="s">
        <v>42</v>
      </c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</row>
    <row r="21" spans="1:18" ht="64.5" customHeight="1">
      <c r="A21" s="117"/>
      <c r="B21" s="209" t="s">
        <v>43</v>
      </c>
      <c r="C21" s="210"/>
      <c r="D21" s="211"/>
      <c r="E21" s="90">
        <v>42334</v>
      </c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</row>
    <row r="22" spans="1:18" ht="13.5" customHeight="1">
      <c r="A22" s="115"/>
    </row>
    <row r="39" spans="2:4" ht="24" customHeight="1">
      <c r="B39" s="75"/>
      <c r="D39" s="75"/>
    </row>
    <row r="40" spans="2:4" ht="39" customHeight="1">
      <c r="B40" s="75"/>
      <c r="D40" s="75"/>
    </row>
    <row r="52" spans="2:4" ht="57" customHeight="1">
      <c r="B52" s="75"/>
      <c r="D52" s="75"/>
    </row>
    <row r="53" spans="2:4" ht="10.5">
      <c r="B53" s="75"/>
      <c r="D53" s="75"/>
    </row>
    <row r="54" spans="2:4" ht="10.5">
      <c r="B54" s="75"/>
      <c r="D54" s="75"/>
    </row>
  </sheetData>
  <mergeCells count="22">
    <mergeCell ref="B21:D21"/>
    <mergeCell ref="A6:B6"/>
    <mergeCell ref="C6:D6"/>
    <mergeCell ref="E6:H6"/>
    <mergeCell ref="L6:R6"/>
    <mergeCell ref="B19:D19"/>
    <mergeCell ref="B20:D20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20:R20">
      <formula1>"P,F, "</formula1>
    </dataValidation>
    <dataValidation type="list" allowBlank="1" showInputMessage="1" showErrorMessage="1" sqref="E19:R19">
      <formula1>"N,A,B, "</formula1>
    </dataValidation>
    <dataValidation type="list" allowBlank="1" showInputMessage="1" showErrorMessage="1" sqref="H12:H13 E14:H18 E9:G13 I12:R18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topLeftCell="A4" zoomScaleNormal="100" workbookViewId="0">
      <selection activeCell="C4" sqref="C4:R4"/>
    </sheetView>
  </sheetViews>
  <sheetFormatPr defaultRowHeight="13.5" customHeight="1"/>
  <cols>
    <col min="1" max="1" width="10.5" style="75" customWidth="1"/>
    <col min="2" max="2" width="13.375" style="78" customWidth="1"/>
    <col min="3" max="3" width="15.375" style="75" customWidth="1"/>
    <col min="4" max="4" width="22.625" style="76" customWidth="1"/>
    <col min="5" max="6" width="2.875" style="75" customWidth="1"/>
    <col min="7" max="7" width="2.625" style="75" customWidth="1"/>
    <col min="8" max="19" width="2.875" style="75" customWidth="1"/>
    <col min="20" max="16384" width="9" style="75"/>
  </cols>
  <sheetData>
    <row r="1" spans="1:20" ht="13.5" customHeight="1" thickBot="1">
      <c r="A1" s="73"/>
      <c r="B1" s="74"/>
    </row>
    <row r="2" spans="1:20" ht="13.5" customHeight="1">
      <c r="A2" s="231" t="s">
        <v>49</v>
      </c>
      <c r="B2" s="232"/>
      <c r="C2" s="233" t="s">
        <v>141</v>
      </c>
      <c r="D2" s="234"/>
      <c r="E2" s="249" t="s">
        <v>14</v>
      </c>
      <c r="F2" s="250"/>
      <c r="G2" s="250"/>
      <c r="H2" s="251"/>
      <c r="I2" s="239" t="str">
        <f>C2</f>
        <v>AdminGetTopProjectList</v>
      </c>
      <c r="J2" s="240"/>
      <c r="K2" s="240"/>
      <c r="L2" s="240"/>
      <c r="M2" s="240"/>
      <c r="N2" s="240"/>
      <c r="O2" s="240"/>
      <c r="P2" s="240"/>
      <c r="Q2" s="240"/>
      <c r="R2" s="241"/>
      <c r="T2" s="77"/>
    </row>
    <row r="3" spans="1:20" ht="30" customHeight="1">
      <c r="A3" s="237" t="s">
        <v>50</v>
      </c>
      <c r="B3" s="238"/>
      <c r="C3" s="245" t="str">
        <f>Cover!F4</f>
        <v>HuyNMSE02723</v>
      </c>
      <c r="D3" s="246"/>
      <c r="E3" s="252" t="s">
        <v>51</v>
      </c>
      <c r="F3" s="253"/>
      <c r="G3" s="253"/>
      <c r="H3" s="254"/>
      <c r="I3" s="242" t="str">
        <f>C3</f>
        <v>HuyNMSE02723</v>
      </c>
      <c r="J3" s="243"/>
      <c r="K3" s="243"/>
      <c r="L3" s="243"/>
      <c r="M3" s="243"/>
      <c r="N3" s="243"/>
      <c r="O3" s="243"/>
      <c r="P3" s="243"/>
      <c r="Q3" s="243"/>
      <c r="R3" s="244"/>
    </row>
    <row r="4" spans="1:20" ht="13.5" customHeight="1">
      <c r="A4" s="237" t="s">
        <v>52</v>
      </c>
      <c r="B4" s="238"/>
      <c r="C4" s="212"/>
      <c r="D4" s="212"/>
      <c r="E4" s="213"/>
      <c r="F4" s="213"/>
      <c r="G4" s="213"/>
      <c r="H4" s="213"/>
      <c r="I4" s="212"/>
      <c r="J4" s="212"/>
      <c r="K4" s="212"/>
      <c r="L4" s="212"/>
      <c r="M4" s="212"/>
      <c r="N4" s="212"/>
      <c r="O4" s="212"/>
      <c r="P4" s="212"/>
      <c r="Q4" s="212"/>
      <c r="R4" s="214"/>
    </row>
    <row r="5" spans="1:20" ht="13.5" customHeight="1">
      <c r="A5" s="247" t="s">
        <v>20</v>
      </c>
      <c r="B5" s="248"/>
      <c r="C5" s="230" t="s">
        <v>21</v>
      </c>
      <c r="D5" s="216"/>
      <c r="E5" s="215" t="s">
        <v>22</v>
      </c>
      <c r="F5" s="216"/>
      <c r="G5" s="216"/>
      <c r="H5" s="227"/>
      <c r="I5" s="216" t="s">
        <v>53</v>
      </c>
      <c r="J5" s="216"/>
      <c r="K5" s="216"/>
      <c r="L5" s="215" t="s">
        <v>23</v>
      </c>
      <c r="M5" s="216"/>
      <c r="N5" s="216"/>
      <c r="O5" s="216"/>
      <c r="P5" s="216"/>
      <c r="Q5" s="216"/>
      <c r="R5" s="217"/>
      <c r="T5" s="77"/>
    </row>
    <row r="6" spans="1:20" ht="13.5" customHeight="1" thickBot="1">
      <c r="A6" s="235">
        <f>COUNTIF(E23:HM23,"P")</f>
        <v>1</v>
      </c>
      <c r="B6" s="236"/>
      <c r="C6" s="229">
        <f>COUNTIF(E23:HO23,"F")</f>
        <v>0</v>
      </c>
      <c r="D6" s="219"/>
      <c r="E6" s="218">
        <f>SUM(L6,- A6,- C6)</f>
        <v>0</v>
      </c>
      <c r="F6" s="219"/>
      <c r="G6" s="219"/>
      <c r="H6" s="228"/>
      <c r="I6" s="152">
        <f>COUNTIF(E22:HM22,"N")</f>
        <v>1</v>
      </c>
      <c r="J6" s="152">
        <f>COUNTIF(E22:HM22,"A")</f>
        <v>0</v>
      </c>
      <c r="K6" s="152">
        <f>COUNTIF(E22:HO22,"B")</f>
        <v>0</v>
      </c>
      <c r="L6" s="218">
        <f>COUNTA(E8:P8)</f>
        <v>1</v>
      </c>
      <c r="M6" s="219"/>
      <c r="N6" s="219"/>
      <c r="O6" s="219"/>
      <c r="P6" s="219"/>
      <c r="Q6" s="219"/>
      <c r="R6" s="220"/>
      <c r="S6" s="153"/>
    </row>
    <row r="7" spans="1:20" ht="11.25" thickBot="1"/>
    <row r="8" spans="1:20" ht="46.5" customHeight="1" thickTop="1" thickBot="1">
      <c r="A8" s="127"/>
      <c r="B8" s="123"/>
      <c r="C8" s="124"/>
      <c r="D8" s="125"/>
      <c r="E8" s="126" t="s">
        <v>31</v>
      </c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70"/>
      <c r="S8" s="153"/>
    </row>
    <row r="9" spans="1:20" ht="13.5" customHeight="1">
      <c r="A9" s="119" t="s">
        <v>108</v>
      </c>
      <c r="B9" s="120" t="s">
        <v>220</v>
      </c>
      <c r="C9" s="121"/>
      <c r="D9" s="122"/>
      <c r="E9" s="110" t="s">
        <v>72</v>
      </c>
      <c r="F9" s="110"/>
      <c r="G9" s="110"/>
      <c r="H9" s="128"/>
      <c r="I9" s="128"/>
      <c r="J9" s="128"/>
      <c r="K9" s="128"/>
      <c r="L9" s="128"/>
      <c r="M9" s="154"/>
      <c r="N9" s="154"/>
      <c r="O9" s="154"/>
      <c r="P9" s="154"/>
      <c r="Q9" s="154"/>
      <c r="R9" s="128"/>
    </row>
    <row r="10" spans="1:20" ht="13.5" customHeight="1">
      <c r="A10" s="116"/>
      <c r="B10" s="120"/>
      <c r="C10" s="121"/>
      <c r="D10" s="122"/>
      <c r="E10" s="110"/>
      <c r="F10" s="130"/>
      <c r="G10" s="130"/>
      <c r="H10" s="128"/>
      <c r="I10" s="128"/>
      <c r="J10" s="128"/>
      <c r="K10" s="128"/>
      <c r="L10" s="128"/>
      <c r="M10" s="154"/>
      <c r="N10" s="154"/>
      <c r="O10" s="154"/>
      <c r="P10" s="154"/>
      <c r="Q10" s="154"/>
      <c r="R10" s="128"/>
    </row>
    <row r="11" spans="1:20" ht="13.5" customHeight="1">
      <c r="A11" s="116"/>
      <c r="B11" s="120"/>
      <c r="C11" s="121"/>
      <c r="D11" s="122"/>
      <c r="E11" s="110"/>
      <c r="F11" s="130"/>
      <c r="G11" s="130"/>
      <c r="H11" s="128"/>
      <c r="I11" s="128"/>
      <c r="J11" s="128"/>
      <c r="K11" s="128"/>
      <c r="L11" s="128"/>
      <c r="M11" s="154"/>
      <c r="N11" s="154"/>
      <c r="O11" s="154"/>
      <c r="P11" s="154"/>
      <c r="Q11" s="154"/>
      <c r="R11" s="128"/>
    </row>
    <row r="12" spans="1:20" ht="13.5" customHeight="1">
      <c r="A12" s="116"/>
      <c r="B12" s="120"/>
      <c r="C12" s="121"/>
      <c r="D12" s="122"/>
      <c r="E12" s="110"/>
      <c r="F12" s="130"/>
      <c r="G12" s="130"/>
      <c r="H12" s="128"/>
      <c r="I12" s="128"/>
      <c r="J12" s="128"/>
      <c r="K12" s="128"/>
      <c r="L12" s="128"/>
      <c r="M12" s="154"/>
      <c r="N12" s="154"/>
      <c r="O12" s="154"/>
      <c r="P12" s="154"/>
      <c r="Q12" s="154"/>
      <c r="R12" s="128"/>
    </row>
    <row r="13" spans="1:20" ht="13.5" customHeight="1" thickBot="1">
      <c r="A13" s="116"/>
      <c r="B13" s="120"/>
      <c r="C13" s="121"/>
      <c r="D13" s="122"/>
      <c r="E13" s="110"/>
      <c r="F13" s="130"/>
      <c r="G13" s="130"/>
      <c r="H13" s="128"/>
      <c r="I13" s="128"/>
      <c r="J13" s="128"/>
      <c r="K13" s="128"/>
      <c r="L13" s="128"/>
      <c r="M13" s="154"/>
      <c r="N13" s="154"/>
      <c r="O13" s="154"/>
      <c r="P13" s="154"/>
      <c r="Q13" s="154"/>
      <c r="R13" s="128"/>
    </row>
    <row r="14" spans="1:20" ht="13.5" customHeight="1">
      <c r="A14" s="119" t="s">
        <v>54</v>
      </c>
      <c r="B14" s="120"/>
      <c r="C14" s="121"/>
      <c r="D14" s="122"/>
      <c r="E14" s="128"/>
      <c r="F14" s="128"/>
      <c r="G14" s="128"/>
      <c r="H14" s="128"/>
      <c r="I14" s="128"/>
      <c r="J14" s="128"/>
      <c r="K14" s="128"/>
      <c r="L14" s="128"/>
      <c r="M14" s="154"/>
      <c r="N14" s="154"/>
      <c r="O14" s="154"/>
      <c r="P14" s="154"/>
      <c r="Q14" s="154"/>
      <c r="R14" s="128"/>
    </row>
    <row r="15" spans="1:20" ht="13.5" customHeight="1">
      <c r="A15" s="116"/>
      <c r="B15" s="158"/>
      <c r="C15" s="155"/>
      <c r="D15" s="156"/>
      <c r="E15" s="110"/>
      <c r="F15" s="110"/>
      <c r="G15" s="110"/>
      <c r="H15" s="110"/>
      <c r="I15" s="110"/>
      <c r="J15" s="110"/>
      <c r="K15" s="110"/>
      <c r="L15" s="110"/>
      <c r="M15" s="157"/>
      <c r="N15" s="157"/>
      <c r="O15" s="157"/>
      <c r="P15" s="157"/>
      <c r="Q15" s="157"/>
      <c r="R15" s="110"/>
    </row>
    <row r="16" spans="1:20" ht="13.5" customHeight="1">
      <c r="A16" s="116"/>
      <c r="B16" s="183"/>
      <c r="C16" s="184"/>
      <c r="D16" s="185"/>
      <c r="E16" s="173"/>
      <c r="F16" s="173"/>
      <c r="G16" s="173"/>
      <c r="H16" s="173"/>
      <c r="I16" s="173"/>
      <c r="J16" s="173"/>
      <c r="K16" s="173"/>
      <c r="L16" s="173"/>
      <c r="M16" s="174"/>
      <c r="N16" s="174"/>
      <c r="O16" s="174"/>
      <c r="P16" s="174"/>
      <c r="Q16" s="174"/>
      <c r="R16" s="173"/>
    </row>
    <row r="17" spans="1:18" ht="13.5" customHeight="1" thickBot="1">
      <c r="A17" s="116"/>
      <c r="B17" s="81"/>
      <c r="C17" s="82"/>
      <c r="D17" s="83"/>
      <c r="E17" s="129"/>
      <c r="F17" s="129"/>
      <c r="G17" s="129"/>
      <c r="H17" s="129"/>
      <c r="I17" s="129"/>
      <c r="J17" s="129"/>
      <c r="K17" s="129"/>
      <c r="L17" s="129"/>
      <c r="M17" s="160"/>
      <c r="N17" s="160"/>
      <c r="O17" s="160"/>
      <c r="P17" s="160"/>
      <c r="Q17" s="160"/>
      <c r="R17" s="129"/>
    </row>
    <row r="18" spans="1:18" ht="13.5" customHeight="1" thickTop="1">
      <c r="A18" s="118" t="s">
        <v>55</v>
      </c>
      <c r="B18" s="87" t="s">
        <v>205</v>
      </c>
      <c r="C18" s="85"/>
      <c r="D18" s="86"/>
      <c r="E18" s="130"/>
      <c r="F18" s="130"/>
      <c r="G18" s="130"/>
      <c r="H18" s="130"/>
      <c r="I18" s="130"/>
      <c r="J18" s="130"/>
      <c r="K18" s="130"/>
      <c r="L18" s="130"/>
      <c r="M18" s="161"/>
      <c r="N18" s="161"/>
      <c r="O18" s="161"/>
      <c r="P18" s="161"/>
      <c r="Q18" s="161"/>
      <c r="R18" s="130"/>
    </row>
    <row r="19" spans="1:18" ht="13.5" customHeight="1">
      <c r="A19" s="117"/>
      <c r="B19" s="87"/>
      <c r="C19" s="88" t="s">
        <v>219</v>
      </c>
      <c r="D19" s="89">
        <v>5</v>
      </c>
      <c r="E19" s="110" t="s">
        <v>72</v>
      </c>
      <c r="F19" s="110"/>
      <c r="G19" s="110"/>
      <c r="H19" s="110"/>
      <c r="I19" s="110"/>
      <c r="J19" s="110"/>
      <c r="K19" s="110"/>
      <c r="L19" s="110"/>
      <c r="M19" s="157"/>
      <c r="N19" s="157"/>
      <c r="O19" s="157"/>
      <c r="P19" s="157"/>
      <c r="Q19" s="157"/>
      <c r="R19" s="110"/>
    </row>
    <row r="20" spans="1:18" ht="13.5" customHeight="1">
      <c r="A20" s="117"/>
      <c r="B20" s="87"/>
      <c r="C20" s="88"/>
      <c r="D20" s="89"/>
      <c r="E20" s="110"/>
      <c r="F20" s="110"/>
      <c r="G20" s="110"/>
      <c r="H20" s="110"/>
      <c r="I20" s="110"/>
      <c r="J20" s="110"/>
      <c r="K20" s="110"/>
      <c r="L20" s="110"/>
      <c r="M20" s="157"/>
      <c r="N20" s="157"/>
      <c r="O20" s="157"/>
      <c r="P20" s="157"/>
      <c r="Q20" s="157"/>
      <c r="R20" s="110"/>
    </row>
    <row r="21" spans="1:18" ht="13.5" customHeight="1" thickBot="1">
      <c r="A21" s="117"/>
      <c r="B21" s="87"/>
      <c r="C21" s="88"/>
      <c r="D21" s="89"/>
      <c r="E21" s="110"/>
      <c r="F21" s="110"/>
      <c r="G21" s="110"/>
      <c r="H21" s="110"/>
      <c r="I21" s="110"/>
      <c r="J21" s="110"/>
      <c r="K21" s="110"/>
      <c r="L21" s="110"/>
      <c r="M21" s="157"/>
      <c r="N21" s="157"/>
      <c r="O21" s="157"/>
      <c r="P21" s="157"/>
      <c r="Q21" s="157"/>
      <c r="R21" s="110"/>
    </row>
    <row r="22" spans="1:18" ht="13.5" customHeight="1" thickTop="1">
      <c r="A22" s="118" t="s">
        <v>36</v>
      </c>
      <c r="B22" s="255" t="s">
        <v>37</v>
      </c>
      <c r="C22" s="256"/>
      <c r="D22" s="257"/>
      <c r="E22" s="169" t="s">
        <v>38</v>
      </c>
      <c r="F22" s="169"/>
      <c r="G22" s="169"/>
      <c r="H22" s="169"/>
      <c r="I22" s="169"/>
      <c r="J22" s="169"/>
      <c r="K22" s="169"/>
      <c r="L22" s="169"/>
      <c r="M22" s="169"/>
      <c r="N22" s="169"/>
      <c r="O22" s="169"/>
      <c r="P22" s="169"/>
      <c r="Q22" s="169"/>
      <c r="R22" s="169"/>
    </row>
    <row r="23" spans="1:18" ht="13.5" customHeight="1">
      <c r="A23" s="117"/>
      <c r="B23" s="224" t="s">
        <v>41</v>
      </c>
      <c r="C23" s="225"/>
      <c r="D23" s="226"/>
      <c r="E23" s="110" t="s">
        <v>42</v>
      </c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</row>
    <row r="24" spans="1:18" ht="64.5" customHeight="1">
      <c r="A24" s="117"/>
      <c r="B24" s="209" t="s">
        <v>43</v>
      </c>
      <c r="C24" s="210"/>
      <c r="D24" s="211"/>
      <c r="E24" s="90">
        <v>42334</v>
      </c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 ht="13.5" customHeight="1">
      <c r="A25" s="115"/>
    </row>
    <row r="42" spans="2:4" ht="24" customHeight="1">
      <c r="B42" s="75"/>
      <c r="D42" s="75"/>
    </row>
    <row r="43" spans="2:4" ht="39" customHeight="1">
      <c r="B43" s="75"/>
      <c r="D43" s="75"/>
    </row>
    <row r="55" spans="2:4" ht="57" customHeight="1">
      <c r="B55" s="75"/>
      <c r="D55" s="75"/>
    </row>
    <row r="56" spans="2:4" ht="10.5">
      <c r="B56" s="75"/>
      <c r="D56" s="75"/>
    </row>
    <row r="57" spans="2:4" ht="10.5">
      <c r="B57" s="75"/>
      <c r="D57" s="75"/>
    </row>
  </sheetData>
  <mergeCells count="22">
    <mergeCell ref="B24:D24"/>
    <mergeCell ref="A6:B6"/>
    <mergeCell ref="C6:D6"/>
    <mergeCell ref="E6:H6"/>
    <mergeCell ref="L6:R6"/>
    <mergeCell ref="B22:D22"/>
    <mergeCell ref="B23:D23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9:G16 I14:R21 H14:H16 E17:H21">
      <formula1>"O, "</formula1>
    </dataValidation>
    <dataValidation type="list" allowBlank="1" showInputMessage="1" showErrorMessage="1" sqref="E22:R22">
      <formula1>"N,A,B, "</formula1>
    </dataValidation>
    <dataValidation type="list" allowBlank="1" showInputMessage="1" showErrorMessage="1" sqref="E23:R23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zoomScaleNormal="100" workbookViewId="0">
      <selection activeCell="M21" sqref="M21"/>
    </sheetView>
  </sheetViews>
  <sheetFormatPr defaultRowHeight="13.5" customHeight="1"/>
  <cols>
    <col min="1" max="1" width="10.5" style="75" customWidth="1"/>
    <col min="2" max="2" width="13.375" style="78" customWidth="1"/>
    <col min="3" max="3" width="15.375" style="75" customWidth="1"/>
    <col min="4" max="4" width="22.625" style="76" customWidth="1"/>
    <col min="5" max="6" width="2.875" style="75" customWidth="1"/>
    <col min="7" max="7" width="2.625" style="75" customWidth="1"/>
    <col min="8" max="19" width="2.875" style="75" customWidth="1"/>
    <col min="20" max="16384" width="9" style="75"/>
  </cols>
  <sheetData>
    <row r="1" spans="1:20" ht="13.5" customHeight="1" thickBot="1">
      <c r="A1" s="73"/>
      <c r="B1" s="74"/>
    </row>
    <row r="2" spans="1:20" ht="13.5" customHeight="1">
      <c r="A2" s="231" t="s">
        <v>49</v>
      </c>
      <c r="B2" s="232"/>
      <c r="C2" s="233" t="s">
        <v>140</v>
      </c>
      <c r="D2" s="234"/>
      <c r="E2" s="249" t="s">
        <v>14</v>
      </c>
      <c r="F2" s="250"/>
      <c r="G2" s="250"/>
      <c r="H2" s="251"/>
      <c r="I2" s="239" t="str">
        <f>C2</f>
        <v>AdminDashboardInfo</v>
      </c>
      <c r="J2" s="240"/>
      <c r="K2" s="240"/>
      <c r="L2" s="240"/>
      <c r="M2" s="240"/>
      <c r="N2" s="240"/>
      <c r="O2" s="240"/>
      <c r="P2" s="240"/>
      <c r="Q2" s="240"/>
      <c r="R2" s="241"/>
      <c r="T2" s="77"/>
    </row>
    <row r="3" spans="1:20" ht="30" customHeight="1">
      <c r="A3" s="237" t="s">
        <v>50</v>
      </c>
      <c r="B3" s="238"/>
      <c r="C3" s="245" t="str">
        <f>Cover!F4</f>
        <v>HuyNMSE02723</v>
      </c>
      <c r="D3" s="246"/>
      <c r="E3" s="252" t="s">
        <v>51</v>
      </c>
      <c r="F3" s="253"/>
      <c r="G3" s="253"/>
      <c r="H3" s="254"/>
      <c r="I3" s="242" t="str">
        <f>C3</f>
        <v>HuyNMSE02723</v>
      </c>
      <c r="J3" s="243"/>
      <c r="K3" s="243"/>
      <c r="L3" s="243"/>
      <c r="M3" s="243"/>
      <c r="N3" s="243"/>
      <c r="O3" s="243"/>
      <c r="P3" s="243"/>
      <c r="Q3" s="243"/>
      <c r="R3" s="244"/>
    </row>
    <row r="4" spans="1:20" ht="13.5" customHeight="1">
      <c r="A4" s="237" t="s">
        <v>52</v>
      </c>
      <c r="B4" s="238"/>
      <c r="C4" s="212"/>
      <c r="D4" s="212"/>
      <c r="E4" s="213"/>
      <c r="F4" s="213"/>
      <c r="G4" s="213"/>
      <c r="H4" s="213"/>
      <c r="I4" s="212"/>
      <c r="J4" s="212"/>
      <c r="K4" s="212"/>
      <c r="L4" s="212"/>
      <c r="M4" s="212"/>
      <c r="N4" s="212"/>
      <c r="O4" s="212"/>
      <c r="P4" s="212"/>
      <c r="Q4" s="212"/>
      <c r="R4" s="214"/>
    </row>
    <row r="5" spans="1:20" ht="13.5" customHeight="1">
      <c r="A5" s="247" t="s">
        <v>20</v>
      </c>
      <c r="B5" s="248"/>
      <c r="C5" s="230" t="s">
        <v>21</v>
      </c>
      <c r="D5" s="216"/>
      <c r="E5" s="215" t="s">
        <v>22</v>
      </c>
      <c r="F5" s="216"/>
      <c r="G5" s="216"/>
      <c r="H5" s="227"/>
      <c r="I5" s="216" t="s">
        <v>53</v>
      </c>
      <c r="J5" s="216"/>
      <c r="K5" s="216"/>
      <c r="L5" s="215" t="s">
        <v>23</v>
      </c>
      <c r="M5" s="216"/>
      <c r="N5" s="216"/>
      <c r="O5" s="216"/>
      <c r="P5" s="216"/>
      <c r="Q5" s="216"/>
      <c r="R5" s="217"/>
      <c r="T5" s="77"/>
    </row>
    <row r="6" spans="1:20" ht="13.5" customHeight="1" thickBot="1">
      <c r="A6" s="235">
        <f>COUNTIF(E23:HM23,"P")</f>
        <v>1</v>
      </c>
      <c r="B6" s="236"/>
      <c r="C6" s="229">
        <f>COUNTIF(E23:HO23,"F")</f>
        <v>0</v>
      </c>
      <c r="D6" s="219"/>
      <c r="E6" s="218">
        <f>SUM(L6,- A6,- C6)</f>
        <v>0</v>
      </c>
      <c r="F6" s="219"/>
      <c r="G6" s="219"/>
      <c r="H6" s="228"/>
      <c r="I6" s="152">
        <f>COUNTIF(E22:HM22,"N")</f>
        <v>1</v>
      </c>
      <c r="J6" s="152">
        <f>COUNTIF(E22:HM22,"A")</f>
        <v>0</v>
      </c>
      <c r="K6" s="152">
        <f>COUNTIF(E22:HO22,"B")</f>
        <v>0</v>
      </c>
      <c r="L6" s="218">
        <f>COUNTA(E8:P8)</f>
        <v>1</v>
      </c>
      <c r="M6" s="219"/>
      <c r="N6" s="219"/>
      <c r="O6" s="219"/>
      <c r="P6" s="219"/>
      <c r="Q6" s="219"/>
      <c r="R6" s="220"/>
      <c r="S6" s="153"/>
    </row>
    <row r="7" spans="1:20" ht="11.25" thickBot="1"/>
    <row r="8" spans="1:20" ht="46.5" customHeight="1" thickTop="1" thickBot="1">
      <c r="A8" s="127"/>
      <c r="B8" s="123"/>
      <c r="C8" s="124"/>
      <c r="D8" s="125"/>
      <c r="E8" s="126" t="s">
        <v>31</v>
      </c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70"/>
      <c r="S8" s="153"/>
    </row>
    <row r="9" spans="1:20" ht="13.5" customHeight="1">
      <c r="A9" s="119" t="s">
        <v>108</v>
      </c>
      <c r="B9" s="120" t="s">
        <v>207</v>
      </c>
      <c r="C9" s="121"/>
      <c r="D9" s="122"/>
      <c r="E9" s="110" t="s">
        <v>72</v>
      </c>
      <c r="F9" s="110"/>
      <c r="G9" s="110"/>
      <c r="H9" s="128"/>
      <c r="I9" s="128"/>
      <c r="J9" s="128"/>
      <c r="K9" s="128"/>
      <c r="L9" s="128"/>
      <c r="M9" s="154"/>
      <c r="N9" s="154"/>
      <c r="O9" s="154"/>
      <c r="P9" s="154"/>
      <c r="Q9" s="154"/>
      <c r="R9" s="128"/>
    </row>
    <row r="10" spans="1:20" ht="13.5" customHeight="1">
      <c r="A10" s="116"/>
      <c r="B10" s="120" t="s">
        <v>216</v>
      </c>
      <c r="C10" s="121"/>
      <c r="D10" s="122"/>
      <c r="E10" s="110" t="s">
        <v>72</v>
      </c>
      <c r="F10" s="130"/>
      <c r="G10" s="130"/>
      <c r="H10" s="128"/>
      <c r="I10" s="128"/>
      <c r="J10" s="128"/>
      <c r="K10" s="128"/>
      <c r="L10" s="128"/>
      <c r="M10" s="154"/>
      <c r="N10" s="154"/>
      <c r="O10" s="154"/>
      <c r="P10" s="154"/>
      <c r="Q10" s="154"/>
      <c r="R10" s="128"/>
    </row>
    <row r="11" spans="1:20" ht="13.5" customHeight="1">
      <c r="A11" s="116"/>
      <c r="B11" s="120" t="s">
        <v>217</v>
      </c>
      <c r="C11" s="121"/>
      <c r="D11" s="122"/>
      <c r="E11" s="110" t="s">
        <v>72</v>
      </c>
      <c r="F11" s="130"/>
      <c r="G11" s="130"/>
      <c r="H11" s="128"/>
      <c r="I11" s="128"/>
      <c r="J11" s="128"/>
      <c r="K11" s="128"/>
      <c r="L11" s="128"/>
      <c r="M11" s="154"/>
      <c r="N11" s="154"/>
      <c r="O11" s="154"/>
      <c r="P11" s="154"/>
      <c r="Q11" s="154"/>
      <c r="R11" s="128"/>
    </row>
    <row r="12" spans="1:20" ht="13.5" customHeight="1">
      <c r="A12" s="116"/>
      <c r="B12" s="120"/>
      <c r="C12" s="121"/>
      <c r="D12" s="122"/>
      <c r="E12" s="110"/>
      <c r="F12" s="130"/>
      <c r="G12" s="130"/>
      <c r="H12" s="128"/>
      <c r="I12" s="128"/>
      <c r="J12" s="128"/>
      <c r="K12" s="128"/>
      <c r="L12" s="128"/>
      <c r="M12" s="154"/>
      <c r="N12" s="154"/>
      <c r="O12" s="154"/>
      <c r="P12" s="154"/>
      <c r="Q12" s="154"/>
      <c r="R12" s="128"/>
    </row>
    <row r="13" spans="1:20" ht="13.5" customHeight="1" thickBot="1">
      <c r="A13" s="116"/>
      <c r="B13" s="120"/>
      <c r="C13" s="121"/>
      <c r="D13" s="122"/>
      <c r="E13" s="110"/>
      <c r="F13" s="130"/>
      <c r="G13" s="130"/>
      <c r="H13" s="128"/>
      <c r="I13" s="128"/>
      <c r="J13" s="128"/>
      <c r="K13" s="128"/>
      <c r="L13" s="128"/>
      <c r="M13" s="154"/>
      <c r="N13" s="154"/>
      <c r="O13" s="154"/>
      <c r="P13" s="154"/>
      <c r="Q13" s="154"/>
      <c r="R13" s="128"/>
    </row>
    <row r="14" spans="1:20" ht="13.5" customHeight="1">
      <c r="A14" s="119" t="s">
        <v>54</v>
      </c>
      <c r="B14" s="120"/>
      <c r="C14" s="121"/>
      <c r="D14" s="122"/>
      <c r="E14" s="128"/>
      <c r="F14" s="128"/>
      <c r="G14" s="128"/>
      <c r="H14" s="128"/>
      <c r="I14" s="128"/>
      <c r="J14" s="128"/>
      <c r="K14" s="128"/>
      <c r="L14" s="128"/>
      <c r="M14" s="154"/>
      <c r="N14" s="154"/>
      <c r="O14" s="154"/>
      <c r="P14" s="154"/>
      <c r="Q14" s="154"/>
      <c r="R14" s="128"/>
    </row>
    <row r="15" spans="1:20" ht="13.5" customHeight="1">
      <c r="A15" s="116"/>
      <c r="B15" s="158"/>
      <c r="C15" s="155"/>
      <c r="D15" s="156"/>
      <c r="E15" s="110"/>
      <c r="F15" s="110"/>
      <c r="G15" s="110"/>
      <c r="H15" s="110"/>
      <c r="I15" s="110"/>
      <c r="J15" s="110"/>
      <c r="K15" s="110"/>
      <c r="L15" s="110"/>
      <c r="M15" s="157"/>
      <c r="N15" s="157"/>
      <c r="O15" s="157"/>
      <c r="P15" s="157"/>
      <c r="Q15" s="157"/>
      <c r="R15" s="110"/>
    </row>
    <row r="16" spans="1:20" ht="13.5" customHeight="1">
      <c r="A16" s="116"/>
      <c r="B16" s="183"/>
      <c r="C16" s="184"/>
      <c r="D16" s="185"/>
      <c r="E16" s="173"/>
      <c r="F16" s="173"/>
      <c r="G16" s="173"/>
      <c r="H16" s="173"/>
      <c r="I16" s="173"/>
      <c r="J16" s="173"/>
      <c r="K16" s="173"/>
      <c r="L16" s="173"/>
      <c r="M16" s="174"/>
      <c r="N16" s="174"/>
      <c r="O16" s="174"/>
      <c r="P16" s="174"/>
      <c r="Q16" s="174"/>
      <c r="R16" s="173"/>
    </row>
    <row r="17" spans="1:18" ht="13.5" customHeight="1" thickBot="1">
      <c r="A17" s="116"/>
      <c r="B17" s="81"/>
      <c r="C17" s="82"/>
      <c r="D17" s="83"/>
      <c r="E17" s="129"/>
      <c r="F17" s="129"/>
      <c r="G17" s="129"/>
      <c r="H17" s="129"/>
      <c r="I17" s="129"/>
      <c r="J17" s="129"/>
      <c r="K17" s="129"/>
      <c r="L17" s="129"/>
      <c r="M17" s="160"/>
      <c r="N17" s="160"/>
      <c r="O17" s="160"/>
      <c r="P17" s="160"/>
      <c r="Q17" s="160"/>
      <c r="R17" s="129"/>
    </row>
    <row r="18" spans="1:18" ht="13.5" customHeight="1" thickTop="1">
      <c r="A18" s="118" t="s">
        <v>55</v>
      </c>
      <c r="B18" s="87" t="s">
        <v>215</v>
      </c>
      <c r="C18" s="85"/>
      <c r="D18" s="86"/>
      <c r="E18" s="130"/>
      <c r="F18" s="130"/>
      <c r="G18" s="130"/>
      <c r="H18" s="130"/>
      <c r="I18" s="130"/>
      <c r="J18" s="130"/>
      <c r="K18" s="130"/>
      <c r="L18" s="130"/>
      <c r="M18" s="161"/>
      <c r="N18" s="161"/>
      <c r="O18" s="161"/>
      <c r="P18" s="161"/>
      <c r="Q18" s="161"/>
      <c r="R18" s="130"/>
    </row>
    <row r="19" spans="1:18" ht="13.5" customHeight="1">
      <c r="A19" s="117"/>
      <c r="B19" s="87"/>
      <c r="C19" s="88" t="s">
        <v>204</v>
      </c>
      <c r="D19" s="89">
        <v>6</v>
      </c>
      <c r="E19" s="110" t="s">
        <v>72</v>
      </c>
      <c r="F19" s="110"/>
      <c r="G19" s="110"/>
      <c r="H19" s="110"/>
      <c r="I19" s="110"/>
      <c r="J19" s="110"/>
      <c r="K19" s="110"/>
      <c r="L19" s="110"/>
      <c r="M19" s="157"/>
      <c r="N19" s="157"/>
      <c r="O19" s="157"/>
      <c r="P19" s="157"/>
      <c r="Q19" s="157"/>
      <c r="R19" s="110"/>
    </row>
    <row r="20" spans="1:18" ht="13.5" customHeight="1">
      <c r="A20" s="117"/>
      <c r="B20" s="87"/>
      <c r="C20" s="88" t="s">
        <v>218</v>
      </c>
      <c r="D20" s="89">
        <v>2</v>
      </c>
      <c r="E20" s="110" t="s">
        <v>72</v>
      </c>
      <c r="F20" s="110"/>
      <c r="G20" s="110"/>
      <c r="H20" s="110"/>
      <c r="I20" s="110"/>
      <c r="J20" s="110"/>
      <c r="K20" s="110"/>
      <c r="L20" s="110"/>
      <c r="M20" s="157"/>
      <c r="N20" s="157"/>
      <c r="O20" s="157"/>
      <c r="P20" s="157"/>
      <c r="Q20" s="157"/>
      <c r="R20" s="110"/>
    </row>
    <row r="21" spans="1:18" ht="13.5" customHeight="1" thickBot="1">
      <c r="A21" s="117"/>
      <c r="B21" s="87"/>
      <c r="C21" s="88" t="s">
        <v>202</v>
      </c>
      <c r="D21" s="89">
        <v>1</v>
      </c>
      <c r="E21" s="110" t="s">
        <v>72</v>
      </c>
      <c r="F21" s="110"/>
      <c r="G21" s="110"/>
      <c r="H21" s="110"/>
      <c r="I21" s="110"/>
      <c r="J21" s="110"/>
      <c r="K21" s="110"/>
      <c r="L21" s="110"/>
      <c r="M21" s="157"/>
      <c r="N21" s="157"/>
      <c r="O21" s="157"/>
      <c r="P21" s="157"/>
      <c r="Q21" s="157"/>
      <c r="R21" s="110"/>
    </row>
    <row r="22" spans="1:18" ht="13.5" customHeight="1" thickTop="1">
      <c r="A22" s="118" t="s">
        <v>36</v>
      </c>
      <c r="B22" s="255" t="s">
        <v>37</v>
      </c>
      <c r="C22" s="256"/>
      <c r="D22" s="257"/>
      <c r="E22" s="169" t="s">
        <v>38</v>
      </c>
      <c r="F22" s="169"/>
      <c r="G22" s="169"/>
      <c r="H22" s="169"/>
      <c r="I22" s="169"/>
      <c r="J22" s="169"/>
      <c r="K22" s="169"/>
      <c r="L22" s="169"/>
      <c r="M22" s="169"/>
      <c r="N22" s="169"/>
      <c r="O22" s="169"/>
      <c r="P22" s="169"/>
      <c r="Q22" s="169"/>
      <c r="R22" s="169"/>
    </row>
    <row r="23" spans="1:18" ht="13.5" customHeight="1">
      <c r="A23" s="117"/>
      <c r="B23" s="224" t="s">
        <v>41</v>
      </c>
      <c r="C23" s="225"/>
      <c r="D23" s="226"/>
      <c r="E23" s="110" t="s">
        <v>42</v>
      </c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</row>
    <row r="24" spans="1:18" ht="64.5" customHeight="1">
      <c r="A24" s="117"/>
      <c r="B24" s="209" t="s">
        <v>43</v>
      </c>
      <c r="C24" s="210"/>
      <c r="D24" s="211"/>
      <c r="E24" s="90">
        <v>42334</v>
      </c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 ht="13.5" customHeight="1">
      <c r="A25" s="115"/>
    </row>
    <row r="42" spans="2:4" ht="24" customHeight="1">
      <c r="B42" s="75"/>
      <c r="D42" s="75"/>
    </row>
    <row r="43" spans="2:4" ht="39" customHeight="1">
      <c r="B43" s="75"/>
      <c r="D43" s="75"/>
    </row>
    <row r="55" spans="2:4" ht="57" customHeight="1">
      <c r="B55" s="75"/>
      <c r="D55" s="75"/>
    </row>
    <row r="56" spans="2:4" ht="10.5">
      <c r="B56" s="75"/>
      <c r="D56" s="75"/>
    </row>
    <row r="57" spans="2:4" ht="10.5">
      <c r="B57" s="75"/>
      <c r="D57" s="75"/>
    </row>
  </sheetData>
  <mergeCells count="22">
    <mergeCell ref="B24:D24"/>
    <mergeCell ref="A6:B6"/>
    <mergeCell ref="C6:D6"/>
    <mergeCell ref="E6:H6"/>
    <mergeCell ref="L6:R6"/>
    <mergeCell ref="B22:D22"/>
    <mergeCell ref="B23:D23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23:R23">
      <formula1>"P,F, "</formula1>
    </dataValidation>
    <dataValidation type="list" allowBlank="1" showInputMessage="1" showErrorMessage="1" sqref="E22:R22">
      <formula1>"N,A,B, "</formula1>
    </dataValidation>
    <dataValidation type="list" allowBlank="1" showInputMessage="1" showErrorMessage="1" sqref="E9:G16 I14:R21 H14:H16 E17:H21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H43"/>
  <sheetViews>
    <sheetView topLeftCell="A8" zoomScaleNormal="100" workbookViewId="0">
      <selection activeCell="F19" sqref="F19"/>
    </sheetView>
  </sheetViews>
  <sheetFormatPr defaultRowHeight="12.75"/>
  <cols>
    <col min="1" max="1" width="7.125" style="52" customWidth="1"/>
    <col min="2" max="2" width="14.75" style="52" customWidth="1"/>
    <col min="3" max="3" width="19.125" style="52" customWidth="1"/>
    <col min="4" max="4" width="21.625" style="21" customWidth="1"/>
    <col min="5" max="5" width="21" style="22" customWidth="1"/>
    <col min="6" max="6" width="22.75" style="21" customWidth="1"/>
    <col min="7" max="7" width="22.5" style="21" customWidth="1"/>
    <col min="8" max="8" width="33.75" style="21" customWidth="1"/>
    <col min="9" max="16384" width="9" style="3"/>
  </cols>
  <sheetData>
    <row r="2" spans="1:8" ht="25.5">
      <c r="A2" s="20"/>
      <c r="B2" s="20"/>
      <c r="C2" s="20"/>
      <c r="E2" s="23" t="s">
        <v>9</v>
      </c>
      <c r="F2" s="23"/>
      <c r="G2" s="24"/>
    </row>
    <row r="3" spans="1:8" ht="13.5" customHeight="1">
      <c r="A3" s="20"/>
      <c r="B3" s="20"/>
      <c r="C3" s="20"/>
      <c r="F3" s="25"/>
      <c r="G3" s="25"/>
    </row>
    <row r="4" spans="1:8" ht="14.25" customHeight="1">
      <c r="A4" s="195" t="s">
        <v>0</v>
      </c>
      <c r="B4" s="195"/>
      <c r="C4" s="195"/>
      <c r="D4" s="195"/>
      <c r="E4" s="196" t="str">
        <f>Cover!B4</f>
        <v>Dandelion</v>
      </c>
      <c r="F4" s="197"/>
      <c r="G4" s="197"/>
      <c r="H4" s="198"/>
    </row>
    <row r="5" spans="1:8" ht="14.25" customHeight="1">
      <c r="A5" s="195" t="s">
        <v>2</v>
      </c>
      <c r="B5" s="195"/>
      <c r="C5" s="195"/>
      <c r="D5" s="195"/>
      <c r="E5" s="196" t="str">
        <f>Cover!B5</f>
        <v>DDL</v>
      </c>
      <c r="F5" s="197"/>
      <c r="G5" s="197"/>
      <c r="H5" s="198"/>
    </row>
    <row r="6" spans="1:8" s="26" customFormat="1" ht="80.25" customHeight="1">
      <c r="A6" s="194" t="s">
        <v>10</v>
      </c>
      <c r="B6" s="194"/>
      <c r="C6" s="194"/>
      <c r="D6" s="194"/>
      <c r="E6" s="199" t="s">
        <v>119</v>
      </c>
      <c r="F6" s="200"/>
      <c r="G6" s="200"/>
      <c r="H6" s="201"/>
    </row>
    <row r="7" spans="1:8">
      <c r="A7" s="27"/>
      <c r="B7" s="27"/>
      <c r="C7" s="27"/>
      <c r="D7" s="28"/>
      <c r="E7" s="29"/>
      <c r="F7" s="28"/>
      <c r="G7" s="28"/>
      <c r="H7" s="28"/>
    </row>
    <row r="8" spans="1:8" s="33" customFormat="1">
      <c r="A8" s="30"/>
      <c r="B8" s="30"/>
      <c r="C8" s="30"/>
      <c r="D8" s="31"/>
      <c r="E8" s="32"/>
      <c r="F8" s="31"/>
      <c r="G8" s="31"/>
      <c r="H8" s="31"/>
    </row>
    <row r="9" spans="1:8" s="41" customFormat="1" ht="24" customHeight="1">
      <c r="A9" s="34" t="s">
        <v>11</v>
      </c>
      <c r="B9" s="35" t="s">
        <v>12</v>
      </c>
      <c r="C9" s="36" t="s">
        <v>13</v>
      </c>
      <c r="D9" s="37" t="s">
        <v>14</v>
      </c>
      <c r="E9" s="38" t="s">
        <v>73</v>
      </c>
      <c r="F9" s="37" t="s">
        <v>15</v>
      </c>
      <c r="G9" s="39" t="s">
        <v>16</v>
      </c>
      <c r="H9" s="40" t="s">
        <v>17</v>
      </c>
    </row>
    <row r="10" spans="1:8" ht="13.5">
      <c r="A10" s="91">
        <v>1</v>
      </c>
      <c r="B10" s="42"/>
      <c r="C10" s="42" t="s">
        <v>125</v>
      </c>
      <c r="D10" s="42" t="s">
        <v>126</v>
      </c>
      <c r="E10" s="42" t="s">
        <v>126</v>
      </c>
      <c r="F10" s="172" t="str">
        <f t="shared" ref="F10:F16" si="0">E10</f>
        <v>CreatProject</v>
      </c>
      <c r="G10" s="44"/>
      <c r="H10" s="45"/>
    </row>
    <row r="11" spans="1:8" ht="13.5">
      <c r="A11" s="91">
        <v>2</v>
      </c>
      <c r="B11" s="42"/>
      <c r="C11" s="42" t="s">
        <v>125</v>
      </c>
      <c r="D11" s="42" t="s">
        <v>127</v>
      </c>
      <c r="E11" s="42" t="s">
        <v>127</v>
      </c>
      <c r="F11" s="172" t="str">
        <f t="shared" si="0"/>
        <v>EditProjectBasic</v>
      </c>
      <c r="G11" s="44"/>
      <c r="H11" s="45"/>
    </row>
    <row r="12" spans="1:8" ht="13.5">
      <c r="A12" s="91">
        <v>3</v>
      </c>
      <c r="B12" s="42"/>
      <c r="C12" s="42" t="s">
        <v>125</v>
      </c>
      <c r="D12" s="42" t="s">
        <v>128</v>
      </c>
      <c r="E12" s="42" t="s">
        <v>128</v>
      </c>
      <c r="F12" s="172" t="str">
        <f t="shared" si="0"/>
        <v>EditProjectStory</v>
      </c>
      <c r="G12" s="44"/>
      <c r="H12" s="45"/>
    </row>
    <row r="13" spans="1:8" ht="13.5">
      <c r="A13" s="91">
        <v>4</v>
      </c>
      <c r="B13" s="42"/>
      <c r="C13" s="42" t="s">
        <v>125</v>
      </c>
      <c r="D13" s="42" t="s">
        <v>129</v>
      </c>
      <c r="E13" s="42" t="s">
        <v>129</v>
      </c>
      <c r="F13" s="172" t="str">
        <f t="shared" si="0"/>
        <v>GetProjectBasic</v>
      </c>
      <c r="G13" s="44"/>
      <c r="H13" s="45"/>
    </row>
    <row r="14" spans="1:8" ht="13.5">
      <c r="A14" s="91">
        <v>5</v>
      </c>
      <c r="B14" s="42"/>
      <c r="C14" s="42" t="s">
        <v>125</v>
      </c>
      <c r="D14" s="42" t="s">
        <v>130</v>
      </c>
      <c r="E14" s="42" t="s">
        <v>130</v>
      </c>
      <c r="F14" s="172" t="str">
        <f t="shared" si="0"/>
        <v>GetProjectStory</v>
      </c>
      <c r="G14" s="44"/>
      <c r="H14" s="45"/>
    </row>
    <row r="15" spans="1:8" ht="13.5">
      <c r="A15" s="91">
        <v>6</v>
      </c>
      <c r="B15" s="42"/>
      <c r="C15" s="42" t="s">
        <v>125</v>
      </c>
      <c r="D15" s="42" t="s">
        <v>131</v>
      </c>
      <c r="E15" s="42" t="s">
        <v>131</v>
      </c>
      <c r="F15" s="172" t="str">
        <f t="shared" si="0"/>
        <v>SubmitProject</v>
      </c>
      <c r="G15" s="44"/>
      <c r="H15" s="45"/>
    </row>
    <row r="16" spans="1:8" ht="13.5">
      <c r="A16" s="91">
        <v>7</v>
      </c>
      <c r="B16" s="42"/>
      <c r="C16" s="42" t="s">
        <v>125</v>
      </c>
      <c r="D16" s="43" t="s">
        <v>132</v>
      </c>
      <c r="E16" s="43" t="s">
        <v>132</v>
      </c>
      <c r="F16" s="172" t="str">
        <f t="shared" si="0"/>
        <v>GetBackProjectInfo</v>
      </c>
      <c r="G16" s="44"/>
      <c r="H16" s="45"/>
    </row>
    <row r="17" spans="1:8" ht="13.5">
      <c r="A17" s="91">
        <v>8</v>
      </c>
      <c r="B17" s="42"/>
      <c r="C17" s="42" t="s">
        <v>125</v>
      </c>
      <c r="D17" s="43" t="s">
        <v>133</v>
      </c>
      <c r="E17" s="43" t="s">
        <v>133</v>
      </c>
      <c r="F17" s="172" t="str">
        <f>E17</f>
        <v>BackProject</v>
      </c>
      <c r="G17" s="46"/>
      <c r="H17" s="45"/>
    </row>
    <row r="18" spans="1:8" ht="13.5">
      <c r="A18" s="91">
        <v>9</v>
      </c>
      <c r="B18" s="42"/>
      <c r="C18" s="42" t="s">
        <v>125</v>
      </c>
      <c r="D18" s="43" t="s">
        <v>134</v>
      </c>
      <c r="E18" s="43" t="s">
        <v>134</v>
      </c>
      <c r="F18" s="172" t="str">
        <f t="shared" ref="F18:F19" si="1">E18</f>
        <v>CaculateProjectPoint</v>
      </c>
      <c r="G18" s="46"/>
      <c r="H18" s="45"/>
    </row>
    <row r="19" spans="1:8" ht="13.5">
      <c r="A19" s="91">
        <v>10</v>
      </c>
      <c r="B19" s="42"/>
      <c r="C19" s="42" t="s">
        <v>125</v>
      </c>
      <c r="D19" s="43" t="s">
        <v>135</v>
      </c>
      <c r="E19" s="43" t="s">
        <v>135</v>
      </c>
      <c r="F19" s="172" t="str">
        <f t="shared" si="1"/>
        <v>AdminGetBackingDetail</v>
      </c>
      <c r="G19" s="46"/>
      <c r="H19" s="45"/>
    </row>
    <row r="20" spans="1:8" ht="13.5">
      <c r="A20" s="91">
        <v>11</v>
      </c>
      <c r="B20" s="42"/>
      <c r="C20" s="42" t="s">
        <v>125</v>
      </c>
      <c r="D20" s="43" t="s">
        <v>136</v>
      </c>
      <c r="E20" s="43" t="s">
        <v>136</v>
      </c>
      <c r="F20" s="172" t="str">
        <f t="shared" ref="F20:F42" si="2">E20</f>
        <v>AdminProjectGeneralInfo</v>
      </c>
      <c r="G20" s="46"/>
      <c r="H20" s="45"/>
    </row>
    <row r="21" spans="1:8" ht="13.5">
      <c r="A21" s="91">
        <v>12</v>
      </c>
      <c r="B21" s="42"/>
      <c r="C21" s="42" t="s">
        <v>125</v>
      </c>
      <c r="D21" s="43" t="s">
        <v>137</v>
      </c>
      <c r="E21" s="43" t="s">
        <v>137</v>
      </c>
      <c r="F21" s="172" t="str">
        <f t="shared" si="2"/>
        <v>GetPendingProjectList</v>
      </c>
      <c r="G21" s="46"/>
      <c r="H21" s="45"/>
    </row>
    <row r="22" spans="1:8" ht="13.5">
      <c r="A22" s="91">
        <v>13</v>
      </c>
      <c r="B22" s="42"/>
      <c r="C22" s="42" t="s">
        <v>125</v>
      </c>
      <c r="D22" s="43" t="s">
        <v>138</v>
      </c>
      <c r="E22" s="43" t="s">
        <v>138</v>
      </c>
      <c r="F22" s="172" t="str">
        <f t="shared" si="2"/>
        <v>GetProjectList</v>
      </c>
      <c r="G22" s="46"/>
      <c r="H22" s="45"/>
    </row>
    <row r="23" spans="1:8" ht="13.5">
      <c r="A23" s="178">
        <v>14</v>
      </c>
      <c r="B23" s="179"/>
      <c r="C23" s="179" t="s">
        <v>125</v>
      </c>
      <c r="D23" s="180" t="s">
        <v>139</v>
      </c>
      <c r="E23" s="180" t="s">
        <v>139</v>
      </c>
      <c r="F23" s="172" t="str">
        <f t="shared" si="2"/>
        <v>AdminChangeProjectStatus</v>
      </c>
      <c r="G23" s="181"/>
      <c r="H23" s="182"/>
    </row>
    <row r="24" spans="1:8" ht="13.5">
      <c r="A24" s="178">
        <v>15</v>
      </c>
      <c r="B24" s="179"/>
      <c r="C24" s="179" t="s">
        <v>125</v>
      </c>
      <c r="D24" s="180" t="s">
        <v>140</v>
      </c>
      <c r="E24" s="180" t="s">
        <v>140</v>
      </c>
      <c r="F24" s="172" t="str">
        <f t="shared" si="2"/>
        <v>AdminDashboardInfo</v>
      </c>
      <c r="G24" s="181"/>
      <c r="H24" s="182"/>
    </row>
    <row r="25" spans="1:8" ht="13.5">
      <c r="A25" s="178">
        <v>16</v>
      </c>
      <c r="B25" s="179"/>
      <c r="C25" s="179" t="s">
        <v>125</v>
      </c>
      <c r="D25" s="180" t="s">
        <v>141</v>
      </c>
      <c r="E25" s="180" t="s">
        <v>141</v>
      </c>
      <c r="F25" s="172" t="str">
        <f t="shared" si="2"/>
        <v>AdminGetTopProjectList</v>
      </c>
      <c r="G25" s="181"/>
      <c r="H25" s="182"/>
    </row>
    <row r="26" spans="1:8" ht="13.5">
      <c r="A26" s="178">
        <v>17</v>
      </c>
      <c r="B26" s="179"/>
      <c r="C26" s="179" t="s">
        <v>125</v>
      </c>
      <c r="D26" s="180" t="s">
        <v>142</v>
      </c>
      <c r="E26" s="180" t="s">
        <v>142</v>
      </c>
      <c r="F26" s="172" t="str">
        <f t="shared" si="2"/>
        <v>AdminProjectStatistic</v>
      </c>
      <c r="G26" s="181"/>
      <c r="H26" s="182"/>
    </row>
    <row r="27" spans="1:8" ht="13.5">
      <c r="A27" s="178">
        <v>18</v>
      </c>
      <c r="B27" s="179"/>
      <c r="C27" s="179" t="s">
        <v>125</v>
      </c>
      <c r="D27" s="180" t="s">
        <v>143</v>
      </c>
      <c r="E27" s="180" t="s">
        <v>143</v>
      </c>
      <c r="F27" s="172" t="str">
        <f t="shared" si="2"/>
        <v>AdminStatisticTable</v>
      </c>
      <c r="G27" s="181"/>
      <c r="H27" s="182"/>
    </row>
    <row r="28" spans="1:8" ht="13.5">
      <c r="A28" s="178">
        <v>19</v>
      </c>
      <c r="B28" s="179"/>
      <c r="C28" s="179" t="s">
        <v>125</v>
      </c>
      <c r="D28" s="180" t="s">
        <v>144</v>
      </c>
      <c r="E28" s="180" t="s">
        <v>144</v>
      </c>
      <c r="F28" s="172" t="str">
        <f t="shared" si="2"/>
        <v>AdminGetProjectDetail</v>
      </c>
      <c r="G28" s="181"/>
      <c r="H28" s="182"/>
    </row>
    <row r="29" spans="1:8" ht="13.5">
      <c r="A29" s="178">
        <v>20</v>
      </c>
      <c r="B29" s="179"/>
      <c r="C29" s="179" t="s">
        <v>125</v>
      </c>
      <c r="D29" s="180" t="s">
        <v>145</v>
      </c>
      <c r="E29" s="180" t="s">
        <v>145</v>
      </c>
      <c r="F29" s="172" t="str">
        <f t="shared" si="2"/>
        <v>GetQuestion</v>
      </c>
      <c r="G29" s="181"/>
      <c r="H29" s="182"/>
    </row>
    <row r="30" spans="1:8" ht="13.5">
      <c r="A30" s="178">
        <v>21</v>
      </c>
      <c r="B30" s="179"/>
      <c r="C30" s="179" t="s">
        <v>125</v>
      </c>
      <c r="D30" s="180" t="s">
        <v>146</v>
      </c>
      <c r="E30" s="180" t="s">
        <v>146</v>
      </c>
      <c r="F30" s="172" t="str">
        <f t="shared" si="2"/>
        <v>CreateQuestion</v>
      </c>
      <c r="G30" s="181"/>
      <c r="H30" s="182"/>
    </row>
    <row r="31" spans="1:8" ht="13.5">
      <c r="A31" s="178">
        <v>22</v>
      </c>
      <c r="B31" s="179"/>
      <c r="C31" s="179" t="s">
        <v>125</v>
      </c>
      <c r="D31" s="180" t="s">
        <v>147</v>
      </c>
      <c r="E31" s="180" t="s">
        <v>147</v>
      </c>
      <c r="F31" s="172" t="str">
        <f t="shared" si="2"/>
        <v>EditQuestion</v>
      </c>
      <c r="G31" s="181"/>
      <c r="H31" s="182"/>
    </row>
    <row r="32" spans="1:8" ht="13.5">
      <c r="A32" s="178">
        <v>23</v>
      </c>
      <c r="B32" s="179"/>
      <c r="C32" s="179" t="s">
        <v>125</v>
      </c>
      <c r="D32" s="180" t="s">
        <v>148</v>
      </c>
      <c r="E32" s="180" t="s">
        <v>148</v>
      </c>
      <c r="F32" s="172" t="str">
        <f t="shared" si="2"/>
        <v>EditSingleQuestion</v>
      </c>
      <c r="G32" s="181"/>
      <c r="H32" s="182"/>
    </row>
    <row r="33" spans="1:8" ht="13.5">
      <c r="A33" s="178">
        <v>24</v>
      </c>
      <c r="B33" s="179"/>
      <c r="C33" s="179" t="s">
        <v>125</v>
      </c>
      <c r="D33" s="180" t="s">
        <v>149</v>
      </c>
      <c r="E33" s="180" t="s">
        <v>149</v>
      </c>
      <c r="F33" s="172" t="str">
        <f t="shared" si="2"/>
        <v>DeleteQuestion</v>
      </c>
      <c r="G33" s="181"/>
      <c r="H33" s="182"/>
    </row>
    <row r="34" spans="1:8" ht="13.5">
      <c r="A34" s="178">
        <v>25</v>
      </c>
      <c r="B34" s="179"/>
      <c r="C34" s="179" t="s">
        <v>125</v>
      </c>
      <c r="D34" s="180" t="s">
        <v>150</v>
      </c>
      <c r="E34" s="180" t="s">
        <v>150</v>
      </c>
      <c r="F34" s="172" t="str">
        <f t="shared" si="2"/>
        <v>GetRewardPkg</v>
      </c>
      <c r="G34" s="181"/>
      <c r="H34" s="182"/>
    </row>
    <row r="35" spans="1:8" ht="13.5">
      <c r="A35" s="178">
        <v>26</v>
      </c>
      <c r="B35" s="179"/>
      <c r="C35" s="179" t="s">
        <v>125</v>
      </c>
      <c r="D35" s="180" t="s">
        <v>151</v>
      </c>
      <c r="E35" s="180" t="s">
        <v>151</v>
      </c>
      <c r="F35" s="172" t="str">
        <f t="shared" si="2"/>
        <v>CreateRewardPkg</v>
      </c>
      <c r="G35" s="181"/>
      <c r="H35" s="182"/>
    </row>
    <row r="36" spans="1:8" ht="13.5">
      <c r="A36" s="178">
        <v>27</v>
      </c>
      <c r="B36" s="179"/>
      <c r="C36" s="179" t="s">
        <v>125</v>
      </c>
      <c r="D36" s="180" t="s">
        <v>152</v>
      </c>
      <c r="E36" s="180" t="s">
        <v>152</v>
      </c>
      <c r="F36" s="172" t="str">
        <f t="shared" si="2"/>
        <v>EditRewardPkg</v>
      </c>
      <c r="G36" s="181"/>
      <c r="H36" s="182"/>
    </row>
    <row r="37" spans="1:8" ht="13.5">
      <c r="A37" s="178">
        <v>28</v>
      </c>
      <c r="B37" s="179"/>
      <c r="C37" s="179" t="s">
        <v>125</v>
      </c>
      <c r="D37" s="180" t="s">
        <v>153</v>
      </c>
      <c r="E37" s="180" t="s">
        <v>153</v>
      </c>
      <c r="F37" s="172" t="str">
        <f t="shared" si="2"/>
        <v>DeleteRewardPkg</v>
      </c>
      <c r="G37" s="181"/>
      <c r="H37" s="182"/>
    </row>
    <row r="38" spans="1:8" ht="13.5">
      <c r="A38" s="178">
        <v>29</v>
      </c>
      <c r="B38" s="179"/>
      <c r="C38" s="179" t="s">
        <v>125</v>
      </c>
      <c r="D38" s="180" t="s">
        <v>154</v>
      </c>
      <c r="E38" s="180" t="s">
        <v>154</v>
      </c>
      <c r="F38" s="172" t="str">
        <f t="shared" si="2"/>
        <v>GetUpdateLog</v>
      </c>
      <c r="G38" s="181"/>
      <c r="H38" s="182"/>
    </row>
    <row r="39" spans="1:8" ht="13.5">
      <c r="A39" s="178">
        <v>30</v>
      </c>
      <c r="B39" s="179"/>
      <c r="C39" s="179" t="s">
        <v>125</v>
      </c>
      <c r="D39" s="180" t="s">
        <v>155</v>
      </c>
      <c r="E39" s="180" t="s">
        <v>155</v>
      </c>
      <c r="F39" s="172" t="str">
        <f t="shared" si="2"/>
        <v>CreateUpdateLog</v>
      </c>
      <c r="G39" s="181"/>
      <c r="H39" s="182"/>
    </row>
    <row r="40" spans="1:8" ht="13.5">
      <c r="A40" s="178">
        <v>31</v>
      </c>
      <c r="B40" s="179"/>
      <c r="C40" s="179" t="s">
        <v>125</v>
      </c>
      <c r="D40" s="180" t="s">
        <v>156</v>
      </c>
      <c r="E40" s="180" t="s">
        <v>156</v>
      </c>
      <c r="F40" s="172" t="str">
        <f t="shared" si="2"/>
        <v>EditUpdateLog</v>
      </c>
      <c r="G40" s="181"/>
      <c r="H40" s="182"/>
    </row>
    <row r="41" spans="1:8" ht="13.5">
      <c r="A41" s="178">
        <v>32</v>
      </c>
      <c r="B41" s="179"/>
      <c r="C41" s="179" t="s">
        <v>125</v>
      </c>
      <c r="D41" s="180" t="s">
        <v>157</v>
      </c>
      <c r="E41" s="180" t="s">
        <v>157</v>
      </c>
      <c r="F41" s="172" t="str">
        <f t="shared" si="2"/>
        <v>EditSingleUpdateLog</v>
      </c>
      <c r="G41" s="181"/>
      <c r="H41" s="182"/>
    </row>
    <row r="42" spans="1:8" ht="13.5">
      <c r="A42" s="178">
        <v>33</v>
      </c>
      <c r="B42" s="179"/>
      <c r="C42" s="179" t="s">
        <v>125</v>
      </c>
      <c r="D42" s="180" t="s">
        <v>158</v>
      </c>
      <c r="E42" s="180" t="s">
        <v>158</v>
      </c>
      <c r="F42" s="172" t="str">
        <f t="shared" si="2"/>
        <v>DeleteUpdateLog</v>
      </c>
      <c r="G42" s="181"/>
      <c r="H42" s="182"/>
    </row>
    <row r="43" spans="1:8">
      <c r="A43" s="92">
        <v>34</v>
      </c>
      <c r="B43" s="47"/>
      <c r="C43" s="47"/>
      <c r="D43" s="48"/>
      <c r="E43" s="49"/>
      <c r="F43" s="50"/>
      <c r="G43" s="50"/>
      <c r="H43" s="51"/>
    </row>
  </sheetData>
  <mergeCells count="6">
    <mergeCell ref="A6:D6"/>
    <mergeCell ref="A4:D4"/>
    <mergeCell ref="A5:D5"/>
    <mergeCell ref="E4:H4"/>
    <mergeCell ref="E5:H5"/>
    <mergeCell ref="E6:H6"/>
  </mergeCells>
  <phoneticPr fontId="0" type="noConversion"/>
  <hyperlinks>
    <hyperlink ref="F10" location="CreateProject!Print_Area" display="CreateProject!Print_Area"/>
    <hyperlink ref="F11" location="EditProjectBasic!Print_Area" display="EditProjectBasic!Print_Area"/>
    <hyperlink ref="F12" location="EditProjectStory!Print_Area" display="EditProjectStory!Print_Area"/>
    <hyperlink ref="F13" location="GetProjectBasic!Print_Area" display="GetProjectBasic!Print_Area"/>
    <hyperlink ref="F14" location="GetProjectStory!Print_Area" display="GetProjectStory!Print_Area"/>
    <hyperlink ref="F15" location="SubmitProject!Print_Area" display="SubmitProject!Print_Area"/>
    <hyperlink ref="F16" location="GetBackProjectInfo!A1" display="GetBackProjectInfo!A1"/>
    <hyperlink ref="F17" location="BackProject!Print_Area" display="BackProject!Print_Area"/>
    <hyperlink ref="F18" location="CaculateProjectPoint!Print_Area" display="CaculateProjectPoint!Print_Area"/>
    <hyperlink ref="F20" location="AdminProjectGeneralInfo!Print_Area" display="AdminProjectGeneralInfo!Print_Area"/>
    <hyperlink ref="F30" location="CreateQuestion!Print_Area" display="CreateQuestion!Print_Area"/>
    <hyperlink ref="F21" location="GetPendingProjectList!Print_Area" display="GetPendingProjectList!Print_Area"/>
    <hyperlink ref="F31" location="EditQuestion!Print_Area" display="EditQuestion!Print_Area"/>
    <hyperlink ref="F22" location="GetProjectList!Print_Area" display="GetProjectList!Print_Area"/>
    <hyperlink ref="F32" location="EditSingleQuestion!Print_Area" display="EditSingleQuestion!Print_Area"/>
    <hyperlink ref="F23" location="AdminChangeProjectStatus!Print_Area" display="AdminChangeProjectStatus!Print_Area"/>
    <hyperlink ref="F33" location="DeleteQuestion!Print_Area" display="DeleteQuestion!Print_Area"/>
    <hyperlink ref="F24" location="AdminDashboardInfo!Print_Area" display="AdminDashboardInfo!Print_Area"/>
    <hyperlink ref="F34" location="GetRewardPkg!Print_Area" display="GetRewardPkg!Print_Area"/>
    <hyperlink ref="F25" location="AdminGetTopProjectList!Print_Area" display="AdminGetTopProjectList!Print_Area"/>
    <hyperlink ref="F35" location="CreateRewardPkg!Print_Area" display="CreateRewardPkg!Print_Area"/>
    <hyperlink ref="F26" location="AdminProjectStatistic!Print_Area" display="AdminProjectStatistic!Print_Area"/>
    <hyperlink ref="F36" location="EditRewardPkg!Print_Area" display="EditRewardPkg!Print_Area"/>
    <hyperlink ref="F27" location="AdminStatisticTable!Print_Area" display="AdminStatisticTable!Print_Area"/>
    <hyperlink ref="F37" location="DeleteRewardPkg!Print_Area" display="DeleteRewardPkg!Print_Area"/>
    <hyperlink ref="F28" location="AdminGetProjectDetail!Print_Area" display="AdminGetProjectDetail!Print_Area"/>
    <hyperlink ref="F38" location="GetUpdateLog!Print_Area" display="GetUpdateLog!Print_Area"/>
    <hyperlink ref="F19" location="AdminGetBackingDetail!Print_Area" display="AdminGetBackingDetail!Print_Area"/>
    <hyperlink ref="F29" location="GetQuestion!Print_Area" display="GetQuestion!Print_Area"/>
    <hyperlink ref="F39:F42" location="GetNumberNewMessage!A1" display="GetNumberNewMessage!A1"/>
    <hyperlink ref="F42" location="DeleteUpdateLog!Print_Area" display="DeleteUpdateLog!Print_Area"/>
    <hyperlink ref="F41" location="EditSingleUpdateLog!Print_Area" display="EditSingleUpdateLog!Print_Area"/>
    <hyperlink ref="F40" location="EditUpdateLog!Print_Area" display="EditUpdateLog!Print_Area"/>
    <hyperlink ref="F39" location="CreateUpdateLog!Print_Area" display="CreateUpdateLog!Print_Area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opLeftCell="A4" zoomScaleNormal="100" workbookViewId="0">
      <selection activeCell="F11" sqref="F11"/>
    </sheetView>
  </sheetViews>
  <sheetFormatPr defaultRowHeight="13.5" customHeight="1"/>
  <cols>
    <col min="1" max="1" width="10.5" style="75" customWidth="1"/>
    <col min="2" max="2" width="13.375" style="78" customWidth="1"/>
    <col min="3" max="3" width="15.375" style="75" customWidth="1"/>
    <col min="4" max="4" width="22.625" style="76" customWidth="1"/>
    <col min="5" max="6" width="2.875" style="75" customWidth="1"/>
    <col min="7" max="7" width="2.625" style="75" customWidth="1"/>
    <col min="8" max="19" width="2.875" style="75" customWidth="1"/>
    <col min="20" max="16384" width="9" style="75"/>
  </cols>
  <sheetData>
    <row r="1" spans="1:20" ht="13.5" customHeight="1" thickBot="1">
      <c r="A1" s="73"/>
      <c r="B1" s="74"/>
    </row>
    <row r="2" spans="1:20" ht="13.5" customHeight="1">
      <c r="A2" s="231" t="s">
        <v>49</v>
      </c>
      <c r="B2" s="232"/>
      <c r="C2" s="233" t="s">
        <v>139</v>
      </c>
      <c r="D2" s="234"/>
      <c r="E2" s="249" t="s">
        <v>14</v>
      </c>
      <c r="F2" s="250"/>
      <c r="G2" s="250"/>
      <c r="H2" s="251"/>
      <c r="I2" s="239" t="str">
        <f>C2</f>
        <v>AdminChangeProjectStatus</v>
      </c>
      <c r="J2" s="240"/>
      <c r="K2" s="240"/>
      <c r="L2" s="240"/>
      <c r="M2" s="240"/>
      <c r="N2" s="240"/>
      <c r="O2" s="240"/>
      <c r="P2" s="240"/>
      <c r="Q2" s="240"/>
      <c r="R2" s="241"/>
      <c r="T2" s="77"/>
    </row>
    <row r="3" spans="1:20" ht="30" customHeight="1">
      <c r="A3" s="237" t="s">
        <v>50</v>
      </c>
      <c r="B3" s="238"/>
      <c r="C3" s="245" t="str">
        <f>Cover!F4</f>
        <v>HuyNMSE02723</v>
      </c>
      <c r="D3" s="246"/>
      <c r="E3" s="252" t="s">
        <v>51</v>
      </c>
      <c r="F3" s="253"/>
      <c r="G3" s="253"/>
      <c r="H3" s="254"/>
      <c r="I3" s="242" t="str">
        <f>C3</f>
        <v>HuyNMSE02723</v>
      </c>
      <c r="J3" s="243"/>
      <c r="K3" s="243"/>
      <c r="L3" s="243"/>
      <c r="M3" s="243"/>
      <c r="N3" s="243"/>
      <c r="O3" s="243"/>
      <c r="P3" s="243"/>
      <c r="Q3" s="243"/>
      <c r="R3" s="244"/>
    </row>
    <row r="4" spans="1:20" ht="13.5" customHeight="1">
      <c r="A4" s="237" t="s">
        <v>52</v>
      </c>
      <c r="B4" s="238"/>
      <c r="C4" s="212"/>
      <c r="D4" s="212"/>
      <c r="E4" s="213"/>
      <c r="F4" s="213"/>
      <c r="G4" s="213"/>
      <c r="H4" s="213"/>
      <c r="I4" s="212"/>
      <c r="J4" s="212"/>
      <c r="K4" s="212"/>
      <c r="L4" s="212"/>
      <c r="M4" s="212"/>
      <c r="N4" s="212"/>
      <c r="O4" s="212"/>
      <c r="P4" s="212"/>
      <c r="Q4" s="212"/>
      <c r="R4" s="214"/>
    </row>
    <row r="5" spans="1:20" ht="13.5" customHeight="1">
      <c r="A5" s="247" t="s">
        <v>20</v>
      </c>
      <c r="B5" s="248"/>
      <c r="C5" s="230" t="s">
        <v>21</v>
      </c>
      <c r="D5" s="216"/>
      <c r="E5" s="215" t="s">
        <v>22</v>
      </c>
      <c r="F5" s="216"/>
      <c r="G5" s="216"/>
      <c r="H5" s="227"/>
      <c r="I5" s="216" t="s">
        <v>53</v>
      </c>
      <c r="J5" s="216"/>
      <c r="K5" s="216"/>
      <c r="L5" s="215" t="s">
        <v>23</v>
      </c>
      <c r="M5" s="216"/>
      <c r="N5" s="216"/>
      <c r="O5" s="216"/>
      <c r="P5" s="216"/>
      <c r="Q5" s="216"/>
      <c r="R5" s="217"/>
      <c r="T5" s="77"/>
    </row>
    <row r="6" spans="1:20" ht="13.5" customHeight="1" thickBot="1">
      <c r="A6" s="235">
        <f>COUNTIF(E21:HM21,"P")</f>
        <v>2</v>
      </c>
      <c r="B6" s="236"/>
      <c r="C6" s="229">
        <f>COUNTIF(E21:HO21,"F")</f>
        <v>0</v>
      </c>
      <c r="D6" s="219"/>
      <c r="E6" s="218">
        <f>SUM(L6,- A6,- C6)</f>
        <v>0</v>
      </c>
      <c r="F6" s="219"/>
      <c r="G6" s="219"/>
      <c r="H6" s="228"/>
      <c r="I6" s="152">
        <f>COUNTIF(E20:HM20,"N")</f>
        <v>1</v>
      </c>
      <c r="J6" s="152">
        <f>COUNTIF(E20:HM20,"A")</f>
        <v>1</v>
      </c>
      <c r="K6" s="152">
        <f>COUNTIF(E20:HO20,"B")</f>
        <v>0</v>
      </c>
      <c r="L6" s="218">
        <f>COUNTA(E8:P8)</f>
        <v>2</v>
      </c>
      <c r="M6" s="219"/>
      <c r="N6" s="219"/>
      <c r="O6" s="219"/>
      <c r="P6" s="219"/>
      <c r="Q6" s="219"/>
      <c r="R6" s="220"/>
      <c r="S6" s="153"/>
    </row>
    <row r="7" spans="1:20" ht="11.25" thickBot="1"/>
    <row r="8" spans="1:20" ht="46.5" customHeight="1" thickTop="1" thickBot="1">
      <c r="A8" s="127"/>
      <c r="B8" s="123"/>
      <c r="C8" s="124"/>
      <c r="D8" s="125"/>
      <c r="E8" s="126" t="s">
        <v>31</v>
      </c>
      <c r="F8" s="126" t="s">
        <v>32</v>
      </c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70"/>
      <c r="S8" s="153"/>
    </row>
    <row r="9" spans="1:20" ht="13.5" customHeight="1">
      <c r="A9" s="119" t="s">
        <v>108</v>
      </c>
      <c r="B9" s="120" t="s">
        <v>208</v>
      </c>
      <c r="C9" s="121"/>
      <c r="D9" s="122"/>
      <c r="E9" s="110" t="s">
        <v>72</v>
      </c>
      <c r="F9" s="110"/>
      <c r="G9" s="110"/>
      <c r="H9" s="128"/>
      <c r="I9" s="128"/>
      <c r="J9" s="128"/>
      <c r="K9" s="128"/>
      <c r="L9" s="128"/>
      <c r="M9" s="154"/>
      <c r="N9" s="154"/>
      <c r="O9" s="154"/>
      <c r="P9" s="154"/>
      <c r="Q9" s="154"/>
      <c r="R9" s="128"/>
    </row>
    <row r="10" spans="1:20" ht="13.5" customHeight="1">
      <c r="A10" s="116"/>
      <c r="B10" s="120" t="s">
        <v>209</v>
      </c>
      <c r="C10" s="121"/>
      <c r="D10" s="122"/>
      <c r="E10" s="110"/>
      <c r="F10" s="130" t="s">
        <v>72</v>
      </c>
      <c r="G10" s="130"/>
      <c r="H10" s="128"/>
      <c r="I10" s="128"/>
      <c r="J10" s="128"/>
      <c r="K10" s="128"/>
      <c r="L10" s="128"/>
      <c r="M10" s="154"/>
      <c r="N10" s="154"/>
      <c r="O10" s="154"/>
      <c r="P10" s="154"/>
      <c r="Q10" s="154"/>
      <c r="R10" s="128"/>
    </row>
    <row r="11" spans="1:20" ht="13.5" customHeight="1" thickBot="1">
      <c r="A11" s="116"/>
      <c r="B11" s="120"/>
      <c r="C11" s="121"/>
      <c r="D11" s="122"/>
      <c r="E11" s="110"/>
      <c r="F11" s="130"/>
      <c r="G11" s="130"/>
      <c r="H11" s="128"/>
      <c r="I11" s="128"/>
      <c r="J11" s="128"/>
      <c r="K11" s="128"/>
      <c r="L11" s="128"/>
      <c r="M11" s="154"/>
      <c r="N11" s="154"/>
      <c r="O11" s="154"/>
      <c r="P11" s="154"/>
      <c r="Q11" s="154"/>
      <c r="R11" s="128"/>
    </row>
    <row r="12" spans="1:20" ht="13.5" customHeight="1">
      <c r="A12" s="119" t="s">
        <v>54</v>
      </c>
      <c r="B12" s="120" t="s">
        <v>164</v>
      </c>
      <c r="C12" s="121"/>
      <c r="D12" s="122"/>
      <c r="E12" s="128"/>
      <c r="F12" s="128"/>
      <c r="G12" s="128"/>
      <c r="H12" s="128"/>
      <c r="I12" s="128"/>
      <c r="J12" s="128"/>
      <c r="K12" s="128"/>
      <c r="L12" s="128"/>
      <c r="M12" s="154"/>
      <c r="N12" s="154"/>
      <c r="O12" s="154"/>
      <c r="P12" s="154"/>
      <c r="Q12" s="154"/>
      <c r="R12" s="128"/>
    </row>
    <row r="13" spans="1:20" ht="13.5" customHeight="1">
      <c r="A13" s="116"/>
      <c r="B13" s="158"/>
      <c r="C13" s="155" t="s">
        <v>165</v>
      </c>
      <c r="D13" s="156">
        <v>1</v>
      </c>
      <c r="E13" s="110" t="s">
        <v>72</v>
      </c>
      <c r="F13" s="110"/>
      <c r="G13" s="110"/>
      <c r="H13" s="110"/>
      <c r="I13" s="110"/>
      <c r="J13" s="110"/>
      <c r="K13" s="110"/>
      <c r="L13" s="110"/>
      <c r="M13" s="157"/>
      <c r="N13" s="157"/>
      <c r="O13" s="157"/>
      <c r="P13" s="157"/>
      <c r="Q13" s="157"/>
      <c r="R13" s="110"/>
    </row>
    <row r="14" spans="1:20" ht="13.5" customHeight="1">
      <c r="A14" s="116"/>
      <c r="B14" s="183"/>
      <c r="C14" s="184" t="s">
        <v>165</v>
      </c>
      <c r="D14" s="185">
        <v>10</v>
      </c>
      <c r="E14" s="173"/>
      <c r="F14" s="173"/>
      <c r="G14" s="173"/>
      <c r="H14" s="173"/>
      <c r="I14" s="173"/>
      <c r="J14" s="173"/>
      <c r="K14" s="173"/>
      <c r="L14" s="173"/>
      <c r="M14" s="174"/>
      <c r="N14" s="174"/>
      <c r="O14" s="174"/>
      <c r="P14" s="174"/>
      <c r="Q14" s="174"/>
      <c r="R14" s="173"/>
    </row>
    <row r="15" spans="1:20" ht="13.5" customHeight="1" thickBot="1">
      <c r="A15" s="116"/>
      <c r="B15" s="81"/>
      <c r="C15" s="82" t="s">
        <v>214</v>
      </c>
      <c r="D15" s="83" t="s">
        <v>213</v>
      </c>
      <c r="E15" s="129" t="s">
        <v>72</v>
      </c>
      <c r="F15" s="129" t="s">
        <v>72</v>
      </c>
      <c r="G15" s="129"/>
      <c r="H15" s="129"/>
      <c r="I15" s="129"/>
      <c r="J15" s="129"/>
      <c r="K15" s="129"/>
      <c r="L15" s="129"/>
      <c r="M15" s="160"/>
      <c r="N15" s="160"/>
      <c r="O15" s="160"/>
      <c r="P15" s="160"/>
      <c r="Q15" s="160"/>
      <c r="R15" s="129"/>
    </row>
    <row r="16" spans="1:20" ht="13.5" customHeight="1" thickTop="1">
      <c r="A16" s="118" t="s">
        <v>55</v>
      </c>
      <c r="B16" s="87" t="s">
        <v>211</v>
      </c>
      <c r="C16" s="85"/>
      <c r="D16" s="86"/>
      <c r="E16" s="130"/>
      <c r="F16" s="130"/>
      <c r="G16" s="130"/>
      <c r="H16" s="130"/>
      <c r="I16" s="130"/>
      <c r="J16" s="130"/>
      <c r="K16" s="130"/>
      <c r="L16" s="130"/>
      <c r="M16" s="161"/>
      <c r="N16" s="161"/>
      <c r="O16" s="161"/>
      <c r="P16" s="161"/>
      <c r="Q16" s="161"/>
      <c r="R16" s="130"/>
    </row>
    <row r="17" spans="1:18" ht="13.5" customHeight="1">
      <c r="A17" s="117"/>
      <c r="B17" s="87"/>
      <c r="C17" s="88" t="s">
        <v>212</v>
      </c>
      <c r="D17" s="89" t="s">
        <v>213</v>
      </c>
      <c r="E17" s="110" t="s">
        <v>72</v>
      </c>
      <c r="F17" s="110"/>
      <c r="G17" s="110"/>
      <c r="H17" s="110"/>
      <c r="I17" s="110"/>
      <c r="J17" s="110"/>
      <c r="K17" s="110"/>
      <c r="L17" s="110"/>
      <c r="M17" s="157"/>
      <c r="N17" s="157"/>
      <c r="O17" s="157"/>
      <c r="P17" s="157"/>
      <c r="Q17" s="157"/>
      <c r="R17" s="110"/>
    </row>
    <row r="18" spans="1:18" ht="13.5" customHeight="1">
      <c r="A18" s="117"/>
      <c r="B18" s="87" t="s">
        <v>210</v>
      </c>
      <c r="C18" s="88"/>
      <c r="D18" s="89"/>
      <c r="E18" s="110"/>
      <c r="F18" s="110" t="s">
        <v>72</v>
      </c>
      <c r="G18" s="110"/>
      <c r="H18" s="110"/>
      <c r="I18" s="110"/>
      <c r="J18" s="110"/>
      <c r="K18" s="110"/>
      <c r="L18" s="110"/>
      <c r="M18" s="157"/>
      <c r="N18" s="157"/>
      <c r="O18" s="157"/>
      <c r="P18" s="157"/>
      <c r="Q18" s="157"/>
      <c r="R18" s="110"/>
    </row>
    <row r="19" spans="1:18" ht="13.5" customHeight="1" thickBot="1">
      <c r="A19" s="117"/>
      <c r="B19" s="87"/>
      <c r="C19" s="88"/>
      <c r="D19" s="89"/>
      <c r="E19" s="110"/>
      <c r="F19" s="110"/>
      <c r="G19" s="110"/>
      <c r="H19" s="110"/>
      <c r="I19" s="110"/>
      <c r="J19" s="110"/>
      <c r="K19" s="110"/>
      <c r="L19" s="110"/>
      <c r="M19" s="157"/>
      <c r="N19" s="157"/>
      <c r="O19" s="157"/>
      <c r="P19" s="157"/>
      <c r="Q19" s="157"/>
      <c r="R19" s="110"/>
    </row>
    <row r="20" spans="1:18" ht="13.5" customHeight="1" thickTop="1">
      <c r="A20" s="118" t="s">
        <v>36</v>
      </c>
      <c r="B20" s="255" t="s">
        <v>37</v>
      </c>
      <c r="C20" s="256"/>
      <c r="D20" s="257"/>
      <c r="E20" s="169" t="s">
        <v>38</v>
      </c>
      <c r="F20" s="169" t="s">
        <v>40</v>
      </c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</row>
    <row r="21" spans="1:18" ht="13.5" customHeight="1">
      <c r="A21" s="117"/>
      <c r="B21" s="224" t="s">
        <v>41</v>
      </c>
      <c r="C21" s="225"/>
      <c r="D21" s="226"/>
      <c r="E21" s="110" t="s">
        <v>42</v>
      </c>
      <c r="F21" s="110" t="s">
        <v>42</v>
      </c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</row>
    <row r="22" spans="1:18" ht="64.5" customHeight="1">
      <c r="A22" s="117"/>
      <c r="B22" s="209" t="s">
        <v>43</v>
      </c>
      <c r="C22" s="210"/>
      <c r="D22" s="211"/>
      <c r="E22" s="90">
        <v>42334</v>
      </c>
      <c r="F22" s="90">
        <v>42334</v>
      </c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3.5" customHeight="1">
      <c r="A23" s="115"/>
    </row>
    <row r="40" spans="2:4" ht="24" customHeight="1">
      <c r="B40" s="75"/>
      <c r="D40" s="75"/>
    </row>
    <row r="41" spans="2:4" ht="39" customHeight="1">
      <c r="B41" s="75"/>
      <c r="D41" s="75"/>
    </row>
    <row r="53" spans="2:4" ht="57" customHeight="1">
      <c r="B53" s="75"/>
      <c r="D53" s="75"/>
    </row>
    <row r="54" spans="2:4" ht="10.5">
      <c r="B54" s="75"/>
      <c r="D54" s="75"/>
    </row>
    <row r="55" spans="2:4" ht="10.5">
      <c r="B55" s="75"/>
      <c r="D55" s="75"/>
    </row>
  </sheetData>
  <mergeCells count="22">
    <mergeCell ref="B22:D22"/>
    <mergeCell ref="A6:B6"/>
    <mergeCell ref="C6:D6"/>
    <mergeCell ref="E6:H6"/>
    <mergeCell ref="L6:R6"/>
    <mergeCell ref="B20:D20"/>
    <mergeCell ref="B21:D21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15:H19 E9:G14 H12:H14 I12:R19">
      <formula1>"O, "</formula1>
    </dataValidation>
    <dataValidation type="list" allowBlank="1" showInputMessage="1" showErrorMessage="1" sqref="E20:R20">
      <formula1>"N,A,B, "</formula1>
    </dataValidation>
    <dataValidation type="list" allowBlank="1" showInputMessage="1" showErrorMessage="1" sqref="E21:R21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topLeftCell="A2" zoomScaleNormal="100" workbookViewId="0">
      <selection activeCell="C17" sqref="C17"/>
    </sheetView>
  </sheetViews>
  <sheetFormatPr defaultRowHeight="13.5" customHeight="1"/>
  <cols>
    <col min="1" max="1" width="10.5" style="75" customWidth="1"/>
    <col min="2" max="2" width="13.375" style="78" customWidth="1"/>
    <col min="3" max="3" width="15.375" style="75" customWidth="1"/>
    <col min="4" max="4" width="18.75" style="76" customWidth="1"/>
    <col min="5" max="6" width="2.875" style="75" customWidth="1"/>
    <col min="7" max="7" width="2.625" style="75" customWidth="1"/>
    <col min="8" max="19" width="2.875" style="75" customWidth="1"/>
    <col min="20" max="16384" width="9" style="75"/>
  </cols>
  <sheetData>
    <row r="1" spans="1:20" ht="13.5" customHeight="1" thickBot="1">
      <c r="A1" s="73"/>
      <c r="B1" s="74"/>
    </row>
    <row r="2" spans="1:20" ht="13.5" customHeight="1">
      <c r="A2" s="231" t="s">
        <v>49</v>
      </c>
      <c r="B2" s="232"/>
      <c r="C2" s="233" t="s">
        <v>138</v>
      </c>
      <c r="D2" s="234"/>
      <c r="E2" s="249" t="s">
        <v>14</v>
      </c>
      <c r="F2" s="250"/>
      <c r="G2" s="250"/>
      <c r="H2" s="251"/>
      <c r="I2" s="239" t="str">
        <f>C2</f>
        <v>GetProjectList</v>
      </c>
      <c r="J2" s="240"/>
      <c r="K2" s="240"/>
      <c r="L2" s="240"/>
      <c r="M2" s="240"/>
      <c r="N2" s="240"/>
      <c r="O2" s="240"/>
      <c r="P2" s="240"/>
      <c r="Q2" s="240"/>
      <c r="R2" s="241"/>
      <c r="T2" s="77"/>
    </row>
    <row r="3" spans="1:20" ht="30" customHeight="1">
      <c r="A3" s="237" t="s">
        <v>50</v>
      </c>
      <c r="B3" s="238"/>
      <c r="C3" s="245" t="str">
        <f>Cover!F4</f>
        <v>HuyNMSE02723</v>
      </c>
      <c r="D3" s="246"/>
      <c r="E3" s="252" t="s">
        <v>51</v>
      </c>
      <c r="F3" s="253"/>
      <c r="G3" s="253"/>
      <c r="H3" s="254"/>
      <c r="I3" s="242" t="str">
        <f>C3</f>
        <v>HuyNMSE02723</v>
      </c>
      <c r="J3" s="243"/>
      <c r="K3" s="243"/>
      <c r="L3" s="243"/>
      <c r="M3" s="243"/>
      <c r="N3" s="243"/>
      <c r="O3" s="243"/>
      <c r="P3" s="243"/>
      <c r="Q3" s="243"/>
      <c r="R3" s="244"/>
    </row>
    <row r="4" spans="1:20" ht="13.5" customHeight="1">
      <c r="A4" s="237" t="s">
        <v>52</v>
      </c>
      <c r="B4" s="238"/>
      <c r="C4" s="212"/>
      <c r="D4" s="212"/>
      <c r="E4" s="213"/>
      <c r="F4" s="213"/>
      <c r="G4" s="213"/>
      <c r="H4" s="213"/>
      <c r="I4" s="212"/>
      <c r="J4" s="212"/>
      <c r="K4" s="212"/>
      <c r="L4" s="212"/>
      <c r="M4" s="212"/>
      <c r="N4" s="212"/>
      <c r="O4" s="212"/>
      <c r="P4" s="212"/>
      <c r="Q4" s="212"/>
      <c r="R4" s="214"/>
    </row>
    <row r="5" spans="1:20" ht="13.5" customHeight="1">
      <c r="A5" s="247" t="s">
        <v>20</v>
      </c>
      <c r="B5" s="248"/>
      <c r="C5" s="230" t="s">
        <v>21</v>
      </c>
      <c r="D5" s="216"/>
      <c r="E5" s="215" t="s">
        <v>22</v>
      </c>
      <c r="F5" s="216"/>
      <c r="G5" s="216"/>
      <c r="H5" s="227"/>
      <c r="I5" s="216" t="s">
        <v>53</v>
      </c>
      <c r="J5" s="216"/>
      <c r="K5" s="216"/>
      <c r="L5" s="215" t="s">
        <v>23</v>
      </c>
      <c r="M5" s="216"/>
      <c r="N5" s="216"/>
      <c r="O5" s="216"/>
      <c r="P5" s="216"/>
      <c r="Q5" s="216"/>
      <c r="R5" s="217"/>
      <c r="T5" s="77"/>
    </row>
    <row r="6" spans="1:20" ht="13.5" customHeight="1" thickBot="1">
      <c r="A6" s="235">
        <f>COUNTIF(E19:HM19,"P")</f>
        <v>1</v>
      </c>
      <c r="B6" s="236"/>
      <c r="C6" s="229">
        <f>COUNTIF(E19:HO19,"F")</f>
        <v>0</v>
      </c>
      <c r="D6" s="219"/>
      <c r="E6" s="218">
        <f>SUM(L6,- A6,- C6)</f>
        <v>0</v>
      </c>
      <c r="F6" s="219"/>
      <c r="G6" s="219"/>
      <c r="H6" s="228"/>
      <c r="I6" s="152">
        <f>COUNTIF(E18:HM18,"N")</f>
        <v>1</v>
      </c>
      <c r="J6" s="152">
        <f>COUNTIF(E18:HM18,"A")</f>
        <v>0</v>
      </c>
      <c r="K6" s="152">
        <f>COUNTIF(E18:HO18,"B")</f>
        <v>0</v>
      </c>
      <c r="L6" s="218">
        <f>COUNTA(E8:P8)</f>
        <v>1</v>
      </c>
      <c r="M6" s="219"/>
      <c r="N6" s="219"/>
      <c r="O6" s="219"/>
      <c r="P6" s="219"/>
      <c r="Q6" s="219"/>
      <c r="R6" s="220"/>
      <c r="S6" s="153"/>
    </row>
    <row r="7" spans="1:20" ht="11.25" thickBot="1"/>
    <row r="8" spans="1:20" ht="46.5" customHeight="1" thickTop="1" thickBot="1">
      <c r="A8" s="127"/>
      <c r="B8" s="123"/>
      <c r="C8" s="124"/>
      <c r="D8" s="125"/>
      <c r="E8" s="126" t="s">
        <v>31</v>
      </c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70"/>
      <c r="S8" s="153"/>
    </row>
    <row r="9" spans="1:20" ht="13.5" customHeight="1">
      <c r="A9" s="119" t="s">
        <v>108</v>
      </c>
      <c r="B9" s="120" t="s">
        <v>207</v>
      </c>
      <c r="C9" s="121"/>
      <c r="D9" s="122"/>
      <c r="E9" s="110" t="s">
        <v>72</v>
      </c>
      <c r="F9" s="110"/>
      <c r="G9" s="110"/>
      <c r="H9" s="128"/>
      <c r="I9" s="128"/>
      <c r="J9" s="128"/>
      <c r="K9" s="128"/>
      <c r="L9" s="128"/>
      <c r="M9" s="154"/>
      <c r="N9" s="154"/>
      <c r="O9" s="154"/>
      <c r="P9" s="154"/>
      <c r="Q9" s="154"/>
      <c r="R9" s="128"/>
    </row>
    <row r="10" spans="1:20" ht="13.5" customHeight="1">
      <c r="A10" s="116"/>
      <c r="B10" s="120"/>
      <c r="C10" s="121"/>
      <c r="D10" s="122"/>
      <c r="E10" s="110"/>
      <c r="F10" s="130"/>
      <c r="G10" s="130"/>
      <c r="H10" s="128"/>
      <c r="I10" s="128"/>
      <c r="J10" s="128"/>
      <c r="K10" s="128"/>
      <c r="L10" s="128"/>
      <c r="M10" s="154"/>
      <c r="N10" s="154"/>
      <c r="O10" s="154"/>
      <c r="P10" s="154"/>
      <c r="Q10" s="154"/>
      <c r="R10" s="128"/>
    </row>
    <row r="11" spans="1:20" ht="13.5" customHeight="1" thickBot="1">
      <c r="A11" s="116"/>
      <c r="B11" s="120"/>
      <c r="C11" s="121"/>
      <c r="D11" s="122"/>
      <c r="E11" s="110"/>
      <c r="F11" s="130"/>
      <c r="G11" s="130"/>
      <c r="H11" s="128"/>
      <c r="I11" s="128"/>
      <c r="J11" s="128"/>
      <c r="K11" s="128"/>
      <c r="L11" s="128"/>
      <c r="M11" s="154"/>
      <c r="N11" s="154"/>
      <c r="O11" s="154"/>
      <c r="P11" s="154"/>
      <c r="Q11" s="154"/>
      <c r="R11" s="128"/>
    </row>
    <row r="12" spans="1:20" ht="13.5" customHeight="1">
      <c r="A12" s="119" t="s">
        <v>54</v>
      </c>
      <c r="B12" s="120"/>
      <c r="C12" s="121"/>
      <c r="D12" s="122"/>
      <c r="E12" s="128"/>
      <c r="F12" s="128"/>
      <c r="G12" s="128"/>
      <c r="H12" s="128"/>
      <c r="I12" s="128"/>
      <c r="J12" s="128"/>
      <c r="K12" s="128"/>
      <c r="L12" s="128"/>
      <c r="M12" s="154"/>
      <c r="N12" s="154"/>
      <c r="O12" s="154"/>
      <c r="P12" s="154"/>
      <c r="Q12" s="154"/>
      <c r="R12" s="128"/>
    </row>
    <row r="13" spans="1:20" ht="13.5" customHeight="1">
      <c r="A13" s="116"/>
      <c r="B13" s="158"/>
      <c r="C13" s="155"/>
      <c r="D13" s="156"/>
      <c r="E13" s="110"/>
      <c r="F13" s="110"/>
      <c r="G13" s="110"/>
      <c r="H13" s="110"/>
      <c r="I13" s="110"/>
      <c r="J13" s="110"/>
      <c r="K13" s="110"/>
      <c r="L13" s="110"/>
      <c r="M13" s="157"/>
      <c r="N13" s="157"/>
      <c r="O13" s="157"/>
      <c r="P13" s="157"/>
      <c r="Q13" s="157"/>
      <c r="R13" s="110"/>
    </row>
    <row r="14" spans="1:20" ht="13.5" customHeight="1" thickBot="1">
      <c r="A14" s="116"/>
      <c r="B14" s="81"/>
      <c r="C14" s="82"/>
      <c r="D14" s="83"/>
      <c r="E14" s="129"/>
      <c r="F14" s="129"/>
      <c r="G14" s="129"/>
      <c r="H14" s="129"/>
      <c r="I14" s="129"/>
      <c r="J14" s="129"/>
      <c r="K14" s="129"/>
      <c r="L14" s="129"/>
      <c r="M14" s="160"/>
      <c r="N14" s="160"/>
      <c r="O14" s="160"/>
      <c r="P14" s="160"/>
      <c r="Q14" s="160"/>
      <c r="R14" s="129"/>
    </row>
    <row r="15" spans="1:20" ht="13.5" customHeight="1" thickTop="1">
      <c r="A15" s="118" t="s">
        <v>55</v>
      </c>
      <c r="B15" s="87" t="s">
        <v>205</v>
      </c>
      <c r="C15" s="85"/>
      <c r="D15" s="86"/>
      <c r="E15" s="130"/>
      <c r="F15" s="130"/>
      <c r="G15" s="130"/>
      <c r="H15" s="130"/>
      <c r="I15" s="130"/>
      <c r="J15" s="130"/>
      <c r="K15" s="130"/>
      <c r="L15" s="130"/>
      <c r="M15" s="161"/>
      <c r="N15" s="161"/>
      <c r="O15" s="161"/>
      <c r="P15" s="161"/>
      <c r="Q15" s="161"/>
      <c r="R15" s="130"/>
    </row>
    <row r="16" spans="1:20" ht="13.5" customHeight="1">
      <c r="A16" s="117"/>
      <c r="B16" s="87"/>
      <c r="C16" s="88" t="s">
        <v>219</v>
      </c>
      <c r="D16" s="89">
        <v>6</v>
      </c>
      <c r="E16" s="110" t="s">
        <v>72</v>
      </c>
      <c r="F16" s="110"/>
      <c r="G16" s="110"/>
      <c r="H16" s="110"/>
      <c r="I16" s="110"/>
      <c r="J16" s="110"/>
      <c r="K16" s="110"/>
      <c r="L16" s="110"/>
      <c r="M16" s="157"/>
      <c r="N16" s="157"/>
      <c r="O16" s="157"/>
      <c r="P16" s="157"/>
      <c r="Q16" s="157"/>
      <c r="R16" s="110"/>
    </row>
    <row r="17" spans="1:18" ht="13.5" customHeight="1" thickBot="1">
      <c r="A17" s="117"/>
      <c r="B17" s="87"/>
      <c r="C17" s="88"/>
      <c r="D17" s="89"/>
      <c r="E17" s="110"/>
      <c r="F17" s="110"/>
      <c r="G17" s="110"/>
      <c r="H17" s="110"/>
      <c r="I17" s="110"/>
      <c r="J17" s="110"/>
      <c r="K17" s="110"/>
      <c r="L17" s="110"/>
      <c r="M17" s="157"/>
      <c r="N17" s="157"/>
      <c r="O17" s="157"/>
      <c r="P17" s="157"/>
      <c r="Q17" s="157"/>
      <c r="R17" s="110"/>
    </row>
    <row r="18" spans="1:18" ht="13.5" customHeight="1" thickTop="1">
      <c r="A18" s="118" t="s">
        <v>36</v>
      </c>
      <c r="B18" s="255" t="s">
        <v>37</v>
      </c>
      <c r="C18" s="256"/>
      <c r="D18" s="257"/>
      <c r="E18" s="169" t="s">
        <v>38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69"/>
      <c r="Q18" s="169"/>
      <c r="R18" s="169"/>
    </row>
    <row r="19" spans="1:18" ht="13.5" customHeight="1">
      <c r="A19" s="117"/>
      <c r="B19" s="224" t="s">
        <v>41</v>
      </c>
      <c r="C19" s="225"/>
      <c r="D19" s="226"/>
      <c r="E19" s="110" t="s">
        <v>42</v>
      </c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</row>
    <row r="20" spans="1:18" ht="64.5" customHeight="1">
      <c r="A20" s="117"/>
      <c r="B20" s="209" t="s">
        <v>43</v>
      </c>
      <c r="C20" s="210"/>
      <c r="D20" s="211"/>
      <c r="E20" s="90">
        <v>42334</v>
      </c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</row>
    <row r="21" spans="1:18" ht="13.5" customHeight="1">
      <c r="A21" s="115"/>
    </row>
    <row r="38" spans="2:4" ht="24" customHeight="1">
      <c r="B38" s="75"/>
      <c r="D38" s="75"/>
    </row>
    <row r="39" spans="2:4" ht="39" customHeight="1">
      <c r="B39" s="75"/>
      <c r="D39" s="75"/>
    </row>
    <row r="51" spans="2:4" ht="57" customHeight="1">
      <c r="B51" s="75"/>
      <c r="D51" s="75"/>
    </row>
    <row r="52" spans="2:4" ht="10.5">
      <c r="B52" s="75"/>
      <c r="D52" s="75"/>
    </row>
    <row r="53" spans="2:4" ht="10.5">
      <c r="B53" s="75"/>
      <c r="D53" s="75"/>
    </row>
  </sheetData>
  <mergeCells count="22">
    <mergeCell ref="B20:D20"/>
    <mergeCell ref="A6:B6"/>
    <mergeCell ref="C6:D6"/>
    <mergeCell ref="E6:H6"/>
    <mergeCell ref="L6:R6"/>
    <mergeCell ref="B18:D18"/>
    <mergeCell ref="B19:D19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19:R19">
      <formula1>"P,F, "</formula1>
    </dataValidation>
    <dataValidation type="list" allowBlank="1" showInputMessage="1" showErrorMessage="1" sqref="E18:R18">
      <formula1>"N,A,B, "</formula1>
    </dataValidation>
    <dataValidation type="list" allowBlank="1" showInputMessage="1" showErrorMessage="1" sqref="E14:H17 E9:G13 H12:H13 I12:R17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topLeftCell="A2" zoomScaleNormal="100" workbookViewId="0">
      <selection activeCell="C17" sqref="C17"/>
    </sheetView>
  </sheetViews>
  <sheetFormatPr defaultRowHeight="13.5" customHeight="1"/>
  <cols>
    <col min="1" max="1" width="10.5" style="75" customWidth="1"/>
    <col min="2" max="2" width="13.375" style="78" customWidth="1"/>
    <col min="3" max="3" width="15.375" style="75" customWidth="1"/>
    <col min="4" max="4" width="18.75" style="76" customWidth="1"/>
    <col min="5" max="6" width="2.875" style="75" customWidth="1"/>
    <col min="7" max="7" width="2.625" style="75" customWidth="1"/>
    <col min="8" max="19" width="2.875" style="75" customWidth="1"/>
    <col min="20" max="16384" width="9" style="75"/>
  </cols>
  <sheetData>
    <row r="1" spans="1:20" ht="13.5" customHeight="1" thickBot="1">
      <c r="A1" s="73"/>
      <c r="B1" s="74"/>
    </row>
    <row r="2" spans="1:20" ht="13.5" customHeight="1">
      <c r="A2" s="231" t="s">
        <v>49</v>
      </c>
      <c r="B2" s="232"/>
      <c r="C2" s="233" t="s">
        <v>137</v>
      </c>
      <c r="D2" s="234"/>
      <c r="E2" s="249" t="s">
        <v>14</v>
      </c>
      <c r="F2" s="250"/>
      <c r="G2" s="250"/>
      <c r="H2" s="251"/>
      <c r="I2" s="239" t="str">
        <f>C2</f>
        <v>GetPendingProjectList</v>
      </c>
      <c r="J2" s="240"/>
      <c r="K2" s="240"/>
      <c r="L2" s="240"/>
      <c r="M2" s="240"/>
      <c r="N2" s="240"/>
      <c r="O2" s="240"/>
      <c r="P2" s="240"/>
      <c r="Q2" s="240"/>
      <c r="R2" s="241"/>
      <c r="T2" s="77"/>
    </row>
    <row r="3" spans="1:20" ht="30" customHeight="1">
      <c r="A3" s="237" t="s">
        <v>50</v>
      </c>
      <c r="B3" s="238"/>
      <c r="C3" s="245" t="str">
        <f>Cover!F4</f>
        <v>HuyNMSE02723</v>
      </c>
      <c r="D3" s="246"/>
      <c r="E3" s="252" t="s">
        <v>51</v>
      </c>
      <c r="F3" s="253"/>
      <c r="G3" s="253"/>
      <c r="H3" s="254"/>
      <c r="I3" s="242" t="str">
        <f>C3</f>
        <v>HuyNMSE02723</v>
      </c>
      <c r="J3" s="243"/>
      <c r="K3" s="243"/>
      <c r="L3" s="243"/>
      <c r="M3" s="243"/>
      <c r="N3" s="243"/>
      <c r="O3" s="243"/>
      <c r="P3" s="243"/>
      <c r="Q3" s="243"/>
      <c r="R3" s="244"/>
    </row>
    <row r="4" spans="1:20" ht="13.5" customHeight="1">
      <c r="A4" s="237" t="s">
        <v>52</v>
      </c>
      <c r="B4" s="238"/>
      <c r="C4" s="212"/>
      <c r="D4" s="212"/>
      <c r="E4" s="213"/>
      <c r="F4" s="213"/>
      <c r="G4" s="213"/>
      <c r="H4" s="213"/>
      <c r="I4" s="212"/>
      <c r="J4" s="212"/>
      <c r="K4" s="212"/>
      <c r="L4" s="212"/>
      <c r="M4" s="212"/>
      <c r="N4" s="212"/>
      <c r="O4" s="212"/>
      <c r="P4" s="212"/>
      <c r="Q4" s="212"/>
      <c r="R4" s="214"/>
    </row>
    <row r="5" spans="1:20" ht="13.5" customHeight="1">
      <c r="A5" s="247" t="s">
        <v>20</v>
      </c>
      <c r="B5" s="248"/>
      <c r="C5" s="230" t="s">
        <v>21</v>
      </c>
      <c r="D5" s="216"/>
      <c r="E5" s="215" t="s">
        <v>22</v>
      </c>
      <c r="F5" s="216"/>
      <c r="G5" s="216"/>
      <c r="H5" s="227"/>
      <c r="I5" s="216" t="s">
        <v>53</v>
      </c>
      <c r="J5" s="216"/>
      <c r="K5" s="216"/>
      <c r="L5" s="215" t="s">
        <v>23</v>
      </c>
      <c r="M5" s="216"/>
      <c r="N5" s="216"/>
      <c r="O5" s="216"/>
      <c r="P5" s="216"/>
      <c r="Q5" s="216"/>
      <c r="R5" s="217"/>
      <c r="T5" s="77"/>
    </row>
    <row r="6" spans="1:20" ht="13.5" customHeight="1" thickBot="1">
      <c r="A6" s="235">
        <f>COUNTIF(E19:HM19,"P")</f>
        <v>1</v>
      </c>
      <c r="B6" s="236"/>
      <c r="C6" s="229">
        <f>COUNTIF(E19:HO19,"F")</f>
        <v>0</v>
      </c>
      <c r="D6" s="219"/>
      <c r="E6" s="218">
        <f>SUM(L6,- A6,- C6)</f>
        <v>0</v>
      </c>
      <c r="F6" s="219"/>
      <c r="G6" s="219"/>
      <c r="H6" s="228"/>
      <c r="I6" s="152">
        <f>COUNTIF(E18:HM18,"N")</f>
        <v>1</v>
      </c>
      <c r="J6" s="152">
        <f>COUNTIF(E18:HM18,"A")</f>
        <v>0</v>
      </c>
      <c r="K6" s="152">
        <f>COUNTIF(E18:HO18,"B")</f>
        <v>0</v>
      </c>
      <c r="L6" s="218">
        <f>COUNTA(E8:P8)</f>
        <v>1</v>
      </c>
      <c r="M6" s="219"/>
      <c r="N6" s="219"/>
      <c r="O6" s="219"/>
      <c r="P6" s="219"/>
      <c r="Q6" s="219"/>
      <c r="R6" s="220"/>
      <c r="S6" s="153"/>
    </row>
    <row r="7" spans="1:20" ht="11.25" thickBot="1"/>
    <row r="8" spans="1:20" ht="46.5" customHeight="1" thickTop="1" thickBot="1">
      <c r="A8" s="127"/>
      <c r="B8" s="123"/>
      <c r="C8" s="124"/>
      <c r="D8" s="125"/>
      <c r="E8" s="126" t="s">
        <v>31</v>
      </c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70"/>
      <c r="S8" s="153"/>
    </row>
    <row r="9" spans="1:20" ht="13.5" customHeight="1">
      <c r="A9" s="119" t="s">
        <v>108</v>
      </c>
      <c r="B9" s="120" t="s">
        <v>206</v>
      </c>
      <c r="C9" s="121"/>
      <c r="D9" s="122"/>
      <c r="E9" s="110" t="s">
        <v>72</v>
      </c>
      <c r="F9" s="110"/>
      <c r="G9" s="110"/>
      <c r="H9" s="128"/>
      <c r="I9" s="128"/>
      <c r="J9" s="128"/>
      <c r="K9" s="128"/>
      <c r="L9" s="128"/>
      <c r="M9" s="154"/>
      <c r="N9" s="154"/>
      <c r="O9" s="154"/>
      <c r="P9" s="154"/>
      <c r="Q9" s="154"/>
      <c r="R9" s="128"/>
    </row>
    <row r="10" spans="1:20" ht="13.5" customHeight="1">
      <c r="A10" s="116"/>
      <c r="B10" s="120"/>
      <c r="C10" s="121"/>
      <c r="D10" s="122"/>
      <c r="E10" s="110"/>
      <c r="F10" s="130"/>
      <c r="G10" s="130"/>
      <c r="H10" s="128"/>
      <c r="I10" s="128"/>
      <c r="J10" s="128"/>
      <c r="K10" s="128"/>
      <c r="L10" s="128"/>
      <c r="M10" s="154"/>
      <c r="N10" s="154"/>
      <c r="O10" s="154"/>
      <c r="P10" s="154"/>
      <c r="Q10" s="154"/>
      <c r="R10" s="128"/>
    </row>
    <row r="11" spans="1:20" ht="13.5" customHeight="1" thickBot="1">
      <c r="A11" s="116"/>
      <c r="B11" s="120"/>
      <c r="C11" s="121"/>
      <c r="D11" s="122"/>
      <c r="E11" s="110"/>
      <c r="F11" s="130"/>
      <c r="G11" s="130"/>
      <c r="H11" s="128"/>
      <c r="I11" s="128"/>
      <c r="J11" s="128"/>
      <c r="K11" s="128"/>
      <c r="L11" s="128"/>
      <c r="M11" s="154"/>
      <c r="N11" s="154"/>
      <c r="O11" s="154"/>
      <c r="P11" s="154"/>
      <c r="Q11" s="154"/>
      <c r="R11" s="128"/>
    </row>
    <row r="12" spans="1:20" ht="13.5" customHeight="1">
      <c r="A12" s="119" t="s">
        <v>54</v>
      </c>
      <c r="B12" s="120"/>
      <c r="C12" s="121"/>
      <c r="D12" s="122"/>
      <c r="E12" s="128"/>
      <c r="F12" s="128"/>
      <c r="G12" s="128"/>
      <c r="H12" s="128"/>
      <c r="I12" s="128"/>
      <c r="J12" s="128"/>
      <c r="K12" s="128"/>
      <c r="L12" s="128"/>
      <c r="M12" s="154"/>
      <c r="N12" s="154"/>
      <c r="O12" s="154"/>
      <c r="P12" s="154"/>
      <c r="Q12" s="154"/>
      <c r="R12" s="128"/>
    </row>
    <row r="13" spans="1:20" ht="13.5" customHeight="1">
      <c r="A13" s="116"/>
      <c r="B13" s="158"/>
      <c r="C13" s="155"/>
      <c r="D13" s="156"/>
      <c r="E13" s="110"/>
      <c r="F13" s="110"/>
      <c r="G13" s="110"/>
      <c r="H13" s="110"/>
      <c r="I13" s="110"/>
      <c r="J13" s="110"/>
      <c r="K13" s="110"/>
      <c r="L13" s="110"/>
      <c r="M13" s="157"/>
      <c r="N13" s="157"/>
      <c r="O13" s="157"/>
      <c r="P13" s="157"/>
      <c r="Q13" s="157"/>
      <c r="R13" s="110"/>
    </row>
    <row r="14" spans="1:20" ht="13.5" customHeight="1" thickBot="1">
      <c r="A14" s="116"/>
      <c r="B14" s="81"/>
      <c r="C14" s="82"/>
      <c r="D14" s="83"/>
      <c r="E14" s="129"/>
      <c r="F14" s="129"/>
      <c r="G14" s="129"/>
      <c r="H14" s="129"/>
      <c r="I14" s="129"/>
      <c r="J14" s="129"/>
      <c r="K14" s="129"/>
      <c r="L14" s="129"/>
      <c r="M14" s="160"/>
      <c r="N14" s="160"/>
      <c r="O14" s="160"/>
      <c r="P14" s="160"/>
      <c r="Q14" s="160"/>
      <c r="R14" s="129"/>
    </row>
    <row r="15" spans="1:20" ht="13.5" customHeight="1" thickTop="1">
      <c r="A15" s="118" t="s">
        <v>55</v>
      </c>
      <c r="B15" s="87" t="s">
        <v>205</v>
      </c>
      <c r="C15" s="85"/>
      <c r="D15" s="86"/>
      <c r="E15" s="130"/>
      <c r="F15" s="130"/>
      <c r="G15" s="130"/>
      <c r="H15" s="130"/>
      <c r="I15" s="130"/>
      <c r="J15" s="130"/>
      <c r="K15" s="130"/>
      <c r="L15" s="130"/>
      <c r="M15" s="161"/>
      <c r="N15" s="161"/>
      <c r="O15" s="161"/>
      <c r="P15" s="161"/>
      <c r="Q15" s="161"/>
      <c r="R15" s="130"/>
    </row>
    <row r="16" spans="1:20" ht="13.5" customHeight="1">
      <c r="A16" s="117"/>
      <c r="B16" s="87"/>
      <c r="C16" s="88" t="s">
        <v>219</v>
      </c>
      <c r="D16" s="89">
        <v>2</v>
      </c>
      <c r="E16" s="110" t="s">
        <v>72</v>
      </c>
      <c r="F16" s="110"/>
      <c r="G16" s="110"/>
      <c r="H16" s="110"/>
      <c r="I16" s="110"/>
      <c r="J16" s="110"/>
      <c r="K16" s="110"/>
      <c r="L16" s="110"/>
      <c r="M16" s="157"/>
      <c r="N16" s="157"/>
      <c r="O16" s="157"/>
      <c r="P16" s="157"/>
      <c r="Q16" s="157"/>
      <c r="R16" s="110"/>
    </row>
    <row r="17" spans="1:18" ht="13.5" customHeight="1" thickBot="1">
      <c r="A17" s="117"/>
      <c r="B17" s="87"/>
      <c r="C17" s="88"/>
      <c r="D17" s="89"/>
      <c r="E17" s="110"/>
      <c r="F17" s="110"/>
      <c r="G17" s="110"/>
      <c r="H17" s="110"/>
      <c r="I17" s="110"/>
      <c r="J17" s="110"/>
      <c r="K17" s="110"/>
      <c r="L17" s="110"/>
      <c r="M17" s="157"/>
      <c r="N17" s="157"/>
      <c r="O17" s="157"/>
      <c r="P17" s="157"/>
      <c r="Q17" s="157"/>
      <c r="R17" s="110"/>
    </row>
    <row r="18" spans="1:18" ht="13.5" customHeight="1" thickTop="1">
      <c r="A18" s="118" t="s">
        <v>36</v>
      </c>
      <c r="B18" s="255" t="s">
        <v>37</v>
      </c>
      <c r="C18" s="256"/>
      <c r="D18" s="257"/>
      <c r="E18" s="169" t="s">
        <v>38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69"/>
      <c r="Q18" s="169"/>
      <c r="R18" s="169"/>
    </row>
    <row r="19" spans="1:18" ht="13.5" customHeight="1">
      <c r="A19" s="117"/>
      <c r="B19" s="224" t="s">
        <v>41</v>
      </c>
      <c r="C19" s="225"/>
      <c r="D19" s="226"/>
      <c r="E19" s="110" t="s">
        <v>42</v>
      </c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</row>
    <row r="20" spans="1:18" ht="64.5" customHeight="1">
      <c r="A20" s="117"/>
      <c r="B20" s="209" t="s">
        <v>43</v>
      </c>
      <c r="C20" s="210"/>
      <c r="D20" s="211"/>
      <c r="E20" s="90">
        <v>42334</v>
      </c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</row>
    <row r="21" spans="1:18" ht="13.5" customHeight="1">
      <c r="A21" s="115"/>
    </row>
    <row r="38" spans="2:4" ht="24" customHeight="1">
      <c r="B38" s="75"/>
      <c r="D38" s="75"/>
    </row>
    <row r="39" spans="2:4" ht="39" customHeight="1">
      <c r="B39" s="75"/>
      <c r="D39" s="75"/>
    </row>
    <row r="51" spans="2:4" ht="57" customHeight="1">
      <c r="B51" s="75"/>
      <c r="D51" s="75"/>
    </row>
    <row r="52" spans="2:4" ht="10.5">
      <c r="B52" s="75"/>
      <c r="D52" s="75"/>
    </row>
    <row r="53" spans="2:4" ht="10.5">
      <c r="B53" s="75"/>
      <c r="D53" s="75"/>
    </row>
  </sheetData>
  <mergeCells count="22">
    <mergeCell ref="B20:D20"/>
    <mergeCell ref="A6:B6"/>
    <mergeCell ref="C6:D6"/>
    <mergeCell ref="E6:H6"/>
    <mergeCell ref="L6:R6"/>
    <mergeCell ref="B18:D18"/>
    <mergeCell ref="B19:D19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14:H17 E9:G13 H12:H13 I12:R17">
      <formula1>"O, "</formula1>
    </dataValidation>
    <dataValidation type="list" allowBlank="1" showInputMessage="1" showErrorMessage="1" sqref="E18:R18">
      <formula1>"N,A,B, "</formula1>
    </dataValidation>
    <dataValidation type="list" allowBlank="1" showInputMessage="1" showErrorMessage="1" sqref="E19:R19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topLeftCell="A6" zoomScaleNormal="100" workbookViewId="0">
      <selection activeCell="L29" sqref="L29"/>
    </sheetView>
  </sheetViews>
  <sheetFormatPr defaultRowHeight="13.5" customHeight="1"/>
  <cols>
    <col min="1" max="1" width="10.5" style="75" customWidth="1"/>
    <col min="2" max="2" width="13.375" style="78" customWidth="1"/>
    <col min="3" max="3" width="15.375" style="75" customWidth="1"/>
    <col min="4" max="4" width="18.75" style="76" customWidth="1"/>
    <col min="5" max="6" width="2.875" style="75" customWidth="1"/>
    <col min="7" max="7" width="2.625" style="75" customWidth="1"/>
    <col min="8" max="19" width="2.875" style="75" customWidth="1"/>
    <col min="20" max="16384" width="9" style="75"/>
  </cols>
  <sheetData>
    <row r="1" spans="1:20" ht="13.5" customHeight="1" thickBot="1">
      <c r="A1" s="73"/>
      <c r="B1" s="74"/>
    </row>
    <row r="2" spans="1:20" ht="13.5" customHeight="1">
      <c r="A2" s="231" t="s">
        <v>49</v>
      </c>
      <c r="B2" s="232"/>
      <c r="C2" s="233" t="s">
        <v>136</v>
      </c>
      <c r="D2" s="234"/>
      <c r="E2" s="249" t="s">
        <v>14</v>
      </c>
      <c r="F2" s="250"/>
      <c r="G2" s="250"/>
      <c r="H2" s="251"/>
      <c r="I2" s="239" t="str">
        <f>C2</f>
        <v>AdminProjectGeneralInfo</v>
      </c>
      <c r="J2" s="240"/>
      <c r="K2" s="240"/>
      <c r="L2" s="240"/>
      <c r="M2" s="240"/>
      <c r="N2" s="240"/>
      <c r="O2" s="240"/>
      <c r="P2" s="240"/>
      <c r="Q2" s="240"/>
      <c r="R2" s="241"/>
      <c r="T2" s="77"/>
    </row>
    <row r="3" spans="1:20" ht="30" customHeight="1">
      <c r="A3" s="237" t="s">
        <v>50</v>
      </c>
      <c r="B3" s="238"/>
      <c r="C3" s="245" t="str">
        <f>Cover!F4</f>
        <v>HuyNMSE02723</v>
      </c>
      <c r="D3" s="246"/>
      <c r="E3" s="252" t="s">
        <v>51</v>
      </c>
      <c r="F3" s="253"/>
      <c r="G3" s="253"/>
      <c r="H3" s="254"/>
      <c r="I3" s="242" t="str">
        <f>C3</f>
        <v>HuyNMSE02723</v>
      </c>
      <c r="J3" s="243"/>
      <c r="K3" s="243"/>
      <c r="L3" s="243"/>
      <c r="M3" s="243"/>
      <c r="N3" s="243"/>
      <c r="O3" s="243"/>
      <c r="P3" s="243"/>
      <c r="Q3" s="243"/>
      <c r="R3" s="244"/>
    </row>
    <row r="4" spans="1:20" ht="13.5" customHeight="1">
      <c r="A4" s="237" t="s">
        <v>52</v>
      </c>
      <c r="B4" s="238"/>
      <c r="C4" s="212"/>
      <c r="D4" s="212"/>
      <c r="E4" s="213"/>
      <c r="F4" s="213"/>
      <c r="G4" s="213"/>
      <c r="H4" s="213"/>
      <c r="I4" s="212"/>
      <c r="J4" s="212"/>
      <c r="K4" s="212"/>
      <c r="L4" s="212"/>
      <c r="M4" s="212"/>
      <c r="N4" s="212"/>
      <c r="O4" s="212"/>
      <c r="P4" s="212"/>
      <c r="Q4" s="212"/>
      <c r="R4" s="214"/>
    </row>
    <row r="5" spans="1:20" ht="13.5" customHeight="1">
      <c r="A5" s="247" t="s">
        <v>20</v>
      </c>
      <c r="B5" s="248"/>
      <c r="C5" s="230" t="s">
        <v>21</v>
      </c>
      <c r="D5" s="216"/>
      <c r="E5" s="215" t="s">
        <v>22</v>
      </c>
      <c r="F5" s="216"/>
      <c r="G5" s="216"/>
      <c r="H5" s="227"/>
      <c r="I5" s="216" t="s">
        <v>53</v>
      </c>
      <c r="J5" s="216"/>
      <c r="K5" s="216"/>
      <c r="L5" s="215" t="s">
        <v>23</v>
      </c>
      <c r="M5" s="216"/>
      <c r="N5" s="216"/>
      <c r="O5" s="216"/>
      <c r="P5" s="216"/>
      <c r="Q5" s="216"/>
      <c r="R5" s="217"/>
      <c r="T5" s="77"/>
    </row>
    <row r="6" spans="1:20" ht="13.5" customHeight="1" thickBot="1">
      <c r="A6" s="235">
        <f>COUNTIF(E28:HM28,"P")</f>
        <v>1</v>
      </c>
      <c r="B6" s="236"/>
      <c r="C6" s="229">
        <f>COUNTIF(E28:HO28,"F")</f>
        <v>0</v>
      </c>
      <c r="D6" s="219"/>
      <c r="E6" s="218">
        <f>SUM(L6,- A6,- C6)</f>
        <v>0</v>
      </c>
      <c r="F6" s="219"/>
      <c r="G6" s="219"/>
      <c r="H6" s="228"/>
      <c r="I6" s="152">
        <f>COUNTIF(E27:HM27,"N")</f>
        <v>1</v>
      </c>
      <c r="J6" s="152">
        <f>COUNTIF(E27:HM27,"A")</f>
        <v>0</v>
      </c>
      <c r="K6" s="152">
        <f>COUNTIF(E27:HO27,"B")</f>
        <v>0</v>
      </c>
      <c r="L6" s="218">
        <f>COUNTA(E8:P8)</f>
        <v>1</v>
      </c>
      <c r="M6" s="219"/>
      <c r="N6" s="219"/>
      <c r="O6" s="219"/>
      <c r="P6" s="219"/>
      <c r="Q6" s="219"/>
      <c r="R6" s="220"/>
      <c r="S6" s="153"/>
    </row>
    <row r="7" spans="1:20" ht="11.25" thickBot="1"/>
    <row r="8" spans="1:20" ht="46.5" customHeight="1" thickTop="1" thickBot="1">
      <c r="A8" s="127"/>
      <c r="B8" s="123"/>
      <c r="C8" s="124"/>
      <c r="D8" s="125"/>
      <c r="E8" s="126" t="s">
        <v>31</v>
      </c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70"/>
      <c r="S8" s="153"/>
    </row>
    <row r="9" spans="1:20" ht="13.5" customHeight="1">
      <c r="A9" s="119" t="s">
        <v>108</v>
      </c>
      <c r="B9" s="120" t="s">
        <v>192</v>
      </c>
      <c r="C9" s="121"/>
      <c r="D9" s="122"/>
      <c r="E9" s="110" t="s">
        <v>72</v>
      </c>
      <c r="F9" s="110"/>
      <c r="G9" s="110"/>
      <c r="H9" s="128"/>
      <c r="I9" s="128"/>
      <c r="J9" s="128"/>
      <c r="K9" s="128"/>
      <c r="L9" s="128"/>
      <c r="M9" s="154"/>
      <c r="N9" s="154"/>
      <c r="O9" s="154"/>
      <c r="P9" s="154"/>
      <c r="Q9" s="154"/>
      <c r="R9" s="128"/>
    </row>
    <row r="10" spans="1:20" ht="13.5" customHeight="1">
      <c r="A10" s="116"/>
      <c r="B10" s="120" t="s">
        <v>194</v>
      </c>
      <c r="C10" s="121"/>
      <c r="D10" s="122"/>
      <c r="E10" s="110" t="s">
        <v>72</v>
      </c>
      <c r="F10" s="130"/>
      <c r="G10" s="130"/>
      <c r="H10" s="128"/>
      <c r="I10" s="128"/>
      <c r="J10" s="128"/>
      <c r="K10" s="128"/>
      <c r="L10" s="128"/>
      <c r="M10" s="154"/>
      <c r="N10" s="154"/>
      <c r="O10" s="154"/>
      <c r="P10" s="154"/>
      <c r="Q10" s="154"/>
      <c r="R10" s="128"/>
    </row>
    <row r="11" spans="1:20" ht="13.5" customHeight="1">
      <c r="A11" s="116"/>
      <c r="B11" s="120" t="s">
        <v>193</v>
      </c>
      <c r="C11" s="121"/>
      <c r="D11" s="122"/>
      <c r="E11" s="110" t="s">
        <v>72</v>
      </c>
      <c r="F11" s="130"/>
      <c r="G11" s="130"/>
      <c r="H11" s="128"/>
      <c r="I11" s="128"/>
      <c r="J11" s="128"/>
      <c r="K11" s="128"/>
      <c r="L11" s="128"/>
      <c r="M11" s="154"/>
      <c r="N11" s="154"/>
      <c r="O11" s="154"/>
      <c r="P11" s="154"/>
      <c r="Q11" s="154"/>
      <c r="R11" s="128"/>
    </row>
    <row r="12" spans="1:20" ht="13.5" customHeight="1">
      <c r="A12" s="116"/>
      <c r="B12" s="120" t="s">
        <v>195</v>
      </c>
      <c r="C12" s="121"/>
      <c r="D12" s="122"/>
      <c r="E12" s="110" t="s">
        <v>72</v>
      </c>
      <c r="F12" s="130"/>
      <c r="G12" s="130"/>
      <c r="H12" s="128"/>
      <c r="I12" s="128"/>
      <c r="J12" s="128"/>
      <c r="K12" s="128"/>
      <c r="L12" s="128"/>
      <c r="M12" s="154"/>
      <c r="N12" s="154"/>
      <c r="O12" s="154"/>
      <c r="P12" s="154"/>
      <c r="Q12" s="154"/>
      <c r="R12" s="128"/>
    </row>
    <row r="13" spans="1:20" ht="13.5" customHeight="1">
      <c r="A13" s="116"/>
      <c r="B13" s="120" t="s">
        <v>197</v>
      </c>
      <c r="C13" s="121"/>
      <c r="D13" s="122"/>
      <c r="E13" s="110" t="s">
        <v>72</v>
      </c>
      <c r="F13" s="130"/>
      <c r="G13" s="130"/>
      <c r="H13" s="128"/>
      <c r="I13" s="128"/>
      <c r="J13" s="128"/>
      <c r="K13" s="128"/>
      <c r="L13" s="128"/>
      <c r="M13" s="154"/>
      <c r="N13" s="154"/>
      <c r="O13" s="154"/>
      <c r="P13" s="154"/>
      <c r="Q13" s="154"/>
      <c r="R13" s="128"/>
    </row>
    <row r="14" spans="1:20" ht="13.5" customHeight="1" thickBot="1">
      <c r="A14" s="116"/>
      <c r="B14" s="120" t="s">
        <v>196</v>
      </c>
      <c r="C14" s="121"/>
      <c r="D14" s="122"/>
      <c r="E14" s="110" t="s">
        <v>72</v>
      </c>
      <c r="F14" s="130"/>
      <c r="G14" s="130"/>
      <c r="H14" s="128"/>
      <c r="I14" s="128"/>
      <c r="J14" s="128"/>
      <c r="K14" s="128"/>
      <c r="L14" s="128"/>
      <c r="M14" s="154"/>
      <c r="N14" s="154"/>
      <c r="O14" s="154"/>
      <c r="P14" s="154"/>
      <c r="Q14" s="154"/>
      <c r="R14" s="128"/>
    </row>
    <row r="15" spans="1:20" ht="13.5" customHeight="1">
      <c r="A15" s="119" t="s">
        <v>54</v>
      </c>
      <c r="B15" s="120"/>
      <c r="C15" s="121"/>
      <c r="D15" s="122"/>
      <c r="E15" s="128"/>
      <c r="F15" s="128"/>
      <c r="G15" s="128"/>
      <c r="H15" s="128"/>
      <c r="I15" s="128"/>
      <c r="J15" s="128"/>
      <c r="K15" s="128"/>
      <c r="L15" s="128"/>
      <c r="M15" s="154"/>
      <c r="N15" s="154"/>
      <c r="O15" s="154"/>
      <c r="P15" s="154"/>
      <c r="Q15" s="154"/>
      <c r="R15" s="128"/>
    </row>
    <row r="16" spans="1:20" ht="13.5" customHeight="1">
      <c r="A16" s="116"/>
      <c r="B16" s="158"/>
      <c r="C16" s="155"/>
      <c r="D16" s="156"/>
      <c r="E16" s="110"/>
      <c r="F16" s="110"/>
      <c r="G16" s="110"/>
      <c r="H16" s="110"/>
      <c r="I16" s="110"/>
      <c r="J16" s="110"/>
      <c r="K16" s="110"/>
      <c r="L16" s="110"/>
      <c r="M16" s="157"/>
      <c r="N16" s="157"/>
      <c r="O16" s="157"/>
      <c r="P16" s="157"/>
      <c r="Q16" s="157"/>
      <c r="R16" s="110"/>
    </row>
    <row r="17" spans="1:18" ht="13.5" customHeight="1">
      <c r="A17" s="116"/>
      <c r="B17" s="158"/>
      <c r="C17" s="155"/>
      <c r="D17" s="156"/>
      <c r="E17" s="110"/>
      <c r="F17" s="110"/>
      <c r="G17" s="110"/>
      <c r="H17" s="110"/>
      <c r="I17" s="110"/>
      <c r="J17" s="110"/>
      <c r="K17" s="110"/>
      <c r="L17" s="110"/>
      <c r="M17" s="157"/>
      <c r="N17" s="157"/>
      <c r="O17" s="157"/>
      <c r="P17" s="157"/>
      <c r="Q17" s="157"/>
      <c r="R17" s="110"/>
    </row>
    <row r="18" spans="1:18" ht="13.5" customHeight="1">
      <c r="A18" s="116"/>
      <c r="B18" s="158"/>
      <c r="C18" s="155"/>
      <c r="D18" s="156"/>
      <c r="E18" s="110"/>
      <c r="F18" s="110"/>
      <c r="G18" s="110"/>
      <c r="H18" s="110"/>
      <c r="I18" s="110"/>
      <c r="J18" s="110"/>
      <c r="K18" s="110"/>
      <c r="L18" s="110"/>
      <c r="M18" s="157"/>
      <c r="N18" s="157"/>
      <c r="O18" s="157"/>
      <c r="P18" s="157"/>
      <c r="Q18" s="157"/>
      <c r="R18" s="110"/>
    </row>
    <row r="19" spans="1:18" ht="13.5" customHeight="1" thickBot="1">
      <c r="A19" s="116"/>
      <c r="B19" s="81"/>
      <c r="C19" s="82"/>
      <c r="D19" s="83"/>
      <c r="E19" s="129"/>
      <c r="F19" s="129"/>
      <c r="G19" s="129"/>
      <c r="H19" s="129"/>
      <c r="I19" s="129"/>
      <c r="J19" s="129"/>
      <c r="K19" s="129"/>
      <c r="L19" s="129"/>
      <c r="M19" s="160"/>
      <c r="N19" s="160"/>
      <c r="O19" s="160"/>
      <c r="P19" s="160"/>
      <c r="Q19" s="160"/>
      <c r="R19" s="129"/>
    </row>
    <row r="20" spans="1:18" ht="13.5" customHeight="1" thickTop="1">
      <c r="A20" s="118" t="s">
        <v>55</v>
      </c>
      <c r="B20" s="87" t="s">
        <v>198</v>
      </c>
      <c r="C20" s="85"/>
      <c r="D20" s="86"/>
      <c r="E20" s="130"/>
      <c r="F20" s="130"/>
      <c r="G20" s="130"/>
      <c r="H20" s="130"/>
      <c r="I20" s="130"/>
      <c r="J20" s="130"/>
      <c r="K20" s="130"/>
      <c r="L20" s="130"/>
      <c r="M20" s="161"/>
      <c r="N20" s="161"/>
      <c r="O20" s="161"/>
      <c r="P20" s="161"/>
      <c r="Q20" s="161"/>
      <c r="R20" s="130"/>
    </row>
    <row r="21" spans="1:18" ht="13.5" customHeight="1">
      <c r="A21" s="117"/>
      <c r="B21" s="87"/>
      <c r="C21" s="88" t="s">
        <v>199</v>
      </c>
      <c r="D21" s="89">
        <v>3</v>
      </c>
      <c r="E21" s="110" t="s">
        <v>72</v>
      </c>
      <c r="F21" s="110"/>
      <c r="G21" s="110"/>
      <c r="H21" s="110"/>
      <c r="I21" s="110"/>
      <c r="J21" s="110"/>
      <c r="K21" s="110"/>
      <c r="L21" s="110"/>
      <c r="M21" s="157"/>
      <c r="N21" s="157"/>
      <c r="O21" s="157"/>
      <c r="P21" s="157"/>
      <c r="Q21" s="157"/>
      <c r="R21" s="110"/>
    </row>
    <row r="22" spans="1:18" ht="13.5" customHeight="1">
      <c r="A22" s="117"/>
      <c r="B22" s="87"/>
      <c r="C22" s="88" t="s">
        <v>200</v>
      </c>
      <c r="D22" s="89">
        <v>1</v>
      </c>
      <c r="E22" s="110" t="s">
        <v>72</v>
      </c>
      <c r="F22" s="110"/>
      <c r="G22" s="110"/>
      <c r="H22" s="110"/>
      <c r="I22" s="110"/>
      <c r="J22" s="110"/>
      <c r="K22" s="110"/>
      <c r="L22" s="110"/>
      <c r="M22" s="157"/>
      <c r="N22" s="157"/>
      <c r="O22" s="157"/>
      <c r="P22" s="157"/>
      <c r="Q22" s="157"/>
      <c r="R22" s="110"/>
    </row>
    <row r="23" spans="1:18" ht="13.5" customHeight="1">
      <c r="A23" s="117"/>
      <c r="B23" s="87"/>
      <c r="C23" s="88" t="s">
        <v>201</v>
      </c>
      <c r="D23" s="89">
        <v>2</v>
      </c>
      <c r="E23" s="110" t="s">
        <v>72</v>
      </c>
      <c r="F23" s="110"/>
      <c r="G23" s="110"/>
      <c r="H23" s="110"/>
      <c r="I23" s="110"/>
      <c r="J23" s="110"/>
      <c r="K23" s="110"/>
      <c r="L23" s="110"/>
      <c r="M23" s="157"/>
      <c r="N23" s="157"/>
      <c r="O23" s="157"/>
      <c r="P23" s="157"/>
      <c r="Q23" s="157"/>
      <c r="R23" s="110"/>
    </row>
    <row r="24" spans="1:18" ht="13.5" customHeight="1">
      <c r="A24" s="117"/>
      <c r="B24" s="87"/>
      <c r="C24" s="88" t="s">
        <v>202</v>
      </c>
      <c r="D24" s="89">
        <v>1</v>
      </c>
      <c r="E24" s="110" t="s">
        <v>72</v>
      </c>
      <c r="F24" s="110"/>
      <c r="G24" s="110"/>
      <c r="H24" s="110"/>
      <c r="I24" s="110"/>
      <c r="J24" s="110"/>
      <c r="K24" s="110"/>
      <c r="L24" s="110"/>
      <c r="M24" s="157"/>
      <c r="N24" s="157"/>
      <c r="O24" s="157"/>
      <c r="P24" s="157"/>
      <c r="Q24" s="157"/>
      <c r="R24" s="110"/>
    </row>
    <row r="25" spans="1:18" ht="13.5" customHeight="1">
      <c r="A25" s="117"/>
      <c r="B25" s="87"/>
      <c r="C25" s="88" t="s">
        <v>203</v>
      </c>
      <c r="D25" s="89">
        <v>1</v>
      </c>
      <c r="E25" s="110" t="s">
        <v>72</v>
      </c>
      <c r="F25" s="110"/>
      <c r="G25" s="110"/>
      <c r="H25" s="110"/>
      <c r="I25" s="110"/>
      <c r="J25" s="110"/>
      <c r="K25" s="110"/>
      <c r="L25" s="110"/>
      <c r="M25" s="157"/>
      <c r="N25" s="157"/>
      <c r="O25" s="157"/>
      <c r="P25" s="157"/>
      <c r="Q25" s="157"/>
      <c r="R25" s="110"/>
    </row>
    <row r="26" spans="1:18" ht="13.5" customHeight="1" thickBot="1">
      <c r="A26" s="117"/>
      <c r="B26" s="87"/>
      <c r="C26" s="88" t="s">
        <v>204</v>
      </c>
      <c r="D26" s="89">
        <v>6</v>
      </c>
      <c r="E26" s="110" t="s">
        <v>72</v>
      </c>
      <c r="F26" s="110"/>
      <c r="G26" s="110"/>
      <c r="H26" s="110"/>
      <c r="I26" s="110"/>
      <c r="J26" s="110"/>
      <c r="K26" s="110"/>
      <c r="L26" s="110"/>
      <c r="M26" s="157"/>
      <c r="N26" s="157"/>
      <c r="O26" s="157"/>
      <c r="P26" s="157"/>
      <c r="Q26" s="157"/>
      <c r="R26" s="110"/>
    </row>
    <row r="27" spans="1:18" ht="13.5" customHeight="1" thickTop="1">
      <c r="A27" s="118" t="s">
        <v>36</v>
      </c>
      <c r="B27" s="255" t="s">
        <v>37</v>
      </c>
      <c r="C27" s="256"/>
      <c r="D27" s="257"/>
      <c r="E27" s="169" t="s">
        <v>38</v>
      </c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69"/>
    </row>
    <row r="28" spans="1:18" ht="13.5" customHeight="1">
      <c r="A28" s="117"/>
      <c r="B28" s="224" t="s">
        <v>41</v>
      </c>
      <c r="C28" s="225"/>
      <c r="D28" s="226"/>
      <c r="E28" s="110" t="s">
        <v>42</v>
      </c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</row>
    <row r="29" spans="1:18" ht="64.5" customHeight="1">
      <c r="A29" s="117"/>
      <c r="B29" s="209" t="s">
        <v>43</v>
      </c>
      <c r="C29" s="210"/>
      <c r="D29" s="211"/>
      <c r="E29" s="90">
        <v>42334</v>
      </c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</row>
    <row r="30" spans="1:18" ht="13.5" customHeight="1">
      <c r="A30" s="115"/>
    </row>
    <row r="47" spans="2:4" ht="24" customHeight="1">
      <c r="B47" s="75"/>
      <c r="D47" s="75"/>
    </row>
    <row r="48" spans="2:4" ht="39" customHeight="1">
      <c r="B48" s="75"/>
      <c r="D48" s="75"/>
    </row>
    <row r="60" spans="2:4" ht="57" customHeight="1">
      <c r="B60" s="75"/>
      <c r="D60" s="75"/>
    </row>
    <row r="61" spans="2:4" ht="10.5">
      <c r="B61" s="75"/>
      <c r="D61" s="75"/>
    </row>
    <row r="62" spans="2:4" ht="10.5">
      <c r="B62" s="75"/>
      <c r="D62" s="75"/>
    </row>
  </sheetData>
  <mergeCells count="22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R4"/>
    <mergeCell ref="A5:B5"/>
    <mergeCell ref="C5:D5"/>
    <mergeCell ref="E5:H5"/>
    <mergeCell ref="I5:K5"/>
    <mergeCell ref="L5:R5"/>
    <mergeCell ref="B29:D29"/>
    <mergeCell ref="A6:B6"/>
    <mergeCell ref="C6:D6"/>
    <mergeCell ref="E6:H6"/>
    <mergeCell ref="L6:R6"/>
    <mergeCell ref="B27:D27"/>
    <mergeCell ref="B28:D28"/>
  </mergeCells>
  <dataValidations count="3">
    <dataValidation type="list" allowBlank="1" showInputMessage="1" showErrorMessage="1" sqref="E28:R28">
      <formula1>"P,F, "</formula1>
    </dataValidation>
    <dataValidation type="list" allowBlank="1" showInputMessage="1" showErrorMessage="1" sqref="E27:R27">
      <formula1>"N,A,B, "</formula1>
    </dataValidation>
    <dataValidation type="list" allowBlank="1" showInputMessage="1" showErrorMessage="1" sqref="H15:H18 E9:G18 I15:R26 E19:H26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abSelected="1" zoomScaleNormal="100" workbookViewId="0">
      <selection activeCell="S25" sqref="S25"/>
    </sheetView>
  </sheetViews>
  <sheetFormatPr defaultRowHeight="13.5" customHeight="1"/>
  <cols>
    <col min="1" max="1" width="10.5" style="75" customWidth="1"/>
    <col min="2" max="2" width="13.375" style="78" customWidth="1"/>
    <col min="3" max="3" width="15.375" style="75" customWidth="1"/>
    <col min="4" max="4" width="18.75" style="76" customWidth="1"/>
    <col min="5" max="6" width="2.875" style="75" customWidth="1"/>
    <col min="7" max="7" width="2.625" style="75" customWidth="1"/>
    <col min="8" max="19" width="2.875" style="75" customWidth="1"/>
    <col min="20" max="16384" width="9" style="75"/>
  </cols>
  <sheetData>
    <row r="1" spans="1:20" ht="13.5" customHeight="1" thickBot="1">
      <c r="A1" s="73"/>
      <c r="B1" s="74"/>
    </row>
    <row r="2" spans="1:20" ht="13.5" customHeight="1">
      <c r="A2" s="231" t="s">
        <v>49</v>
      </c>
      <c r="B2" s="232"/>
      <c r="C2" s="233" t="s">
        <v>135</v>
      </c>
      <c r="D2" s="234"/>
      <c r="E2" s="249" t="s">
        <v>14</v>
      </c>
      <c r="F2" s="250"/>
      <c r="G2" s="250"/>
      <c r="H2" s="251"/>
      <c r="I2" s="239" t="str">
        <f>C2</f>
        <v>AdminGetBackingDetail</v>
      </c>
      <c r="J2" s="240"/>
      <c r="K2" s="240"/>
      <c r="L2" s="240"/>
      <c r="M2" s="240"/>
      <c r="N2" s="240"/>
      <c r="O2" s="240"/>
      <c r="P2" s="240"/>
      <c r="Q2" s="240"/>
      <c r="R2" s="241"/>
      <c r="T2" s="77"/>
    </row>
    <row r="3" spans="1:20" ht="30" customHeight="1">
      <c r="A3" s="237" t="s">
        <v>50</v>
      </c>
      <c r="B3" s="238"/>
      <c r="C3" s="245" t="str">
        <f>Cover!F4</f>
        <v>HuyNMSE02723</v>
      </c>
      <c r="D3" s="246"/>
      <c r="E3" s="252" t="s">
        <v>51</v>
      </c>
      <c r="F3" s="253"/>
      <c r="G3" s="253"/>
      <c r="H3" s="254"/>
      <c r="I3" s="242" t="str">
        <f>C3</f>
        <v>HuyNMSE02723</v>
      </c>
      <c r="J3" s="243"/>
      <c r="K3" s="243"/>
      <c r="L3" s="243"/>
      <c r="M3" s="243"/>
      <c r="N3" s="243"/>
      <c r="O3" s="243"/>
      <c r="P3" s="243"/>
      <c r="Q3" s="243"/>
      <c r="R3" s="244"/>
    </row>
    <row r="4" spans="1:20" ht="13.5" customHeight="1">
      <c r="A4" s="237" t="s">
        <v>52</v>
      </c>
      <c r="B4" s="238"/>
      <c r="C4" s="212"/>
      <c r="D4" s="212"/>
      <c r="E4" s="213"/>
      <c r="F4" s="213"/>
      <c r="G4" s="213"/>
      <c r="H4" s="213"/>
      <c r="I4" s="212"/>
      <c r="J4" s="212"/>
      <c r="K4" s="212"/>
      <c r="L4" s="212"/>
      <c r="M4" s="212"/>
      <c r="N4" s="212"/>
      <c r="O4" s="212"/>
      <c r="P4" s="212"/>
      <c r="Q4" s="212"/>
      <c r="R4" s="214"/>
    </row>
    <row r="5" spans="1:20" ht="13.5" customHeight="1">
      <c r="A5" s="247" t="s">
        <v>20</v>
      </c>
      <c r="B5" s="248"/>
      <c r="C5" s="230" t="s">
        <v>21</v>
      </c>
      <c r="D5" s="216"/>
      <c r="E5" s="215" t="s">
        <v>22</v>
      </c>
      <c r="F5" s="216"/>
      <c r="G5" s="216"/>
      <c r="H5" s="227"/>
      <c r="I5" s="216" t="s">
        <v>53</v>
      </c>
      <c r="J5" s="216"/>
      <c r="K5" s="216"/>
      <c r="L5" s="215" t="s">
        <v>23</v>
      </c>
      <c r="M5" s="216"/>
      <c r="N5" s="216"/>
      <c r="O5" s="216"/>
      <c r="P5" s="216"/>
      <c r="Q5" s="216"/>
      <c r="R5" s="217"/>
      <c r="T5" s="77"/>
    </row>
    <row r="6" spans="1:20" ht="13.5" customHeight="1" thickBot="1">
      <c r="A6" s="235">
        <f>COUNTIF(E21:HM21,"P")</f>
        <v>2</v>
      </c>
      <c r="B6" s="236"/>
      <c r="C6" s="229">
        <f>COUNTIF(E21:HO21,"F")</f>
        <v>0</v>
      </c>
      <c r="D6" s="219"/>
      <c r="E6" s="218">
        <f>SUM(L6,- A6,- C6)</f>
        <v>0</v>
      </c>
      <c r="F6" s="219"/>
      <c r="G6" s="219"/>
      <c r="H6" s="228"/>
      <c r="I6" s="152">
        <f>COUNTIF(E20:HM20,"N")</f>
        <v>1</v>
      </c>
      <c r="J6" s="152">
        <f>COUNTIF(E20:HM20,"A")</f>
        <v>1</v>
      </c>
      <c r="K6" s="152">
        <f>COUNTIF(E20:HO20,"B")</f>
        <v>0</v>
      </c>
      <c r="L6" s="218">
        <f>COUNTA(E8:P8)</f>
        <v>2</v>
      </c>
      <c r="M6" s="219"/>
      <c r="N6" s="219"/>
      <c r="O6" s="219"/>
      <c r="P6" s="219"/>
      <c r="Q6" s="219"/>
      <c r="R6" s="220"/>
      <c r="S6" s="153"/>
    </row>
    <row r="7" spans="1:20" ht="11.25" thickBot="1"/>
    <row r="8" spans="1:20" ht="46.5" customHeight="1" thickTop="1" thickBot="1">
      <c r="A8" s="127"/>
      <c r="B8" s="123"/>
      <c r="C8" s="124"/>
      <c r="D8" s="125"/>
      <c r="E8" s="126" t="s">
        <v>31</v>
      </c>
      <c r="F8" s="126" t="s">
        <v>32</v>
      </c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70"/>
      <c r="S8" s="153"/>
    </row>
    <row r="9" spans="1:20" ht="13.5" customHeight="1">
      <c r="A9" s="119" t="s">
        <v>108</v>
      </c>
      <c r="B9" s="120" t="s">
        <v>187</v>
      </c>
      <c r="C9" s="121"/>
      <c r="D9" s="122"/>
      <c r="E9" s="110" t="s">
        <v>72</v>
      </c>
      <c r="F9" s="110"/>
      <c r="G9" s="110"/>
      <c r="H9" s="128"/>
      <c r="I9" s="128"/>
      <c r="J9" s="128"/>
      <c r="K9" s="128"/>
      <c r="L9" s="128"/>
      <c r="M9" s="154"/>
      <c r="N9" s="154"/>
      <c r="O9" s="154"/>
      <c r="P9" s="154"/>
      <c r="Q9" s="154"/>
      <c r="R9" s="128"/>
    </row>
    <row r="10" spans="1:20" ht="13.5" customHeight="1" thickBot="1">
      <c r="A10" s="116"/>
      <c r="B10" s="120" t="s">
        <v>188</v>
      </c>
      <c r="C10" s="121"/>
      <c r="D10" s="122"/>
      <c r="E10" s="130"/>
      <c r="F10" s="130" t="s">
        <v>72</v>
      </c>
      <c r="G10" s="130"/>
      <c r="H10" s="128"/>
      <c r="I10" s="128"/>
      <c r="J10" s="128"/>
      <c r="K10" s="128"/>
      <c r="L10" s="128"/>
      <c r="M10" s="154"/>
      <c r="N10" s="154"/>
      <c r="O10" s="154"/>
      <c r="P10" s="154"/>
      <c r="Q10" s="154"/>
      <c r="R10" s="128"/>
    </row>
    <row r="11" spans="1:20" ht="13.5" customHeight="1">
      <c r="A11" s="119" t="s">
        <v>54</v>
      </c>
      <c r="B11" s="120" t="s">
        <v>189</v>
      </c>
      <c r="C11" s="121"/>
      <c r="D11" s="122"/>
      <c r="E11" s="128"/>
      <c r="F11" s="128"/>
      <c r="G11" s="128"/>
      <c r="H11" s="128"/>
      <c r="I11" s="128"/>
      <c r="J11" s="128"/>
      <c r="K11" s="128"/>
      <c r="L11" s="128"/>
      <c r="M11" s="154"/>
      <c r="N11" s="154"/>
      <c r="O11" s="154"/>
      <c r="P11" s="154"/>
      <c r="Q11" s="154"/>
      <c r="R11" s="128"/>
    </row>
    <row r="12" spans="1:20" ht="13.5" customHeight="1">
      <c r="A12" s="116"/>
      <c r="B12" s="158"/>
      <c r="C12" s="155" t="s">
        <v>190</v>
      </c>
      <c r="D12" s="156">
        <v>1</v>
      </c>
      <c r="E12" s="110" t="s">
        <v>72</v>
      </c>
      <c r="F12" s="110"/>
      <c r="G12" s="110"/>
      <c r="H12" s="110"/>
      <c r="I12" s="110"/>
      <c r="J12" s="110"/>
      <c r="K12" s="110"/>
      <c r="L12" s="110"/>
      <c r="M12" s="157"/>
      <c r="N12" s="157"/>
      <c r="O12" s="157"/>
      <c r="P12" s="157"/>
      <c r="Q12" s="157"/>
      <c r="R12" s="110"/>
    </row>
    <row r="13" spans="1:20" ht="13.5" customHeight="1">
      <c r="A13" s="116"/>
      <c r="B13" s="158"/>
      <c r="C13" s="155" t="s">
        <v>190</v>
      </c>
      <c r="D13" s="156">
        <v>10</v>
      </c>
      <c r="E13" s="110"/>
      <c r="F13" s="110" t="s">
        <v>72</v>
      </c>
      <c r="G13" s="110"/>
      <c r="H13" s="110"/>
      <c r="I13" s="110"/>
      <c r="J13" s="110"/>
      <c r="K13" s="110"/>
      <c r="L13" s="110"/>
      <c r="M13" s="157"/>
      <c r="N13" s="157"/>
      <c r="O13" s="157"/>
      <c r="P13" s="157"/>
      <c r="Q13" s="157"/>
      <c r="R13" s="110"/>
    </row>
    <row r="14" spans="1:20" ht="13.5" customHeight="1">
      <c r="A14" s="116"/>
      <c r="B14" s="158"/>
      <c r="C14" s="155"/>
      <c r="D14" s="156"/>
      <c r="E14" s="110"/>
      <c r="F14" s="110"/>
      <c r="G14" s="110"/>
      <c r="H14" s="110"/>
      <c r="I14" s="110"/>
      <c r="J14" s="110"/>
      <c r="K14" s="110"/>
      <c r="L14" s="110"/>
      <c r="M14" s="157"/>
      <c r="N14" s="157"/>
      <c r="O14" s="157"/>
      <c r="P14" s="157"/>
      <c r="Q14" s="157"/>
      <c r="R14" s="110"/>
    </row>
    <row r="15" spans="1:20" ht="13.5" customHeight="1" thickBot="1">
      <c r="A15" s="116"/>
      <c r="B15" s="81"/>
      <c r="C15" s="82"/>
      <c r="D15" s="83"/>
      <c r="E15" s="129"/>
      <c r="F15" s="129"/>
      <c r="G15" s="129"/>
      <c r="H15" s="129"/>
      <c r="I15" s="129"/>
      <c r="J15" s="129"/>
      <c r="K15" s="129"/>
      <c r="L15" s="129"/>
      <c r="M15" s="160"/>
      <c r="N15" s="160"/>
      <c r="O15" s="160"/>
      <c r="P15" s="160"/>
      <c r="Q15" s="160"/>
      <c r="R15" s="129"/>
    </row>
    <row r="16" spans="1:20" ht="13.5" customHeight="1" thickTop="1">
      <c r="A16" s="118" t="s">
        <v>55</v>
      </c>
      <c r="B16" s="87" t="s">
        <v>122</v>
      </c>
      <c r="C16" s="85"/>
      <c r="D16" s="86"/>
      <c r="E16" s="130"/>
      <c r="F16" s="130" t="s">
        <v>72</v>
      </c>
      <c r="G16" s="130"/>
      <c r="H16" s="130"/>
      <c r="I16" s="130"/>
      <c r="J16" s="130"/>
      <c r="K16" s="130"/>
      <c r="L16" s="130"/>
      <c r="M16" s="161"/>
      <c r="N16" s="161"/>
      <c r="O16" s="161"/>
      <c r="P16" s="161"/>
      <c r="Q16" s="161"/>
      <c r="R16" s="130"/>
    </row>
    <row r="17" spans="1:18" ht="13.5" customHeight="1">
      <c r="A17" s="117"/>
      <c r="B17" s="87" t="s">
        <v>191</v>
      </c>
      <c r="C17" s="88"/>
      <c r="D17" s="89"/>
      <c r="E17" s="110" t="s">
        <v>72</v>
      </c>
      <c r="F17" s="110"/>
      <c r="G17" s="110"/>
      <c r="H17" s="110"/>
      <c r="I17" s="110"/>
      <c r="J17" s="110"/>
      <c r="K17" s="110"/>
      <c r="L17" s="110"/>
      <c r="M17" s="157"/>
      <c r="N17" s="157"/>
      <c r="O17" s="157"/>
      <c r="P17" s="157"/>
      <c r="Q17" s="157"/>
      <c r="R17" s="110"/>
    </row>
    <row r="18" spans="1:18" ht="13.5" customHeight="1">
      <c r="A18" s="117"/>
      <c r="B18" s="87"/>
      <c r="C18" s="88"/>
      <c r="D18" s="89"/>
      <c r="E18" s="110"/>
      <c r="F18" s="110"/>
      <c r="G18" s="110"/>
      <c r="H18" s="110"/>
      <c r="I18" s="110"/>
      <c r="J18" s="110"/>
      <c r="K18" s="110"/>
      <c r="L18" s="110"/>
      <c r="M18" s="157"/>
      <c r="N18" s="157"/>
      <c r="O18" s="157"/>
      <c r="P18" s="157"/>
      <c r="Q18" s="157"/>
      <c r="R18" s="110"/>
    </row>
    <row r="19" spans="1:18" ht="13.5" customHeight="1" thickBot="1">
      <c r="A19" s="117"/>
      <c r="B19" s="84"/>
      <c r="C19" s="162"/>
      <c r="D19" s="163"/>
      <c r="E19" s="164"/>
      <c r="F19" s="164"/>
      <c r="G19" s="164"/>
      <c r="H19" s="164"/>
      <c r="I19" s="164"/>
      <c r="J19" s="164"/>
      <c r="K19" s="164"/>
      <c r="L19" s="164"/>
      <c r="M19" s="167"/>
      <c r="N19" s="167"/>
      <c r="O19" s="167"/>
      <c r="P19" s="167"/>
      <c r="Q19" s="167"/>
      <c r="R19" s="168"/>
    </row>
    <row r="20" spans="1:18" ht="13.5" customHeight="1" thickTop="1">
      <c r="A20" s="118" t="s">
        <v>36</v>
      </c>
      <c r="B20" s="255" t="s">
        <v>37</v>
      </c>
      <c r="C20" s="256"/>
      <c r="D20" s="257"/>
      <c r="E20" s="169" t="s">
        <v>38</v>
      </c>
      <c r="F20" s="169" t="s">
        <v>40</v>
      </c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</row>
    <row r="21" spans="1:18" ht="13.5" customHeight="1">
      <c r="A21" s="117"/>
      <c r="B21" s="224" t="s">
        <v>41</v>
      </c>
      <c r="C21" s="225"/>
      <c r="D21" s="226"/>
      <c r="E21" s="110" t="s">
        <v>42</v>
      </c>
      <c r="F21" s="110" t="s">
        <v>42</v>
      </c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</row>
    <row r="22" spans="1:18" ht="64.5" customHeight="1">
      <c r="A22" s="117"/>
      <c r="B22" s="209" t="s">
        <v>43</v>
      </c>
      <c r="C22" s="210"/>
      <c r="D22" s="211"/>
      <c r="E22" s="90">
        <v>42334</v>
      </c>
      <c r="F22" s="90">
        <v>42334</v>
      </c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3.5" customHeight="1">
      <c r="A23" s="115"/>
    </row>
    <row r="40" spans="2:4" ht="24" customHeight="1">
      <c r="B40" s="75"/>
      <c r="D40" s="75"/>
    </row>
    <row r="41" spans="2:4" ht="39" customHeight="1">
      <c r="B41" s="75"/>
      <c r="D41" s="75"/>
    </row>
    <row r="53" spans="2:4" ht="57" customHeight="1">
      <c r="B53" s="75"/>
      <c r="D53" s="75"/>
    </row>
    <row r="54" spans="2:4" ht="10.5">
      <c r="B54" s="75"/>
      <c r="D54" s="75"/>
    </row>
    <row r="55" spans="2:4" ht="10.5">
      <c r="B55" s="75"/>
      <c r="D55" s="75"/>
    </row>
  </sheetData>
  <mergeCells count="22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R4"/>
    <mergeCell ref="A5:B5"/>
    <mergeCell ref="C5:D5"/>
    <mergeCell ref="E5:H5"/>
    <mergeCell ref="I5:K5"/>
    <mergeCell ref="L5:R5"/>
    <mergeCell ref="B22:D22"/>
    <mergeCell ref="A6:B6"/>
    <mergeCell ref="C6:D6"/>
    <mergeCell ref="E6:H6"/>
    <mergeCell ref="L6:R6"/>
    <mergeCell ref="B20:D20"/>
    <mergeCell ref="B21:D21"/>
  </mergeCells>
  <dataValidations count="3">
    <dataValidation type="list" allowBlank="1" showInputMessage="1" showErrorMessage="1" sqref="H11:H14 E9:G14 I11:R19 E15:H19">
      <formula1>"O, "</formula1>
    </dataValidation>
    <dataValidation type="list" allowBlank="1" showInputMessage="1" showErrorMessage="1" sqref="E20:R20">
      <formula1>"N,A,B, "</formula1>
    </dataValidation>
    <dataValidation type="list" allowBlank="1" showInputMessage="1" showErrorMessage="1" sqref="E21:R21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T52"/>
  <sheetViews>
    <sheetView zoomScaleNormal="100" workbookViewId="0"/>
  </sheetViews>
  <sheetFormatPr defaultRowHeight="13.5" customHeight="1"/>
  <cols>
    <col min="1" max="1" width="10.5" style="75" customWidth="1"/>
    <col min="2" max="2" width="13.375" style="78" customWidth="1"/>
    <col min="3" max="3" width="15.375" style="75" customWidth="1"/>
    <col min="4" max="4" width="18.75" style="76" customWidth="1"/>
    <col min="5" max="6" width="2.875" style="75" customWidth="1"/>
    <col min="7" max="7" width="2.625" style="75" customWidth="1"/>
    <col min="8" max="19" width="2.875" style="75" customWidth="1"/>
    <col min="20" max="16384" width="9" style="75"/>
  </cols>
  <sheetData>
    <row r="1" spans="1:20" ht="13.5" customHeight="1" thickBot="1">
      <c r="A1" s="73"/>
      <c r="B1" s="74"/>
    </row>
    <row r="2" spans="1:20" ht="13.5" customHeight="1">
      <c r="A2" s="231" t="s">
        <v>49</v>
      </c>
      <c r="B2" s="232"/>
      <c r="C2" s="233" t="s">
        <v>132</v>
      </c>
      <c r="D2" s="234"/>
      <c r="E2" s="249" t="s">
        <v>14</v>
      </c>
      <c r="F2" s="250"/>
      <c r="G2" s="250"/>
      <c r="H2" s="251"/>
      <c r="I2" s="239" t="str">
        <f>C2</f>
        <v>GetBackProjectInfo</v>
      </c>
      <c r="J2" s="240"/>
      <c r="K2" s="240"/>
      <c r="L2" s="240"/>
      <c r="M2" s="240"/>
      <c r="N2" s="240"/>
      <c r="O2" s="240"/>
      <c r="P2" s="240"/>
      <c r="Q2" s="240"/>
      <c r="R2" s="241"/>
      <c r="T2" s="77"/>
    </row>
    <row r="3" spans="1:20" ht="30" customHeight="1">
      <c r="A3" s="237" t="s">
        <v>50</v>
      </c>
      <c r="B3" s="238"/>
      <c r="C3" s="245" t="str">
        <f>Cover!F4</f>
        <v>HuyNMSE02723</v>
      </c>
      <c r="D3" s="246"/>
      <c r="E3" s="252" t="s">
        <v>51</v>
      </c>
      <c r="F3" s="253"/>
      <c r="G3" s="253"/>
      <c r="H3" s="254"/>
      <c r="I3" s="242" t="str">
        <f>C3</f>
        <v>HuyNMSE02723</v>
      </c>
      <c r="J3" s="243"/>
      <c r="K3" s="243"/>
      <c r="L3" s="243"/>
      <c r="M3" s="243"/>
      <c r="N3" s="243"/>
      <c r="O3" s="243"/>
      <c r="P3" s="243"/>
      <c r="Q3" s="243"/>
      <c r="R3" s="244"/>
    </row>
    <row r="4" spans="1:20" ht="13.5" customHeight="1">
      <c r="A4" s="237" t="s">
        <v>52</v>
      </c>
      <c r="B4" s="238"/>
      <c r="C4" s="212"/>
      <c r="D4" s="212"/>
      <c r="E4" s="213"/>
      <c r="F4" s="213"/>
      <c r="G4" s="213"/>
      <c r="H4" s="213"/>
      <c r="I4" s="212"/>
      <c r="J4" s="212"/>
      <c r="K4" s="212"/>
      <c r="L4" s="212"/>
      <c r="M4" s="212"/>
      <c r="N4" s="212"/>
      <c r="O4" s="212"/>
      <c r="P4" s="212"/>
      <c r="Q4" s="212"/>
      <c r="R4" s="214"/>
    </row>
    <row r="5" spans="1:20" ht="13.5" customHeight="1">
      <c r="A5" s="247" t="s">
        <v>20</v>
      </c>
      <c r="B5" s="248"/>
      <c r="C5" s="230" t="s">
        <v>21</v>
      </c>
      <c r="D5" s="216"/>
      <c r="E5" s="215" t="s">
        <v>22</v>
      </c>
      <c r="F5" s="216"/>
      <c r="G5" s="216"/>
      <c r="H5" s="227"/>
      <c r="I5" s="216" t="s">
        <v>53</v>
      </c>
      <c r="J5" s="216"/>
      <c r="K5" s="216"/>
      <c r="L5" s="215" t="s">
        <v>23</v>
      </c>
      <c r="M5" s="216"/>
      <c r="N5" s="216"/>
      <c r="O5" s="216"/>
      <c r="P5" s="216"/>
      <c r="Q5" s="216"/>
      <c r="R5" s="217"/>
      <c r="T5" s="77"/>
    </row>
    <row r="6" spans="1:20" ht="13.5" customHeight="1" thickBot="1">
      <c r="A6" s="235">
        <f>COUNTIF(E18:HM18,"P")</f>
        <v>2</v>
      </c>
      <c r="B6" s="236"/>
      <c r="C6" s="229">
        <f>COUNTIF(E18:HO18,"F")</f>
        <v>0</v>
      </c>
      <c r="D6" s="219"/>
      <c r="E6" s="218">
        <f>SUM(L6,- A6,- C6)</f>
        <v>0</v>
      </c>
      <c r="F6" s="219"/>
      <c r="G6" s="219"/>
      <c r="H6" s="228"/>
      <c r="I6" s="152">
        <f>COUNTIF(E17:HM17,"N")</f>
        <v>1</v>
      </c>
      <c r="J6" s="152">
        <f>COUNTIF(E17:HM17,"A")</f>
        <v>1</v>
      </c>
      <c r="K6" s="152">
        <f>COUNTIF(E17:HO17,"B")</f>
        <v>0</v>
      </c>
      <c r="L6" s="218">
        <f>COUNTA(E8:P8)</f>
        <v>2</v>
      </c>
      <c r="M6" s="219"/>
      <c r="N6" s="219"/>
      <c r="O6" s="219"/>
      <c r="P6" s="219"/>
      <c r="Q6" s="219"/>
      <c r="R6" s="220"/>
      <c r="S6" s="153"/>
    </row>
    <row r="7" spans="1:20" ht="11.25" thickBot="1"/>
    <row r="8" spans="1:20" ht="46.5" customHeight="1" thickTop="1" thickBot="1">
      <c r="A8" s="127"/>
      <c r="B8" s="123"/>
      <c r="C8" s="124"/>
      <c r="D8" s="125"/>
      <c r="E8" s="126" t="s">
        <v>31</v>
      </c>
      <c r="F8" s="126" t="s">
        <v>32</v>
      </c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70"/>
      <c r="S8" s="153"/>
    </row>
    <row r="9" spans="1:20" ht="13.5" customHeight="1">
      <c r="A9" s="119" t="s">
        <v>108</v>
      </c>
      <c r="B9" s="120" t="s">
        <v>162</v>
      </c>
      <c r="C9" s="121"/>
      <c r="D9" s="122"/>
      <c r="E9" s="110" t="s">
        <v>72</v>
      </c>
      <c r="F9" s="110"/>
      <c r="G9" s="110"/>
      <c r="H9" s="128"/>
      <c r="I9" s="128"/>
      <c r="J9" s="128"/>
      <c r="K9" s="128"/>
      <c r="L9" s="128"/>
      <c r="M9" s="154"/>
      <c r="N9" s="154"/>
      <c r="O9" s="154"/>
      <c r="P9" s="154"/>
      <c r="Q9" s="154"/>
      <c r="R9" s="128"/>
    </row>
    <row r="10" spans="1:20" ht="13.5" customHeight="1" thickBot="1">
      <c r="A10" s="116"/>
      <c r="B10" s="120" t="s">
        <v>163</v>
      </c>
      <c r="C10" s="121"/>
      <c r="D10" s="122"/>
      <c r="E10" s="130"/>
      <c r="F10" s="130" t="s">
        <v>72</v>
      </c>
      <c r="G10" s="130"/>
      <c r="H10" s="128"/>
      <c r="I10" s="128"/>
      <c r="J10" s="128"/>
      <c r="K10" s="128"/>
      <c r="L10" s="128"/>
      <c r="M10" s="154"/>
      <c r="N10" s="154"/>
      <c r="O10" s="154"/>
      <c r="P10" s="154"/>
      <c r="Q10" s="154"/>
      <c r="R10" s="128"/>
    </row>
    <row r="11" spans="1:20" ht="13.5" customHeight="1">
      <c r="A11" s="119" t="s">
        <v>54</v>
      </c>
      <c r="B11" s="120" t="s">
        <v>164</v>
      </c>
      <c r="C11" s="121"/>
      <c r="D11" s="122"/>
      <c r="E11" s="128"/>
      <c r="F11" s="128"/>
      <c r="G11" s="128"/>
      <c r="H11" s="128"/>
      <c r="I11" s="128"/>
      <c r="J11" s="128"/>
      <c r="K11" s="128"/>
      <c r="L11" s="128"/>
      <c r="M11" s="154"/>
      <c r="N11" s="154"/>
      <c r="O11" s="154"/>
      <c r="P11" s="154"/>
      <c r="Q11" s="154"/>
      <c r="R11" s="128"/>
    </row>
    <row r="12" spans="1:20" ht="13.5" customHeight="1">
      <c r="A12" s="116"/>
      <c r="B12" s="158"/>
      <c r="C12" s="155" t="s">
        <v>165</v>
      </c>
      <c r="D12" s="156">
        <v>1</v>
      </c>
      <c r="E12" s="110" t="s">
        <v>72</v>
      </c>
      <c r="F12" s="110"/>
      <c r="G12" s="110"/>
      <c r="H12" s="110"/>
      <c r="I12" s="110"/>
      <c r="J12" s="110"/>
      <c r="K12" s="110"/>
      <c r="L12" s="110"/>
      <c r="M12" s="157"/>
      <c r="N12" s="157"/>
      <c r="O12" s="157"/>
      <c r="P12" s="157"/>
      <c r="Q12" s="157"/>
      <c r="R12" s="110"/>
    </row>
    <row r="13" spans="1:20" ht="13.5" customHeight="1" thickBot="1">
      <c r="A13" s="116"/>
      <c r="B13" s="158"/>
      <c r="C13" s="155" t="s">
        <v>165</v>
      </c>
      <c r="D13" s="156">
        <v>10</v>
      </c>
      <c r="E13" s="110"/>
      <c r="F13" s="110" t="s">
        <v>72</v>
      </c>
      <c r="G13" s="110"/>
      <c r="H13" s="110"/>
      <c r="I13" s="110"/>
      <c r="J13" s="110"/>
      <c r="K13" s="110"/>
      <c r="L13" s="110"/>
      <c r="M13" s="157"/>
      <c r="N13" s="157"/>
      <c r="O13" s="157"/>
      <c r="P13" s="157"/>
      <c r="Q13" s="157"/>
      <c r="R13" s="110"/>
    </row>
    <row r="14" spans="1:20" ht="13.5" customHeight="1">
      <c r="A14" s="118" t="s">
        <v>55</v>
      </c>
      <c r="B14" s="87" t="s">
        <v>122</v>
      </c>
      <c r="C14" s="85"/>
      <c r="D14" s="86"/>
      <c r="E14" s="130"/>
      <c r="F14" s="130" t="s">
        <v>72</v>
      </c>
      <c r="G14" s="130"/>
      <c r="H14" s="130"/>
      <c r="I14" s="130"/>
      <c r="J14" s="130"/>
      <c r="K14" s="130"/>
      <c r="L14" s="130"/>
      <c r="M14" s="161"/>
      <c r="N14" s="161"/>
      <c r="O14" s="161"/>
      <c r="P14" s="161"/>
      <c r="Q14" s="161"/>
      <c r="R14" s="130"/>
    </row>
    <row r="15" spans="1:20" ht="13.5" customHeight="1">
      <c r="A15" s="117"/>
      <c r="B15" s="87" t="s">
        <v>174</v>
      </c>
      <c r="C15" s="88"/>
      <c r="D15" s="89"/>
      <c r="E15" s="110" t="s">
        <v>72</v>
      </c>
      <c r="F15" s="110"/>
      <c r="G15" s="110"/>
      <c r="H15" s="110"/>
      <c r="I15" s="110"/>
      <c r="J15" s="110"/>
      <c r="K15" s="110"/>
      <c r="L15" s="110"/>
      <c r="M15" s="157"/>
      <c r="N15" s="157"/>
      <c r="O15" s="157"/>
      <c r="P15" s="157"/>
      <c r="Q15" s="157"/>
      <c r="R15" s="110"/>
    </row>
    <row r="16" spans="1:20" ht="13.5" customHeight="1" thickBot="1">
      <c r="A16" s="117"/>
      <c r="B16" s="84"/>
      <c r="C16" s="162"/>
      <c r="D16" s="163"/>
      <c r="E16" s="164"/>
      <c r="F16" s="164"/>
      <c r="G16" s="164"/>
      <c r="H16" s="164"/>
      <c r="I16" s="164"/>
      <c r="J16" s="164"/>
      <c r="K16" s="164"/>
      <c r="L16" s="164"/>
      <c r="M16" s="167"/>
      <c r="N16" s="167"/>
      <c r="O16" s="167"/>
      <c r="P16" s="167"/>
      <c r="Q16" s="167"/>
      <c r="R16" s="168"/>
    </row>
    <row r="17" spans="1:18" ht="13.5" customHeight="1" thickTop="1">
      <c r="A17" s="118" t="s">
        <v>36</v>
      </c>
      <c r="B17" s="255" t="s">
        <v>37</v>
      </c>
      <c r="C17" s="256"/>
      <c r="D17" s="257"/>
      <c r="E17" s="169" t="s">
        <v>38</v>
      </c>
      <c r="F17" s="169" t="s">
        <v>40</v>
      </c>
      <c r="G17" s="169"/>
      <c r="H17" s="169"/>
      <c r="I17" s="169"/>
      <c r="J17" s="169"/>
      <c r="K17" s="169"/>
      <c r="L17" s="169"/>
      <c r="M17" s="169"/>
      <c r="N17" s="169"/>
      <c r="O17" s="169"/>
      <c r="P17" s="169"/>
      <c r="Q17" s="169"/>
      <c r="R17" s="169"/>
    </row>
    <row r="18" spans="1:18" ht="13.5" customHeight="1">
      <c r="A18" s="117"/>
      <c r="B18" s="224" t="s">
        <v>41</v>
      </c>
      <c r="C18" s="225"/>
      <c r="D18" s="226"/>
      <c r="E18" s="110" t="s">
        <v>42</v>
      </c>
      <c r="F18" s="110" t="s">
        <v>42</v>
      </c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</row>
    <row r="19" spans="1:18" ht="64.5" customHeight="1">
      <c r="A19" s="117"/>
      <c r="B19" s="209" t="s">
        <v>43</v>
      </c>
      <c r="C19" s="210"/>
      <c r="D19" s="211"/>
      <c r="E19" s="90">
        <v>42334</v>
      </c>
      <c r="F19" s="90">
        <v>42334</v>
      </c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</row>
    <row r="20" spans="1:18" ht="13.5" customHeight="1">
      <c r="A20" s="115"/>
    </row>
    <row r="37" spans="2:4" ht="24" customHeight="1">
      <c r="B37" s="75"/>
      <c r="D37" s="75"/>
    </row>
    <row r="38" spans="2:4" ht="39" customHeight="1">
      <c r="B38" s="75"/>
      <c r="D38" s="75"/>
    </row>
    <row r="50" spans="2:4" ht="57" customHeight="1">
      <c r="B50" s="75"/>
      <c r="D50" s="75"/>
    </row>
    <row r="51" spans="2:4" ht="10.5">
      <c r="B51" s="75"/>
      <c r="D51" s="75"/>
    </row>
    <row r="52" spans="2:4" ht="10.5">
      <c r="B52" s="75"/>
      <c r="D52" s="75"/>
    </row>
  </sheetData>
  <mergeCells count="22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R4"/>
    <mergeCell ref="A5:B5"/>
    <mergeCell ref="C5:D5"/>
    <mergeCell ref="E5:H5"/>
    <mergeCell ref="I5:K5"/>
    <mergeCell ref="L5:R5"/>
    <mergeCell ref="B19:D19"/>
    <mergeCell ref="A6:B6"/>
    <mergeCell ref="C6:D6"/>
    <mergeCell ref="E6:H6"/>
    <mergeCell ref="L6:R6"/>
    <mergeCell ref="B17:D17"/>
    <mergeCell ref="B18:D18"/>
  </mergeCells>
  <dataValidations count="3">
    <dataValidation type="list" allowBlank="1" showInputMessage="1" showErrorMessage="1" sqref="E18:R18">
      <formula1>"P,F, "</formula1>
    </dataValidation>
    <dataValidation type="list" allowBlank="1" showInputMessage="1" showErrorMessage="1" sqref="E17:R17">
      <formula1>"N,A,B, "</formula1>
    </dataValidation>
    <dataValidation type="list" allowBlank="1" showInputMessage="1" showErrorMessage="1" sqref="E9:G13 H11:R13 E14:R16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zoomScaleNormal="100" workbookViewId="0">
      <selection activeCell="B9" sqref="B9"/>
    </sheetView>
  </sheetViews>
  <sheetFormatPr defaultRowHeight="13.5" customHeight="1"/>
  <cols>
    <col min="1" max="1" width="10.5" style="75" customWidth="1"/>
    <col min="2" max="2" width="13.375" style="78" customWidth="1"/>
    <col min="3" max="3" width="15.375" style="75" customWidth="1"/>
    <col min="4" max="4" width="23.125" style="76" customWidth="1"/>
    <col min="5" max="6" width="2.875" style="75" customWidth="1"/>
    <col min="7" max="7" width="2.625" style="75" customWidth="1"/>
    <col min="8" max="19" width="2.875" style="75" customWidth="1"/>
    <col min="20" max="16384" width="9" style="75"/>
  </cols>
  <sheetData>
    <row r="1" spans="1:20" ht="13.5" customHeight="1" thickBot="1">
      <c r="A1" s="73"/>
      <c r="B1" s="74"/>
    </row>
    <row r="2" spans="1:20" ht="13.5" customHeight="1">
      <c r="A2" s="231" t="s">
        <v>49</v>
      </c>
      <c r="B2" s="232"/>
      <c r="C2" s="233" t="s">
        <v>133</v>
      </c>
      <c r="D2" s="234"/>
      <c r="E2" s="249" t="s">
        <v>14</v>
      </c>
      <c r="F2" s="250"/>
      <c r="G2" s="250"/>
      <c r="H2" s="251"/>
      <c r="I2" s="239" t="str">
        <f>C2</f>
        <v>BackProject</v>
      </c>
      <c r="J2" s="240"/>
      <c r="K2" s="240"/>
      <c r="L2" s="240"/>
      <c r="M2" s="240"/>
      <c r="N2" s="240"/>
      <c r="O2" s="240"/>
      <c r="P2" s="240"/>
      <c r="Q2" s="240"/>
      <c r="R2" s="241"/>
      <c r="T2" s="77"/>
    </row>
    <row r="3" spans="1:20" ht="30" customHeight="1">
      <c r="A3" s="237" t="s">
        <v>50</v>
      </c>
      <c r="B3" s="238"/>
      <c r="C3" s="245" t="str">
        <f>Cover!F4</f>
        <v>HuyNMSE02723</v>
      </c>
      <c r="D3" s="246"/>
      <c r="E3" s="252" t="s">
        <v>51</v>
      </c>
      <c r="F3" s="253"/>
      <c r="G3" s="253"/>
      <c r="H3" s="254"/>
      <c r="I3" s="242" t="str">
        <f>C3</f>
        <v>HuyNMSE02723</v>
      </c>
      <c r="J3" s="243"/>
      <c r="K3" s="243"/>
      <c r="L3" s="243"/>
      <c r="M3" s="243"/>
      <c r="N3" s="243"/>
      <c r="O3" s="243"/>
      <c r="P3" s="243"/>
      <c r="Q3" s="243"/>
      <c r="R3" s="244"/>
    </row>
    <row r="4" spans="1:20" ht="13.5" customHeight="1">
      <c r="A4" s="237" t="s">
        <v>52</v>
      </c>
      <c r="B4" s="238"/>
      <c r="C4" s="212"/>
      <c r="D4" s="212"/>
      <c r="E4" s="213"/>
      <c r="F4" s="213"/>
      <c r="G4" s="213"/>
      <c r="H4" s="213"/>
      <c r="I4" s="212"/>
      <c r="J4" s="212"/>
      <c r="K4" s="212"/>
      <c r="L4" s="212"/>
      <c r="M4" s="212"/>
      <c r="N4" s="212"/>
      <c r="O4" s="212"/>
      <c r="P4" s="212"/>
      <c r="Q4" s="212"/>
      <c r="R4" s="214"/>
    </row>
    <row r="5" spans="1:20" ht="13.5" customHeight="1">
      <c r="A5" s="247" t="s">
        <v>20</v>
      </c>
      <c r="B5" s="248"/>
      <c r="C5" s="230" t="s">
        <v>21</v>
      </c>
      <c r="D5" s="216"/>
      <c r="E5" s="215" t="s">
        <v>22</v>
      </c>
      <c r="F5" s="216"/>
      <c r="G5" s="216"/>
      <c r="H5" s="227"/>
      <c r="I5" s="216" t="s">
        <v>53</v>
      </c>
      <c r="J5" s="216"/>
      <c r="K5" s="216"/>
      <c r="L5" s="215" t="s">
        <v>23</v>
      </c>
      <c r="M5" s="216"/>
      <c r="N5" s="216"/>
      <c r="O5" s="216"/>
      <c r="P5" s="216"/>
      <c r="Q5" s="216"/>
      <c r="R5" s="217"/>
      <c r="T5" s="77"/>
    </row>
    <row r="6" spans="1:20" ht="13.5" customHeight="1" thickBot="1">
      <c r="A6" s="235">
        <f>COUNTIF(E31:HM31,"P")</f>
        <v>5</v>
      </c>
      <c r="B6" s="236"/>
      <c r="C6" s="229">
        <f>COUNTIF(E31:HO31,"F")</f>
        <v>0</v>
      </c>
      <c r="D6" s="219"/>
      <c r="E6" s="218">
        <f>SUM(L6,- A6,- C6)</f>
        <v>0</v>
      </c>
      <c r="F6" s="219"/>
      <c r="G6" s="219"/>
      <c r="H6" s="228"/>
      <c r="I6" s="152">
        <f>COUNTIF(E30:HM30,"N")</f>
        <v>1</v>
      </c>
      <c r="J6" s="152">
        <f>COUNTIF(E30:HM30,"A")</f>
        <v>4</v>
      </c>
      <c r="K6" s="152">
        <f>COUNTIF(E30:HO30,"B")</f>
        <v>0</v>
      </c>
      <c r="L6" s="218">
        <f>COUNTA(E8:P8)</f>
        <v>5</v>
      </c>
      <c r="M6" s="219"/>
      <c r="N6" s="219"/>
      <c r="O6" s="219"/>
      <c r="P6" s="219"/>
      <c r="Q6" s="219"/>
      <c r="R6" s="220"/>
      <c r="S6" s="153"/>
    </row>
    <row r="7" spans="1:20" ht="11.25" thickBot="1"/>
    <row r="8" spans="1:20" ht="46.5" customHeight="1" thickTop="1" thickBot="1">
      <c r="A8" s="127"/>
      <c r="B8" s="123"/>
      <c r="C8" s="124"/>
      <c r="D8" s="125"/>
      <c r="E8" s="126" t="s">
        <v>31</v>
      </c>
      <c r="F8" s="126" t="s">
        <v>32</v>
      </c>
      <c r="G8" s="126" t="s">
        <v>33</v>
      </c>
      <c r="H8" s="126" t="s">
        <v>34</v>
      </c>
      <c r="I8" s="126" t="s">
        <v>180</v>
      </c>
      <c r="J8" s="126"/>
      <c r="K8" s="126"/>
      <c r="L8" s="126"/>
      <c r="M8" s="126"/>
      <c r="N8" s="126"/>
      <c r="O8" s="126"/>
      <c r="P8" s="126"/>
      <c r="Q8" s="126"/>
      <c r="R8" s="170"/>
      <c r="S8" s="153"/>
    </row>
    <row r="9" spans="1:20" ht="13.5" customHeight="1">
      <c r="A9" s="119" t="s">
        <v>108</v>
      </c>
      <c r="B9" s="120" t="s">
        <v>162</v>
      </c>
      <c r="C9" s="121"/>
      <c r="D9" s="122"/>
      <c r="E9" s="110" t="s">
        <v>72</v>
      </c>
      <c r="F9" s="110" t="s">
        <v>72</v>
      </c>
      <c r="G9" s="110" t="s">
        <v>72</v>
      </c>
      <c r="H9" s="128"/>
      <c r="I9" s="110" t="s">
        <v>72</v>
      </c>
      <c r="J9" s="128"/>
      <c r="K9" s="128"/>
      <c r="L9" s="128"/>
      <c r="M9" s="154"/>
      <c r="N9" s="154"/>
      <c r="O9" s="154"/>
      <c r="P9" s="154"/>
      <c r="Q9" s="154"/>
      <c r="R9" s="128"/>
    </row>
    <row r="10" spans="1:20" ht="13.5" customHeight="1">
      <c r="A10" s="116"/>
      <c r="B10" s="120" t="s">
        <v>163</v>
      </c>
      <c r="C10" s="121"/>
      <c r="D10" s="122"/>
      <c r="E10" s="130"/>
      <c r="F10" s="130"/>
      <c r="G10" s="130"/>
      <c r="H10" s="110" t="s">
        <v>72</v>
      </c>
      <c r="I10" s="128"/>
      <c r="J10" s="128"/>
      <c r="K10" s="128"/>
      <c r="L10" s="128"/>
      <c r="M10" s="154"/>
      <c r="N10" s="154"/>
      <c r="O10" s="154"/>
      <c r="P10" s="154"/>
      <c r="Q10" s="154"/>
      <c r="R10" s="128"/>
    </row>
    <row r="11" spans="1:20" ht="13.5" customHeight="1">
      <c r="A11" s="116"/>
      <c r="B11" s="120" t="s">
        <v>113</v>
      </c>
      <c r="C11" s="121"/>
      <c r="D11" s="122"/>
      <c r="E11" s="130"/>
      <c r="F11" s="130" t="s">
        <v>72</v>
      </c>
      <c r="G11" s="130" t="s">
        <v>72</v>
      </c>
      <c r="H11" s="110" t="s">
        <v>72</v>
      </c>
      <c r="I11" s="110" t="s">
        <v>72</v>
      </c>
      <c r="J11" s="128"/>
      <c r="K11" s="128"/>
      <c r="L11" s="128"/>
      <c r="M11" s="154"/>
      <c r="N11" s="154"/>
      <c r="O11" s="154"/>
      <c r="P11" s="154"/>
      <c r="Q11" s="154"/>
      <c r="R11" s="128"/>
    </row>
    <row r="12" spans="1:20" ht="13.5" customHeight="1">
      <c r="A12" s="116"/>
      <c r="B12" s="120" t="s">
        <v>114</v>
      </c>
      <c r="C12" s="121"/>
      <c r="D12" s="122"/>
      <c r="E12" s="130" t="s">
        <v>72</v>
      </c>
      <c r="F12" s="130"/>
      <c r="G12" s="130"/>
      <c r="H12" s="128"/>
      <c r="I12" s="128"/>
      <c r="J12" s="128"/>
      <c r="K12" s="128"/>
      <c r="L12" s="128"/>
      <c r="M12" s="154"/>
      <c r="N12" s="154"/>
      <c r="O12" s="154"/>
      <c r="P12" s="154"/>
      <c r="Q12" s="154"/>
      <c r="R12" s="128"/>
    </row>
    <row r="13" spans="1:20" ht="13.5" customHeight="1">
      <c r="A13" s="116"/>
      <c r="B13" s="120" t="s">
        <v>175</v>
      </c>
      <c r="C13" s="121"/>
      <c r="D13" s="122"/>
      <c r="E13" s="130" t="s">
        <v>72</v>
      </c>
      <c r="F13" s="130"/>
      <c r="G13" s="130" t="s">
        <v>72</v>
      </c>
      <c r="H13" s="110" t="s">
        <v>72</v>
      </c>
      <c r="I13" s="110" t="s">
        <v>72</v>
      </c>
      <c r="J13" s="128"/>
      <c r="K13" s="128"/>
      <c r="L13" s="128"/>
      <c r="M13" s="154"/>
      <c r="N13" s="154"/>
      <c r="O13" s="154"/>
      <c r="P13" s="154"/>
      <c r="Q13" s="154"/>
      <c r="R13" s="128"/>
    </row>
    <row r="14" spans="1:20" ht="13.5" customHeight="1" thickBot="1">
      <c r="A14" s="116"/>
      <c r="B14" s="120" t="s">
        <v>176</v>
      </c>
      <c r="C14" s="121"/>
      <c r="D14" s="122"/>
      <c r="E14" s="130"/>
      <c r="F14" s="130" t="s">
        <v>72</v>
      </c>
      <c r="G14" s="130"/>
      <c r="H14" s="128"/>
      <c r="I14" s="128"/>
      <c r="J14" s="128"/>
      <c r="K14" s="128"/>
      <c r="L14" s="128"/>
      <c r="M14" s="154"/>
      <c r="N14" s="154"/>
      <c r="O14" s="154"/>
      <c r="P14" s="154"/>
      <c r="Q14" s="154"/>
      <c r="R14" s="128"/>
    </row>
    <row r="15" spans="1:20" ht="13.5" customHeight="1">
      <c r="A15" s="119" t="s">
        <v>54</v>
      </c>
      <c r="B15" s="120" t="s">
        <v>120</v>
      </c>
      <c r="C15" s="121"/>
      <c r="D15" s="122"/>
      <c r="E15" s="128"/>
      <c r="F15" s="128"/>
      <c r="G15" s="128"/>
      <c r="H15" s="128"/>
      <c r="I15" s="128"/>
      <c r="J15" s="128"/>
      <c r="K15" s="128"/>
      <c r="L15" s="128"/>
      <c r="M15" s="154"/>
      <c r="N15" s="154"/>
      <c r="O15" s="154"/>
      <c r="P15" s="154"/>
      <c r="Q15" s="154"/>
      <c r="R15" s="128"/>
    </row>
    <row r="16" spans="1:20" ht="13.5" customHeight="1">
      <c r="A16" s="116"/>
      <c r="B16" s="158"/>
      <c r="C16" s="155"/>
      <c r="D16" s="156" t="s">
        <v>35</v>
      </c>
      <c r="E16" s="110"/>
      <c r="F16" s="110"/>
      <c r="G16" s="110"/>
      <c r="H16" s="110"/>
      <c r="I16" s="110" t="s">
        <v>72</v>
      </c>
      <c r="J16" s="110"/>
      <c r="K16" s="110"/>
      <c r="L16" s="110"/>
      <c r="M16" s="157"/>
      <c r="N16" s="157"/>
      <c r="O16" s="157"/>
      <c r="P16" s="157"/>
      <c r="Q16" s="157"/>
      <c r="R16" s="110"/>
    </row>
    <row r="17" spans="1:18" ht="13.5" customHeight="1">
      <c r="A17" s="116"/>
      <c r="B17" s="158"/>
      <c r="C17" s="155"/>
      <c r="D17" s="156" t="s">
        <v>116</v>
      </c>
      <c r="E17" s="110"/>
      <c r="F17" s="110" t="s">
        <v>72</v>
      </c>
      <c r="G17" s="110" t="s">
        <v>72</v>
      </c>
      <c r="H17" s="110" t="s">
        <v>72</v>
      </c>
      <c r="I17" s="110"/>
      <c r="J17" s="110"/>
      <c r="K17" s="110"/>
      <c r="L17" s="110"/>
      <c r="M17" s="157"/>
      <c r="N17" s="157"/>
      <c r="O17" s="157"/>
      <c r="P17" s="157"/>
      <c r="Q17" s="157"/>
      <c r="R17" s="110"/>
    </row>
    <row r="18" spans="1:18" ht="13.5" customHeight="1">
      <c r="A18" s="116"/>
      <c r="B18" s="158"/>
      <c r="C18" s="155"/>
      <c r="D18" s="156" t="s">
        <v>115</v>
      </c>
      <c r="E18" s="110" t="s">
        <v>72</v>
      </c>
      <c r="F18" s="110"/>
      <c r="G18" s="110"/>
      <c r="H18" s="110"/>
      <c r="I18" s="110"/>
      <c r="J18" s="110"/>
      <c r="K18" s="110"/>
      <c r="L18" s="110"/>
      <c r="M18" s="157"/>
      <c r="N18" s="157"/>
      <c r="O18" s="157"/>
      <c r="P18" s="157"/>
      <c r="Q18" s="157"/>
      <c r="R18" s="110"/>
    </row>
    <row r="19" spans="1:18" ht="14.25" customHeight="1">
      <c r="A19" s="116"/>
      <c r="B19" s="177" t="s">
        <v>164</v>
      </c>
      <c r="C19" s="79"/>
      <c r="D19" s="80"/>
      <c r="E19" s="130"/>
      <c r="F19" s="130"/>
      <c r="G19" s="130"/>
      <c r="H19" s="130"/>
      <c r="I19" s="110"/>
      <c r="J19" s="110"/>
      <c r="K19" s="110"/>
      <c r="L19" s="110"/>
      <c r="M19" s="157"/>
      <c r="N19" s="157"/>
      <c r="O19" s="157"/>
      <c r="P19" s="157"/>
      <c r="Q19" s="157"/>
      <c r="R19" s="110"/>
    </row>
    <row r="20" spans="1:18" ht="14.25" customHeight="1">
      <c r="A20" s="116"/>
      <c r="B20" s="159"/>
      <c r="C20" s="79" t="s">
        <v>165</v>
      </c>
      <c r="D20" s="80">
        <v>1</v>
      </c>
      <c r="E20" s="110" t="s">
        <v>72</v>
      </c>
      <c r="F20" s="110" t="s">
        <v>72</v>
      </c>
      <c r="G20" s="110" t="s">
        <v>72</v>
      </c>
      <c r="H20" s="110"/>
      <c r="I20" s="110" t="s">
        <v>72</v>
      </c>
      <c r="J20" s="110"/>
      <c r="K20" s="110"/>
      <c r="L20" s="110"/>
      <c r="M20" s="157"/>
      <c r="N20" s="157"/>
      <c r="O20" s="157"/>
      <c r="P20" s="157"/>
      <c r="Q20" s="157"/>
      <c r="R20" s="110"/>
    </row>
    <row r="21" spans="1:18" ht="14.25" customHeight="1">
      <c r="A21" s="116"/>
      <c r="B21" s="159"/>
      <c r="C21" s="79" t="s">
        <v>165</v>
      </c>
      <c r="D21" s="80">
        <v>10</v>
      </c>
      <c r="E21" s="110"/>
      <c r="F21" s="110"/>
      <c r="G21" s="110"/>
      <c r="H21" s="110" t="s">
        <v>72</v>
      </c>
      <c r="I21" s="110"/>
      <c r="J21" s="110"/>
      <c r="K21" s="110"/>
      <c r="L21" s="110"/>
      <c r="M21" s="157"/>
      <c r="N21" s="157"/>
      <c r="O21" s="157"/>
      <c r="P21" s="157"/>
      <c r="Q21" s="157"/>
      <c r="R21" s="110"/>
    </row>
    <row r="22" spans="1:18" ht="14.25" customHeight="1">
      <c r="A22" s="116"/>
      <c r="B22" s="177" t="s">
        <v>177</v>
      </c>
      <c r="C22" s="79"/>
      <c r="D22" s="80"/>
      <c r="E22" s="110"/>
      <c r="F22" s="110"/>
      <c r="G22" s="110"/>
      <c r="H22" s="110"/>
      <c r="I22" s="110"/>
      <c r="J22" s="110"/>
      <c r="K22" s="110"/>
      <c r="L22" s="110"/>
      <c r="M22" s="157"/>
      <c r="N22" s="157"/>
      <c r="O22" s="157"/>
      <c r="P22" s="157"/>
      <c r="Q22" s="157"/>
      <c r="R22" s="110"/>
    </row>
    <row r="23" spans="1:18" ht="14.25" customHeight="1">
      <c r="A23" s="116"/>
      <c r="B23" s="159"/>
      <c r="C23" s="79" t="s">
        <v>178</v>
      </c>
      <c r="D23" s="80">
        <v>1</v>
      </c>
      <c r="E23" s="110" t="s">
        <v>72</v>
      </c>
      <c r="F23" s="110"/>
      <c r="G23" s="110" t="s">
        <v>72</v>
      </c>
      <c r="H23" s="110" t="s">
        <v>72</v>
      </c>
      <c r="I23" s="110" t="s">
        <v>72</v>
      </c>
      <c r="J23" s="110"/>
      <c r="K23" s="110"/>
      <c r="L23" s="110"/>
      <c r="M23" s="157"/>
      <c r="N23" s="157"/>
      <c r="O23" s="157"/>
      <c r="P23" s="157"/>
      <c r="Q23" s="157"/>
      <c r="R23" s="110"/>
    </row>
    <row r="24" spans="1:18" ht="14.25" customHeight="1">
      <c r="A24" s="116"/>
      <c r="B24" s="159"/>
      <c r="C24" s="79" t="s">
        <v>178</v>
      </c>
      <c r="D24" s="80">
        <v>10</v>
      </c>
      <c r="E24" s="110"/>
      <c r="F24" s="110" t="s">
        <v>72</v>
      </c>
      <c r="G24" s="110"/>
      <c r="H24" s="110"/>
      <c r="I24" s="110"/>
      <c r="J24" s="110"/>
      <c r="K24" s="110"/>
      <c r="L24" s="110"/>
      <c r="M24" s="157"/>
      <c r="N24" s="157"/>
      <c r="O24" s="157"/>
      <c r="P24" s="157"/>
      <c r="Q24" s="157"/>
      <c r="R24" s="110"/>
    </row>
    <row r="25" spans="1:18" ht="13.5" customHeight="1" thickBot="1">
      <c r="A25" s="116"/>
      <c r="B25" s="81"/>
      <c r="C25" s="82"/>
      <c r="D25" s="83"/>
      <c r="E25" s="129"/>
      <c r="F25" s="129"/>
      <c r="G25" s="129"/>
      <c r="H25" s="129"/>
      <c r="I25" s="129"/>
      <c r="J25" s="129"/>
      <c r="K25" s="129"/>
      <c r="L25" s="129"/>
      <c r="M25" s="160"/>
      <c r="N25" s="160"/>
      <c r="O25" s="160"/>
      <c r="P25" s="160"/>
      <c r="Q25" s="160"/>
      <c r="R25" s="129"/>
    </row>
    <row r="26" spans="1:18" ht="13.5" customHeight="1" thickTop="1">
      <c r="A26" s="118" t="s">
        <v>55</v>
      </c>
      <c r="B26" s="87" t="s">
        <v>121</v>
      </c>
      <c r="C26" s="85"/>
      <c r="D26" s="86"/>
      <c r="E26" s="130" t="s">
        <v>72</v>
      </c>
      <c r="F26" s="130"/>
      <c r="G26" s="130"/>
      <c r="H26" s="130"/>
      <c r="I26" s="110" t="s">
        <v>72</v>
      </c>
      <c r="J26" s="130"/>
      <c r="K26" s="130"/>
      <c r="L26" s="130"/>
      <c r="M26" s="161"/>
      <c r="N26" s="161"/>
      <c r="O26" s="161"/>
      <c r="P26" s="161"/>
      <c r="Q26" s="161"/>
      <c r="R26" s="130"/>
    </row>
    <row r="27" spans="1:18" ht="13.5" customHeight="1">
      <c r="A27" s="117"/>
      <c r="B27" s="87" t="s">
        <v>122</v>
      </c>
      <c r="C27" s="88"/>
      <c r="D27" s="89"/>
      <c r="E27" s="110"/>
      <c r="F27" s="110" t="s">
        <v>72</v>
      </c>
      <c r="G27" s="110"/>
      <c r="H27" s="110" t="s">
        <v>72</v>
      </c>
      <c r="I27" s="110"/>
      <c r="J27" s="110"/>
      <c r="K27" s="110"/>
      <c r="L27" s="110"/>
      <c r="M27" s="157"/>
      <c r="N27" s="157"/>
      <c r="O27" s="157"/>
      <c r="P27" s="157"/>
      <c r="Q27" s="157"/>
      <c r="R27" s="110"/>
    </row>
    <row r="28" spans="1:18" ht="13.5" customHeight="1">
      <c r="A28" s="117"/>
      <c r="B28" s="87" t="s">
        <v>179</v>
      </c>
      <c r="C28" s="88"/>
      <c r="D28" s="89"/>
      <c r="E28" s="110"/>
      <c r="F28" s="110"/>
      <c r="G28" s="110" t="s">
        <v>72</v>
      </c>
      <c r="H28" s="110"/>
      <c r="I28" s="110"/>
      <c r="J28" s="110"/>
      <c r="K28" s="110"/>
      <c r="L28" s="110"/>
      <c r="M28" s="157"/>
      <c r="N28" s="157"/>
      <c r="O28" s="157"/>
      <c r="P28" s="157"/>
      <c r="Q28" s="157"/>
      <c r="R28" s="110"/>
    </row>
    <row r="29" spans="1:18" ht="13.5" customHeight="1" thickBot="1">
      <c r="A29" s="117"/>
      <c r="B29" s="84"/>
      <c r="C29" s="162"/>
      <c r="D29" s="163"/>
      <c r="E29" s="164"/>
      <c r="F29" s="164"/>
      <c r="G29" s="164"/>
      <c r="H29" s="164"/>
      <c r="I29" s="164"/>
      <c r="J29" s="164"/>
      <c r="K29" s="164"/>
      <c r="L29" s="164"/>
      <c r="M29" s="167"/>
      <c r="N29" s="167"/>
      <c r="O29" s="167"/>
      <c r="P29" s="167"/>
      <c r="Q29" s="167"/>
      <c r="R29" s="168"/>
    </row>
    <row r="30" spans="1:18" ht="13.5" customHeight="1" thickTop="1">
      <c r="A30" s="118" t="s">
        <v>36</v>
      </c>
      <c r="B30" s="255" t="s">
        <v>37</v>
      </c>
      <c r="C30" s="256"/>
      <c r="D30" s="257"/>
      <c r="E30" s="169" t="s">
        <v>40</v>
      </c>
      <c r="F30" s="169" t="s">
        <v>40</v>
      </c>
      <c r="G30" s="169" t="s">
        <v>38</v>
      </c>
      <c r="H30" s="169" t="s">
        <v>40</v>
      </c>
      <c r="I30" s="169" t="s">
        <v>40</v>
      </c>
      <c r="J30" s="169"/>
      <c r="K30" s="169"/>
      <c r="L30" s="169"/>
      <c r="M30" s="169"/>
      <c r="N30" s="169"/>
      <c r="O30" s="169"/>
      <c r="P30" s="169"/>
      <c r="Q30" s="169"/>
      <c r="R30" s="169"/>
    </row>
    <row r="31" spans="1:18" ht="13.5" customHeight="1">
      <c r="A31" s="117"/>
      <c r="B31" s="224" t="s">
        <v>41</v>
      </c>
      <c r="C31" s="225"/>
      <c r="D31" s="226"/>
      <c r="E31" s="110" t="s">
        <v>42</v>
      </c>
      <c r="F31" s="110" t="s">
        <v>42</v>
      </c>
      <c r="G31" s="110" t="s">
        <v>42</v>
      </c>
      <c r="H31" s="110" t="s">
        <v>42</v>
      </c>
      <c r="I31" s="110" t="s">
        <v>42</v>
      </c>
      <c r="J31" s="110"/>
      <c r="K31" s="110"/>
      <c r="L31" s="110"/>
      <c r="M31" s="110"/>
      <c r="N31" s="110"/>
      <c r="O31" s="110"/>
      <c r="P31" s="110"/>
      <c r="Q31" s="110"/>
      <c r="R31" s="110"/>
    </row>
    <row r="32" spans="1:18" ht="64.5" customHeight="1">
      <c r="A32" s="117"/>
      <c r="B32" s="209" t="s">
        <v>43</v>
      </c>
      <c r="C32" s="210"/>
      <c r="D32" s="211"/>
      <c r="E32" s="90">
        <v>42334</v>
      </c>
      <c r="F32" s="90">
        <v>42334</v>
      </c>
      <c r="G32" s="90">
        <v>42334</v>
      </c>
      <c r="H32" s="90">
        <v>42334</v>
      </c>
      <c r="I32" s="90">
        <v>42334</v>
      </c>
      <c r="J32" s="90"/>
      <c r="K32" s="90"/>
      <c r="L32" s="90"/>
      <c r="M32" s="90"/>
      <c r="N32" s="90"/>
      <c r="O32" s="90"/>
      <c r="P32" s="90"/>
      <c r="Q32" s="90"/>
      <c r="R32" s="90"/>
    </row>
    <row r="33" spans="1:1" ht="13.5" customHeight="1">
      <c r="A33" s="115"/>
    </row>
    <row r="50" spans="2:4" ht="24" customHeight="1">
      <c r="B50" s="75"/>
      <c r="D50" s="75"/>
    </row>
    <row r="51" spans="2:4" ht="39" customHeight="1">
      <c r="B51" s="75"/>
      <c r="D51" s="75"/>
    </row>
    <row r="63" spans="2:4" ht="57" customHeight="1">
      <c r="B63" s="75"/>
      <c r="D63" s="75"/>
    </row>
    <row r="64" spans="2:4" ht="10.5">
      <c r="B64" s="75"/>
      <c r="D64" s="75"/>
    </row>
    <row r="65" spans="2:4" ht="10.5">
      <c r="B65" s="75"/>
      <c r="D65" s="75"/>
    </row>
  </sheetData>
  <mergeCells count="22">
    <mergeCell ref="B32:D32"/>
    <mergeCell ref="A6:B6"/>
    <mergeCell ref="C6:D6"/>
    <mergeCell ref="E6:H6"/>
    <mergeCell ref="L6:R6"/>
    <mergeCell ref="B30:D30"/>
    <mergeCell ref="B31:D31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9:G21 H13:I13 E22:H29 H15:H21 H10:H11 I9 I11 I15:R29">
      <formula1>"O, "</formula1>
    </dataValidation>
    <dataValidation type="list" allowBlank="1" showInputMessage="1" showErrorMessage="1" sqref="E30:R30">
      <formula1>"N,A,B, "</formula1>
    </dataValidation>
    <dataValidation type="list" allowBlank="1" showInputMessage="1" showErrorMessage="1" sqref="E31:R31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Normal="100" workbookViewId="0">
      <selection activeCell="AB36" sqref="AB36"/>
    </sheetView>
  </sheetViews>
  <sheetFormatPr defaultRowHeight="13.5" customHeight="1"/>
  <cols>
    <col min="1" max="1" width="10.5" style="75" customWidth="1"/>
    <col min="2" max="2" width="13.375" style="78" customWidth="1"/>
    <col min="3" max="3" width="15.375" style="75" customWidth="1"/>
    <col min="4" max="4" width="18.75" style="76" customWidth="1"/>
    <col min="5" max="6" width="2.875" style="75" customWidth="1"/>
    <col min="7" max="7" width="2.625" style="75" customWidth="1"/>
    <col min="8" max="19" width="2.875" style="75" customWidth="1"/>
    <col min="20" max="16384" width="9" style="75"/>
  </cols>
  <sheetData>
    <row r="1" spans="1:20" ht="13.5" customHeight="1" thickBot="1">
      <c r="A1" s="73"/>
      <c r="B1" s="74"/>
    </row>
    <row r="2" spans="1:20" ht="13.5" customHeight="1">
      <c r="A2" s="231" t="s">
        <v>49</v>
      </c>
      <c r="B2" s="232"/>
      <c r="C2" s="233" t="s">
        <v>134</v>
      </c>
      <c r="D2" s="234"/>
      <c r="E2" s="249" t="s">
        <v>14</v>
      </c>
      <c r="F2" s="250"/>
      <c r="G2" s="250"/>
      <c r="H2" s="251"/>
      <c r="I2" s="239" t="str">
        <f>C2</f>
        <v>CaculateProjectPoint</v>
      </c>
      <c r="J2" s="240"/>
      <c r="K2" s="240"/>
      <c r="L2" s="240"/>
      <c r="M2" s="240"/>
      <c r="N2" s="240"/>
      <c r="O2" s="240"/>
      <c r="P2" s="240"/>
      <c r="Q2" s="240"/>
      <c r="R2" s="241"/>
      <c r="T2" s="77"/>
    </row>
    <row r="3" spans="1:20" ht="30" customHeight="1">
      <c r="A3" s="237" t="s">
        <v>50</v>
      </c>
      <c r="B3" s="238"/>
      <c r="C3" s="245" t="str">
        <f>Cover!F4</f>
        <v>HuyNMSE02723</v>
      </c>
      <c r="D3" s="246"/>
      <c r="E3" s="252" t="s">
        <v>51</v>
      </c>
      <c r="F3" s="253"/>
      <c r="G3" s="253"/>
      <c r="H3" s="254"/>
      <c r="I3" s="242" t="str">
        <f>C3</f>
        <v>HuyNMSE02723</v>
      </c>
      <c r="J3" s="243"/>
      <c r="K3" s="243"/>
      <c r="L3" s="243"/>
      <c r="M3" s="243"/>
      <c r="N3" s="243"/>
      <c r="O3" s="243"/>
      <c r="P3" s="243"/>
      <c r="Q3" s="243"/>
      <c r="R3" s="244"/>
    </row>
    <row r="4" spans="1:20" ht="13.5" customHeight="1">
      <c r="A4" s="237" t="s">
        <v>52</v>
      </c>
      <c r="B4" s="238"/>
      <c r="C4" s="212"/>
      <c r="D4" s="212"/>
      <c r="E4" s="213"/>
      <c r="F4" s="213"/>
      <c r="G4" s="213"/>
      <c r="H4" s="213"/>
      <c r="I4" s="212"/>
      <c r="J4" s="212"/>
      <c r="K4" s="212"/>
      <c r="L4" s="212"/>
      <c r="M4" s="212"/>
      <c r="N4" s="212"/>
      <c r="O4" s="212"/>
      <c r="P4" s="212"/>
      <c r="Q4" s="212"/>
      <c r="R4" s="214"/>
    </row>
    <row r="5" spans="1:20" ht="13.5" customHeight="1">
      <c r="A5" s="247" t="s">
        <v>20</v>
      </c>
      <c r="B5" s="248"/>
      <c r="C5" s="230" t="s">
        <v>21</v>
      </c>
      <c r="D5" s="216"/>
      <c r="E5" s="215" t="s">
        <v>22</v>
      </c>
      <c r="F5" s="216"/>
      <c r="G5" s="216"/>
      <c r="H5" s="227"/>
      <c r="I5" s="216" t="s">
        <v>53</v>
      </c>
      <c r="J5" s="216"/>
      <c r="K5" s="216"/>
      <c r="L5" s="215" t="s">
        <v>23</v>
      </c>
      <c r="M5" s="216"/>
      <c r="N5" s="216"/>
      <c r="O5" s="216"/>
      <c r="P5" s="216"/>
      <c r="Q5" s="216"/>
      <c r="R5" s="217"/>
      <c r="T5" s="77"/>
    </row>
    <row r="6" spans="1:20" ht="13.5" customHeight="1" thickBot="1">
      <c r="A6" s="235">
        <f>COUNTIF(E21:HM21,"P")</f>
        <v>2</v>
      </c>
      <c r="B6" s="236"/>
      <c r="C6" s="229">
        <f>COUNTIF(E21:HO21,"F")</f>
        <v>0</v>
      </c>
      <c r="D6" s="219"/>
      <c r="E6" s="218">
        <f>SUM(L6,- A6,- C6)</f>
        <v>0</v>
      </c>
      <c r="F6" s="219"/>
      <c r="G6" s="219"/>
      <c r="H6" s="228"/>
      <c r="I6" s="152">
        <f>COUNTIF(E20:HM20,"N")</f>
        <v>1</v>
      </c>
      <c r="J6" s="152">
        <f>COUNTIF(E20:HM20,"A")</f>
        <v>1</v>
      </c>
      <c r="K6" s="152">
        <f>COUNTIF(E20:HO20,"B")</f>
        <v>0</v>
      </c>
      <c r="L6" s="218">
        <f>COUNTA(E8:P8)</f>
        <v>2</v>
      </c>
      <c r="M6" s="219"/>
      <c r="N6" s="219"/>
      <c r="O6" s="219"/>
      <c r="P6" s="219"/>
      <c r="Q6" s="219"/>
      <c r="R6" s="220"/>
      <c r="S6" s="153"/>
    </row>
    <row r="7" spans="1:20" ht="11.25" thickBot="1"/>
    <row r="8" spans="1:20" ht="46.5" customHeight="1" thickTop="1" thickBot="1">
      <c r="A8" s="127"/>
      <c r="B8" s="123"/>
      <c r="C8" s="124"/>
      <c r="D8" s="125"/>
      <c r="E8" s="126" t="s">
        <v>31</v>
      </c>
      <c r="F8" s="126" t="s">
        <v>32</v>
      </c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70"/>
      <c r="S8" s="153"/>
    </row>
    <row r="9" spans="1:20" ht="13.5" customHeight="1">
      <c r="A9" s="119" t="s">
        <v>108</v>
      </c>
      <c r="B9" s="120" t="s">
        <v>181</v>
      </c>
      <c r="C9" s="121"/>
      <c r="D9" s="122"/>
      <c r="E9" s="110" t="s">
        <v>72</v>
      </c>
      <c r="F9" s="110"/>
      <c r="G9" s="110"/>
      <c r="H9" s="128"/>
      <c r="I9" s="128"/>
      <c r="J9" s="128"/>
      <c r="K9" s="128"/>
      <c r="L9" s="128"/>
      <c r="M9" s="154"/>
      <c r="N9" s="154"/>
      <c r="O9" s="154"/>
      <c r="P9" s="154"/>
      <c r="Q9" s="154"/>
      <c r="R9" s="128"/>
    </row>
    <row r="10" spans="1:20" ht="13.5" customHeight="1" thickBot="1">
      <c r="A10" s="116"/>
      <c r="B10" s="120" t="s">
        <v>182</v>
      </c>
      <c r="C10" s="121"/>
      <c r="D10" s="122"/>
      <c r="E10" s="130"/>
      <c r="F10" s="130" t="s">
        <v>72</v>
      </c>
      <c r="G10" s="130"/>
      <c r="H10" s="128"/>
      <c r="I10" s="128"/>
      <c r="J10" s="128"/>
      <c r="K10" s="128"/>
      <c r="L10" s="128"/>
      <c r="M10" s="154"/>
      <c r="N10" s="154"/>
      <c r="O10" s="154"/>
      <c r="P10" s="154"/>
      <c r="Q10" s="154"/>
      <c r="R10" s="128"/>
    </row>
    <row r="11" spans="1:20" ht="13.5" customHeight="1">
      <c r="A11" s="119" t="s">
        <v>54</v>
      </c>
      <c r="B11" s="120" t="s">
        <v>164</v>
      </c>
      <c r="C11" s="121"/>
      <c r="D11" s="122"/>
      <c r="E11" s="128"/>
      <c r="F11" s="128"/>
      <c r="G11" s="128"/>
      <c r="H11" s="128"/>
      <c r="I11" s="128"/>
      <c r="J11" s="128"/>
      <c r="K11" s="128"/>
      <c r="L11" s="128"/>
      <c r="M11" s="154"/>
      <c r="N11" s="154"/>
      <c r="O11" s="154"/>
      <c r="P11" s="154"/>
      <c r="Q11" s="154"/>
      <c r="R11" s="128"/>
    </row>
    <row r="12" spans="1:20" ht="13.5" customHeight="1">
      <c r="A12" s="116"/>
      <c r="B12" s="158"/>
      <c r="C12" s="155" t="s">
        <v>183</v>
      </c>
      <c r="D12" s="156" t="s">
        <v>184</v>
      </c>
      <c r="E12" s="110" t="s">
        <v>72</v>
      </c>
      <c r="F12" s="110"/>
      <c r="G12" s="110"/>
      <c r="H12" s="110"/>
      <c r="I12" s="110"/>
      <c r="J12" s="110"/>
      <c r="K12" s="110"/>
      <c r="L12" s="110"/>
      <c r="M12" s="157"/>
      <c r="N12" s="157"/>
      <c r="O12" s="157"/>
      <c r="P12" s="157"/>
      <c r="Q12" s="157"/>
      <c r="R12" s="110"/>
    </row>
    <row r="13" spans="1:20" ht="13.5" customHeight="1">
      <c r="A13" s="116"/>
      <c r="B13" s="158"/>
      <c r="C13" s="155" t="s">
        <v>183</v>
      </c>
      <c r="D13" s="156" t="s">
        <v>185</v>
      </c>
      <c r="E13" s="110"/>
      <c r="F13" s="110" t="s">
        <v>72</v>
      </c>
      <c r="G13" s="110"/>
      <c r="H13" s="110"/>
      <c r="I13" s="110"/>
      <c r="J13" s="110"/>
      <c r="K13" s="110"/>
      <c r="L13" s="110"/>
      <c r="M13" s="157"/>
      <c r="N13" s="157"/>
      <c r="O13" s="157"/>
      <c r="P13" s="157"/>
      <c r="Q13" s="157"/>
      <c r="R13" s="110"/>
    </row>
    <row r="14" spans="1:20" ht="13.5" customHeight="1">
      <c r="A14" s="116"/>
      <c r="B14" s="158"/>
      <c r="C14" s="155"/>
      <c r="D14" s="156"/>
      <c r="E14" s="110"/>
      <c r="F14" s="110"/>
      <c r="G14" s="110"/>
      <c r="H14" s="110"/>
      <c r="I14" s="110"/>
      <c r="J14" s="110"/>
      <c r="K14" s="110"/>
      <c r="L14" s="110"/>
      <c r="M14" s="157"/>
      <c r="N14" s="157"/>
      <c r="O14" s="157"/>
      <c r="P14" s="157"/>
      <c r="Q14" s="157"/>
      <c r="R14" s="110"/>
    </row>
    <row r="15" spans="1:20" ht="13.5" customHeight="1" thickBot="1">
      <c r="A15" s="116"/>
      <c r="B15" s="81"/>
      <c r="C15" s="82"/>
      <c r="D15" s="83"/>
      <c r="E15" s="129"/>
      <c r="F15" s="129"/>
      <c r="G15" s="129"/>
      <c r="H15" s="129"/>
      <c r="I15" s="129"/>
      <c r="J15" s="129"/>
      <c r="K15" s="129"/>
      <c r="L15" s="129"/>
      <c r="M15" s="160"/>
      <c r="N15" s="160"/>
      <c r="O15" s="160"/>
      <c r="P15" s="160"/>
      <c r="Q15" s="160"/>
      <c r="R15" s="129"/>
    </row>
    <row r="16" spans="1:20" ht="13.5" customHeight="1" thickTop="1">
      <c r="A16" s="118" t="s">
        <v>55</v>
      </c>
      <c r="B16" s="87" t="s">
        <v>122</v>
      </c>
      <c r="C16" s="85"/>
      <c r="D16" s="86"/>
      <c r="E16" s="130"/>
      <c r="F16" s="130" t="s">
        <v>72</v>
      </c>
      <c r="G16" s="130"/>
      <c r="H16" s="130"/>
      <c r="I16" s="130"/>
      <c r="J16" s="130"/>
      <c r="K16" s="130"/>
      <c r="L16" s="130"/>
      <c r="M16" s="161"/>
      <c r="N16" s="161"/>
      <c r="O16" s="161"/>
      <c r="P16" s="161"/>
      <c r="Q16" s="161"/>
      <c r="R16" s="130"/>
    </row>
    <row r="17" spans="1:18" ht="13.5" customHeight="1">
      <c r="A17" s="117"/>
      <c r="B17" s="87" t="s">
        <v>186</v>
      </c>
      <c r="C17" s="88"/>
      <c r="D17" s="89"/>
      <c r="E17" s="110" t="s">
        <v>72</v>
      </c>
      <c r="F17" s="110"/>
      <c r="G17" s="110"/>
      <c r="H17" s="110"/>
      <c r="I17" s="110"/>
      <c r="J17" s="110"/>
      <c r="K17" s="110"/>
      <c r="L17" s="110"/>
      <c r="M17" s="157"/>
      <c r="N17" s="157"/>
      <c r="O17" s="157"/>
      <c r="P17" s="157"/>
      <c r="Q17" s="157"/>
      <c r="R17" s="110"/>
    </row>
    <row r="18" spans="1:18" ht="13.5" customHeight="1">
      <c r="A18" s="117"/>
      <c r="B18" s="87"/>
      <c r="C18" s="88"/>
      <c r="D18" s="89"/>
      <c r="E18" s="110"/>
      <c r="F18" s="110"/>
      <c r="G18" s="110"/>
      <c r="H18" s="110"/>
      <c r="I18" s="110"/>
      <c r="J18" s="110"/>
      <c r="K18" s="110"/>
      <c r="L18" s="110"/>
      <c r="M18" s="157"/>
      <c r="N18" s="157"/>
      <c r="O18" s="157"/>
      <c r="P18" s="157"/>
      <c r="Q18" s="157"/>
      <c r="R18" s="110"/>
    </row>
    <row r="19" spans="1:18" ht="13.5" customHeight="1" thickBot="1">
      <c r="A19" s="117"/>
      <c r="B19" s="84"/>
      <c r="C19" s="162"/>
      <c r="D19" s="163"/>
      <c r="E19" s="164"/>
      <c r="F19" s="164"/>
      <c r="G19" s="164"/>
      <c r="H19" s="164"/>
      <c r="I19" s="164"/>
      <c r="J19" s="164"/>
      <c r="K19" s="164"/>
      <c r="L19" s="164"/>
      <c r="M19" s="167"/>
      <c r="N19" s="167"/>
      <c r="O19" s="167"/>
      <c r="P19" s="167"/>
      <c r="Q19" s="167"/>
      <c r="R19" s="168"/>
    </row>
    <row r="20" spans="1:18" ht="13.5" customHeight="1" thickTop="1">
      <c r="A20" s="118" t="s">
        <v>36</v>
      </c>
      <c r="B20" s="255" t="s">
        <v>37</v>
      </c>
      <c r="C20" s="256"/>
      <c r="D20" s="257"/>
      <c r="E20" s="169" t="s">
        <v>38</v>
      </c>
      <c r="F20" s="169" t="s">
        <v>40</v>
      </c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</row>
    <row r="21" spans="1:18" ht="13.5" customHeight="1">
      <c r="A21" s="117"/>
      <c r="B21" s="224" t="s">
        <v>41</v>
      </c>
      <c r="C21" s="225"/>
      <c r="D21" s="226"/>
      <c r="E21" s="110" t="s">
        <v>42</v>
      </c>
      <c r="F21" s="110" t="s">
        <v>42</v>
      </c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</row>
    <row r="22" spans="1:18" ht="64.5" customHeight="1">
      <c r="A22" s="117"/>
      <c r="B22" s="209" t="s">
        <v>43</v>
      </c>
      <c r="C22" s="210"/>
      <c r="D22" s="211"/>
      <c r="E22" s="90">
        <v>42334</v>
      </c>
      <c r="F22" s="90">
        <v>42334</v>
      </c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3.5" customHeight="1">
      <c r="A23" s="115"/>
    </row>
    <row r="40" spans="2:4" ht="24" customHeight="1">
      <c r="B40" s="75"/>
      <c r="D40" s="75"/>
    </row>
    <row r="41" spans="2:4" ht="39" customHeight="1">
      <c r="B41" s="75"/>
      <c r="D41" s="75"/>
    </row>
    <row r="53" spans="2:4" ht="57" customHeight="1">
      <c r="B53" s="75"/>
      <c r="D53" s="75"/>
    </row>
    <row r="54" spans="2:4" ht="10.5">
      <c r="B54" s="75"/>
      <c r="D54" s="75"/>
    </row>
    <row r="55" spans="2:4" ht="10.5">
      <c r="B55" s="75"/>
      <c r="D55" s="75"/>
    </row>
  </sheetData>
  <mergeCells count="22">
    <mergeCell ref="B22:D22"/>
    <mergeCell ref="A6:B6"/>
    <mergeCell ref="C6:D6"/>
    <mergeCell ref="E6:H6"/>
    <mergeCell ref="L6:R6"/>
    <mergeCell ref="B20:D20"/>
    <mergeCell ref="B21:D21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21:R21">
      <formula1>"P,F, "</formula1>
    </dataValidation>
    <dataValidation type="list" allowBlank="1" showInputMessage="1" showErrorMessage="1" sqref="E20:R20">
      <formula1>"N,A,B, "</formula1>
    </dataValidation>
    <dataValidation type="list" allowBlank="1" showInputMessage="1" showErrorMessage="1" sqref="H11:H14 E9:G14 I11:R19 E15:H19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J52"/>
  <sheetViews>
    <sheetView topLeftCell="A13" zoomScaleNormal="100" workbookViewId="0">
      <selection activeCell="B44" sqref="B44"/>
    </sheetView>
  </sheetViews>
  <sheetFormatPr defaultRowHeight="12.75"/>
  <cols>
    <col min="1" max="1" width="15.375" style="3" customWidth="1"/>
    <col min="2" max="2" width="26.625" style="3" customWidth="1"/>
    <col min="3" max="3" width="12.125" style="3" customWidth="1"/>
    <col min="4" max="4" width="9.625" style="3" customWidth="1"/>
    <col min="5" max="5" width="9.75" style="3" customWidth="1"/>
    <col min="6" max="6" width="5.25" style="3" customWidth="1"/>
    <col min="7" max="7" width="7.5" style="3" customWidth="1"/>
    <col min="8" max="8" width="5.25" style="3" customWidth="1"/>
    <col min="9" max="9" width="21" style="3" customWidth="1"/>
    <col min="10" max="10" width="33.125" style="3" customWidth="1"/>
    <col min="11" max="16384" width="9" style="3"/>
  </cols>
  <sheetData>
    <row r="2" spans="1:10" ht="25.5" customHeight="1">
      <c r="A2" s="203" t="s">
        <v>18</v>
      </c>
      <c r="B2" s="203"/>
      <c r="C2" s="203"/>
      <c r="D2" s="203"/>
      <c r="E2" s="203"/>
      <c r="F2" s="203"/>
      <c r="G2" s="203"/>
      <c r="H2" s="203"/>
      <c r="I2" s="203"/>
    </row>
    <row r="3" spans="1:10" ht="14.25" customHeight="1">
      <c r="A3" s="53"/>
      <c r="B3" s="54"/>
      <c r="C3" s="54"/>
      <c r="D3" s="54"/>
      <c r="E3" s="54"/>
      <c r="F3" s="54"/>
      <c r="G3" s="54"/>
      <c r="H3" s="54"/>
      <c r="I3" s="55"/>
    </row>
    <row r="4" spans="1:10" ht="13.5" customHeight="1">
      <c r="A4" s="111" t="s">
        <v>0</v>
      </c>
      <c r="B4" s="204" t="str">
        <f>Cover!B4</f>
        <v>Dandelion</v>
      </c>
      <c r="C4" s="204"/>
      <c r="D4" s="205" t="s">
        <v>1</v>
      </c>
      <c r="E4" s="205"/>
      <c r="F4" s="196" t="str">
        <f>Cover!F4</f>
        <v>HuyNMSE02723</v>
      </c>
      <c r="G4" s="197"/>
      <c r="H4" s="197"/>
      <c r="I4" s="198"/>
    </row>
    <row r="5" spans="1:10" ht="13.5" customHeight="1">
      <c r="A5" s="111" t="s">
        <v>2</v>
      </c>
      <c r="B5" s="204" t="str">
        <f>Cover!B5</f>
        <v>DDL</v>
      </c>
      <c r="C5" s="204"/>
      <c r="D5" s="205" t="s">
        <v>3</v>
      </c>
      <c r="E5" s="205"/>
      <c r="F5" s="196" t="str">
        <f>Cover!F4</f>
        <v>HuyNMSE02723</v>
      </c>
      <c r="G5" s="197"/>
      <c r="H5" s="197"/>
      <c r="I5" s="198"/>
    </row>
    <row r="6" spans="1:10" ht="12.75" customHeight="1">
      <c r="A6" s="112" t="s">
        <v>4</v>
      </c>
      <c r="B6" s="204" t="str">
        <f>B5&amp;"_"&amp;"Test Report"&amp;"_"&amp;"v1.0"</f>
        <v>DDL_Test Report_v1.0</v>
      </c>
      <c r="C6" s="204"/>
      <c r="D6" s="205" t="s">
        <v>5</v>
      </c>
      <c r="E6" s="205"/>
      <c r="F6" s="206">
        <f>Cover!F6</f>
        <v>42334</v>
      </c>
      <c r="G6" s="207"/>
      <c r="H6" s="207"/>
      <c r="I6" s="208"/>
      <c r="J6" s="65"/>
    </row>
    <row r="7" spans="1:10" ht="15.75" customHeight="1">
      <c r="A7" s="112" t="s">
        <v>19</v>
      </c>
      <c r="B7" s="202" t="s">
        <v>123</v>
      </c>
      <c r="C7" s="202"/>
      <c r="D7" s="202"/>
      <c r="E7" s="202"/>
      <c r="F7" s="202"/>
      <c r="G7" s="202"/>
      <c r="H7" s="202"/>
      <c r="I7" s="202"/>
    </row>
    <row r="8" spans="1:10" ht="14.25" customHeight="1">
      <c r="A8" s="56"/>
      <c r="B8" s="57"/>
      <c r="C8" s="54"/>
      <c r="D8" s="54"/>
      <c r="E8" s="54"/>
      <c r="F8" s="54"/>
      <c r="G8" s="54"/>
      <c r="H8" s="54"/>
      <c r="I8" s="55"/>
    </row>
    <row r="9" spans="1:10">
      <c r="A9" s="56"/>
      <c r="B9" s="57"/>
      <c r="C9" s="54"/>
      <c r="D9" s="54"/>
      <c r="E9" s="54"/>
      <c r="F9" s="54"/>
      <c r="G9" s="54"/>
      <c r="H9" s="54"/>
      <c r="I9" s="55"/>
    </row>
    <row r="10" spans="1:10">
      <c r="A10" s="58"/>
      <c r="B10" s="58"/>
      <c r="C10" s="58"/>
      <c r="D10" s="58"/>
      <c r="E10" s="58"/>
      <c r="F10" s="58"/>
      <c r="G10" s="58"/>
      <c r="H10" s="58"/>
      <c r="I10" s="58"/>
    </row>
    <row r="11" spans="1:10" ht="14.25" customHeight="1">
      <c r="A11" s="59" t="s">
        <v>11</v>
      </c>
      <c r="B11" s="60" t="s">
        <v>96</v>
      </c>
      <c r="C11" s="61" t="s">
        <v>20</v>
      </c>
      <c r="D11" s="60" t="s">
        <v>21</v>
      </c>
      <c r="E11" s="62" t="s">
        <v>22</v>
      </c>
      <c r="F11" s="62" t="s">
        <v>38</v>
      </c>
      <c r="G11" s="62" t="s">
        <v>40</v>
      </c>
      <c r="H11" s="62" t="s">
        <v>39</v>
      </c>
      <c r="I11" s="63" t="s">
        <v>23</v>
      </c>
    </row>
    <row r="12" spans="1:10" ht="13.5">
      <c r="A12" s="64">
        <v>1</v>
      </c>
      <c r="B12" s="171" t="str">
        <f>FunctionList!E10</f>
        <v>CreatProject</v>
      </c>
      <c r="C12" s="65">
        <f>CreateProject!A6</f>
        <v>3</v>
      </c>
      <c r="D12" s="65">
        <f>CreateProject!C6</f>
        <v>0</v>
      </c>
      <c r="E12" s="65">
        <f>CreateProject!E6</f>
        <v>0</v>
      </c>
      <c r="F12" s="66">
        <f>CreateProject!I6</f>
        <v>1</v>
      </c>
      <c r="G12" s="65">
        <f>CreateProject!J6</f>
        <v>2</v>
      </c>
      <c r="H12" s="65">
        <f>CreateProject!K6</f>
        <v>0</v>
      </c>
      <c r="I12" s="65">
        <f>CreateProject!L6</f>
        <v>3</v>
      </c>
    </row>
    <row r="13" spans="1:10" ht="13.5">
      <c r="A13" s="64">
        <v>2</v>
      </c>
      <c r="B13" s="171" t="str">
        <f>FunctionList!E11</f>
        <v>EditProjectBasic</v>
      </c>
      <c r="C13" s="65">
        <f>EditProjectBasic!A6</f>
        <v>4</v>
      </c>
      <c r="D13" s="65">
        <f>EditProjectBasic!C6</f>
        <v>0</v>
      </c>
      <c r="E13" s="65">
        <f>EditProjectBasic!E6</f>
        <v>0</v>
      </c>
      <c r="F13" s="66">
        <f>EditProjectBasic!I6</f>
        <v>1</v>
      </c>
      <c r="G13" s="65">
        <f>EditProjectBasic!J6</f>
        <v>3</v>
      </c>
      <c r="H13" s="65">
        <f>EditProjectBasic!K6</f>
        <v>0</v>
      </c>
      <c r="I13" s="65">
        <f>EditProjectBasic!L6</f>
        <v>4</v>
      </c>
    </row>
    <row r="14" spans="1:10" ht="13.5">
      <c r="A14" s="64">
        <v>3</v>
      </c>
      <c r="B14" s="171" t="str">
        <f>FunctionList!E12</f>
        <v>EditProjectStory</v>
      </c>
      <c r="C14" s="65">
        <f>EditProjectStory!A6</f>
        <v>4</v>
      </c>
      <c r="D14" s="65">
        <f>EditProjectStory!C6</f>
        <v>0</v>
      </c>
      <c r="E14" s="65">
        <f>EditProjectStory!E6</f>
        <v>0</v>
      </c>
      <c r="F14" s="66">
        <f>EditProjectStory!I6</f>
        <v>1</v>
      </c>
      <c r="G14" s="65">
        <f>EditProjectStory!J6</f>
        <v>3</v>
      </c>
      <c r="H14" s="65">
        <f>EditProjectStory!K6</f>
        <v>0</v>
      </c>
      <c r="I14" s="65">
        <f>EditProjectStory!L6</f>
        <v>4</v>
      </c>
    </row>
    <row r="15" spans="1:10" ht="13.5">
      <c r="A15" s="64">
        <v>4</v>
      </c>
      <c r="B15" s="171" t="str">
        <f>FunctionList!E13</f>
        <v>GetProjectBasic</v>
      </c>
      <c r="C15" s="65">
        <f>GetProjectBasic!A6</f>
        <v>4</v>
      </c>
      <c r="D15" s="65">
        <f>GetProjectBasic!C6</f>
        <v>0</v>
      </c>
      <c r="E15" s="65">
        <f>GetProjectBasic!E6</f>
        <v>0</v>
      </c>
      <c r="F15" s="66">
        <f>GetProjectBasic!I6</f>
        <v>1</v>
      </c>
      <c r="G15" s="65">
        <f>GetProjectBasic!J6</f>
        <v>3</v>
      </c>
      <c r="H15" s="65">
        <f>GetProjectBasic!K6</f>
        <v>0</v>
      </c>
      <c r="I15" s="65">
        <f>GetProjectBasic!L6</f>
        <v>4</v>
      </c>
    </row>
    <row r="16" spans="1:10" ht="13.5">
      <c r="A16" s="64">
        <v>5</v>
      </c>
      <c r="B16" s="171" t="str">
        <f>FunctionList!E14</f>
        <v>GetProjectStory</v>
      </c>
      <c r="C16" s="65">
        <f>GetProjectStory!A6</f>
        <v>4</v>
      </c>
      <c r="D16" s="65">
        <f>GetProjectStory!C6</f>
        <v>0</v>
      </c>
      <c r="E16" s="65">
        <f>GetProjectStory!E6</f>
        <v>0</v>
      </c>
      <c r="F16" s="65">
        <f>GetProjectStory!I6</f>
        <v>1</v>
      </c>
      <c r="G16" s="65">
        <f>GetProjectStory!J6</f>
        <v>3</v>
      </c>
      <c r="H16" s="65">
        <f>GetProjectStory!K6</f>
        <v>0</v>
      </c>
      <c r="I16" s="65">
        <f>GetProjectStory!L6</f>
        <v>4</v>
      </c>
    </row>
    <row r="17" spans="1:9" ht="13.5">
      <c r="A17" s="64">
        <v>6</v>
      </c>
      <c r="B17" s="171" t="str">
        <f>FunctionList!E15</f>
        <v>SubmitProject</v>
      </c>
      <c r="C17" s="65">
        <f>SubmitProject!A6</f>
        <v>4</v>
      </c>
      <c r="D17" s="65">
        <f>SubmitProject!C6</f>
        <v>0</v>
      </c>
      <c r="E17" s="65">
        <f>SubmitProject!E6</f>
        <v>0</v>
      </c>
      <c r="F17" s="65">
        <f>SubmitProject!I6</f>
        <v>1</v>
      </c>
      <c r="G17" s="65">
        <f>SubmitProject!J6</f>
        <v>3</v>
      </c>
      <c r="H17" s="65">
        <f>SubmitProject!K6</f>
        <v>0</v>
      </c>
      <c r="I17" s="65">
        <f>SubmitProject!L6</f>
        <v>4</v>
      </c>
    </row>
    <row r="18" spans="1:9" ht="13.5">
      <c r="A18" s="64">
        <v>7</v>
      </c>
      <c r="B18" s="171" t="str">
        <f>FunctionList!E16</f>
        <v>GetBackProjectInfo</v>
      </c>
      <c r="C18" s="65">
        <f>GetBackProjectInfo!A6</f>
        <v>2</v>
      </c>
      <c r="D18" s="65">
        <f>GetBackProjectInfo!C6</f>
        <v>0</v>
      </c>
      <c r="E18" s="65">
        <f>GetBackProjectInfo!E6</f>
        <v>0</v>
      </c>
      <c r="F18" s="66">
        <f>GetBackProjectInfo!I6</f>
        <v>1</v>
      </c>
      <c r="G18" s="65">
        <f>GetBackProjectInfo!J6</f>
        <v>1</v>
      </c>
      <c r="H18" s="65">
        <f>GetBackProjectInfo!K6</f>
        <v>0</v>
      </c>
      <c r="I18" s="65">
        <f>GetBackProjectInfo!L6</f>
        <v>2</v>
      </c>
    </row>
    <row r="19" spans="1:9" ht="13.5">
      <c r="A19" s="64">
        <v>8</v>
      </c>
      <c r="B19" s="171" t="str">
        <f>FunctionList!E17</f>
        <v>BackProject</v>
      </c>
      <c r="C19" s="65">
        <f>BackProject!A6</f>
        <v>5</v>
      </c>
      <c r="D19" s="65">
        <f>BackProject!C6</f>
        <v>0</v>
      </c>
      <c r="E19" s="65">
        <f>BackProject!E6</f>
        <v>0</v>
      </c>
      <c r="F19" s="65">
        <f>BackProject!I6</f>
        <v>1</v>
      </c>
      <c r="G19" s="65">
        <f>BackProject!J6</f>
        <v>4</v>
      </c>
      <c r="H19" s="65">
        <f>BackProject!K6</f>
        <v>0</v>
      </c>
      <c r="I19" s="65">
        <f>BackProject!L6</f>
        <v>5</v>
      </c>
    </row>
    <row r="20" spans="1:9" ht="13.5">
      <c r="A20" s="64">
        <v>9</v>
      </c>
      <c r="B20" s="171" t="str">
        <f>FunctionList!E18</f>
        <v>CaculateProjectPoint</v>
      </c>
      <c r="C20" s="65">
        <f>CaculateProjectPoint!A6</f>
        <v>2</v>
      </c>
      <c r="D20" s="65">
        <f>CaculateProjectPoint!C6</f>
        <v>0</v>
      </c>
      <c r="E20" s="65">
        <f>CaculateProjectPoint!E6</f>
        <v>0</v>
      </c>
      <c r="F20" s="65">
        <f>CaculateProjectPoint!I6</f>
        <v>1</v>
      </c>
      <c r="G20" s="65">
        <f>CaculateProjectPoint!J6</f>
        <v>1</v>
      </c>
      <c r="H20" s="65">
        <f>CaculateProjectPoint!K6</f>
        <v>0</v>
      </c>
      <c r="I20" s="65">
        <f>CaculateProjectPoint!L6</f>
        <v>2</v>
      </c>
    </row>
    <row r="21" spans="1:9" ht="13.5">
      <c r="A21" s="64">
        <v>10</v>
      </c>
      <c r="B21" s="171" t="str">
        <f>FunctionList!E19</f>
        <v>AdminGetBackingDetail</v>
      </c>
      <c r="C21" s="65">
        <f>AdminGetBackingDetail!A6</f>
        <v>2</v>
      </c>
      <c r="D21" s="65">
        <f>AdminGetBackingDetail!C6</f>
        <v>0</v>
      </c>
      <c r="E21" s="65">
        <f>AdminGetBackingDetail!E6</f>
        <v>0</v>
      </c>
      <c r="F21" s="65">
        <f>AdminGetBackingDetail!I6</f>
        <v>1</v>
      </c>
      <c r="G21" s="65">
        <f>AdminGetBackingDetail!J6</f>
        <v>1</v>
      </c>
      <c r="H21" s="65">
        <f>AdminGetBackingDetail!K6</f>
        <v>0</v>
      </c>
      <c r="I21" s="65">
        <f>AdminGetBackingDetail!L6</f>
        <v>2</v>
      </c>
    </row>
    <row r="22" spans="1:9" ht="13.5">
      <c r="A22" s="64">
        <v>11</v>
      </c>
      <c r="B22" s="171" t="str">
        <f>FunctionList!E20</f>
        <v>AdminProjectGeneralInfo</v>
      </c>
      <c r="C22" s="65">
        <f>AdminProjectGeneralInfo!A6</f>
        <v>1</v>
      </c>
      <c r="D22" s="65">
        <f>AdminProjectGeneralInfo!C6</f>
        <v>0</v>
      </c>
      <c r="E22" s="65">
        <f>AdminProjectGeneralInfo!E6</f>
        <v>0</v>
      </c>
      <c r="F22" s="65">
        <f>AdminProjectGeneralInfo!I6</f>
        <v>1</v>
      </c>
      <c r="G22" s="65">
        <f>AdminProjectGeneralInfo!J6</f>
        <v>0</v>
      </c>
      <c r="H22" s="65">
        <f>AdminProjectGeneralInfo!K6</f>
        <v>0</v>
      </c>
      <c r="I22" s="65">
        <f>AdminProjectGeneralInfo!L6</f>
        <v>1</v>
      </c>
    </row>
    <row r="23" spans="1:9" ht="13.5">
      <c r="A23" s="64">
        <v>12</v>
      </c>
      <c r="B23" s="171" t="str">
        <f>FunctionList!E21</f>
        <v>GetPendingProjectList</v>
      </c>
      <c r="C23" s="65">
        <f>GetPendingProjectList!A6</f>
        <v>1</v>
      </c>
      <c r="D23" s="65">
        <f>GetPendingProjectList!C6</f>
        <v>0</v>
      </c>
      <c r="E23" s="65">
        <f>GetPendingProjectList!E6</f>
        <v>0</v>
      </c>
      <c r="F23" s="65">
        <f>GetPendingProjectList!I6</f>
        <v>1</v>
      </c>
      <c r="G23" s="65">
        <f>GetPendingProjectList!J6</f>
        <v>0</v>
      </c>
      <c r="H23" s="65">
        <f>GetPendingProjectList!K6</f>
        <v>0</v>
      </c>
      <c r="I23" s="65">
        <f>GetPendingProjectList!L6</f>
        <v>1</v>
      </c>
    </row>
    <row r="24" spans="1:9" ht="13.5">
      <c r="A24" s="64">
        <v>13</v>
      </c>
      <c r="B24" s="171" t="str">
        <f>FunctionList!E22</f>
        <v>GetProjectList</v>
      </c>
      <c r="C24" s="65">
        <f>GetProjectList!A6</f>
        <v>1</v>
      </c>
      <c r="D24" s="65">
        <f>GetProjectList!C6</f>
        <v>0</v>
      </c>
      <c r="E24" s="65">
        <f>GetProjectList!E6</f>
        <v>0</v>
      </c>
      <c r="F24" s="65">
        <f>GetProjectList!I6</f>
        <v>1</v>
      </c>
      <c r="G24" s="65">
        <f>GetProjectList!J6</f>
        <v>0</v>
      </c>
      <c r="H24" s="65">
        <f>GetProjectList!K6</f>
        <v>0</v>
      </c>
      <c r="I24" s="65">
        <f>GetProjectList!L6</f>
        <v>1</v>
      </c>
    </row>
    <row r="25" spans="1:9" ht="13.5">
      <c r="A25" s="64">
        <v>14</v>
      </c>
      <c r="B25" s="171" t="str">
        <f>FunctionList!E23</f>
        <v>AdminChangeProjectStatus</v>
      </c>
      <c r="C25" s="65">
        <f>AdminChangeProjectStatus!A6</f>
        <v>2</v>
      </c>
      <c r="D25" s="65">
        <f>AdminChangeProjectStatus!C6</f>
        <v>0</v>
      </c>
      <c r="E25" s="65">
        <f>AdminChangeProjectStatus!E6</f>
        <v>0</v>
      </c>
      <c r="F25" s="65">
        <f>AdminChangeProjectStatus!I6</f>
        <v>1</v>
      </c>
      <c r="G25" s="65">
        <f>AdminChangeProjectStatus!J6</f>
        <v>1</v>
      </c>
      <c r="H25" s="65">
        <f>AdminChangeProjectStatus!K6</f>
        <v>0</v>
      </c>
      <c r="I25" s="65">
        <f>AdminChangeProjectStatus!L6</f>
        <v>2</v>
      </c>
    </row>
    <row r="26" spans="1:9" ht="13.5">
      <c r="A26" s="64">
        <v>15</v>
      </c>
      <c r="B26" s="171" t="str">
        <f>FunctionList!E24</f>
        <v>AdminDashboardInfo</v>
      </c>
      <c r="C26" s="65">
        <f>AdminDashboardInfo!A6</f>
        <v>1</v>
      </c>
      <c r="D26" s="65">
        <f>AdminDashboardInfo!C6</f>
        <v>0</v>
      </c>
      <c r="E26" s="65">
        <f>AdminDashboardInfo!E6</f>
        <v>0</v>
      </c>
      <c r="F26" s="65">
        <f>AdminDashboardInfo!I6</f>
        <v>1</v>
      </c>
      <c r="G26" s="65">
        <f>AdminDashboardInfo!J6</f>
        <v>0</v>
      </c>
      <c r="H26" s="65">
        <f>AdminDashboardInfo!K6</f>
        <v>0</v>
      </c>
      <c r="I26" s="65">
        <f>AdminDashboardInfo!L6</f>
        <v>1</v>
      </c>
    </row>
    <row r="27" spans="1:9" ht="13.5">
      <c r="A27" s="64">
        <v>16</v>
      </c>
      <c r="B27" s="171" t="str">
        <f>FunctionList!E25</f>
        <v>AdminGetTopProjectList</v>
      </c>
      <c r="C27" s="65">
        <f>AdminGetTopProjectList!A6</f>
        <v>1</v>
      </c>
      <c r="D27" s="65">
        <f>AdminGetTopProjectList!C6</f>
        <v>0</v>
      </c>
      <c r="E27" s="65">
        <f>AdminGetTopProjectList!E6</f>
        <v>0</v>
      </c>
      <c r="F27" s="65">
        <f>AdminGetTopProjectList!I6</f>
        <v>1</v>
      </c>
      <c r="G27" s="65">
        <f>AdminGetTopProjectList!J6</f>
        <v>0</v>
      </c>
      <c r="H27" s="65">
        <f>AdminGetTopProjectList!K6</f>
        <v>0</v>
      </c>
      <c r="I27" s="65">
        <f>AdminGetTopProjectList!L6</f>
        <v>1</v>
      </c>
    </row>
    <row r="28" spans="1:9" ht="13.5">
      <c r="A28" s="64">
        <v>17</v>
      </c>
      <c r="B28" s="171" t="str">
        <f>FunctionList!E26</f>
        <v>AdminProjectStatistic</v>
      </c>
      <c r="C28" s="65">
        <f>AdminProjectStatistic!A6</f>
        <v>1</v>
      </c>
      <c r="D28" s="65">
        <f>AdminProjectStatistic!C6</f>
        <v>0</v>
      </c>
      <c r="E28" s="65">
        <f>AdminProjectStatistic!E6</f>
        <v>0</v>
      </c>
      <c r="F28" s="65">
        <f>AdminProjectStatistic!I6</f>
        <v>1</v>
      </c>
      <c r="G28" s="65">
        <f>AdminProjectStatistic!J6</f>
        <v>0</v>
      </c>
      <c r="H28" s="65">
        <f>AdminProjectStatistic!K6</f>
        <v>0</v>
      </c>
      <c r="I28" s="65">
        <f>AdminProjectStatistic!L6</f>
        <v>1</v>
      </c>
    </row>
    <row r="29" spans="1:9" ht="13.5">
      <c r="A29" s="64">
        <v>18</v>
      </c>
      <c r="B29" s="171" t="str">
        <f>FunctionList!E27</f>
        <v>AdminStatisticTable</v>
      </c>
      <c r="C29" s="65">
        <f>AdminStatisticTable!A6</f>
        <v>2</v>
      </c>
      <c r="D29" s="65">
        <f>AdminStatisticTable!C6</f>
        <v>0</v>
      </c>
      <c r="E29" s="65">
        <f>AdminStatisticTable!E6</f>
        <v>0</v>
      </c>
      <c r="F29" s="65">
        <f>AdminStatisticTable!I6</f>
        <v>2</v>
      </c>
      <c r="G29" s="65">
        <f>AdminStatisticTable!J6</f>
        <v>0</v>
      </c>
      <c r="H29" s="65">
        <f>AdminStatisticTable!K6</f>
        <v>0</v>
      </c>
      <c r="I29" s="65">
        <f>AdminStatisticTable!L6</f>
        <v>2</v>
      </c>
    </row>
    <row r="30" spans="1:9" ht="13.5">
      <c r="A30" s="64">
        <v>19</v>
      </c>
      <c r="B30" s="171" t="str">
        <f>FunctionList!E28</f>
        <v>AdminGetProjectDetail</v>
      </c>
      <c r="C30" s="65">
        <f>AdminGetProjectDetail!A6</f>
        <v>2</v>
      </c>
      <c r="D30" s="65">
        <f>AdminGetProjectDetail!C6</f>
        <v>0</v>
      </c>
      <c r="E30" s="65">
        <f>AdminGetProjectDetail!E6</f>
        <v>0</v>
      </c>
      <c r="F30" s="65">
        <f>AdminGetProjectDetail!I6</f>
        <v>1</v>
      </c>
      <c r="G30" s="65">
        <f>AdminGetProjectDetail!J6</f>
        <v>1</v>
      </c>
      <c r="H30" s="65">
        <f>AdminGetProjectDetail!K6</f>
        <v>0</v>
      </c>
      <c r="I30" s="65">
        <f>AdminGetProjectDetail!L6</f>
        <v>2</v>
      </c>
    </row>
    <row r="31" spans="1:9" ht="13.5">
      <c r="A31" s="64">
        <v>20</v>
      </c>
      <c r="B31" s="171" t="str">
        <f>FunctionList!E29</f>
        <v>GetQuestion</v>
      </c>
      <c r="C31" s="65">
        <f>GetQuestion!A6</f>
        <v>2</v>
      </c>
      <c r="D31" s="65">
        <f>GetQuestion!C6</f>
        <v>0</v>
      </c>
      <c r="E31" s="65">
        <f>GetQuestion!E6</f>
        <v>0</v>
      </c>
      <c r="F31" s="65">
        <f>GetQuestion!I6</f>
        <v>1</v>
      </c>
      <c r="G31" s="65">
        <f>GetQuestion!J6</f>
        <v>1</v>
      </c>
      <c r="H31" s="65">
        <f>GetQuestion!K6</f>
        <v>0</v>
      </c>
      <c r="I31" s="65">
        <f>GetQuestion!L6</f>
        <v>2</v>
      </c>
    </row>
    <row r="32" spans="1:9" ht="13.5">
      <c r="A32" s="64">
        <v>21</v>
      </c>
      <c r="B32" s="171" t="str">
        <f>FunctionList!E30</f>
        <v>CreateQuestion</v>
      </c>
      <c r="C32" s="65">
        <f>CreateQuestion!A6</f>
        <v>4</v>
      </c>
      <c r="D32" s="65">
        <f>CreateQuestion!C6</f>
        <v>0</v>
      </c>
      <c r="E32" s="65">
        <f>CreateQuestion!E6</f>
        <v>0</v>
      </c>
      <c r="F32" s="65">
        <f>CreateQuestion!I6</f>
        <v>1</v>
      </c>
      <c r="G32" s="65">
        <f>CreateQuestion!J6</f>
        <v>3</v>
      </c>
      <c r="H32" s="65">
        <f>CreateQuestion!K6</f>
        <v>0</v>
      </c>
      <c r="I32" s="65">
        <f>CreateQuestion!L6</f>
        <v>4</v>
      </c>
    </row>
    <row r="33" spans="1:9" ht="13.5">
      <c r="A33" s="64">
        <v>22</v>
      </c>
      <c r="B33" s="171" t="str">
        <f>FunctionList!E31</f>
        <v>EditQuestion</v>
      </c>
      <c r="C33" s="65">
        <f>EditQuestion!A6</f>
        <v>4</v>
      </c>
      <c r="D33" s="65">
        <f>EditQuestion!C6</f>
        <v>0</v>
      </c>
      <c r="E33" s="65">
        <f>EditQuestion!E6</f>
        <v>0</v>
      </c>
      <c r="F33" s="65">
        <f>EditQuestion!I6</f>
        <v>1</v>
      </c>
      <c r="G33" s="65">
        <f>EditQuestion!J6</f>
        <v>3</v>
      </c>
      <c r="H33" s="65">
        <f>EditQuestion!K6</f>
        <v>0</v>
      </c>
      <c r="I33" s="65">
        <f>EditQuestion!L6</f>
        <v>4</v>
      </c>
    </row>
    <row r="34" spans="1:9" ht="13.5">
      <c r="A34" s="64">
        <v>23</v>
      </c>
      <c r="B34" s="171" t="str">
        <f>FunctionList!E32</f>
        <v>EditSingleQuestion</v>
      </c>
      <c r="C34" s="65">
        <f>EditSingleQuestion!A6</f>
        <v>4</v>
      </c>
      <c r="D34" s="65">
        <f>DeleteQuestion!C6</f>
        <v>0</v>
      </c>
      <c r="E34" s="65">
        <f>EditSingleQuestion!E6</f>
        <v>0</v>
      </c>
      <c r="F34" s="65">
        <f>EditSingleQuestion!I6</f>
        <v>1</v>
      </c>
      <c r="G34" s="65">
        <f>EditSingleQuestion!J6</f>
        <v>3</v>
      </c>
      <c r="H34" s="65">
        <f>EditSingleQuestion!K6</f>
        <v>0</v>
      </c>
      <c r="I34" s="65">
        <f>EditSingleQuestion!L6</f>
        <v>4</v>
      </c>
    </row>
    <row r="35" spans="1:9" ht="13.5">
      <c r="A35" s="64">
        <v>24</v>
      </c>
      <c r="B35" s="171" t="str">
        <f>FunctionList!E33</f>
        <v>DeleteQuestion</v>
      </c>
      <c r="C35" s="65">
        <f>DeleteQuestion!A6</f>
        <v>4</v>
      </c>
      <c r="D35" s="65">
        <f>DeleteQuestion!C6</f>
        <v>0</v>
      </c>
      <c r="E35" s="65">
        <f>DeleteQuestion!E6</f>
        <v>0</v>
      </c>
      <c r="F35" s="65">
        <f>DeleteQuestion!I6</f>
        <v>1</v>
      </c>
      <c r="G35" s="65">
        <f>DeleteQuestion!J6</f>
        <v>3</v>
      </c>
      <c r="H35" s="65">
        <f>DeleteQuestion!K6</f>
        <v>0</v>
      </c>
      <c r="I35" s="65">
        <f>DeleteQuestion!L6</f>
        <v>4</v>
      </c>
    </row>
    <row r="36" spans="1:9" ht="13.5">
      <c r="A36" s="64">
        <v>25</v>
      </c>
      <c r="B36" s="171" t="str">
        <f>FunctionList!E34</f>
        <v>GetRewardPkg</v>
      </c>
      <c r="C36" s="65">
        <f>GetRewardPkg!A6</f>
        <v>2</v>
      </c>
      <c r="D36" s="65">
        <f>GetRewardPkg!C6</f>
        <v>0</v>
      </c>
      <c r="E36" s="65">
        <f>GetRewardPkg!E6</f>
        <v>0</v>
      </c>
      <c r="F36" s="65">
        <f>GetRewardPkg!I6</f>
        <v>1</v>
      </c>
      <c r="G36" s="65">
        <f>GetRewardPkg!J6</f>
        <v>1</v>
      </c>
      <c r="H36" s="65">
        <f>GetRewardPkg!K6</f>
        <v>0</v>
      </c>
      <c r="I36" s="65">
        <f>GetRewardPkg!L6</f>
        <v>2</v>
      </c>
    </row>
    <row r="37" spans="1:9" ht="13.5">
      <c r="A37" s="64">
        <v>26</v>
      </c>
      <c r="B37" s="171" t="str">
        <f>FunctionList!E35</f>
        <v>CreateRewardPkg</v>
      </c>
      <c r="C37" s="65">
        <f>CreateRewardPkg!A6</f>
        <v>4</v>
      </c>
      <c r="D37" s="65">
        <f>CreateRewardPkg!C6</f>
        <v>0</v>
      </c>
      <c r="E37" s="65">
        <f>CreateRewardPkg!E6</f>
        <v>0</v>
      </c>
      <c r="F37" s="65">
        <f>CreateRewardPkg!I6</f>
        <v>1</v>
      </c>
      <c r="G37" s="65">
        <f>CreateRewardPkg!J6</f>
        <v>3</v>
      </c>
      <c r="H37" s="65">
        <f>CreateRewardPkg!K6</f>
        <v>0</v>
      </c>
      <c r="I37" s="65">
        <f>CreateRewardPkg!L6</f>
        <v>4</v>
      </c>
    </row>
    <row r="38" spans="1:9" ht="13.5">
      <c r="A38" s="64">
        <v>27</v>
      </c>
      <c r="B38" s="171" t="str">
        <f>FunctionList!E36</f>
        <v>EditRewardPkg</v>
      </c>
      <c r="C38" s="65">
        <f>EditRewardPkg!A6</f>
        <v>4</v>
      </c>
      <c r="D38" s="65">
        <f>EditRewardPkg!C6</f>
        <v>0</v>
      </c>
      <c r="E38" s="65">
        <f>EditRewardPkg!E6</f>
        <v>0</v>
      </c>
      <c r="F38" s="65">
        <f>EditRewardPkg!I6</f>
        <v>1</v>
      </c>
      <c r="G38" s="65">
        <f>EditRewardPkg!J6</f>
        <v>3</v>
      </c>
      <c r="H38" s="65">
        <f>EditRewardPkg!K6</f>
        <v>0</v>
      </c>
      <c r="I38" s="65">
        <f>EditRewardPkg!L6</f>
        <v>4</v>
      </c>
    </row>
    <row r="39" spans="1:9" ht="13.5">
      <c r="A39" s="64">
        <v>28</v>
      </c>
      <c r="B39" s="171" t="str">
        <f>FunctionList!E37</f>
        <v>DeleteRewardPkg</v>
      </c>
      <c r="C39" s="65">
        <f>DeleteRewardPkg!A6</f>
        <v>4</v>
      </c>
      <c r="D39" s="65">
        <f>DeleteRewardPkg!C6</f>
        <v>0</v>
      </c>
      <c r="E39" s="65">
        <f>DeleteRewardPkg!E6</f>
        <v>0</v>
      </c>
      <c r="F39" s="65">
        <f>DeleteRewardPkg!I6</f>
        <v>1</v>
      </c>
      <c r="G39" s="65">
        <f>DeleteRewardPkg!J6</f>
        <v>3</v>
      </c>
      <c r="H39" s="65">
        <f>DeleteRewardPkg!K6</f>
        <v>0</v>
      </c>
      <c r="I39" s="65">
        <f>DeleteRewardPkg!L6</f>
        <v>4</v>
      </c>
    </row>
    <row r="40" spans="1:9" ht="13.5">
      <c r="A40" s="64">
        <v>29</v>
      </c>
      <c r="B40" s="171" t="str">
        <f>FunctionList!E38</f>
        <v>GetUpdateLog</v>
      </c>
      <c r="C40" s="65">
        <f>GetUpdateLog!A6</f>
        <v>2</v>
      </c>
      <c r="D40" s="65">
        <f>GetUpdateLog!C6</f>
        <v>0</v>
      </c>
      <c r="E40" s="65">
        <f>GetUpdateLog!E6</f>
        <v>0</v>
      </c>
      <c r="F40" s="65">
        <f>GetUpdateLog!I6</f>
        <v>1</v>
      </c>
      <c r="G40" s="65">
        <f>GetUpdateLog!J6</f>
        <v>1</v>
      </c>
      <c r="H40" s="65">
        <f>GetUpdateLog!K6</f>
        <v>0</v>
      </c>
      <c r="I40" s="65">
        <f>GetUpdateLog!L6</f>
        <v>2</v>
      </c>
    </row>
    <row r="41" spans="1:9" ht="13.5">
      <c r="A41" s="64">
        <v>30</v>
      </c>
      <c r="B41" s="171" t="str">
        <f>FunctionList!E39</f>
        <v>CreateUpdateLog</v>
      </c>
      <c r="C41" s="65">
        <f>CreateUpdateLog!A6</f>
        <v>4</v>
      </c>
      <c r="D41" s="65">
        <f>CreateUpdateLog!C6</f>
        <v>0</v>
      </c>
      <c r="E41" s="65">
        <f>CreateUpdateLog!E6</f>
        <v>0</v>
      </c>
      <c r="F41" s="65">
        <f>CreateUpdateLog!I6</f>
        <v>1</v>
      </c>
      <c r="G41" s="65">
        <f>CreateUpdateLog!J6</f>
        <v>3</v>
      </c>
      <c r="H41" s="65">
        <f>CreateUpdateLog!K6</f>
        <v>0</v>
      </c>
      <c r="I41" s="65">
        <f>CreateUpdateLog!L6</f>
        <v>4</v>
      </c>
    </row>
    <row r="42" spans="1:9" ht="13.5">
      <c r="A42" s="64">
        <v>31</v>
      </c>
      <c r="B42" s="171" t="str">
        <f>FunctionList!E40</f>
        <v>EditUpdateLog</v>
      </c>
      <c r="C42" s="65">
        <f>EditUpdateLog!A6</f>
        <v>4</v>
      </c>
      <c r="D42" s="65">
        <f>EditUpdateLog!C6</f>
        <v>0</v>
      </c>
      <c r="E42" s="65">
        <f>EditUpdateLog!E6</f>
        <v>0</v>
      </c>
      <c r="F42" s="65">
        <f>EditUpdateLog!I6</f>
        <v>1</v>
      </c>
      <c r="G42" s="65">
        <f>EditUpdateLog!J6</f>
        <v>3</v>
      </c>
      <c r="H42" s="65">
        <f>EditUpdateLog!K6</f>
        <v>0</v>
      </c>
      <c r="I42" s="65">
        <f>EditUpdateLog!L6</f>
        <v>4</v>
      </c>
    </row>
    <row r="43" spans="1:9" ht="13.5">
      <c r="A43" s="64">
        <v>32</v>
      </c>
      <c r="B43" s="171" t="str">
        <f>FunctionList!E41</f>
        <v>EditSingleUpdateLog</v>
      </c>
      <c r="C43" s="65">
        <f>EditSingleUpdateLog!A6</f>
        <v>4</v>
      </c>
      <c r="D43" s="65">
        <f>EditSingleUpdateLog!C6</f>
        <v>0</v>
      </c>
      <c r="E43" s="65">
        <f>EditSingleUpdateLog!E6</f>
        <v>0</v>
      </c>
      <c r="F43" s="65">
        <f>EditSingleUpdateLog!I6</f>
        <v>1</v>
      </c>
      <c r="G43" s="65">
        <f>EditSingleUpdateLog!J6</f>
        <v>3</v>
      </c>
      <c r="H43" s="65">
        <f>EditSingleUpdateLog!K6</f>
        <v>0</v>
      </c>
      <c r="I43" s="65">
        <f>EditSingleUpdateLog!L6</f>
        <v>4</v>
      </c>
    </row>
    <row r="44" spans="1:9" ht="13.5">
      <c r="A44" s="64">
        <v>33</v>
      </c>
      <c r="B44" s="171" t="str">
        <f>FunctionList!E42</f>
        <v>DeleteUpdateLog</v>
      </c>
      <c r="C44" s="65">
        <f>DeleteUpdateLog!A6</f>
        <v>4</v>
      </c>
      <c r="D44" s="65">
        <f>DeleteUpdateLog!C6</f>
        <v>0</v>
      </c>
      <c r="E44" s="65">
        <f>DeleteUpdateLog!E6</f>
        <v>0</v>
      </c>
      <c r="F44" s="65">
        <f>DeleteUpdateLog!I6</f>
        <v>1</v>
      </c>
      <c r="G44" s="65">
        <f>DeleteUpdateLog!J6</f>
        <v>3</v>
      </c>
      <c r="H44" s="65">
        <f>DeleteUpdateLog!K6</f>
        <v>0</v>
      </c>
      <c r="I44" s="65">
        <f>DeleteUpdateLog!L6</f>
        <v>4</v>
      </c>
    </row>
    <row r="45" spans="1:9" ht="14.25">
      <c r="A45" s="64"/>
      <c r="B45" s="108"/>
      <c r="C45" s="65"/>
      <c r="D45" s="65"/>
      <c r="E45" s="65"/>
      <c r="F45" s="66"/>
      <c r="G45" s="65"/>
      <c r="H45" s="65"/>
      <c r="I45" s="65"/>
    </row>
    <row r="46" spans="1:9" ht="14.25">
      <c r="A46" s="67"/>
      <c r="B46" s="109" t="s">
        <v>24</v>
      </c>
      <c r="C46" s="68">
        <f t="shared" ref="C46:I46" si="0">SUM(C10:C45)</f>
        <v>96</v>
      </c>
      <c r="D46" s="68">
        <f t="shared" si="0"/>
        <v>0</v>
      </c>
      <c r="E46" s="68">
        <f t="shared" si="0"/>
        <v>0</v>
      </c>
      <c r="F46" s="68">
        <f t="shared" si="0"/>
        <v>34</v>
      </c>
      <c r="G46" s="68">
        <f t="shared" si="0"/>
        <v>62</v>
      </c>
      <c r="H46" s="68">
        <f t="shared" si="0"/>
        <v>0</v>
      </c>
      <c r="I46" s="68">
        <f t="shared" si="0"/>
        <v>96</v>
      </c>
    </row>
    <row r="47" spans="1:9">
      <c r="A47" s="69"/>
      <c r="B47" s="58"/>
      <c r="C47" s="70"/>
      <c r="D47" s="71"/>
      <c r="E47" s="71"/>
      <c r="F47" s="71"/>
      <c r="G47" s="71"/>
      <c r="H47" s="71"/>
      <c r="I47" s="71"/>
    </row>
    <row r="48" spans="1:9">
      <c r="A48" s="58"/>
      <c r="B48" s="113" t="s">
        <v>25</v>
      </c>
      <c r="C48" s="58"/>
      <c r="D48" s="114">
        <f>(C46+D46)*100/(I46)</f>
        <v>100</v>
      </c>
      <c r="E48" s="58" t="s">
        <v>26</v>
      </c>
      <c r="F48" s="58"/>
      <c r="G48" s="58"/>
      <c r="H48" s="58"/>
      <c r="I48" s="72"/>
    </row>
    <row r="49" spans="1:9">
      <c r="A49" s="58"/>
      <c r="B49" s="113" t="s">
        <v>27</v>
      </c>
      <c r="C49" s="58"/>
      <c r="D49" s="114">
        <f>C46*100/(I46)</f>
        <v>100</v>
      </c>
      <c r="E49" s="58" t="s">
        <v>26</v>
      </c>
      <c r="F49" s="58"/>
      <c r="G49" s="58"/>
      <c r="H49" s="58"/>
      <c r="I49" s="72"/>
    </row>
    <row r="50" spans="1:9">
      <c r="B50" s="113" t="s">
        <v>28</v>
      </c>
      <c r="C50" s="58"/>
      <c r="D50" s="114">
        <f>F46*100/I46</f>
        <v>35.416666666666664</v>
      </c>
      <c r="E50" s="58" t="s">
        <v>26</v>
      </c>
    </row>
    <row r="51" spans="1:9">
      <c r="B51" s="113" t="s">
        <v>29</v>
      </c>
      <c r="D51" s="114">
        <f>G46*100/I46</f>
        <v>64.583333333333329</v>
      </c>
      <c r="E51" s="58" t="s">
        <v>26</v>
      </c>
    </row>
    <row r="52" spans="1:9">
      <c r="B52" s="113" t="s">
        <v>30</v>
      </c>
      <c r="D52" s="114">
        <f>H46*100/I46</f>
        <v>0</v>
      </c>
      <c r="E52" s="58" t="s">
        <v>26</v>
      </c>
    </row>
  </sheetData>
  <mergeCells count="11">
    <mergeCell ref="B7:I7"/>
    <mergeCell ref="A2:I2"/>
    <mergeCell ref="B4:C4"/>
    <mergeCell ref="D4:E4"/>
    <mergeCell ref="B5:C5"/>
    <mergeCell ref="D5:E5"/>
    <mergeCell ref="F4:I4"/>
    <mergeCell ref="F5:I5"/>
    <mergeCell ref="F6:I6"/>
    <mergeCell ref="B6:C6"/>
    <mergeCell ref="D6:E6"/>
  </mergeCells>
  <phoneticPr fontId="0" type="noConversion"/>
  <hyperlinks>
    <hyperlink ref="B12" location="CreateProject!Print_Area" display="CreateProject!Print_Area"/>
    <hyperlink ref="B17" location="SubmitProject!Print_Area" display="SubmitProject!Print_Area"/>
    <hyperlink ref="B16" location="GetProjectStory!Print_Area" display="GetProjectStory!Print_Area"/>
    <hyperlink ref="B15" location="GetProjectBasic!Print_Area" display="GetProjectBasic!Print_Area"/>
    <hyperlink ref="B14" location="EditProjectStory!Print_Area" display="EditProjectStory!Print_Area"/>
    <hyperlink ref="B13" location="EditProjectBasic!Print_Area" display="EditProjectBasic!Print_Area"/>
    <hyperlink ref="B19" location="BackProject!Print_Area" display="BackProject!Print_Area"/>
    <hyperlink ref="B18" location="GetBackProjectInfo!Print_Area" display="GetBackProjectInfo!Print_Area"/>
    <hyperlink ref="B20" location="CaculateProjectPoint!Print_Area" display="CaculateProjectPoint!Print_Area"/>
    <hyperlink ref="B21" location="AdminGetBackingDetail!Print_Area" display="AdminGetBackingDetail!Print_Area"/>
    <hyperlink ref="B22" location="AdminProjectGeneralInfo!Print_Area" display="AdminProjectGeneralInfo!Print_Area"/>
    <hyperlink ref="B23" location="GetPendingProjectList!Print_Area" display="GetPendingProjectList!Print_Area"/>
    <hyperlink ref="B24" location="GetProjectList!Print_Area" display="GetProjectList!Print_Area"/>
    <hyperlink ref="B25" location="AdminChangeProjectStatus!Print_Area" display="AdminChangeProjectStatus!Print_Area"/>
    <hyperlink ref="B26" location="AdminDashboardInfo!Print_Area" display="AdminDashboardInfo!Print_Area"/>
    <hyperlink ref="B27" location="AdminGetTopProjectList!Print_Area" display="AdminGetTopProjectList!Print_Area"/>
    <hyperlink ref="B28" location="AdminProjectStatistic!Print_Area" display="AdminProjectStatistic!Print_Area"/>
    <hyperlink ref="B29" location="AdminStatisticTable!Print_Area" display="AdminStatisticTable!Print_Area"/>
    <hyperlink ref="B30" location="AdminGetProjectDetail!Print_Area" display="AdminGetProjectDetail!Print_Area"/>
    <hyperlink ref="B31" location="GetQuestion!Print_Area" display="GetQuestion!Print_Area"/>
    <hyperlink ref="B32" location="CreateQuestion!Print_Area" display="CreateQuestion!Print_Area"/>
    <hyperlink ref="B33" location="EditQuestion!Print_Area" display="EditQuestion!Print_Area"/>
    <hyperlink ref="B34" location="EditSingleQuestion!Print_Area" display="EditSingleQuestion!Print_Area"/>
    <hyperlink ref="B35" location="CreateQuestion!Print_Area" display="CreateQuestion!Print_Area"/>
    <hyperlink ref="B36" location="GetRewardPkg!Print_Area" display="GetRewardPkg!Print_Area"/>
    <hyperlink ref="B37" location="CreateRewardPkg!Print_Area" display="CreateRewardPkg!Print_Area"/>
    <hyperlink ref="B38" location="EditRewardPkg!Print_Area" display="EditRewardPkg!Print_Area"/>
    <hyperlink ref="B39" location="DeleteRewardPkg!Print_Area" display="DeleteRewardPkg!Print_Area"/>
    <hyperlink ref="B40" location="GetUpdateLog!Print_Area" display="GetUpdateLog!Print_Area"/>
    <hyperlink ref="B41" location="CreateUpdateLog!Print_Area" display="CreateUpdateLog!Print_Area"/>
    <hyperlink ref="B42" location="EditUpdateLog!Print_Area" display="EditUpdateLog!Print_Area"/>
    <hyperlink ref="B43" location="EditSingleUpdateLog!Print_Area" display="EditSingleUpdateLog!Print_Area"/>
    <hyperlink ref="B44" location="DeleteUpdateLog!Print_Area" display="DeleteUpdateLog!Print_Area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53"/>
  <sheetViews>
    <sheetView zoomScaleNormal="100" workbookViewId="0">
      <selection activeCell="B10" sqref="B10"/>
    </sheetView>
  </sheetViews>
  <sheetFormatPr defaultRowHeight="13.5" customHeight="1"/>
  <cols>
    <col min="1" max="1" width="10.875" style="75" customWidth="1"/>
    <col min="2" max="2" width="13.375" style="78" customWidth="1"/>
    <col min="3" max="3" width="15.375" style="75" customWidth="1"/>
    <col min="4" max="4" width="18.75" style="76" customWidth="1"/>
    <col min="5" max="6" width="2.875" style="75" customWidth="1"/>
    <col min="7" max="7" width="2.625" style="75" customWidth="1"/>
    <col min="8" max="19" width="2.875" style="75" customWidth="1"/>
    <col min="20" max="16384" width="9" style="75"/>
  </cols>
  <sheetData>
    <row r="1" spans="1:20" ht="13.5" customHeight="1" thickBot="1">
      <c r="A1" s="73"/>
      <c r="B1" s="74"/>
    </row>
    <row r="2" spans="1:20" ht="13.5" customHeight="1">
      <c r="A2" s="231" t="s">
        <v>49</v>
      </c>
      <c r="B2" s="232"/>
      <c r="C2" s="233" t="s">
        <v>159</v>
      </c>
      <c r="D2" s="234"/>
      <c r="E2" s="249" t="s">
        <v>14</v>
      </c>
      <c r="F2" s="250"/>
      <c r="G2" s="250"/>
      <c r="H2" s="251"/>
      <c r="I2" s="239" t="str">
        <f>C2</f>
        <v>CreateProject</v>
      </c>
      <c r="J2" s="240"/>
      <c r="K2" s="240"/>
      <c r="L2" s="240"/>
      <c r="M2" s="240"/>
      <c r="N2" s="240"/>
      <c r="O2" s="240"/>
      <c r="P2" s="240"/>
      <c r="Q2" s="240"/>
      <c r="R2" s="241"/>
      <c r="T2" s="77"/>
    </row>
    <row r="3" spans="1:20" ht="30" customHeight="1">
      <c r="A3" s="237" t="s">
        <v>50</v>
      </c>
      <c r="B3" s="238"/>
      <c r="C3" s="245" t="str">
        <f>Cover!F4</f>
        <v>HuyNMSE02723</v>
      </c>
      <c r="D3" s="246"/>
      <c r="E3" s="252" t="s">
        <v>51</v>
      </c>
      <c r="F3" s="253"/>
      <c r="G3" s="253"/>
      <c r="H3" s="254"/>
      <c r="I3" s="242" t="str">
        <f>C3</f>
        <v>HuyNMSE02723</v>
      </c>
      <c r="J3" s="243"/>
      <c r="K3" s="243"/>
      <c r="L3" s="243"/>
      <c r="M3" s="243"/>
      <c r="N3" s="243"/>
      <c r="O3" s="243"/>
      <c r="P3" s="243"/>
      <c r="Q3" s="243"/>
      <c r="R3" s="244"/>
    </row>
    <row r="4" spans="1:20" ht="13.5" customHeight="1">
      <c r="A4" s="237" t="s">
        <v>52</v>
      </c>
      <c r="B4" s="238"/>
      <c r="C4" s="212"/>
      <c r="D4" s="212"/>
      <c r="E4" s="213"/>
      <c r="F4" s="213"/>
      <c r="G4" s="213"/>
      <c r="H4" s="213"/>
      <c r="I4" s="212"/>
      <c r="J4" s="212"/>
      <c r="K4" s="212"/>
      <c r="L4" s="212"/>
      <c r="M4" s="212"/>
      <c r="N4" s="212"/>
      <c r="O4" s="212"/>
      <c r="P4" s="212"/>
      <c r="Q4" s="212"/>
      <c r="R4" s="214"/>
    </row>
    <row r="5" spans="1:20" ht="13.5" customHeight="1">
      <c r="A5" s="247" t="s">
        <v>20</v>
      </c>
      <c r="B5" s="248"/>
      <c r="C5" s="230" t="s">
        <v>21</v>
      </c>
      <c r="D5" s="216"/>
      <c r="E5" s="215" t="s">
        <v>22</v>
      </c>
      <c r="F5" s="216"/>
      <c r="G5" s="216"/>
      <c r="H5" s="227"/>
      <c r="I5" s="216" t="s">
        <v>53</v>
      </c>
      <c r="J5" s="216"/>
      <c r="K5" s="216"/>
      <c r="L5" s="215" t="s">
        <v>23</v>
      </c>
      <c r="M5" s="216"/>
      <c r="N5" s="216"/>
      <c r="O5" s="216"/>
      <c r="P5" s="216"/>
      <c r="Q5" s="216"/>
      <c r="R5" s="217"/>
      <c r="T5" s="77"/>
    </row>
    <row r="6" spans="1:20" ht="13.5" customHeight="1" thickBot="1">
      <c r="A6" s="235">
        <f>COUNTIF(E19:HM19,"P")</f>
        <v>3</v>
      </c>
      <c r="B6" s="236"/>
      <c r="C6" s="229">
        <f>COUNTIF(E19:HO19,"F")</f>
        <v>0</v>
      </c>
      <c r="D6" s="219"/>
      <c r="E6" s="218">
        <f>SUM(L6,- A6,- C6)</f>
        <v>0</v>
      </c>
      <c r="F6" s="219"/>
      <c r="G6" s="219"/>
      <c r="H6" s="228"/>
      <c r="I6" s="152">
        <f>COUNTIF(E18:HM18,"N")</f>
        <v>1</v>
      </c>
      <c r="J6" s="152">
        <f>COUNTIF(E18:HM18,"A")</f>
        <v>2</v>
      </c>
      <c r="K6" s="152">
        <f>COUNTIF(E18:HO18,"B")</f>
        <v>0</v>
      </c>
      <c r="L6" s="218">
        <f>COUNTA(E8:R8)</f>
        <v>3</v>
      </c>
      <c r="M6" s="219"/>
      <c r="N6" s="219"/>
      <c r="O6" s="219"/>
      <c r="P6" s="219"/>
      <c r="Q6" s="219"/>
      <c r="R6" s="220"/>
      <c r="S6" s="153"/>
    </row>
    <row r="7" spans="1:20" ht="11.25" thickBot="1"/>
    <row r="8" spans="1:20" ht="46.5" customHeight="1" thickTop="1" thickBot="1">
      <c r="A8" s="127"/>
      <c r="B8" s="123"/>
      <c r="C8" s="124"/>
      <c r="D8" s="125"/>
      <c r="E8" s="126" t="s">
        <v>31</v>
      </c>
      <c r="F8" s="126" t="s">
        <v>32</v>
      </c>
      <c r="G8" s="126" t="s">
        <v>33</v>
      </c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70"/>
      <c r="S8" s="153"/>
    </row>
    <row r="9" spans="1:20" ht="13.5" customHeight="1">
      <c r="A9" s="116" t="s">
        <v>109</v>
      </c>
      <c r="B9" s="120" t="s">
        <v>113</v>
      </c>
      <c r="C9" s="121"/>
      <c r="D9" s="122"/>
      <c r="E9" s="130"/>
      <c r="F9" s="110"/>
      <c r="G9" s="110" t="s">
        <v>72</v>
      </c>
      <c r="H9" s="130"/>
      <c r="I9" s="130"/>
      <c r="J9" s="130"/>
      <c r="K9" s="128"/>
      <c r="L9" s="128"/>
      <c r="M9" s="154"/>
      <c r="N9" s="154"/>
      <c r="O9" s="154"/>
      <c r="P9" s="154"/>
      <c r="Q9" s="154"/>
      <c r="R9" s="128"/>
    </row>
    <row r="10" spans="1:20" ht="13.5" customHeight="1" thickBot="1">
      <c r="A10" s="116"/>
      <c r="B10" s="120" t="s">
        <v>114</v>
      </c>
      <c r="C10" s="121"/>
      <c r="D10" s="122"/>
      <c r="E10" s="130"/>
      <c r="F10" s="130" t="s">
        <v>72</v>
      </c>
      <c r="G10" s="130"/>
      <c r="H10" s="130"/>
      <c r="I10" s="130"/>
      <c r="J10" s="130"/>
      <c r="K10" s="128"/>
      <c r="L10" s="128"/>
      <c r="M10" s="154"/>
      <c r="N10" s="154"/>
      <c r="O10" s="154"/>
      <c r="P10" s="154"/>
      <c r="Q10" s="154"/>
      <c r="R10" s="128"/>
    </row>
    <row r="11" spans="1:20" ht="13.5" customHeight="1">
      <c r="A11" s="119" t="s">
        <v>54</v>
      </c>
      <c r="B11" s="120" t="s">
        <v>112</v>
      </c>
      <c r="C11" s="121"/>
      <c r="D11" s="122"/>
      <c r="E11" s="128"/>
      <c r="F11" s="128"/>
      <c r="G11" s="128"/>
      <c r="H11" s="128"/>
      <c r="I11" s="128"/>
      <c r="J11" s="128"/>
      <c r="K11" s="128"/>
      <c r="L11" s="128"/>
      <c r="M11" s="154"/>
      <c r="N11" s="154"/>
      <c r="O11" s="154"/>
      <c r="P11" s="154"/>
      <c r="Q11" s="154"/>
      <c r="R11" s="128"/>
    </row>
    <row r="12" spans="1:20" ht="13.5" customHeight="1">
      <c r="A12" s="116"/>
      <c r="B12" s="120"/>
      <c r="C12" s="121"/>
      <c r="D12" s="122" t="s">
        <v>35</v>
      </c>
      <c r="E12" s="130" t="s">
        <v>72</v>
      </c>
      <c r="F12" s="130"/>
      <c r="G12" s="130"/>
      <c r="H12" s="130"/>
      <c r="I12" s="130"/>
      <c r="J12" s="128"/>
      <c r="K12" s="128"/>
      <c r="L12" s="128"/>
      <c r="M12" s="154"/>
      <c r="N12" s="154"/>
      <c r="O12" s="154"/>
      <c r="P12" s="154"/>
      <c r="Q12" s="154"/>
      <c r="R12" s="128"/>
    </row>
    <row r="13" spans="1:20" ht="13.5" customHeight="1">
      <c r="A13" s="116"/>
      <c r="B13" s="120"/>
      <c r="C13" s="121"/>
      <c r="D13" s="122" t="s">
        <v>115</v>
      </c>
      <c r="E13" s="130"/>
      <c r="F13" s="130" t="s">
        <v>72</v>
      </c>
      <c r="G13" s="130"/>
      <c r="H13" s="130"/>
      <c r="I13" s="130"/>
      <c r="J13" s="128"/>
      <c r="K13" s="128"/>
      <c r="L13" s="128"/>
      <c r="M13" s="154"/>
      <c r="N13" s="154"/>
      <c r="O13" s="154"/>
      <c r="P13" s="154"/>
      <c r="Q13" s="154"/>
      <c r="R13" s="128"/>
    </row>
    <row r="14" spans="1:20" ht="13.5" customHeight="1">
      <c r="A14" s="116"/>
      <c r="B14" s="120"/>
      <c r="C14" s="121"/>
      <c r="D14" s="122" t="s">
        <v>116</v>
      </c>
      <c r="E14" s="130"/>
      <c r="F14" s="130"/>
      <c r="G14" s="130" t="s">
        <v>72</v>
      </c>
      <c r="H14" s="130"/>
      <c r="I14" s="130"/>
      <c r="J14" s="128"/>
      <c r="K14" s="128"/>
      <c r="L14" s="128"/>
      <c r="M14" s="154"/>
      <c r="N14" s="154"/>
      <c r="O14" s="154"/>
      <c r="P14" s="154"/>
      <c r="Q14" s="154"/>
      <c r="R14" s="128"/>
    </row>
    <row r="15" spans="1:20" ht="13.5" customHeight="1">
      <c r="A15" s="117" t="s">
        <v>55</v>
      </c>
      <c r="B15" s="87" t="s">
        <v>118</v>
      </c>
      <c r="C15" s="85"/>
      <c r="D15" s="86"/>
      <c r="E15" s="130" t="s">
        <v>72</v>
      </c>
      <c r="F15" s="130" t="s">
        <v>72</v>
      </c>
      <c r="G15" s="130"/>
      <c r="H15" s="130"/>
      <c r="I15" s="130"/>
      <c r="J15" s="130"/>
      <c r="K15" s="130"/>
      <c r="L15" s="130"/>
      <c r="M15" s="161"/>
      <c r="N15" s="161"/>
      <c r="O15" s="161"/>
      <c r="P15" s="161"/>
      <c r="Q15" s="161"/>
      <c r="R15" s="130"/>
    </row>
    <row r="16" spans="1:20" ht="13.5" customHeight="1">
      <c r="A16" s="117"/>
      <c r="B16" s="87" t="s">
        <v>160</v>
      </c>
      <c r="C16" s="88"/>
      <c r="D16" s="89"/>
      <c r="E16" s="110"/>
      <c r="F16" s="110"/>
      <c r="G16" s="110" t="s">
        <v>72</v>
      </c>
      <c r="H16" s="110"/>
      <c r="I16" s="110"/>
      <c r="J16" s="110"/>
      <c r="K16" s="110"/>
      <c r="L16" s="110"/>
      <c r="M16" s="165"/>
      <c r="N16" s="165"/>
      <c r="O16" s="165"/>
      <c r="P16" s="165"/>
      <c r="Q16" s="165"/>
      <c r="R16" s="166"/>
    </row>
    <row r="17" spans="1:18" ht="13.5" customHeight="1" thickBot="1">
      <c r="A17" s="117"/>
      <c r="B17" s="87"/>
      <c r="C17" s="88"/>
      <c r="D17" s="89"/>
      <c r="E17" s="164"/>
      <c r="F17" s="164"/>
      <c r="G17" s="164"/>
      <c r="H17" s="164"/>
      <c r="I17" s="164"/>
      <c r="J17" s="164"/>
      <c r="K17" s="164"/>
      <c r="L17" s="164"/>
      <c r="M17" s="167"/>
      <c r="N17" s="167"/>
      <c r="O17" s="167"/>
      <c r="P17" s="167"/>
      <c r="Q17" s="167"/>
      <c r="R17" s="168"/>
    </row>
    <row r="18" spans="1:18" ht="13.5" customHeight="1" thickTop="1">
      <c r="A18" s="118" t="s">
        <v>36</v>
      </c>
      <c r="B18" s="221" t="s">
        <v>37</v>
      </c>
      <c r="C18" s="222"/>
      <c r="D18" s="223"/>
      <c r="E18" s="169" t="s">
        <v>40</v>
      </c>
      <c r="F18" s="169" t="s">
        <v>40</v>
      </c>
      <c r="G18" s="169" t="s">
        <v>38</v>
      </c>
      <c r="H18" s="169"/>
      <c r="I18" s="169"/>
      <c r="J18" s="169"/>
      <c r="K18" s="169"/>
      <c r="L18" s="169"/>
      <c r="M18" s="169"/>
      <c r="N18" s="169"/>
      <c r="O18" s="169"/>
      <c r="P18" s="169"/>
      <c r="Q18" s="169"/>
      <c r="R18" s="169"/>
    </row>
    <row r="19" spans="1:18" ht="13.5" customHeight="1">
      <c r="A19" s="117"/>
      <c r="B19" s="224" t="s">
        <v>41</v>
      </c>
      <c r="C19" s="225"/>
      <c r="D19" s="226"/>
      <c r="E19" s="110" t="s">
        <v>42</v>
      </c>
      <c r="F19" s="110" t="s">
        <v>42</v>
      </c>
      <c r="G19" s="110" t="s">
        <v>42</v>
      </c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</row>
    <row r="20" spans="1:18" ht="64.5" customHeight="1">
      <c r="A20" s="117"/>
      <c r="B20" s="209" t="s">
        <v>43</v>
      </c>
      <c r="C20" s="210"/>
      <c r="D20" s="211"/>
      <c r="E20" s="90">
        <v>42334</v>
      </c>
      <c r="F20" s="90">
        <v>42334</v>
      </c>
      <c r="G20" s="90">
        <v>42334</v>
      </c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</row>
    <row r="21" spans="1:18" ht="13.5" customHeight="1">
      <c r="A21" s="115"/>
    </row>
    <row r="38" ht="24" customHeight="1"/>
    <row r="39" ht="39" customHeight="1"/>
    <row r="51" ht="57" customHeight="1"/>
    <row r="52" ht="10.5"/>
    <row r="53" ht="10.5"/>
  </sheetData>
  <mergeCells count="22">
    <mergeCell ref="A2:B2"/>
    <mergeCell ref="C2:D2"/>
    <mergeCell ref="A6:B6"/>
    <mergeCell ref="A3:B3"/>
    <mergeCell ref="I2:R2"/>
    <mergeCell ref="I3:R3"/>
    <mergeCell ref="C3:D3"/>
    <mergeCell ref="A5:B5"/>
    <mergeCell ref="A4:B4"/>
    <mergeCell ref="E2:H2"/>
    <mergeCell ref="E3:H3"/>
    <mergeCell ref="B20:D20"/>
    <mergeCell ref="C4:R4"/>
    <mergeCell ref="L5:R5"/>
    <mergeCell ref="L6:R6"/>
    <mergeCell ref="B18:D18"/>
    <mergeCell ref="B19:D19"/>
    <mergeCell ref="E5:H5"/>
    <mergeCell ref="E6:H6"/>
    <mergeCell ref="C6:D6"/>
    <mergeCell ref="I5:K5"/>
    <mergeCell ref="C5:D5"/>
  </mergeCells>
  <phoneticPr fontId="32" type="noConversion"/>
  <dataValidations count="3">
    <dataValidation type="list" allowBlank="1" showInputMessage="1" showErrorMessage="1" sqref="E18:R18">
      <formula1>"N,A,B, "</formula1>
    </dataValidation>
    <dataValidation type="list" allowBlank="1" showInputMessage="1" showErrorMessage="1" sqref="E19:R19">
      <formula1>"P,F, "</formula1>
    </dataValidation>
    <dataValidation type="list" allowBlank="1" showInputMessage="1" showErrorMessage="1" sqref="I9:I10 E9:G10 E11:R17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T58"/>
  <sheetViews>
    <sheetView zoomScaleNormal="100" workbookViewId="0">
      <selection activeCell="F17" sqref="F17"/>
    </sheetView>
  </sheetViews>
  <sheetFormatPr defaultRowHeight="13.5" customHeight="1"/>
  <cols>
    <col min="1" max="1" width="10.5" style="75" customWidth="1"/>
    <col min="2" max="2" width="13.375" style="78" customWidth="1"/>
    <col min="3" max="3" width="15.375" style="75" customWidth="1"/>
    <col min="4" max="4" width="43.625" style="76" customWidth="1"/>
    <col min="5" max="6" width="2.875" style="75" customWidth="1"/>
    <col min="7" max="7" width="2.625" style="75" customWidth="1"/>
    <col min="8" max="19" width="2.875" style="75" customWidth="1"/>
    <col min="20" max="16384" width="9" style="75"/>
  </cols>
  <sheetData>
    <row r="1" spans="1:20" ht="13.5" customHeight="1" thickBot="1">
      <c r="A1" s="73"/>
      <c r="B1" s="74"/>
    </row>
    <row r="2" spans="1:20" ht="13.5" customHeight="1">
      <c r="A2" s="231" t="s">
        <v>49</v>
      </c>
      <c r="B2" s="232"/>
      <c r="C2" s="233" t="s">
        <v>127</v>
      </c>
      <c r="D2" s="234"/>
      <c r="E2" s="249" t="s">
        <v>14</v>
      </c>
      <c r="F2" s="250"/>
      <c r="G2" s="250"/>
      <c r="H2" s="251"/>
      <c r="I2" s="239" t="s">
        <v>161</v>
      </c>
      <c r="J2" s="240"/>
      <c r="K2" s="240"/>
      <c r="L2" s="240"/>
      <c r="M2" s="240"/>
      <c r="N2" s="240"/>
      <c r="O2" s="240"/>
      <c r="P2" s="240"/>
      <c r="Q2" s="240"/>
      <c r="R2" s="241"/>
      <c r="T2" s="77"/>
    </row>
    <row r="3" spans="1:20" ht="30" customHeight="1">
      <c r="A3" s="237" t="s">
        <v>50</v>
      </c>
      <c r="B3" s="238"/>
      <c r="C3" s="245" t="str">
        <f>Cover!F4</f>
        <v>HuyNMSE02723</v>
      </c>
      <c r="D3" s="246"/>
      <c r="E3" s="252" t="s">
        <v>51</v>
      </c>
      <c r="F3" s="253"/>
      <c r="G3" s="253"/>
      <c r="H3" s="254"/>
      <c r="I3" s="242" t="str">
        <f>C3</f>
        <v>HuyNMSE02723</v>
      </c>
      <c r="J3" s="243"/>
      <c r="K3" s="243"/>
      <c r="L3" s="243"/>
      <c r="M3" s="243"/>
      <c r="N3" s="243"/>
      <c r="O3" s="243"/>
      <c r="P3" s="243"/>
      <c r="Q3" s="243"/>
      <c r="R3" s="244"/>
    </row>
    <row r="4" spans="1:20" ht="13.5" customHeight="1">
      <c r="A4" s="237" t="s">
        <v>52</v>
      </c>
      <c r="B4" s="238"/>
      <c r="C4" s="212"/>
      <c r="D4" s="212"/>
      <c r="E4" s="213"/>
      <c r="F4" s="213"/>
      <c r="G4" s="213"/>
      <c r="H4" s="213"/>
      <c r="I4" s="212"/>
      <c r="J4" s="212"/>
      <c r="K4" s="212"/>
      <c r="L4" s="212"/>
      <c r="M4" s="212"/>
      <c r="N4" s="212"/>
      <c r="O4" s="212"/>
      <c r="P4" s="212"/>
      <c r="Q4" s="212"/>
      <c r="R4" s="214"/>
    </row>
    <row r="5" spans="1:20" ht="13.5" customHeight="1">
      <c r="A5" s="247" t="s">
        <v>20</v>
      </c>
      <c r="B5" s="248"/>
      <c r="C5" s="230" t="s">
        <v>21</v>
      </c>
      <c r="D5" s="216"/>
      <c r="E5" s="215" t="s">
        <v>22</v>
      </c>
      <c r="F5" s="216"/>
      <c r="G5" s="216"/>
      <c r="H5" s="227"/>
      <c r="I5" s="216" t="s">
        <v>53</v>
      </c>
      <c r="J5" s="216"/>
      <c r="K5" s="216"/>
      <c r="L5" s="215" t="s">
        <v>23</v>
      </c>
      <c r="M5" s="216"/>
      <c r="N5" s="216"/>
      <c r="O5" s="216"/>
      <c r="P5" s="216"/>
      <c r="Q5" s="216"/>
      <c r="R5" s="217"/>
      <c r="T5" s="77"/>
    </row>
    <row r="6" spans="1:20" ht="13.5" customHeight="1" thickBot="1">
      <c r="A6" s="235">
        <f>COUNTIF(E24:HM24,"P")</f>
        <v>4</v>
      </c>
      <c r="B6" s="236"/>
      <c r="C6" s="229">
        <f>COUNTIF(E24:HO24,"F")</f>
        <v>0</v>
      </c>
      <c r="D6" s="219"/>
      <c r="E6" s="218">
        <f>SUM(L6,- A6,- C6)</f>
        <v>0</v>
      </c>
      <c r="F6" s="219"/>
      <c r="G6" s="219"/>
      <c r="H6" s="228"/>
      <c r="I6" s="152">
        <f>COUNTIF(E23:HM23,"N")</f>
        <v>1</v>
      </c>
      <c r="J6" s="152">
        <f>COUNTIF(E23:HM23,"A")</f>
        <v>3</v>
      </c>
      <c r="K6" s="152">
        <f>COUNTIF(E23:HO23,"B")</f>
        <v>0</v>
      </c>
      <c r="L6" s="218">
        <f>COUNTA(E8:P8)</f>
        <v>4</v>
      </c>
      <c r="M6" s="219"/>
      <c r="N6" s="219"/>
      <c r="O6" s="219"/>
      <c r="P6" s="219"/>
      <c r="Q6" s="219"/>
      <c r="R6" s="220"/>
      <c r="S6" s="153"/>
    </row>
    <row r="7" spans="1:20" ht="11.25" thickBot="1"/>
    <row r="8" spans="1:20" ht="46.5" customHeight="1" thickTop="1" thickBot="1">
      <c r="A8" s="127"/>
      <c r="B8" s="123"/>
      <c r="C8" s="124"/>
      <c r="D8" s="125"/>
      <c r="E8" s="126" t="s">
        <v>31</v>
      </c>
      <c r="F8" s="126" t="s">
        <v>32</v>
      </c>
      <c r="G8" s="126" t="s">
        <v>33</v>
      </c>
      <c r="H8" s="126" t="s">
        <v>34</v>
      </c>
      <c r="I8" s="126"/>
      <c r="J8" s="126"/>
      <c r="K8" s="126"/>
      <c r="L8" s="126"/>
      <c r="M8" s="126"/>
      <c r="N8" s="126"/>
      <c r="O8" s="126"/>
      <c r="P8" s="126"/>
      <c r="Q8" s="126"/>
      <c r="R8" s="170"/>
      <c r="S8" s="153"/>
    </row>
    <row r="9" spans="1:20" ht="13.5" customHeight="1">
      <c r="A9" s="261" t="s">
        <v>108</v>
      </c>
      <c r="B9" s="120" t="s">
        <v>162</v>
      </c>
      <c r="C9" s="121"/>
      <c r="D9" s="122"/>
      <c r="E9" s="110"/>
      <c r="F9" s="110" t="s">
        <v>72</v>
      </c>
      <c r="G9" s="110" t="s">
        <v>72</v>
      </c>
      <c r="H9" s="110" t="s">
        <v>72</v>
      </c>
      <c r="I9" s="128"/>
      <c r="J9" s="128"/>
      <c r="K9" s="128"/>
      <c r="L9" s="128"/>
      <c r="M9" s="154"/>
      <c r="N9" s="154"/>
      <c r="O9" s="154"/>
      <c r="P9" s="154"/>
      <c r="Q9" s="154"/>
      <c r="R9" s="128"/>
    </row>
    <row r="10" spans="1:20" ht="13.5" customHeight="1">
      <c r="A10" s="262"/>
      <c r="B10" s="120" t="s">
        <v>163</v>
      </c>
      <c r="C10" s="121"/>
      <c r="D10" s="122"/>
      <c r="E10" s="130" t="s">
        <v>72</v>
      </c>
      <c r="F10" s="130"/>
      <c r="G10" s="130"/>
      <c r="H10" s="128"/>
      <c r="I10" s="128"/>
      <c r="J10" s="128"/>
      <c r="K10" s="128"/>
      <c r="L10" s="128"/>
      <c r="M10" s="154"/>
      <c r="N10" s="154"/>
      <c r="O10" s="154"/>
      <c r="P10" s="154"/>
      <c r="Q10" s="154"/>
      <c r="R10" s="128"/>
    </row>
    <row r="11" spans="1:20" ht="13.5" customHeight="1">
      <c r="A11" s="262"/>
      <c r="B11" s="120" t="s">
        <v>168</v>
      </c>
      <c r="C11" s="121"/>
      <c r="D11" s="122"/>
      <c r="E11" s="130" t="s">
        <v>72</v>
      </c>
      <c r="F11" s="130" t="s">
        <v>72</v>
      </c>
      <c r="G11" s="130"/>
      <c r="H11" s="130" t="s">
        <v>72</v>
      </c>
      <c r="I11" s="128"/>
      <c r="J11" s="128"/>
      <c r="K11" s="128"/>
      <c r="L11" s="128"/>
      <c r="M11" s="154"/>
      <c r="N11" s="154"/>
      <c r="O11" s="154"/>
      <c r="P11" s="154"/>
      <c r="Q11" s="154"/>
      <c r="R11" s="128"/>
    </row>
    <row r="12" spans="1:20" ht="13.5" customHeight="1" thickBot="1">
      <c r="A12" s="263"/>
      <c r="B12" s="120" t="s">
        <v>169</v>
      </c>
      <c r="C12" s="121"/>
      <c r="D12" s="122"/>
      <c r="E12" s="130"/>
      <c r="F12" s="130"/>
      <c r="G12" s="130" t="s">
        <v>72</v>
      </c>
      <c r="H12" s="128"/>
      <c r="I12" s="128"/>
      <c r="J12" s="128"/>
      <c r="K12" s="128"/>
      <c r="L12" s="128"/>
      <c r="M12" s="154"/>
      <c r="N12" s="154"/>
      <c r="O12" s="154"/>
      <c r="P12" s="154"/>
      <c r="Q12" s="154"/>
      <c r="R12" s="128"/>
    </row>
    <row r="13" spans="1:20" ht="13.5" customHeight="1">
      <c r="A13" s="119" t="s">
        <v>54</v>
      </c>
      <c r="B13" s="120" t="s">
        <v>164</v>
      </c>
      <c r="C13" s="121"/>
      <c r="D13" s="122"/>
      <c r="E13" s="128"/>
      <c r="F13" s="128"/>
      <c r="G13" s="128"/>
      <c r="H13" s="128"/>
      <c r="I13" s="128"/>
      <c r="J13" s="128"/>
      <c r="K13" s="128"/>
      <c r="L13" s="128"/>
      <c r="M13" s="154"/>
      <c r="N13" s="154"/>
      <c r="O13" s="154"/>
      <c r="P13" s="154"/>
      <c r="Q13" s="154"/>
      <c r="R13" s="128"/>
    </row>
    <row r="14" spans="1:20" ht="13.5" customHeight="1">
      <c r="A14" s="116"/>
      <c r="B14" s="120"/>
      <c r="C14" s="121" t="s">
        <v>165</v>
      </c>
      <c r="D14" s="122">
        <v>1</v>
      </c>
      <c r="E14" s="128"/>
      <c r="F14" s="130" t="s">
        <v>72</v>
      </c>
      <c r="G14" s="130" t="s">
        <v>72</v>
      </c>
      <c r="H14" s="130" t="s">
        <v>72</v>
      </c>
      <c r="I14" s="128"/>
      <c r="J14" s="128"/>
      <c r="K14" s="128"/>
      <c r="L14" s="128"/>
      <c r="M14" s="154"/>
      <c r="N14" s="154"/>
      <c r="O14" s="154"/>
      <c r="P14" s="154"/>
      <c r="Q14" s="154"/>
      <c r="R14" s="128"/>
    </row>
    <row r="15" spans="1:20" ht="13.5" customHeight="1">
      <c r="A15" s="116"/>
      <c r="B15" s="120"/>
      <c r="C15" s="121" t="s">
        <v>165</v>
      </c>
      <c r="D15" s="122">
        <v>10</v>
      </c>
      <c r="E15" s="130" t="s">
        <v>72</v>
      </c>
      <c r="F15" s="128"/>
      <c r="G15" s="128"/>
      <c r="H15" s="128"/>
      <c r="I15" s="128"/>
      <c r="J15" s="128"/>
      <c r="K15" s="128"/>
      <c r="L15" s="128"/>
      <c r="M15" s="154"/>
      <c r="N15" s="154"/>
      <c r="O15" s="154"/>
      <c r="P15" s="154"/>
      <c r="Q15" s="154"/>
      <c r="R15" s="128"/>
    </row>
    <row r="16" spans="1:20" ht="13.5" customHeight="1">
      <c r="A16" s="116"/>
      <c r="B16" s="158" t="s">
        <v>120</v>
      </c>
      <c r="C16" s="155"/>
      <c r="D16" s="156"/>
      <c r="E16" s="110"/>
      <c r="F16" s="110"/>
      <c r="G16" s="110"/>
      <c r="H16" s="110"/>
      <c r="I16" s="110"/>
      <c r="J16" s="110"/>
      <c r="K16" s="110"/>
      <c r="L16" s="110"/>
      <c r="M16" s="157"/>
      <c r="N16" s="157"/>
      <c r="O16" s="157"/>
      <c r="P16" s="157"/>
      <c r="Q16" s="157"/>
      <c r="R16" s="110"/>
    </row>
    <row r="17" spans="1:18" ht="13.5" customHeight="1">
      <c r="A17" s="116"/>
      <c r="B17" s="158"/>
      <c r="C17" s="155"/>
      <c r="D17" s="156" t="s">
        <v>35</v>
      </c>
      <c r="E17" s="110"/>
      <c r="F17" s="110"/>
      <c r="G17" s="110"/>
      <c r="H17" s="130" t="s">
        <v>72</v>
      </c>
      <c r="I17" s="110"/>
      <c r="J17" s="110"/>
      <c r="K17" s="110"/>
      <c r="L17" s="110"/>
      <c r="M17" s="157"/>
      <c r="N17" s="157"/>
      <c r="O17" s="157"/>
      <c r="P17" s="157"/>
      <c r="Q17" s="157"/>
      <c r="R17" s="110"/>
    </row>
    <row r="18" spans="1:18" ht="13.5" customHeight="1">
      <c r="A18" s="116"/>
      <c r="B18" s="158"/>
      <c r="C18" s="155"/>
      <c r="D18" s="156" t="s">
        <v>116</v>
      </c>
      <c r="E18" s="110" t="s">
        <v>72</v>
      </c>
      <c r="F18" s="110" t="s">
        <v>72</v>
      </c>
      <c r="G18" s="110"/>
      <c r="H18" s="110"/>
      <c r="I18" s="110"/>
      <c r="J18" s="110"/>
      <c r="K18" s="110"/>
      <c r="L18" s="110"/>
      <c r="M18" s="157"/>
      <c r="N18" s="157"/>
      <c r="O18" s="157"/>
      <c r="P18" s="157"/>
      <c r="Q18" s="157"/>
      <c r="R18" s="110"/>
    </row>
    <row r="19" spans="1:18" ht="14.25" customHeight="1" thickBot="1">
      <c r="A19" s="116"/>
      <c r="B19" s="159"/>
      <c r="C19" s="79"/>
      <c r="D19" s="80" t="s">
        <v>115</v>
      </c>
      <c r="E19" s="110"/>
      <c r="F19" s="110"/>
      <c r="G19" s="110" t="s">
        <v>72</v>
      </c>
      <c r="H19" s="110"/>
      <c r="I19" s="110"/>
      <c r="J19" s="110"/>
      <c r="K19" s="110"/>
      <c r="L19" s="110"/>
      <c r="M19" s="157"/>
      <c r="N19" s="157"/>
      <c r="O19" s="157"/>
      <c r="P19" s="157"/>
      <c r="Q19" s="157"/>
      <c r="R19" s="110"/>
    </row>
    <row r="20" spans="1:18" ht="13.5" customHeight="1">
      <c r="A20" s="118" t="s">
        <v>55</v>
      </c>
      <c r="B20" s="84" t="s">
        <v>122</v>
      </c>
      <c r="C20" s="85"/>
      <c r="D20" s="86"/>
      <c r="E20" s="130" t="s">
        <v>72</v>
      </c>
      <c r="F20" s="130"/>
      <c r="G20" s="130"/>
      <c r="H20" s="130"/>
      <c r="I20" s="130"/>
      <c r="J20" s="130"/>
      <c r="K20" s="130"/>
      <c r="L20" s="130"/>
      <c r="M20" s="161"/>
      <c r="N20" s="161"/>
      <c r="O20" s="161"/>
      <c r="P20" s="161"/>
      <c r="Q20" s="161"/>
      <c r="R20" s="130"/>
    </row>
    <row r="21" spans="1:18" ht="13.5" customHeight="1">
      <c r="A21" s="117"/>
      <c r="B21" s="87" t="s">
        <v>166</v>
      </c>
      <c r="C21" s="88"/>
      <c r="D21" s="89"/>
      <c r="E21" s="110"/>
      <c r="F21" s="110"/>
      <c r="G21" s="110" t="s">
        <v>72</v>
      </c>
      <c r="H21" s="130" t="s">
        <v>72</v>
      </c>
      <c r="I21" s="110"/>
      <c r="J21" s="110"/>
      <c r="K21" s="110"/>
      <c r="L21" s="110"/>
      <c r="M21" s="157"/>
      <c r="N21" s="157"/>
      <c r="O21" s="157"/>
      <c r="P21" s="157"/>
      <c r="Q21" s="157"/>
      <c r="R21" s="110"/>
    </row>
    <row r="22" spans="1:18" ht="13.5" customHeight="1" thickBot="1">
      <c r="A22" s="117"/>
      <c r="B22" s="258" t="s">
        <v>167</v>
      </c>
      <c r="C22" s="259"/>
      <c r="D22" s="260"/>
      <c r="E22" s="130"/>
      <c r="F22" s="130" t="s">
        <v>72</v>
      </c>
      <c r="G22" s="175"/>
      <c r="H22" s="175"/>
      <c r="I22" s="175"/>
      <c r="J22" s="175"/>
      <c r="K22" s="175"/>
      <c r="L22" s="175"/>
      <c r="M22" s="176"/>
      <c r="N22" s="176"/>
      <c r="O22" s="176"/>
      <c r="P22" s="176"/>
      <c r="Q22" s="176"/>
      <c r="R22" s="175"/>
    </row>
    <row r="23" spans="1:18" ht="13.5" customHeight="1" thickTop="1">
      <c r="A23" s="118" t="s">
        <v>36</v>
      </c>
      <c r="B23" s="255" t="s">
        <v>37</v>
      </c>
      <c r="C23" s="256"/>
      <c r="D23" s="257"/>
      <c r="E23" s="169" t="s">
        <v>40</v>
      </c>
      <c r="F23" s="169" t="s">
        <v>38</v>
      </c>
      <c r="G23" s="169" t="s">
        <v>40</v>
      </c>
      <c r="H23" s="169" t="s">
        <v>40</v>
      </c>
      <c r="I23" s="169"/>
      <c r="J23" s="169"/>
      <c r="K23" s="169"/>
      <c r="L23" s="169"/>
      <c r="M23" s="169"/>
      <c r="N23" s="169"/>
      <c r="O23" s="169"/>
      <c r="P23" s="169"/>
      <c r="Q23" s="169"/>
      <c r="R23" s="169"/>
    </row>
    <row r="24" spans="1:18" ht="13.5" customHeight="1">
      <c r="A24" s="117"/>
      <c r="B24" s="224" t="s">
        <v>41</v>
      </c>
      <c r="C24" s="225"/>
      <c r="D24" s="226"/>
      <c r="E24" s="110" t="s">
        <v>42</v>
      </c>
      <c r="F24" s="110" t="s">
        <v>42</v>
      </c>
      <c r="G24" s="110" t="s">
        <v>42</v>
      </c>
      <c r="H24" s="110" t="s">
        <v>42</v>
      </c>
      <c r="I24" s="110"/>
      <c r="J24" s="110"/>
      <c r="K24" s="110"/>
      <c r="L24" s="110"/>
      <c r="M24" s="110"/>
      <c r="N24" s="110"/>
      <c r="O24" s="110"/>
      <c r="P24" s="110"/>
      <c r="Q24" s="110"/>
      <c r="R24" s="110"/>
    </row>
    <row r="25" spans="1:18" ht="64.5" customHeight="1">
      <c r="A25" s="117"/>
      <c r="B25" s="209" t="s">
        <v>43</v>
      </c>
      <c r="C25" s="210"/>
      <c r="D25" s="211"/>
      <c r="E25" s="90">
        <v>42334</v>
      </c>
      <c r="F25" s="90">
        <v>42334</v>
      </c>
      <c r="G25" s="90">
        <v>42334</v>
      </c>
      <c r="H25" s="90">
        <v>42334</v>
      </c>
      <c r="I25" s="90"/>
      <c r="J25" s="90"/>
      <c r="K25" s="90"/>
      <c r="L25" s="90"/>
      <c r="M25" s="90"/>
      <c r="N25" s="90"/>
      <c r="O25" s="90"/>
      <c r="P25" s="90"/>
      <c r="Q25" s="90"/>
      <c r="R25" s="90"/>
    </row>
    <row r="26" spans="1:18" ht="13.5" customHeight="1">
      <c r="A26" s="115"/>
    </row>
    <row r="43" ht="24" customHeight="1"/>
    <row r="44" ht="39" customHeight="1"/>
    <row r="56" ht="57" customHeight="1"/>
    <row r="57" ht="10.5"/>
    <row r="58" ht="10.5"/>
  </sheetData>
  <mergeCells count="24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R4"/>
    <mergeCell ref="A5:B5"/>
    <mergeCell ref="C5:D5"/>
    <mergeCell ref="E5:H5"/>
    <mergeCell ref="I5:K5"/>
    <mergeCell ref="L5:R5"/>
    <mergeCell ref="B25:D25"/>
    <mergeCell ref="A6:B6"/>
    <mergeCell ref="C6:D6"/>
    <mergeCell ref="E6:H6"/>
    <mergeCell ref="L6:R6"/>
    <mergeCell ref="B23:D23"/>
    <mergeCell ref="B24:D24"/>
    <mergeCell ref="B22:D22"/>
    <mergeCell ref="A9:A12"/>
  </mergeCells>
  <dataValidations count="3">
    <dataValidation type="list" allowBlank="1" showInputMessage="1" showErrorMessage="1" sqref="E9:G12 H11 H9 E13:R22">
      <formula1>"O, "</formula1>
    </dataValidation>
    <dataValidation type="list" allowBlank="1" showInputMessage="1" showErrorMessage="1" sqref="E23:R23">
      <formula1>"N,A,B, "</formula1>
    </dataValidation>
    <dataValidation type="list" allowBlank="1" showInputMessage="1" showErrorMessage="1" sqref="E24:R24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58"/>
  <sheetViews>
    <sheetView zoomScaleNormal="100" workbookViewId="0">
      <selection activeCell="B21" sqref="B21"/>
    </sheetView>
  </sheetViews>
  <sheetFormatPr defaultRowHeight="13.5" customHeight="1"/>
  <cols>
    <col min="1" max="1" width="10.875" style="75" customWidth="1"/>
    <col min="2" max="2" width="13.375" style="78" customWidth="1"/>
    <col min="3" max="3" width="15.375" style="75" customWidth="1"/>
    <col min="4" max="4" width="46.25" style="76" customWidth="1"/>
    <col min="5" max="6" width="2.875" style="75" customWidth="1"/>
    <col min="7" max="7" width="2.625" style="75" customWidth="1"/>
    <col min="8" max="19" width="2.875" style="75" customWidth="1"/>
    <col min="20" max="16384" width="9" style="75"/>
  </cols>
  <sheetData>
    <row r="1" spans="1:20" ht="13.5" customHeight="1" thickBot="1">
      <c r="A1" s="73"/>
      <c r="B1" s="74"/>
    </row>
    <row r="2" spans="1:20" ht="13.5" customHeight="1">
      <c r="A2" s="231" t="s">
        <v>49</v>
      </c>
      <c r="B2" s="232"/>
      <c r="C2" s="233" t="s">
        <v>128</v>
      </c>
      <c r="D2" s="234"/>
      <c r="E2" s="249" t="s">
        <v>14</v>
      </c>
      <c r="F2" s="250"/>
      <c r="G2" s="250"/>
      <c r="H2" s="251"/>
      <c r="I2" s="239" t="str">
        <f>C2</f>
        <v>EditProjectStory</v>
      </c>
      <c r="J2" s="240"/>
      <c r="K2" s="240"/>
      <c r="L2" s="240"/>
      <c r="M2" s="240"/>
      <c r="N2" s="240"/>
      <c r="O2" s="240"/>
      <c r="P2" s="240"/>
      <c r="Q2" s="240"/>
      <c r="R2" s="241"/>
      <c r="T2" s="77"/>
    </row>
    <row r="3" spans="1:20" ht="30" customHeight="1">
      <c r="A3" s="237" t="s">
        <v>50</v>
      </c>
      <c r="B3" s="238"/>
      <c r="C3" s="245" t="str">
        <f>Cover!F4</f>
        <v>HuyNMSE02723</v>
      </c>
      <c r="D3" s="246"/>
      <c r="E3" s="252" t="s">
        <v>51</v>
      </c>
      <c r="F3" s="253"/>
      <c r="G3" s="253"/>
      <c r="H3" s="254"/>
      <c r="I3" s="242" t="str">
        <f>C3</f>
        <v>HuyNMSE02723</v>
      </c>
      <c r="J3" s="243"/>
      <c r="K3" s="243"/>
      <c r="L3" s="243"/>
      <c r="M3" s="243"/>
      <c r="N3" s="243"/>
      <c r="O3" s="243"/>
      <c r="P3" s="243"/>
      <c r="Q3" s="243"/>
      <c r="R3" s="244"/>
    </row>
    <row r="4" spans="1:20" ht="13.5" customHeight="1">
      <c r="A4" s="237" t="s">
        <v>52</v>
      </c>
      <c r="B4" s="238"/>
      <c r="C4" s="212"/>
      <c r="D4" s="212"/>
      <c r="E4" s="213"/>
      <c r="F4" s="213"/>
      <c r="G4" s="213"/>
      <c r="H4" s="213"/>
      <c r="I4" s="212"/>
      <c r="J4" s="212"/>
      <c r="K4" s="212"/>
      <c r="L4" s="212"/>
      <c r="M4" s="212"/>
      <c r="N4" s="212"/>
      <c r="O4" s="212"/>
      <c r="P4" s="212"/>
      <c r="Q4" s="212"/>
      <c r="R4" s="214"/>
    </row>
    <row r="5" spans="1:20" ht="13.5" customHeight="1">
      <c r="A5" s="247" t="s">
        <v>20</v>
      </c>
      <c r="B5" s="248"/>
      <c r="C5" s="230" t="s">
        <v>21</v>
      </c>
      <c r="D5" s="216"/>
      <c r="E5" s="215" t="s">
        <v>22</v>
      </c>
      <c r="F5" s="216"/>
      <c r="G5" s="216"/>
      <c r="H5" s="227"/>
      <c r="I5" s="216" t="s">
        <v>53</v>
      </c>
      <c r="J5" s="216"/>
      <c r="K5" s="216"/>
      <c r="L5" s="215" t="s">
        <v>23</v>
      </c>
      <c r="M5" s="216"/>
      <c r="N5" s="216"/>
      <c r="O5" s="216"/>
      <c r="P5" s="216"/>
      <c r="Q5" s="216"/>
      <c r="R5" s="217"/>
      <c r="T5" s="77"/>
    </row>
    <row r="6" spans="1:20" ht="13.5" customHeight="1" thickBot="1">
      <c r="A6" s="235">
        <f>COUNTIF(E24:HM24,"P")</f>
        <v>4</v>
      </c>
      <c r="B6" s="236"/>
      <c r="C6" s="229">
        <f>COUNTIF(E24:HO24,"F")</f>
        <v>0</v>
      </c>
      <c r="D6" s="219"/>
      <c r="E6" s="218">
        <f>SUM(L6,- A6,- C6)</f>
        <v>0</v>
      </c>
      <c r="F6" s="219"/>
      <c r="G6" s="219"/>
      <c r="H6" s="228"/>
      <c r="I6" s="152">
        <f>COUNTIF(E23:HM23,"N")</f>
        <v>1</v>
      </c>
      <c r="J6" s="152">
        <f>COUNTIF(E23:HM23,"A")</f>
        <v>3</v>
      </c>
      <c r="K6" s="152">
        <f>COUNTIF(E23:HO23,"B")</f>
        <v>0</v>
      </c>
      <c r="L6" s="218">
        <f>COUNTA(E8:P8)</f>
        <v>4</v>
      </c>
      <c r="M6" s="219"/>
      <c r="N6" s="219"/>
      <c r="O6" s="219"/>
      <c r="P6" s="219"/>
      <c r="Q6" s="219"/>
      <c r="R6" s="220"/>
      <c r="S6" s="153"/>
    </row>
    <row r="7" spans="1:20" ht="11.25" thickBot="1"/>
    <row r="8" spans="1:20" ht="46.5" customHeight="1" thickTop="1" thickBot="1">
      <c r="A8" s="127"/>
      <c r="B8" s="123"/>
      <c r="C8" s="124"/>
      <c r="D8" s="125"/>
      <c r="E8" s="126" t="s">
        <v>31</v>
      </c>
      <c r="F8" s="126" t="s">
        <v>32</v>
      </c>
      <c r="G8" s="126" t="s">
        <v>33</v>
      </c>
      <c r="H8" s="126" t="s">
        <v>34</v>
      </c>
      <c r="I8" s="126"/>
      <c r="J8" s="126"/>
      <c r="K8" s="126"/>
      <c r="L8" s="126"/>
      <c r="M8" s="126"/>
      <c r="N8" s="126"/>
      <c r="O8" s="126"/>
      <c r="P8" s="126"/>
      <c r="Q8" s="126"/>
      <c r="R8" s="170"/>
      <c r="S8" s="153"/>
    </row>
    <row r="9" spans="1:20" ht="13.5" customHeight="1">
      <c r="A9" s="119" t="s">
        <v>109</v>
      </c>
      <c r="B9" s="120" t="s">
        <v>162</v>
      </c>
      <c r="C9" s="121"/>
      <c r="D9" s="122"/>
      <c r="E9" s="110" t="s">
        <v>72</v>
      </c>
      <c r="F9" s="110" t="s">
        <v>72</v>
      </c>
      <c r="G9" s="110" t="s">
        <v>72</v>
      </c>
      <c r="H9" s="128"/>
      <c r="I9" s="128"/>
      <c r="J9" s="128"/>
      <c r="K9" s="128"/>
      <c r="L9" s="128"/>
      <c r="M9" s="154"/>
      <c r="N9" s="154"/>
      <c r="O9" s="154"/>
      <c r="P9" s="154"/>
      <c r="Q9" s="154"/>
      <c r="R9" s="128"/>
    </row>
    <row r="10" spans="1:20" ht="13.5" customHeight="1">
      <c r="A10" s="116"/>
      <c r="B10" s="120" t="s">
        <v>163</v>
      </c>
      <c r="C10" s="121"/>
      <c r="D10" s="122"/>
      <c r="E10" s="130"/>
      <c r="F10" s="130"/>
      <c r="G10" s="130"/>
      <c r="H10" s="110" t="s">
        <v>72</v>
      </c>
      <c r="I10" s="128"/>
      <c r="J10" s="128"/>
      <c r="K10" s="128"/>
      <c r="L10" s="128"/>
      <c r="M10" s="154"/>
      <c r="N10" s="154"/>
      <c r="O10" s="154"/>
      <c r="P10" s="154"/>
      <c r="Q10" s="154"/>
      <c r="R10" s="128"/>
    </row>
    <row r="11" spans="1:20" ht="13.5" customHeight="1">
      <c r="A11" s="116" t="s">
        <v>168</v>
      </c>
      <c r="B11" s="120" t="s">
        <v>168</v>
      </c>
      <c r="C11" s="121"/>
      <c r="D11" s="122"/>
      <c r="E11" s="130"/>
      <c r="F11" s="130" t="s">
        <v>72</v>
      </c>
      <c r="G11" s="130"/>
      <c r="H11" s="130" t="s">
        <v>72</v>
      </c>
      <c r="I11" s="128"/>
      <c r="J11" s="128"/>
      <c r="K11" s="128"/>
      <c r="L11" s="128"/>
      <c r="M11" s="154"/>
      <c r="N11" s="154"/>
      <c r="O11" s="154"/>
      <c r="P11" s="154"/>
      <c r="Q11" s="154"/>
      <c r="R11" s="128"/>
    </row>
    <row r="12" spans="1:20" ht="13.5" customHeight="1" thickBot="1">
      <c r="A12" s="116"/>
      <c r="B12" s="120" t="s">
        <v>169</v>
      </c>
      <c r="C12" s="121"/>
      <c r="D12" s="122"/>
      <c r="E12" s="130"/>
      <c r="F12" s="130"/>
      <c r="G12" s="130" t="s">
        <v>72</v>
      </c>
      <c r="H12" s="128"/>
      <c r="I12" s="128"/>
      <c r="J12" s="128"/>
      <c r="K12" s="128"/>
      <c r="L12" s="128"/>
      <c r="M12" s="154"/>
      <c r="N12" s="154"/>
      <c r="O12" s="154"/>
      <c r="P12" s="154"/>
      <c r="Q12" s="154"/>
      <c r="R12" s="128"/>
    </row>
    <row r="13" spans="1:20" ht="13.5" customHeight="1">
      <c r="A13" s="119" t="s">
        <v>54</v>
      </c>
      <c r="B13" s="120" t="s">
        <v>164</v>
      </c>
      <c r="C13" s="121"/>
      <c r="D13" s="122"/>
      <c r="E13" s="128"/>
      <c r="F13" s="128"/>
      <c r="G13" s="128"/>
      <c r="H13" s="128"/>
      <c r="I13" s="128"/>
      <c r="J13" s="128"/>
      <c r="K13" s="128"/>
      <c r="L13" s="128"/>
      <c r="M13" s="154"/>
      <c r="N13" s="154"/>
      <c r="O13" s="154"/>
      <c r="P13" s="154"/>
      <c r="Q13" s="154"/>
      <c r="R13" s="128"/>
    </row>
    <row r="14" spans="1:20" ht="13.5" customHeight="1">
      <c r="A14" s="116"/>
      <c r="B14" s="120"/>
      <c r="C14" s="121" t="s">
        <v>165</v>
      </c>
      <c r="D14" s="122">
        <v>1</v>
      </c>
      <c r="E14" s="130" t="s">
        <v>72</v>
      </c>
      <c r="F14" s="130" t="s">
        <v>72</v>
      </c>
      <c r="G14" s="130" t="s">
        <v>72</v>
      </c>
      <c r="H14" s="128"/>
      <c r="I14" s="128"/>
      <c r="J14" s="128"/>
      <c r="K14" s="128"/>
      <c r="L14" s="128"/>
      <c r="M14" s="154"/>
      <c r="N14" s="154"/>
      <c r="O14" s="154"/>
      <c r="P14" s="154"/>
      <c r="Q14" s="154"/>
      <c r="R14" s="128"/>
    </row>
    <row r="15" spans="1:20" ht="13.5" customHeight="1">
      <c r="A15" s="116"/>
      <c r="B15" s="120"/>
      <c r="C15" s="121" t="s">
        <v>165</v>
      </c>
      <c r="D15" s="122">
        <v>10</v>
      </c>
      <c r="E15" s="128"/>
      <c r="F15" s="128"/>
      <c r="G15" s="128"/>
      <c r="H15" s="130" t="s">
        <v>72</v>
      </c>
      <c r="I15" s="128"/>
      <c r="J15" s="128"/>
      <c r="K15" s="128"/>
      <c r="L15" s="128"/>
      <c r="M15" s="154"/>
      <c r="N15" s="154"/>
      <c r="O15" s="154"/>
      <c r="P15" s="154"/>
      <c r="Q15" s="154"/>
      <c r="R15" s="128"/>
    </row>
    <row r="16" spans="1:20" ht="13.5" customHeight="1">
      <c r="A16" s="116"/>
      <c r="B16" s="158" t="s">
        <v>120</v>
      </c>
      <c r="C16" s="155"/>
      <c r="D16" s="156"/>
      <c r="E16" s="110"/>
      <c r="F16" s="110"/>
      <c r="G16" s="110"/>
      <c r="H16" s="110"/>
      <c r="I16" s="110"/>
      <c r="J16" s="110"/>
      <c r="K16" s="110"/>
      <c r="L16" s="110"/>
      <c r="M16" s="157"/>
      <c r="N16" s="157"/>
      <c r="O16" s="157"/>
      <c r="P16" s="157"/>
      <c r="Q16" s="157"/>
      <c r="R16" s="110"/>
    </row>
    <row r="17" spans="1:18" ht="13.5" customHeight="1">
      <c r="A17" s="116"/>
      <c r="B17" s="158"/>
      <c r="C17" s="155"/>
      <c r="D17" s="156" t="s">
        <v>35</v>
      </c>
      <c r="E17" s="110" t="s">
        <v>72</v>
      </c>
      <c r="F17" s="110"/>
      <c r="G17" s="110"/>
      <c r="H17" s="173"/>
      <c r="I17" s="173"/>
      <c r="J17" s="173"/>
      <c r="K17" s="173"/>
      <c r="L17" s="173"/>
      <c r="M17" s="174"/>
      <c r="N17" s="174"/>
      <c r="O17" s="174"/>
      <c r="P17" s="174"/>
      <c r="Q17" s="174"/>
      <c r="R17" s="173"/>
    </row>
    <row r="18" spans="1:18" ht="13.5" customHeight="1">
      <c r="A18" s="116"/>
      <c r="B18" s="158"/>
      <c r="C18" s="155"/>
      <c r="D18" s="156" t="s">
        <v>116</v>
      </c>
      <c r="E18" s="110"/>
      <c r="F18" s="110" t="s">
        <v>72</v>
      </c>
      <c r="G18" s="110"/>
      <c r="H18" s="110" t="s">
        <v>72</v>
      </c>
      <c r="I18" s="173"/>
      <c r="J18" s="173"/>
      <c r="K18" s="173"/>
      <c r="L18" s="173"/>
      <c r="M18" s="174"/>
      <c r="N18" s="174"/>
      <c r="O18" s="174"/>
      <c r="P18" s="174"/>
      <c r="Q18" s="174"/>
      <c r="R18" s="173"/>
    </row>
    <row r="19" spans="1:18" ht="13.5" customHeight="1" thickBot="1">
      <c r="A19" s="116"/>
      <c r="B19" s="159"/>
      <c r="C19" s="79"/>
      <c r="D19" s="80" t="s">
        <v>115</v>
      </c>
      <c r="E19" s="110"/>
      <c r="F19" s="110"/>
      <c r="G19" s="110" t="s">
        <v>72</v>
      </c>
      <c r="H19" s="110"/>
      <c r="I19" s="110"/>
      <c r="J19" s="110"/>
      <c r="K19" s="110"/>
      <c r="L19" s="157"/>
      <c r="M19" s="110"/>
      <c r="N19" s="110"/>
      <c r="O19" s="110"/>
      <c r="P19" s="110"/>
      <c r="Q19" s="110"/>
      <c r="R19" s="110"/>
    </row>
    <row r="20" spans="1:18" ht="13.5" customHeight="1">
      <c r="A20" s="118" t="s">
        <v>55</v>
      </c>
      <c r="B20" s="84" t="s">
        <v>122</v>
      </c>
      <c r="C20" s="85"/>
      <c r="D20" s="86"/>
      <c r="E20" s="130"/>
      <c r="F20" s="130"/>
      <c r="G20" s="130"/>
      <c r="H20" s="173" t="s">
        <v>72</v>
      </c>
      <c r="I20" s="173"/>
      <c r="J20" s="173"/>
      <c r="K20" s="173"/>
      <c r="L20" s="174"/>
      <c r="M20" s="173"/>
      <c r="N20" s="173"/>
      <c r="O20" s="173"/>
      <c r="P20" s="173"/>
      <c r="Q20" s="173"/>
      <c r="R20" s="173"/>
    </row>
    <row r="21" spans="1:18" ht="13.5" customHeight="1">
      <c r="A21" s="117"/>
      <c r="B21" s="87" t="s">
        <v>166</v>
      </c>
      <c r="C21" s="88"/>
      <c r="D21" s="89"/>
      <c r="E21" s="110" t="s">
        <v>72</v>
      </c>
      <c r="F21" s="110"/>
      <c r="G21" s="110" t="s">
        <v>72</v>
      </c>
      <c r="H21" s="173"/>
      <c r="I21" s="173"/>
      <c r="J21" s="173"/>
      <c r="K21" s="173"/>
      <c r="L21" s="174"/>
      <c r="M21" s="173"/>
      <c r="N21" s="173"/>
      <c r="O21" s="173"/>
      <c r="P21" s="173"/>
      <c r="Q21" s="173"/>
      <c r="R21" s="173"/>
    </row>
    <row r="22" spans="1:18" ht="13.5" customHeight="1" thickBot="1">
      <c r="A22" s="117"/>
      <c r="B22" s="258" t="s">
        <v>167</v>
      </c>
      <c r="C22" s="259"/>
      <c r="D22" s="260"/>
      <c r="E22" s="130"/>
      <c r="F22" s="130" t="s">
        <v>72</v>
      </c>
      <c r="G22" s="175"/>
      <c r="H22" s="110"/>
      <c r="I22" s="110"/>
      <c r="J22" s="110"/>
      <c r="K22" s="110"/>
      <c r="L22" s="110"/>
      <c r="M22" s="157"/>
      <c r="N22" s="157"/>
      <c r="O22" s="157"/>
      <c r="P22" s="157"/>
      <c r="Q22" s="157"/>
      <c r="R22" s="110"/>
    </row>
    <row r="23" spans="1:18" ht="13.5" customHeight="1" thickTop="1">
      <c r="A23" s="118" t="s">
        <v>36</v>
      </c>
      <c r="B23" s="255" t="s">
        <v>37</v>
      </c>
      <c r="C23" s="256"/>
      <c r="D23" s="257"/>
      <c r="E23" s="169" t="s">
        <v>40</v>
      </c>
      <c r="F23" s="169" t="s">
        <v>38</v>
      </c>
      <c r="G23" s="169" t="s">
        <v>40</v>
      </c>
      <c r="H23" s="169" t="s">
        <v>40</v>
      </c>
      <c r="I23" s="169"/>
      <c r="J23" s="169"/>
      <c r="K23" s="169"/>
      <c r="L23" s="169"/>
      <c r="M23" s="169"/>
      <c r="N23" s="169"/>
      <c r="O23" s="169"/>
      <c r="P23" s="169"/>
      <c r="Q23" s="169"/>
      <c r="R23" s="169"/>
    </row>
    <row r="24" spans="1:18" ht="13.5" customHeight="1">
      <c r="A24" s="117"/>
      <c r="B24" s="224" t="s">
        <v>41</v>
      </c>
      <c r="C24" s="225"/>
      <c r="D24" s="226"/>
      <c r="E24" s="110" t="s">
        <v>42</v>
      </c>
      <c r="F24" s="110" t="s">
        <v>42</v>
      </c>
      <c r="G24" s="110" t="s">
        <v>42</v>
      </c>
      <c r="H24" s="110" t="s">
        <v>42</v>
      </c>
      <c r="I24" s="110"/>
      <c r="J24" s="110"/>
      <c r="K24" s="110"/>
      <c r="L24" s="110"/>
      <c r="M24" s="110"/>
      <c r="N24" s="110"/>
      <c r="O24" s="110"/>
      <c r="P24" s="110"/>
      <c r="Q24" s="110"/>
      <c r="R24" s="110"/>
    </row>
    <row r="25" spans="1:18" ht="64.5" customHeight="1">
      <c r="A25" s="117"/>
      <c r="B25" s="209" t="s">
        <v>43</v>
      </c>
      <c r="C25" s="210"/>
      <c r="D25" s="211"/>
      <c r="E25" s="90">
        <v>42334</v>
      </c>
      <c r="F25" s="90">
        <v>42334</v>
      </c>
      <c r="G25" s="90">
        <v>42334</v>
      </c>
      <c r="H25" s="90">
        <v>42334</v>
      </c>
      <c r="I25" s="90"/>
      <c r="J25" s="90"/>
      <c r="K25" s="90"/>
      <c r="L25" s="90"/>
      <c r="M25" s="90"/>
      <c r="N25" s="90"/>
      <c r="O25" s="90"/>
      <c r="P25" s="90"/>
      <c r="Q25" s="90"/>
      <c r="R25" s="90"/>
    </row>
    <row r="26" spans="1:18" ht="13.5" customHeight="1">
      <c r="A26" s="115"/>
    </row>
    <row r="43" ht="24" customHeight="1"/>
    <row r="44" ht="39" customHeight="1"/>
    <row r="56" ht="57" customHeight="1"/>
    <row r="57" ht="10.5"/>
    <row r="58" ht="10.5"/>
  </sheetData>
  <mergeCells count="23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R4"/>
    <mergeCell ref="A5:B5"/>
    <mergeCell ref="C5:D5"/>
    <mergeCell ref="E5:H5"/>
    <mergeCell ref="I5:K5"/>
    <mergeCell ref="L5:R5"/>
    <mergeCell ref="B25:D25"/>
    <mergeCell ref="A6:B6"/>
    <mergeCell ref="C6:D6"/>
    <mergeCell ref="E6:H6"/>
    <mergeCell ref="L6:R6"/>
    <mergeCell ref="B23:D23"/>
    <mergeCell ref="B24:D24"/>
    <mergeCell ref="B22:D22"/>
  </mergeCells>
  <dataValidations count="3">
    <dataValidation type="list" allowBlank="1" showInputMessage="1" showErrorMessage="1" sqref="H10:H11 E9:G12 E13:R22">
      <formula1>"O, "</formula1>
    </dataValidation>
    <dataValidation type="list" allowBlank="1" showInputMessage="1" showErrorMessage="1" sqref="E24:R24">
      <formula1>"P,F, "</formula1>
    </dataValidation>
    <dataValidation type="list" allowBlank="1" showInputMessage="1" showErrorMessage="1" sqref="E23:R23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58"/>
  <sheetViews>
    <sheetView zoomScaleNormal="100" workbookViewId="0">
      <selection activeCell="D19" sqref="D19"/>
    </sheetView>
  </sheetViews>
  <sheetFormatPr defaultRowHeight="13.5" customHeight="1"/>
  <cols>
    <col min="1" max="1" width="10.875" style="75" customWidth="1"/>
    <col min="2" max="2" width="13.375" style="78" customWidth="1"/>
    <col min="3" max="3" width="15.375" style="75" customWidth="1"/>
    <col min="4" max="4" width="45.25" style="76" customWidth="1"/>
    <col min="5" max="6" width="2.875" style="75" customWidth="1"/>
    <col min="7" max="7" width="2.625" style="75" customWidth="1"/>
    <col min="8" max="19" width="2.875" style="75" customWidth="1"/>
    <col min="20" max="16384" width="9" style="75"/>
  </cols>
  <sheetData>
    <row r="1" spans="1:20" ht="13.5" customHeight="1" thickBot="1">
      <c r="A1" s="73"/>
      <c r="B1" s="74"/>
    </row>
    <row r="2" spans="1:20" ht="13.5" customHeight="1">
      <c r="A2" s="231" t="s">
        <v>49</v>
      </c>
      <c r="B2" s="232"/>
      <c r="C2" s="233" t="s">
        <v>129</v>
      </c>
      <c r="D2" s="234"/>
      <c r="E2" s="249" t="s">
        <v>14</v>
      </c>
      <c r="F2" s="250"/>
      <c r="G2" s="250"/>
      <c r="H2" s="251"/>
      <c r="I2" s="239" t="str">
        <f>C2</f>
        <v>GetProjectBasic</v>
      </c>
      <c r="J2" s="240"/>
      <c r="K2" s="240"/>
      <c r="L2" s="240"/>
      <c r="M2" s="240"/>
      <c r="N2" s="240"/>
      <c r="O2" s="240"/>
      <c r="P2" s="240"/>
      <c r="Q2" s="240"/>
      <c r="R2" s="241"/>
      <c r="T2" s="77"/>
    </row>
    <row r="3" spans="1:20" ht="30" customHeight="1">
      <c r="A3" s="237" t="s">
        <v>50</v>
      </c>
      <c r="B3" s="238"/>
      <c r="C3" s="245" t="str">
        <f>Cover!F4</f>
        <v>HuyNMSE02723</v>
      </c>
      <c r="D3" s="246"/>
      <c r="E3" s="252" t="s">
        <v>51</v>
      </c>
      <c r="F3" s="253"/>
      <c r="G3" s="253"/>
      <c r="H3" s="254"/>
      <c r="I3" s="242" t="str">
        <f>C3</f>
        <v>HuyNMSE02723</v>
      </c>
      <c r="J3" s="243"/>
      <c r="K3" s="243"/>
      <c r="L3" s="243"/>
      <c r="M3" s="243"/>
      <c r="N3" s="243"/>
      <c r="O3" s="243"/>
      <c r="P3" s="243"/>
      <c r="Q3" s="243"/>
      <c r="R3" s="244"/>
    </row>
    <row r="4" spans="1:20" ht="13.5" customHeight="1">
      <c r="A4" s="237" t="s">
        <v>52</v>
      </c>
      <c r="B4" s="238"/>
      <c r="C4" s="212"/>
      <c r="D4" s="212"/>
      <c r="E4" s="213"/>
      <c r="F4" s="213"/>
      <c r="G4" s="213"/>
      <c r="H4" s="213"/>
      <c r="I4" s="212"/>
      <c r="J4" s="212"/>
      <c r="K4" s="212"/>
      <c r="L4" s="212"/>
      <c r="M4" s="212"/>
      <c r="N4" s="212"/>
      <c r="O4" s="212"/>
      <c r="P4" s="212"/>
      <c r="Q4" s="212"/>
      <c r="R4" s="214"/>
    </row>
    <row r="5" spans="1:20" ht="13.5" customHeight="1">
      <c r="A5" s="247" t="s">
        <v>20</v>
      </c>
      <c r="B5" s="248"/>
      <c r="C5" s="230" t="s">
        <v>21</v>
      </c>
      <c r="D5" s="216"/>
      <c r="E5" s="215" t="s">
        <v>22</v>
      </c>
      <c r="F5" s="216"/>
      <c r="G5" s="216"/>
      <c r="H5" s="227"/>
      <c r="I5" s="216" t="s">
        <v>53</v>
      </c>
      <c r="J5" s="216"/>
      <c r="K5" s="216"/>
      <c r="L5" s="215" t="s">
        <v>23</v>
      </c>
      <c r="M5" s="216"/>
      <c r="N5" s="216"/>
      <c r="O5" s="216"/>
      <c r="P5" s="216"/>
      <c r="Q5" s="216"/>
      <c r="R5" s="217"/>
      <c r="T5" s="77"/>
    </row>
    <row r="6" spans="1:20" ht="13.5" customHeight="1" thickBot="1">
      <c r="A6" s="235">
        <f>COUNTIF(E24:HM24,"P")</f>
        <v>4</v>
      </c>
      <c r="B6" s="236"/>
      <c r="C6" s="229">
        <f>COUNTIF(E24:HO24,"F")</f>
        <v>0</v>
      </c>
      <c r="D6" s="219"/>
      <c r="E6" s="218">
        <f>SUM(L6,- A6,- C6)</f>
        <v>0</v>
      </c>
      <c r="F6" s="219"/>
      <c r="G6" s="219"/>
      <c r="H6" s="228"/>
      <c r="I6" s="152">
        <f>COUNTIF(E23:HM23,"N")</f>
        <v>1</v>
      </c>
      <c r="J6" s="152">
        <f>COUNTIF(E23:HM23,"A")</f>
        <v>3</v>
      </c>
      <c r="K6" s="152">
        <f>COUNTIF(E23:HO23,"B")</f>
        <v>0</v>
      </c>
      <c r="L6" s="218">
        <f>COUNTA(E8:P8)</f>
        <v>4</v>
      </c>
      <c r="M6" s="219"/>
      <c r="N6" s="219"/>
      <c r="O6" s="219"/>
      <c r="P6" s="219"/>
      <c r="Q6" s="219"/>
      <c r="R6" s="220"/>
      <c r="S6" s="153"/>
    </row>
    <row r="7" spans="1:20" ht="11.25" thickBot="1"/>
    <row r="8" spans="1:20" ht="46.5" customHeight="1" thickTop="1" thickBot="1">
      <c r="A8" s="127"/>
      <c r="B8" s="123"/>
      <c r="C8" s="124"/>
      <c r="D8" s="125"/>
      <c r="E8" s="126" t="s">
        <v>31</v>
      </c>
      <c r="F8" s="126" t="s">
        <v>32</v>
      </c>
      <c r="G8" s="126" t="s">
        <v>33</v>
      </c>
      <c r="H8" s="126" t="s">
        <v>34</v>
      </c>
      <c r="I8" s="126"/>
      <c r="J8" s="126"/>
      <c r="K8" s="126"/>
      <c r="L8" s="126"/>
      <c r="M8" s="126"/>
      <c r="N8" s="126"/>
      <c r="O8" s="126"/>
      <c r="P8" s="126"/>
      <c r="Q8" s="126"/>
      <c r="R8" s="170"/>
      <c r="S8" s="153"/>
    </row>
    <row r="9" spans="1:20" ht="13.5" customHeight="1">
      <c r="A9" s="119" t="s">
        <v>109</v>
      </c>
      <c r="B9" s="120" t="s">
        <v>162</v>
      </c>
      <c r="C9" s="121"/>
      <c r="D9" s="122"/>
      <c r="E9" s="110"/>
      <c r="F9" s="110" t="s">
        <v>72</v>
      </c>
      <c r="G9" s="110" t="s">
        <v>72</v>
      </c>
      <c r="H9" s="110" t="s">
        <v>72</v>
      </c>
      <c r="I9" s="128"/>
      <c r="J9" s="128"/>
      <c r="K9" s="128"/>
      <c r="L9" s="128"/>
      <c r="M9" s="154"/>
      <c r="N9" s="154"/>
      <c r="O9" s="154"/>
      <c r="P9" s="154"/>
      <c r="Q9" s="154"/>
      <c r="R9" s="128"/>
    </row>
    <row r="10" spans="1:20" ht="13.5" customHeight="1">
      <c r="A10" s="116"/>
      <c r="B10" s="120" t="s">
        <v>163</v>
      </c>
      <c r="C10" s="121"/>
      <c r="D10" s="122"/>
      <c r="E10" s="130" t="s">
        <v>72</v>
      </c>
      <c r="F10" s="130"/>
      <c r="G10" s="130"/>
      <c r="H10" s="128"/>
      <c r="I10" s="128"/>
      <c r="J10" s="128"/>
      <c r="K10" s="128"/>
      <c r="L10" s="128"/>
      <c r="M10" s="154"/>
      <c r="N10" s="154"/>
      <c r="O10" s="154"/>
      <c r="P10" s="154"/>
      <c r="Q10" s="154"/>
      <c r="R10" s="128"/>
    </row>
    <row r="11" spans="1:20" ht="13.5" customHeight="1">
      <c r="A11" s="116"/>
      <c r="B11" s="120" t="s">
        <v>168</v>
      </c>
      <c r="C11" s="121"/>
      <c r="D11" s="122"/>
      <c r="E11" s="130" t="s">
        <v>72</v>
      </c>
      <c r="F11" s="130" t="s">
        <v>72</v>
      </c>
      <c r="G11" s="130"/>
      <c r="H11" s="130" t="s">
        <v>72</v>
      </c>
      <c r="I11" s="128"/>
      <c r="J11" s="128"/>
      <c r="K11" s="128"/>
      <c r="L11" s="128"/>
      <c r="M11" s="154"/>
      <c r="N11" s="154"/>
      <c r="O11" s="154"/>
      <c r="P11" s="154"/>
      <c r="Q11" s="154"/>
      <c r="R11" s="128"/>
    </row>
    <row r="12" spans="1:20" ht="13.5" customHeight="1" thickBot="1">
      <c r="A12" s="116"/>
      <c r="B12" s="120" t="s">
        <v>169</v>
      </c>
      <c r="C12" s="121"/>
      <c r="D12" s="122"/>
      <c r="E12" s="130"/>
      <c r="F12" s="130"/>
      <c r="G12" s="130" t="s">
        <v>72</v>
      </c>
      <c r="H12" s="128"/>
      <c r="I12" s="128"/>
      <c r="J12" s="128"/>
      <c r="K12" s="128"/>
      <c r="L12" s="128"/>
      <c r="M12" s="154"/>
      <c r="N12" s="154"/>
      <c r="O12" s="154"/>
      <c r="P12" s="154"/>
      <c r="Q12" s="154"/>
      <c r="R12" s="128"/>
    </row>
    <row r="13" spans="1:20" ht="13.5" customHeight="1">
      <c r="A13" s="119" t="s">
        <v>54</v>
      </c>
      <c r="B13" s="120" t="s">
        <v>164</v>
      </c>
      <c r="C13" s="121"/>
      <c r="D13" s="122"/>
      <c r="E13" s="128"/>
      <c r="F13" s="128"/>
      <c r="G13" s="128"/>
      <c r="H13" s="128"/>
      <c r="I13" s="128"/>
      <c r="J13" s="128"/>
      <c r="K13" s="128"/>
      <c r="L13" s="128"/>
      <c r="M13" s="154"/>
      <c r="N13" s="154"/>
      <c r="O13" s="154"/>
      <c r="P13" s="154"/>
      <c r="Q13" s="154"/>
      <c r="R13" s="128"/>
    </row>
    <row r="14" spans="1:20" ht="13.5" customHeight="1">
      <c r="A14" s="116"/>
      <c r="B14" s="120"/>
      <c r="C14" s="121" t="s">
        <v>165</v>
      </c>
      <c r="D14" s="122">
        <v>1</v>
      </c>
      <c r="E14" s="128"/>
      <c r="F14" s="130" t="s">
        <v>72</v>
      </c>
      <c r="G14" s="130" t="s">
        <v>72</v>
      </c>
      <c r="H14" s="130" t="s">
        <v>72</v>
      </c>
      <c r="I14" s="128"/>
      <c r="J14" s="128"/>
      <c r="K14" s="128"/>
      <c r="L14" s="128"/>
      <c r="M14" s="154"/>
      <c r="N14" s="154"/>
      <c r="O14" s="154"/>
      <c r="P14" s="154"/>
      <c r="Q14" s="154"/>
      <c r="R14" s="128"/>
    </row>
    <row r="15" spans="1:20" ht="13.5" customHeight="1">
      <c r="A15" s="116"/>
      <c r="B15" s="120"/>
      <c r="C15" s="121" t="s">
        <v>165</v>
      </c>
      <c r="D15" s="122">
        <v>10</v>
      </c>
      <c r="E15" s="130" t="s">
        <v>72</v>
      </c>
      <c r="F15" s="128"/>
      <c r="G15" s="128"/>
      <c r="H15" s="128"/>
      <c r="I15" s="128"/>
      <c r="J15" s="128"/>
      <c r="K15" s="128"/>
      <c r="L15" s="128"/>
      <c r="M15" s="154"/>
      <c r="N15" s="154"/>
      <c r="O15" s="154"/>
      <c r="P15" s="154"/>
      <c r="Q15" s="154"/>
      <c r="R15" s="128"/>
    </row>
    <row r="16" spans="1:20" ht="13.5" customHeight="1">
      <c r="A16" s="116"/>
      <c r="B16" s="158" t="s">
        <v>120</v>
      </c>
      <c r="C16" s="155"/>
      <c r="D16" s="156"/>
      <c r="E16" s="110"/>
      <c r="F16" s="110"/>
      <c r="G16" s="110"/>
      <c r="H16" s="110"/>
      <c r="I16" s="110"/>
      <c r="J16" s="110"/>
      <c r="K16" s="110"/>
      <c r="L16" s="110"/>
      <c r="M16" s="157"/>
      <c r="N16" s="157"/>
      <c r="O16" s="157"/>
      <c r="P16" s="157"/>
      <c r="Q16" s="157"/>
      <c r="R16" s="110"/>
    </row>
    <row r="17" spans="1:18" ht="13.5" customHeight="1">
      <c r="A17" s="116"/>
      <c r="B17" s="158"/>
      <c r="C17" s="155"/>
      <c r="D17" s="156" t="s">
        <v>35</v>
      </c>
      <c r="E17" s="110"/>
      <c r="F17" s="110"/>
      <c r="G17" s="110"/>
      <c r="H17" s="110" t="s">
        <v>72</v>
      </c>
      <c r="I17" s="110"/>
      <c r="J17" s="110"/>
      <c r="K17" s="110"/>
      <c r="L17" s="110"/>
      <c r="M17" s="157"/>
      <c r="N17" s="157"/>
      <c r="O17" s="157"/>
      <c r="P17" s="157"/>
      <c r="Q17" s="157"/>
      <c r="R17" s="110"/>
    </row>
    <row r="18" spans="1:18" ht="13.5" customHeight="1">
      <c r="A18" s="116"/>
      <c r="B18" s="158"/>
      <c r="C18" s="155"/>
      <c r="D18" s="156" t="s">
        <v>116</v>
      </c>
      <c r="E18" s="110" t="s">
        <v>72</v>
      </c>
      <c r="F18" s="110" t="s">
        <v>72</v>
      </c>
      <c r="G18" s="110"/>
      <c r="H18" s="110"/>
      <c r="I18" s="110"/>
      <c r="J18" s="110"/>
      <c r="K18" s="110"/>
      <c r="L18" s="110"/>
      <c r="M18" s="157"/>
      <c r="N18" s="157"/>
      <c r="O18" s="157"/>
      <c r="P18" s="157"/>
      <c r="Q18" s="157"/>
      <c r="R18" s="110"/>
    </row>
    <row r="19" spans="1:18" ht="14.25" customHeight="1" thickBot="1">
      <c r="A19" s="116"/>
      <c r="B19" s="159"/>
      <c r="C19" s="79"/>
      <c r="D19" s="80" t="s">
        <v>115</v>
      </c>
      <c r="E19" s="110"/>
      <c r="F19" s="110"/>
      <c r="G19" s="110" t="s">
        <v>72</v>
      </c>
      <c r="H19" s="110"/>
      <c r="I19" s="110"/>
      <c r="J19" s="110"/>
      <c r="K19" s="110"/>
      <c r="L19" s="110"/>
      <c r="M19" s="157"/>
      <c r="N19" s="157"/>
      <c r="O19" s="157"/>
      <c r="P19" s="157"/>
      <c r="Q19" s="157"/>
      <c r="R19" s="110"/>
    </row>
    <row r="20" spans="1:18" ht="13.5" customHeight="1">
      <c r="A20" s="118" t="s">
        <v>55</v>
      </c>
      <c r="B20" s="84" t="s">
        <v>122</v>
      </c>
      <c r="C20" s="85"/>
      <c r="D20" s="86"/>
      <c r="E20" s="130" t="s">
        <v>72</v>
      </c>
      <c r="F20" s="130"/>
      <c r="G20" s="130"/>
      <c r="H20" s="130"/>
      <c r="I20" s="130"/>
      <c r="J20" s="130"/>
      <c r="K20" s="130"/>
      <c r="L20" s="130"/>
      <c r="M20" s="161"/>
      <c r="N20" s="161"/>
      <c r="O20" s="161"/>
      <c r="P20" s="161"/>
      <c r="Q20" s="161"/>
      <c r="R20" s="130"/>
    </row>
    <row r="21" spans="1:18" ht="13.5" customHeight="1">
      <c r="A21" s="117"/>
      <c r="B21" s="87" t="s">
        <v>172</v>
      </c>
      <c r="C21" s="88"/>
      <c r="D21" s="89"/>
      <c r="E21" s="110"/>
      <c r="F21" s="110"/>
      <c r="G21" s="110" t="s">
        <v>72</v>
      </c>
      <c r="H21" s="110" t="s">
        <v>72</v>
      </c>
      <c r="I21" s="110"/>
      <c r="J21" s="110"/>
      <c r="K21" s="110"/>
      <c r="L21" s="110"/>
      <c r="M21" s="157"/>
      <c r="N21" s="157"/>
      <c r="O21" s="157"/>
      <c r="P21" s="157"/>
      <c r="Q21" s="157"/>
      <c r="R21" s="110"/>
    </row>
    <row r="22" spans="1:18" ht="13.5" customHeight="1" thickBot="1">
      <c r="A22" s="117"/>
      <c r="B22" s="258" t="s">
        <v>170</v>
      </c>
      <c r="C22" s="259"/>
      <c r="D22" s="260"/>
      <c r="E22" s="130"/>
      <c r="F22" s="130" t="s">
        <v>72</v>
      </c>
      <c r="G22" s="175"/>
      <c r="H22" s="110"/>
      <c r="I22" s="110"/>
      <c r="J22" s="110"/>
      <c r="K22" s="110"/>
      <c r="L22" s="110"/>
      <c r="M22" s="157"/>
      <c r="N22" s="157"/>
      <c r="O22" s="157"/>
      <c r="P22" s="157"/>
      <c r="Q22" s="157"/>
      <c r="R22" s="110"/>
    </row>
    <row r="23" spans="1:18" ht="13.5" customHeight="1" thickTop="1">
      <c r="A23" s="118" t="s">
        <v>36</v>
      </c>
      <c r="B23" s="255" t="s">
        <v>37</v>
      </c>
      <c r="C23" s="256"/>
      <c r="D23" s="257"/>
      <c r="E23" s="169" t="s">
        <v>40</v>
      </c>
      <c r="F23" s="169" t="s">
        <v>38</v>
      </c>
      <c r="G23" s="169" t="s">
        <v>40</v>
      </c>
      <c r="H23" s="169" t="s">
        <v>40</v>
      </c>
      <c r="I23" s="169"/>
      <c r="J23" s="169"/>
      <c r="K23" s="169"/>
      <c r="L23" s="169"/>
      <c r="M23" s="169"/>
      <c r="N23" s="169"/>
      <c r="O23" s="169"/>
      <c r="P23" s="169"/>
      <c r="Q23" s="169"/>
      <c r="R23" s="169"/>
    </row>
    <row r="24" spans="1:18" ht="13.5" customHeight="1">
      <c r="A24" s="117"/>
      <c r="B24" s="224" t="s">
        <v>41</v>
      </c>
      <c r="C24" s="225"/>
      <c r="D24" s="226"/>
      <c r="E24" s="110" t="s">
        <v>42</v>
      </c>
      <c r="F24" s="110" t="s">
        <v>42</v>
      </c>
      <c r="G24" s="110" t="s">
        <v>42</v>
      </c>
      <c r="H24" s="110" t="s">
        <v>42</v>
      </c>
      <c r="I24" s="110"/>
      <c r="J24" s="110"/>
      <c r="K24" s="110"/>
      <c r="L24" s="110"/>
      <c r="M24" s="110"/>
      <c r="N24" s="110"/>
      <c r="O24" s="110"/>
      <c r="P24" s="110"/>
      <c r="Q24" s="110"/>
      <c r="R24" s="110"/>
    </row>
    <row r="25" spans="1:18" ht="64.5" customHeight="1">
      <c r="A25" s="117"/>
      <c r="B25" s="209" t="s">
        <v>43</v>
      </c>
      <c r="C25" s="210"/>
      <c r="D25" s="211"/>
      <c r="E25" s="90">
        <v>42334</v>
      </c>
      <c r="F25" s="90">
        <v>42334</v>
      </c>
      <c r="G25" s="90">
        <v>42334</v>
      </c>
      <c r="H25" s="90">
        <v>42334</v>
      </c>
      <c r="I25" s="90"/>
      <c r="J25" s="90"/>
      <c r="K25" s="90"/>
      <c r="L25" s="90"/>
      <c r="M25" s="90"/>
      <c r="N25" s="90"/>
      <c r="O25" s="90"/>
      <c r="P25" s="90"/>
      <c r="Q25" s="90"/>
      <c r="R25" s="90"/>
    </row>
    <row r="26" spans="1:18" ht="13.5" customHeight="1">
      <c r="A26" s="115"/>
    </row>
    <row r="43" ht="24" customHeight="1"/>
    <row r="44" ht="39" customHeight="1"/>
    <row r="56" ht="57" customHeight="1"/>
    <row r="57" ht="10.5"/>
    <row r="58" ht="10.5"/>
  </sheetData>
  <mergeCells count="23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R4"/>
    <mergeCell ref="A5:B5"/>
    <mergeCell ref="C5:D5"/>
    <mergeCell ref="E5:H5"/>
    <mergeCell ref="I5:K5"/>
    <mergeCell ref="L5:R5"/>
    <mergeCell ref="B25:D25"/>
    <mergeCell ref="A6:B6"/>
    <mergeCell ref="C6:D6"/>
    <mergeCell ref="E6:H6"/>
    <mergeCell ref="L6:R6"/>
    <mergeCell ref="B23:D23"/>
    <mergeCell ref="B24:D24"/>
    <mergeCell ref="B22:D22"/>
  </mergeCells>
  <dataValidations count="3">
    <dataValidation type="list" allowBlank="1" showInputMessage="1" showErrorMessage="1" sqref="E24:R24">
      <formula1>"P,F, "</formula1>
    </dataValidation>
    <dataValidation type="list" allowBlank="1" showInputMessage="1" showErrorMessage="1" sqref="E23:R23">
      <formula1>"N,A,B, "</formula1>
    </dataValidation>
    <dataValidation type="list" allowBlank="1" showInputMessage="1" showErrorMessage="1" sqref="H11 E9:G12 H9 E13:R22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58"/>
  <sheetViews>
    <sheetView zoomScaleNormal="100" workbookViewId="0">
      <selection activeCell="K33" sqref="K33"/>
    </sheetView>
  </sheetViews>
  <sheetFormatPr defaultRowHeight="13.5" customHeight="1"/>
  <cols>
    <col min="1" max="1" width="10.5" style="75" customWidth="1"/>
    <col min="2" max="2" width="13.375" style="78" customWidth="1"/>
    <col min="3" max="3" width="15.375" style="75" customWidth="1"/>
    <col min="4" max="4" width="45.125" style="76" customWidth="1"/>
    <col min="5" max="6" width="2.875" style="75" customWidth="1"/>
    <col min="7" max="7" width="2.625" style="75" customWidth="1"/>
    <col min="8" max="19" width="2.875" style="75" customWidth="1"/>
    <col min="20" max="16384" width="9" style="75"/>
  </cols>
  <sheetData>
    <row r="1" spans="1:20" ht="13.5" customHeight="1" thickBot="1">
      <c r="A1" s="73"/>
      <c r="B1" s="74"/>
    </row>
    <row r="2" spans="1:20" ht="13.5" customHeight="1">
      <c r="A2" s="231" t="s">
        <v>49</v>
      </c>
      <c r="B2" s="232"/>
      <c r="C2" s="233" t="s">
        <v>130</v>
      </c>
      <c r="D2" s="234"/>
      <c r="E2" s="249" t="s">
        <v>14</v>
      </c>
      <c r="F2" s="250"/>
      <c r="G2" s="250"/>
      <c r="H2" s="251"/>
      <c r="I2" s="239" t="str">
        <f>C2</f>
        <v>GetProjectStory</v>
      </c>
      <c r="J2" s="240"/>
      <c r="K2" s="240"/>
      <c r="L2" s="240"/>
      <c r="M2" s="240"/>
      <c r="N2" s="240"/>
      <c r="O2" s="240"/>
      <c r="P2" s="240"/>
      <c r="Q2" s="240"/>
      <c r="R2" s="241"/>
      <c r="T2" s="77"/>
    </row>
    <row r="3" spans="1:20" ht="30" customHeight="1">
      <c r="A3" s="237" t="s">
        <v>50</v>
      </c>
      <c r="B3" s="238"/>
      <c r="C3" s="245" t="str">
        <f>Cover!F4</f>
        <v>HuyNMSE02723</v>
      </c>
      <c r="D3" s="246"/>
      <c r="E3" s="252" t="s">
        <v>51</v>
      </c>
      <c r="F3" s="253"/>
      <c r="G3" s="253"/>
      <c r="H3" s="254"/>
      <c r="I3" s="242" t="str">
        <f>C3</f>
        <v>HuyNMSE02723</v>
      </c>
      <c r="J3" s="243"/>
      <c r="K3" s="243"/>
      <c r="L3" s="243"/>
      <c r="M3" s="243"/>
      <c r="N3" s="243"/>
      <c r="O3" s="243"/>
      <c r="P3" s="243"/>
      <c r="Q3" s="243"/>
      <c r="R3" s="244"/>
    </row>
    <row r="4" spans="1:20" ht="13.5" customHeight="1">
      <c r="A4" s="237" t="s">
        <v>52</v>
      </c>
      <c r="B4" s="238"/>
      <c r="C4" s="212"/>
      <c r="D4" s="212"/>
      <c r="E4" s="213"/>
      <c r="F4" s="213"/>
      <c r="G4" s="213"/>
      <c r="H4" s="213"/>
      <c r="I4" s="212"/>
      <c r="J4" s="212"/>
      <c r="K4" s="212"/>
      <c r="L4" s="212"/>
      <c r="M4" s="212"/>
      <c r="N4" s="212"/>
      <c r="O4" s="212"/>
      <c r="P4" s="212"/>
      <c r="Q4" s="212"/>
      <c r="R4" s="214"/>
    </row>
    <row r="5" spans="1:20" ht="13.5" customHeight="1">
      <c r="A5" s="247" t="s">
        <v>20</v>
      </c>
      <c r="B5" s="248"/>
      <c r="C5" s="230" t="s">
        <v>21</v>
      </c>
      <c r="D5" s="216"/>
      <c r="E5" s="215" t="s">
        <v>22</v>
      </c>
      <c r="F5" s="216"/>
      <c r="G5" s="216"/>
      <c r="H5" s="227"/>
      <c r="I5" s="216" t="s">
        <v>53</v>
      </c>
      <c r="J5" s="216"/>
      <c r="K5" s="216"/>
      <c r="L5" s="215" t="s">
        <v>23</v>
      </c>
      <c r="M5" s="216"/>
      <c r="N5" s="216"/>
      <c r="O5" s="216"/>
      <c r="P5" s="216"/>
      <c r="Q5" s="216"/>
      <c r="R5" s="217"/>
      <c r="T5" s="77"/>
    </row>
    <row r="6" spans="1:20" ht="13.5" customHeight="1" thickBot="1">
      <c r="A6" s="235">
        <f>COUNTIF(E24:HM24,"P")</f>
        <v>4</v>
      </c>
      <c r="B6" s="236"/>
      <c r="C6" s="229">
        <f>COUNTIF(E24:HO24,"F")</f>
        <v>0</v>
      </c>
      <c r="D6" s="219"/>
      <c r="E6" s="218">
        <f>SUM(L6,- A6,- C6)</f>
        <v>0</v>
      </c>
      <c r="F6" s="219"/>
      <c r="G6" s="219"/>
      <c r="H6" s="228"/>
      <c r="I6" s="152">
        <f>COUNTIF(E23:HM23,"N")</f>
        <v>1</v>
      </c>
      <c r="J6" s="152">
        <f>COUNTIF(E23:HM23,"A")</f>
        <v>3</v>
      </c>
      <c r="K6" s="152">
        <f>COUNTIF(E23:HO23,"B")</f>
        <v>0</v>
      </c>
      <c r="L6" s="218">
        <f>COUNTA(E8:P8)</f>
        <v>4</v>
      </c>
      <c r="M6" s="219"/>
      <c r="N6" s="219"/>
      <c r="O6" s="219"/>
      <c r="P6" s="219"/>
      <c r="Q6" s="219"/>
      <c r="R6" s="220"/>
      <c r="S6" s="153"/>
    </row>
    <row r="7" spans="1:20" ht="11.25" thickBot="1"/>
    <row r="8" spans="1:20" ht="46.5" customHeight="1" thickTop="1" thickBot="1">
      <c r="A8" s="127"/>
      <c r="B8" s="123"/>
      <c r="C8" s="124"/>
      <c r="D8" s="125"/>
      <c r="E8" s="126" t="s">
        <v>31</v>
      </c>
      <c r="F8" s="126" t="s">
        <v>32</v>
      </c>
      <c r="G8" s="126" t="s">
        <v>33</v>
      </c>
      <c r="H8" s="126" t="s">
        <v>34</v>
      </c>
      <c r="I8" s="126"/>
      <c r="J8" s="126"/>
      <c r="K8" s="126"/>
      <c r="L8" s="126"/>
      <c r="M8" s="126"/>
      <c r="N8" s="126"/>
      <c r="O8" s="126"/>
      <c r="P8" s="126"/>
      <c r="Q8" s="126"/>
      <c r="R8" s="170"/>
      <c r="S8" s="153"/>
    </row>
    <row r="9" spans="1:20" ht="13.5" customHeight="1">
      <c r="A9" s="119" t="s">
        <v>108</v>
      </c>
      <c r="B9" s="120" t="s">
        <v>162</v>
      </c>
      <c r="C9" s="121"/>
      <c r="D9" s="122"/>
      <c r="E9" s="110"/>
      <c r="F9" s="110" t="s">
        <v>72</v>
      </c>
      <c r="G9" s="110" t="s">
        <v>72</v>
      </c>
      <c r="H9" s="110" t="s">
        <v>72</v>
      </c>
      <c r="I9" s="128"/>
      <c r="J9" s="128"/>
      <c r="K9" s="128"/>
      <c r="L9" s="128"/>
      <c r="M9" s="154"/>
      <c r="N9" s="154"/>
      <c r="O9" s="154"/>
      <c r="P9" s="154"/>
      <c r="Q9" s="154"/>
      <c r="R9" s="128"/>
    </row>
    <row r="10" spans="1:20" ht="13.5" customHeight="1">
      <c r="A10" s="116"/>
      <c r="B10" s="120" t="s">
        <v>163</v>
      </c>
      <c r="C10" s="121"/>
      <c r="D10" s="122"/>
      <c r="E10" s="130" t="s">
        <v>72</v>
      </c>
      <c r="F10" s="130"/>
      <c r="G10" s="130"/>
      <c r="H10" s="128"/>
      <c r="I10" s="128"/>
      <c r="J10" s="128"/>
      <c r="K10" s="128"/>
      <c r="L10" s="128"/>
      <c r="M10" s="154"/>
      <c r="N10" s="154"/>
      <c r="O10" s="154"/>
      <c r="P10" s="154"/>
      <c r="Q10" s="154"/>
      <c r="R10" s="128"/>
    </row>
    <row r="11" spans="1:20" ht="13.5" customHeight="1">
      <c r="A11" s="116"/>
      <c r="B11" s="120" t="s">
        <v>168</v>
      </c>
      <c r="C11" s="121"/>
      <c r="D11" s="122"/>
      <c r="E11" s="130" t="s">
        <v>72</v>
      </c>
      <c r="F11" s="130"/>
      <c r="G11" s="130" t="s">
        <v>72</v>
      </c>
      <c r="H11" s="130" t="s">
        <v>72</v>
      </c>
      <c r="I11" s="128"/>
      <c r="J11" s="128"/>
      <c r="K11" s="128"/>
      <c r="L11" s="128"/>
      <c r="M11" s="154"/>
      <c r="N11" s="154"/>
      <c r="O11" s="154"/>
      <c r="P11" s="154"/>
      <c r="Q11" s="154"/>
      <c r="R11" s="128"/>
    </row>
    <row r="12" spans="1:20" ht="13.5" customHeight="1" thickBot="1">
      <c r="A12" s="116"/>
      <c r="B12" s="120" t="s">
        <v>169</v>
      </c>
      <c r="C12" s="121"/>
      <c r="D12" s="122"/>
      <c r="E12" s="130"/>
      <c r="F12" s="130" t="s">
        <v>72</v>
      </c>
      <c r="G12" s="130"/>
      <c r="H12" s="128"/>
      <c r="I12" s="128"/>
      <c r="J12" s="128"/>
      <c r="K12" s="128"/>
      <c r="L12" s="128"/>
      <c r="M12" s="154"/>
      <c r="N12" s="154"/>
      <c r="O12" s="154"/>
      <c r="P12" s="154"/>
      <c r="Q12" s="154"/>
      <c r="R12" s="128"/>
    </row>
    <row r="13" spans="1:20" ht="13.5" customHeight="1">
      <c r="A13" s="119" t="s">
        <v>54</v>
      </c>
      <c r="B13" s="120" t="s">
        <v>120</v>
      </c>
      <c r="C13" s="121"/>
      <c r="D13" s="122"/>
      <c r="E13" s="128"/>
      <c r="F13" s="128"/>
      <c r="G13" s="128"/>
      <c r="H13" s="128"/>
      <c r="I13" s="128"/>
      <c r="J13" s="128"/>
      <c r="K13" s="128"/>
      <c r="L13" s="128"/>
      <c r="M13" s="154"/>
      <c r="N13" s="154"/>
      <c r="O13" s="154"/>
      <c r="P13" s="154"/>
      <c r="Q13" s="154"/>
      <c r="R13" s="128"/>
    </row>
    <row r="14" spans="1:20" ht="13.5" customHeight="1">
      <c r="A14" s="116"/>
      <c r="B14" s="158"/>
      <c r="C14" s="155"/>
      <c r="D14" s="156" t="s">
        <v>35</v>
      </c>
      <c r="E14" s="110"/>
      <c r="F14" s="110"/>
      <c r="G14" s="110"/>
      <c r="H14" s="130" t="s">
        <v>72</v>
      </c>
      <c r="I14" s="110"/>
      <c r="J14" s="110"/>
      <c r="K14" s="110"/>
      <c r="L14" s="110"/>
      <c r="M14" s="157"/>
      <c r="N14" s="157"/>
      <c r="O14" s="157"/>
      <c r="P14" s="157"/>
      <c r="Q14" s="157"/>
      <c r="R14" s="110"/>
    </row>
    <row r="15" spans="1:20" ht="13.5" customHeight="1">
      <c r="A15" s="116"/>
      <c r="B15" s="158"/>
      <c r="C15" s="155"/>
      <c r="D15" s="156" t="s">
        <v>116</v>
      </c>
      <c r="E15" s="110" t="s">
        <v>72</v>
      </c>
      <c r="F15" s="110"/>
      <c r="G15" s="110" t="s">
        <v>72</v>
      </c>
      <c r="H15" s="110"/>
      <c r="I15" s="110"/>
      <c r="J15" s="110"/>
      <c r="K15" s="110"/>
      <c r="L15" s="110"/>
      <c r="M15" s="157"/>
      <c r="N15" s="157"/>
      <c r="O15" s="157"/>
      <c r="P15" s="157"/>
      <c r="Q15" s="157"/>
      <c r="R15" s="110"/>
    </row>
    <row r="16" spans="1:20" ht="13.5" customHeight="1">
      <c r="A16" s="116"/>
      <c r="B16" s="158"/>
      <c r="C16" s="155"/>
      <c r="D16" s="156" t="s">
        <v>115</v>
      </c>
      <c r="E16" s="110"/>
      <c r="F16" s="110" t="s">
        <v>72</v>
      </c>
      <c r="G16" s="110"/>
      <c r="H16" s="110"/>
      <c r="I16" s="110"/>
      <c r="J16" s="110"/>
      <c r="K16" s="110"/>
      <c r="L16" s="110"/>
      <c r="M16" s="157"/>
      <c r="N16" s="157"/>
      <c r="O16" s="110"/>
      <c r="P16" s="110"/>
      <c r="Q16" s="110"/>
      <c r="R16" s="110"/>
    </row>
    <row r="17" spans="1:18" ht="14.25" customHeight="1">
      <c r="A17" s="116"/>
      <c r="B17" s="177" t="s">
        <v>164</v>
      </c>
      <c r="C17" s="79"/>
      <c r="D17" s="8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10"/>
      <c r="P17" s="110"/>
      <c r="Q17" s="110"/>
      <c r="R17" s="110"/>
    </row>
    <row r="18" spans="1:18" ht="14.25" customHeight="1">
      <c r="A18" s="116"/>
      <c r="B18" s="159"/>
      <c r="C18" s="79" t="s">
        <v>165</v>
      </c>
      <c r="D18" s="80">
        <v>1</v>
      </c>
      <c r="E18" s="110"/>
      <c r="F18" s="110" t="s">
        <v>72</v>
      </c>
      <c r="G18" s="110" t="s">
        <v>72</v>
      </c>
      <c r="H18" s="130" t="s">
        <v>72</v>
      </c>
      <c r="I18" s="110"/>
      <c r="J18" s="110"/>
      <c r="K18" s="110"/>
      <c r="L18" s="110"/>
      <c r="M18" s="110"/>
      <c r="N18" s="110"/>
      <c r="O18" s="110"/>
      <c r="P18" s="110"/>
      <c r="Q18" s="110"/>
      <c r="R18" s="110"/>
    </row>
    <row r="19" spans="1:18" ht="13.5" customHeight="1" thickBot="1">
      <c r="A19" s="116"/>
      <c r="B19" s="81"/>
      <c r="C19" s="82" t="s">
        <v>165</v>
      </c>
      <c r="D19" s="83">
        <v>10</v>
      </c>
      <c r="E19" s="110" t="s">
        <v>72</v>
      </c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</row>
    <row r="20" spans="1:18" ht="13.5" customHeight="1" thickTop="1">
      <c r="A20" s="118" t="s">
        <v>55</v>
      </c>
      <c r="B20" s="84" t="s">
        <v>122</v>
      </c>
      <c r="C20" s="85"/>
      <c r="D20" s="86"/>
      <c r="E20" s="130" t="s">
        <v>72</v>
      </c>
      <c r="F20" s="130"/>
      <c r="G20" s="130"/>
      <c r="H20" s="130"/>
      <c r="I20" s="130"/>
      <c r="J20" s="130"/>
      <c r="K20" s="130"/>
      <c r="L20" s="130"/>
      <c r="M20" s="130"/>
      <c r="N20" s="130"/>
      <c r="O20" s="110"/>
      <c r="P20" s="110"/>
      <c r="Q20" s="110"/>
      <c r="R20" s="110"/>
    </row>
    <row r="21" spans="1:18" ht="13.5" customHeight="1">
      <c r="A21" s="117"/>
      <c r="B21" s="87" t="s">
        <v>172</v>
      </c>
      <c r="C21" s="88"/>
      <c r="D21" s="89"/>
      <c r="E21" s="110"/>
      <c r="F21" s="110" t="s">
        <v>72</v>
      </c>
      <c r="G21" s="110"/>
      <c r="H21" s="130" t="s">
        <v>72</v>
      </c>
      <c r="I21" s="110"/>
      <c r="J21" s="110"/>
      <c r="K21" s="110"/>
      <c r="L21" s="110"/>
      <c r="M21" s="110"/>
      <c r="N21" s="110"/>
      <c r="O21" s="110"/>
      <c r="P21" s="110"/>
      <c r="Q21" s="110"/>
      <c r="R21" s="110"/>
    </row>
    <row r="22" spans="1:18" ht="13.5" customHeight="1" thickBot="1">
      <c r="A22" s="117"/>
      <c r="B22" s="84" t="s">
        <v>171</v>
      </c>
      <c r="C22" s="84"/>
      <c r="D22" s="89"/>
      <c r="E22" s="130"/>
      <c r="F22" s="130"/>
      <c r="G22" s="130" t="s">
        <v>72</v>
      </c>
      <c r="H22" s="130"/>
      <c r="I22" s="130"/>
      <c r="J22" s="130"/>
      <c r="K22" s="130"/>
      <c r="L22" s="130"/>
      <c r="M22" s="130"/>
      <c r="N22" s="130"/>
      <c r="O22" s="130"/>
      <c r="P22" s="130"/>
      <c r="Q22" s="110"/>
      <c r="R22" s="110"/>
    </row>
    <row r="23" spans="1:18" ht="13.5" customHeight="1" thickTop="1">
      <c r="A23" s="118" t="s">
        <v>36</v>
      </c>
      <c r="B23" s="255" t="s">
        <v>37</v>
      </c>
      <c r="C23" s="256"/>
      <c r="D23" s="257"/>
      <c r="E23" s="169" t="s">
        <v>40</v>
      </c>
      <c r="F23" s="169" t="s">
        <v>40</v>
      </c>
      <c r="G23" s="169" t="s">
        <v>38</v>
      </c>
      <c r="H23" s="169" t="s">
        <v>40</v>
      </c>
      <c r="I23" s="169"/>
      <c r="J23" s="169"/>
      <c r="K23" s="169"/>
      <c r="L23" s="169"/>
      <c r="M23" s="169"/>
      <c r="N23" s="169"/>
      <c r="O23" s="169"/>
      <c r="P23" s="169"/>
      <c r="Q23" s="169"/>
      <c r="R23" s="169"/>
    </row>
    <row r="24" spans="1:18" ht="13.5" customHeight="1">
      <c r="A24" s="117"/>
      <c r="B24" s="224" t="s">
        <v>41</v>
      </c>
      <c r="C24" s="225"/>
      <c r="D24" s="226"/>
      <c r="E24" s="110" t="s">
        <v>42</v>
      </c>
      <c r="F24" s="110" t="s">
        <v>42</v>
      </c>
      <c r="G24" s="110" t="s">
        <v>42</v>
      </c>
      <c r="H24" s="110" t="s">
        <v>42</v>
      </c>
      <c r="I24" s="110"/>
      <c r="J24" s="110"/>
      <c r="K24" s="110"/>
      <c r="L24" s="110"/>
      <c r="M24" s="110"/>
      <c r="N24" s="110"/>
      <c r="O24" s="110"/>
      <c r="P24" s="110"/>
      <c r="Q24" s="110"/>
      <c r="R24" s="110"/>
    </row>
    <row r="25" spans="1:18" ht="64.5" customHeight="1">
      <c r="A25" s="117"/>
      <c r="B25" s="209" t="s">
        <v>43</v>
      </c>
      <c r="C25" s="210"/>
      <c r="D25" s="211"/>
      <c r="E25" s="90">
        <v>42334</v>
      </c>
      <c r="F25" s="90">
        <v>42334</v>
      </c>
      <c r="G25" s="90">
        <v>42334</v>
      </c>
      <c r="H25" s="90">
        <v>42334</v>
      </c>
      <c r="I25" s="90"/>
      <c r="J25" s="90"/>
      <c r="K25" s="90"/>
      <c r="L25" s="90"/>
      <c r="M25" s="90"/>
      <c r="N25" s="90"/>
      <c r="O25" s="90"/>
      <c r="P25" s="90"/>
      <c r="Q25" s="90"/>
      <c r="R25" s="90"/>
    </row>
    <row r="26" spans="1:18" ht="13.5" customHeight="1">
      <c r="A26" s="115"/>
    </row>
    <row r="43" ht="24" customHeight="1"/>
    <row r="44" ht="39" customHeight="1"/>
    <row r="56" ht="57" customHeight="1"/>
    <row r="57" ht="10.5"/>
    <row r="58" ht="10.5"/>
  </sheetData>
  <mergeCells count="22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R4"/>
    <mergeCell ref="A5:B5"/>
    <mergeCell ref="C5:D5"/>
    <mergeCell ref="E5:H5"/>
    <mergeCell ref="I5:K5"/>
    <mergeCell ref="L5:R5"/>
    <mergeCell ref="B25:D25"/>
    <mergeCell ref="A6:B6"/>
    <mergeCell ref="C6:D6"/>
    <mergeCell ref="E6:H6"/>
    <mergeCell ref="L6:R6"/>
    <mergeCell ref="B23:D23"/>
    <mergeCell ref="B24:D24"/>
  </mergeCells>
  <dataValidations count="3">
    <dataValidation type="list" allowBlank="1" showInputMessage="1" showErrorMessage="1" sqref="E24:R24">
      <formula1>"P,F, "</formula1>
    </dataValidation>
    <dataValidation type="list" allowBlank="1" showInputMessage="1" showErrorMessage="1" sqref="E23:R23">
      <formula1>"N,A,B, "</formula1>
    </dataValidation>
    <dataValidation type="list" allowBlank="1" showInputMessage="1" showErrorMessage="1" sqref="E9:G12 H11 H9 E13:R22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37</vt:i4>
      </vt:variant>
      <vt:variant>
        <vt:lpstr>Named Ranges</vt:lpstr>
      </vt:variant>
      <vt:variant>
        <vt:i4>36</vt:i4>
      </vt:variant>
    </vt:vector>
  </HeadingPairs>
  <TitlesOfParts>
    <vt:vector size="73" baseType="lpstr">
      <vt:lpstr>Guidleline</vt:lpstr>
      <vt:lpstr>Cover</vt:lpstr>
      <vt:lpstr>FunctionList</vt:lpstr>
      <vt:lpstr>Test Report</vt:lpstr>
      <vt:lpstr>CreateProject</vt:lpstr>
      <vt:lpstr>EditProjectBasic</vt:lpstr>
      <vt:lpstr>EditProjectStory</vt:lpstr>
      <vt:lpstr>GetProjectBasic</vt:lpstr>
      <vt:lpstr>GetProjectStory</vt:lpstr>
      <vt:lpstr>SubmitProject</vt:lpstr>
      <vt:lpstr>DeleteRewardPkg</vt:lpstr>
      <vt:lpstr>DeleteUpdateLog</vt:lpstr>
      <vt:lpstr>DeleteQuestion</vt:lpstr>
      <vt:lpstr>EditSingleUpdateLog</vt:lpstr>
      <vt:lpstr>EditSingleQuestion</vt:lpstr>
      <vt:lpstr>EditRewardPkg</vt:lpstr>
      <vt:lpstr>EditUpdateLog</vt:lpstr>
      <vt:lpstr>EditQuestion</vt:lpstr>
      <vt:lpstr>CreateRewardPkg</vt:lpstr>
      <vt:lpstr>CreateUpdateLog</vt:lpstr>
      <vt:lpstr>CreateQuestion</vt:lpstr>
      <vt:lpstr>GetRewardPkg</vt:lpstr>
      <vt:lpstr>GetUpdateLog</vt:lpstr>
      <vt:lpstr>GetQuestion</vt:lpstr>
      <vt:lpstr>AdminGetProjectDetail</vt:lpstr>
      <vt:lpstr>AdminStatisticTable</vt:lpstr>
      <vt:lpstr>AdminProjectStatistic</vt:lpstr>
      <vt:lpstr>AdminGetTopProjectList</vt:lpstr>
      <vt:lpstr>AdminDashboardInfo</vt:lpstr>
      <vt:lpstr>AdminChangeProjectStatus</vt:lpstr>
      <vt:lpstr>GetProjectList</vt:lpstr>
      <vt:lpstr>GetPendingProjectList</vt:lpstr>
      <vt:lpstr>AdminProjectGeneralInfo</vt:lpstr>
      <vt:lpstr>AdminGetBackingDetail</vt:lpstr>
      <vt:lpstr>GetBackProjectInfo</vt:lpstr>
      <vt:lpstr>BackProject</vt:lpstr>
      <vt:lpstr>CaculateProjectPoint</vt:lpstr>
      <vt:lpstr>AdminChangeProjectStatus!Print_Area</vt:lpstr>
      <vt:lpstr>AdminDashboardInfo!Print_Area</vt:lpstr>
      <vt:lpstr>AdminGetBackingDetail!Print_Area</vt:lpstr>
      <vt:lpstr>AdminGetProjectDetail!Print_Area</vt:lpstr>
      <vt:lpstr>AdminGetTopProjectList!Print_Area</vt:lpstr>
      <vt:lpstr>AdminProjectGeneralInfo!Print_Area</vt:lpstr>
      <vt:lpstr>AdminProjectStatistic!Print_Area</vt:lpstr>
      <vt:lpstr>AdminStatisticTable!Print_Area</vt:lpstr>
      <vt:lpstr>BackProject!Print_Area</vt:lpstr>
      <vt:lpstr>CaculateProjectPoint!Print_Area</vt:lpstr>
      <vt:lpstr>CreateProject!Print_Area</vt:lpstr>
      <vt:lpstr>CreateQuestion!Print_Area</vt:lpstr>
      <vt:lpstr>CreateRewardPkg!Print_Area</vt:lpstr>
      <vt:lpstr>CreateUpdateLog!Print_Area</vt:lpstr>
      <vt:lpstr>DeleteQuestion!Print_Area</vt:lpstr>
      <vt:lpstr>DeleteRewardPkg!Print_Area</vt:lpstr>
      <vt:lpstr>DeleteUpdateLog!Print_Area</vt:lpstr>
      <vt:lpstr>EditProjectBasic!Print_Area</vt:lpstr>
      <vt:lpstr>EditProjectStory!Print_Area</vt:lpstr>
      <vt:lpstr>EditQuestion!Print_Area</vt:lpstr>
      <vt:lpstr>EditRewardPkg!Print_Area</vt:lpstr>
      <vt:lpstr>EditSingleQuestion!Print_Area</vt:lpstr>
      <vt:lpstr>EditSingleUpdateLog!Print_Area</vt:lpstr>
      <vt:lpstr>EditUpdateLog!Print_Area</vt:lpstr>
      <vt:lpstr>FunctionList!Print_Area</vt:lpstr>
      <vt:lpstr>GetBackProjectInfo!Print_Area</vt:lpstr>
      <vt:lpstr>GetPendingProjectList!Print_Area</vt:lpstr>
      <vt:lpstr>GetProjectBasic!Print_Area</vt:lpstr>
      <vt:lpstr>GetProjectList!Print_Area</vt:lpstr>
      <vt:lpstr>GetProjectStory!Print_Area</vt:lpstr>
      <vt:lpstr>GetQuestion!Print_Area</vt:lpstr>
      <vt:lpstr>GetRewardPkg!Print_Area</vt:lpstr>
      <vt:lpstr>GetUpdateLog!Print_Area</vt:lpstr>
      <vt:lpstr>Guidleline!Print_Area</vt:lpstr>
      <vt:lpstr>SubmitProject!Print_Area</vt:lpstr>
      <vt:lpstr>'Test Report'!Print_Area</vt:lpstr>
    </vt:vector>
  </TitlesOfParts>
  <Company>FPT-Software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Ngọc Mạnh Lưu</dc:creator>
  <cp:lastModifiedBy>huy nguyen</cp:lastModifiedBy>
  <cp:lastPrinted>2010-10-05T08:35:56Z</cp:lastPrinted>
  <dcterms:created xsi:type="dcterms:W3CDTF">2007-10-09T09:39:48Z</dcterms:created>
  <dcterms:modified xsi:type="dcterms:W3CDTF">2015-11-30T17:32:07Z</dcterms:modified>
</cp:coreProperties>
</file>