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bookViews>
  <sheets>
    <sheet name="Cover" sheetId="1" r:id="rId1"/>
    <sheet name="Test case List" sheetId="2" r:id="rId2"/>
    <sheet name="Test Report" sheetId="5" r:id="rId3"/>
    <sheet name="Common" sheetId="14" r:id="rId4"/>
    <sheet name="Security" sheetId="13" r:id="rId5"/>
    <sheet name="UI" sheetId="9"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44525" iterate="1" iterateCount="10000" iterateDelta="1.0000000000000001E-5"/>
</workbook>
</file>

<file path=xl/calcChain.xml><?xml version="1.0" encoding="utf-8"?>
<calcChain xmlns="http://schemas.openxmlformats.org/spreadsheetml/2006/main">
  <c r="H13" i="5" l="1"/>
  <c r="H12" i="5"/>
  <c r="E14" i="5"/>
  <c r="F14" i="5"/>
  <c r="G14" i="5"/>
  <c r="D14" i="5"/>
  <c r="G13" i="5"/>
  <c r="F13" i="5"/>
  <c r="E13" i="5"/>
  <c r="D13" i="5"/>
  <c r="G12" i="5"/>
  <c r="F12" i="5"/>
  <c r="E12" i="5"/>
  <c r="D12" i="5"/>
  <c r="G11" i="5"/>
  <c r="H11" i="5"/>
  <c r="F11" i="5"/>
  <c r="E11" i="5"/>
  <c r="D11" i="5"/>
  <c r="A12" i="14"/>
  <c r="H14" i="5" l="1"/>
  <c r="A17" i="14"/>
  <c r="A16" i="14"/>
  <c r="A15" i="14"/>
  <c r="A14" i="14"/>
  <c r="A13" i="14"/>
  <c r="D6" i="14"/>
  <c r="B6" i="14"/>
  <c r="A6" i="14"/>
  <c r="D6" i="13"/>
  <c r="B6" i="13"/>
  <c r="A6" i="13"/>
  <c r="C6" i="1"/>
  <c r="A12" i="13" l="1"/>
  <c r="A13" i="13" l="1"/>
  <c r="A14" i="13" l="1"/>
  <c r="A15" i="13" l="1"/>
  <c r="A6" i="9"/>
  <c r="B6" i="9"/>
  <c r="D6" i="9"/>
  <c r="A16" i="13" l="1"/>
  <c r="A17" i="13" s="1"/>
  <c r="A19" i="13" l="1"/>
  <c r="A20" i="13" s="1"/>
  <c r="A21" i="13" s="1"/>
  <c r="A22" i="13" s="1"/>
  <c r="E6" i="14"/>
  <c r="C6" i="14" s="1"/>
  <c r="E6" i="13" l="1"/>
  <c r="C6" i="13" s="1"/>
  <c r="C3" i="5"/>
  <c r="C4" i="5"/>
  <c r="C5" i="5" s="1"/>
  <c r="D3" i="2"/>
  <c r="D4" i="2"/>
  <c r="A12" i="9" l="1"/>
  <c r="A13" i="9" s="1"/>
  <c r="A14" i="9" s="1"/>
  <c r="A15" i="9" l="1"/>
  <c r="A16" i="9" s="1"/>
  <c r="A17" i="9" s="1"/>
  <c r="A18" i="9" s="1"/>
  <c r="A19" i="9" s="1"/>
  <c r="A20" i="9" s="1"/>
  <c r="A21" i="9" s="1"/>
  <c r="A22" i="9" s="1"/>
  <c r="A23" i="9" s="1"/>
  <c r="A24" i="9" s="1"/>
  <c r="E6" i="9" l="1"/>
  <c r="C6" i="9" l="1"/>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<sst xmlns="http://schemas.openxmlformats.org/spreadsheetml/2006/main" count="245" uniqueCount="149">
  <si>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</si>
  <si>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</si>
  <si>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</si>
  <si>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</si>
  <si>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</si>
  <si>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</si>
  <si>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</si>
  <si>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</si>
  <si>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</si>
  <si>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</si>
  <si>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</si>
  <si>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</si>
  <si>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</si>
  <si>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</si>
  <si>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</si>
  <si>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</si>
  <si>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</si>
  <si>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</si>
  <si>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</si>
  <si>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</si>
  <si>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</si>
  <si>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</si>
  <si>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</si>
  <si>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</si>
  <si>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</si>
  <si>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</si>
  <si>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</si>
  <si>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</si>
  <si>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</si>
  <si>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</si>
  <si>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</si>
  <si>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</si>
  <si>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</si>
  <si>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</si>
  <si>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</si>
  <si>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</si>
  <si>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</si>
  <si>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</si>
  <si>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</si>
  <si>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</si>
  <si>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</si>
  <si>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</si>
  <si>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</si>
  <si>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</si>
  <si>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</si>
  <si>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</si>
  <si>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</si>
  <si>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</si>
  <si>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</si>
  <si>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</si>
  <si>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</si>
  <si>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</si>
  <si>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</si>
  <si>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</si>
  <si>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</si>
  <si>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</si>
  <si>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</si>
  <si>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Dandelion</t>
  </si>
  <si>
    <t>DDL</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</si>
  <si>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</si>
  <si>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</si>
  <si>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</si>
  <si>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</si>
  <si>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</si>
  <si>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MaiCTP</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</si>
  <si>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</si>
  <si>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</si>
  <si>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</si>
  <si>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</si>
  <si>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</si>
  <si>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</si>
  <si>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</si>
  <si>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</si>
  <si>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</si>
  <si>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</si>
  <si>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</si>
  <si>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</si>
  <si>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</si>
  <si>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</si>
  <si>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</si>
  <si>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</si>
  <si>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</si>
  <si>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Login screen is displayed.</t>
  </si>
  <si>
    <t>UI</t>
  </si>
  <si>
    <t>Check width of browser &lt; 800x600  px</t>
  </si>
  <si>
    <t>Check width of page</t>
  </si>
  <si>
    <t>- Width of page is 800x600
- Scrollbar of browser is displayed</t>
  </si>
  <si>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</si>
  <si>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</si>
  <si>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</si>
  <si>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</si>
  <si>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</si>
  <si>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</si>
  <si>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</si>
  <si>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</si>
  <si>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</si>
  <si>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</si>
  <si>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</si>
  <si>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</si>
  <si>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</si>
  <si>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</si>
  <si>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</si>
  <si>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</si>
  <si>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</si>
  <si>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</si>
  <si>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</si>
  <si>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</si>
  <si>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</si>
  <si>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</si>
  <si>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</si>
  <si>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</si>
  <si>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</si>
  <si>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</si>
  <si>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</si>
  <si>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</si>
  <si>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</si>
  <si>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</si>
  <si>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</si>
  <si>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</si>
  <si>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</si>
  <si>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</si>
  <si>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</si>
  <si>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</si>
  <si>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</si>
  <si>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</si>
  <si>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</si>
  <si>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Language of system is Vietnamese</t>
  </si>
  <si>
    <t xml:space="preserve">Display Homepage with name and avatar of user </t>
  </si>
  <si>
    <t>ManhLN</t>
  </si>
  <si>
    <t>DDL_CommonTest Case_v1.0_EN</t>
  </si>
  <si>
    <t>Check clicking on link at Home page screen</t>
  </si>
  <si>
    <t>1. Go to Home page  
2.1. Click on link 'Âm nhạc' of a project
2.2. Click on Project's name link
2.3. Click on Project's Picture link
2.4. Click on DDL-Dandelion at footer
2.5. Click on Trang chủ at footer
2.6. Click on Về chúng tôi at footer
2.7. Click on Giúp đỡ at footer
2.8. Click on Liên hệ at footer</t>
  </si>
  <si>
    <t>1. Homepage is displayed 
2.1. Display Search page result for 'Âm nhạc' category
2.2. Display Project detail page of this project
2.3. Display Project detail page of this project 
2.4. Display Home page
2.5. Display Home page
2.6. Display About me page
2.7. Display Help page
2.8. Display Contact page</t>
  </si>
  <si>
    <t>1. This page is displayed
2. Pointer is move to next textfield with order from left to right and up to down</t>
  </si>
  <si>
    <t>Created Project</t>
  </si>
  <si>
    <t>1. Login on one browser
2. Click Tạo mới
2. Copy link
3. Change to other browser
4. Paste link and press Enter</t>
  </si>
  <si>
    <t>Edit ID on link</t>
  </si>
  <si>
    <t>Project Detail</t>
  </si>
  <si>
    <t>1. Login on one browser
2. Click on one exist project
3. Copy link
4. Change to other browser
5. Paste link 
6. Edit ID number on link to number which is not existed on list then press Enter</t>
  </si>
  <si>
    <t>Return to Error page</t>
  </si>
  <si>
    <t>Public profile</t>
  </si>
  <si>
    <t>1. Login on one browser
2. Click on one exist project then click on Creator
3. Copy link
4. Change to other browser
5. Paste link 
6. Edit ID number on link to number which is not existed on list then press Enter</t>
  </si>
  <si>
    <t>Search category</t>
  </si>
  <si>
    <t>1. Login on one browser
2. Click on category of a project
3. Copy link
4. Change to other browser
5. Paste link 
6. Edit ID number on link to number which is not existed on list then press Enter</t>
  </si>
  <si>
    <t>1. Login on one browser
2. Click Tin nhắn then click on an exist mesage
3. Copy link
5. Paste link 
6. Edit ID number on link to number which is not existed on list then press Enter</t>
  </si>
  <si>
    <t>1. Open web page
2. Open all pages and check language</t>
  </si>
  <si>
    <t>Check displaying language of the system when open website</t>
  </si>
  <si>
    <t>Display footer that has font, layout &amp; spelling is the same as design</t>
  </si>
  <si>
    <t>Check width of browser &gt;= 800x600  px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</si>
</sst>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4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xf numFmtId="0" fontId="14" fillId="5" borderId="33" xfId="4" applyFont="1" applyFill="1" applyBorder="1" applyAlignment="1">
      <alignment horizontal="left" vertical="center"/>
    </xf>
    <xf numFmtId="0" fontId="14" fillId="5" borderId="34" xfId="4" applyFont="1" applyFill="1" applyBorder="1" applyAlignment="1">
      <alignment horizontal="left" vertical="center"/>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zoomScaleNormal="100" workbookViewId="0">
      <selection activeCell="H17" sqref="H17"/>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32" t="s">
        <v>0</v>
      </c>
      <c r="D2" s="132"/>
      <c r="E2" s="132"/>
      <c r="F2" s="132"/>
      <c r="G2" s="132"/>
    </row>
    <row r="3" spans="1:7">
      <c r="B3" s="6"/>
      <c r="C3" s="7"/>
      <c r="F3" s="8"/>
    </row>
    <row r="4" spans="1:7" ht="14.25" customHeight="1">
      <c r="B4" s="9" t="s">
        <v>1</v>
      </c>
      <c r="C4" s="133" t="s">
        <v>57</v>
      </c>
      <c r="D4" s="133"/>
      <c r="E4" s="133"/>
      <c r="F4" s="9" t="s">
        <v>2</v>
      </c>
      <c r="G4" s="10" t="s">
        <v>64</v>
      </c>
    </row>
    <row r="5" spans="1:7" ht="14.25" customHeight="1">
      <c r="B5" s="9" t="s">
        <v>3</v>
      </c>
      <c r="C5" s="133" t="s">
        <v>58</v>
      </c>
      <c r="D5" s="133"/>
      <c r="E5" s="133"/>
      <c r="F5" s="9" t="s">
        <v>4</v>
      </c>
      <c r="G5" s="10" t="s">
        <v>128</v>
      </c>
    </row>
    <row r="6" spans="1:7" ht="15.75" customHeight="1">
      <c r="B6" s="134" t="s">
        <v>5</v>
      </c>
      <c r="C6" s="135" t="str">
        <f>C5&amp;"_"&amp;"Common Test Case"&amp;"_"&amp;"v1.0"</f>
        <v>DDL_Common Test Case_v1.0</v>
      </c>
      <c r="D6" s="135"/>
      <c r="E6" s="135"/>
      <c r="F6" s="9" t="s">
        <v>6</v>
      </c>
      <c r="G6" s="81">
        <v>42334</v>
      </c>
    </row>
    <row r="7" spans="1:7" ht="13.5" customHeight="1">
      <c r="B7" s="134"/>
      <c r="C7" s="135"/>
      <c r="D7" s="135"/>
      <c r="E7" s="135"/>
      <c r="F7" s="9" t="s">
        <v>7</v>
      </c>
      <c r="G7" s="124"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2">
        <v>42334</v>
      </c>
      <c r="C12" s="83" t="s">
        <v>45</v>
      </c>
      <c r="D12" s="84"/>
      <c r="E12" s="84" t="s">
        <v>46</v>
      </c>
      <c r="F12" s="105" t="s">
        <v>54</v>
      </c>
      <c r="G12" s="22" t="s">
        <v>129</v>
      </c>
    </row>
    <row r="13" spans="1:7" s="19" customFormat="1" ht="21.75" customHeight="1">
      <c r="B13" s="82"/>
      <c r="C13" s="83"/>
      <c r="D13" s="21"/>
      <c r="E13" s="84"/>
      <c r="F13" s="21"/>
      <c r="G13" s="24"/>
    </row>
    <row r="14" spans="1:7" s="19" customFormat="1" ht="19.5" customHeight="1">
      <c r="B14" s="82"/>
      <c r="C14" s="83"/>
      <c r="D14" s="21"/>
      <c r="E14" s="84"/>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85" zoomScaleNormal="85" workbookViewId="0">
      <selection activeCell="D17" sqref="D17"/>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38" t="s">
        <v>1</v>
      </c>
      <c r="C3" s="138"/>
      <c r="D3" s="139" t="str">
        <f>Cover!C4</f>
        <v>Dandelion</v>
      </c>
      <c r="E3" s="139"/>
      <c r="F3" s="139"/>
    </row>
    <row r="4" spans="2:6">
      <c r="B4" s="138" t="s">
        <v>3</v>
      </c>
      <c r="C4" s="138"/>
      <c r="D4" s="139" t="str">
        <f>Cover!C5</f>
        <v>DDL</v>
      </c>
      <c r="E4" s="139"/>
      <c r="F4" s="139"/>
    </row>
    <row r="5" spans="2:6" s="35" customFormat="1" ht="72" customHeight="1">
      <c r="B5" s="136" t="s">
        <v>15</v>
      </c>
      <c r="C5" s="136"/>
      <c r="D5" s="137" t="s">
        <v>59</v>
      </c>
      <c r="E5" s="137"/>
      <c r="F5" s="137"/>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55</v>
      </c>
      <c r="D9" s="120" t="s">
        <v>50</v>
      </c>
      <c r="E9" s="103" t="s">
        <v>56</v>
      </c>
      <c r="F9" s="102" t="s">
        <v>60</v>
      </c>
    </row>
    <row r="10" spans="2:6" ht="25.5">
      <c r="B10" s="46">
        <v>2</v>
      </c>
      <c r="C10" s="47" t="s">
        <v>49</v>
      </c>
      <c r="D10" s="120" t="s">
        <v>47</v>
      </c>
      <c r="E10" s="103" t="s">
        <v>51</v>
      </c>
      <c r="F10" s="102" t="s">
        <v>61</v>
      </c>
    </row>
    <row r="11" spans="2:6" ht="13.5">
      <c r="B11" s="46"/>
      <c r="C11" s="47"/>
      <c r="D11" s="85"/>
      <c r="E11" s="48"/>
      <c r="F11" s="49"/>
    </row>
    <row r="12" spans="2:6" ht="13.5">
      <c r="B12" s="46"/>
      <c r="C12" s="47"/>
      <c r="D12" s="85"/>
      <c r="E12" s="48"/>
      <c r="F12" s="49"/>
    </row>
    <row r="13" spans="2:6" ht="13.5">
      <c r="B13" s="46"/>
      <c r="C13" s="47"/>
      <c r="D13" s="101"/>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workbookViewId="0">
      <selection activeCell="F24" sqref="F24"/>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2" t="s">
        <v>37</v>
      </c>
      <c r="C1" s="142"/>
      <c r="D1" s="142"/>
      <c r="E1" s="142"/>
      <c r="F1" s="142"/>
      <c r="G1" s="142"/>
      <c r="H1" s="142"/>
    </row>
    <row r="2" spans="1:8" ht="14.25" customHeight="1">
      <c r="A2" s="58"/>
      <c r="B2" s="58"/>
      <c r="C2" s="59"/>
      <c r="D2" s="59"/>
      <c r="E2" s="59"/>
      <c r="F2" s="59"/>
      <c r="G2" s="59"/>
      <c r="H2" s="60"/>
    </row>
    <row r="3" spans="1:8" ht="12" customHeight="1">
      <c r="B3" s="11" t="s">
        <v>1</v>
      </c>
      <c r="C3" s="139" t="str">
        <f>Cover!C4</f>
        <v>Dandelion</v>
      </c>
      <c r="D3" s="139"/>
      <c r="E3" s="140" t="s">
        <v>2</v>
      </c>
      <c r="F3" s="140"/>
      <c r="G3" s="10" t="s">
        <v>64</v>
      </c>
      <c r="H3" s="61"/>
    </row>
    <row r="4" spans="1:8" ht="12" customHeight="1">
      <c r="B4" s="11" t="s">
        <v>3</v>
      </c>
      <c r="C4" s="139" t="str">
        <f>Cover!C5</f>
        <v>DDL</v>
      </c>
      <c r="D4" s="139"/>
      <c r="E4" s="140" t="s">
        <v>4</v>
      </c>
      <c r="F4" s="140"/>
      <c r="G4" s="10" t="s">
        <v>128</v>
      </c>
      <c r="H4" s="61"/>
    </row>
    <row r="5" spans="1:8" ht="12" customHeight="1">
      <c r="B5" s="62" t="s">
        <v>5</v>
      </c>
      <c r="C5" s="139" t="str">
        <f>C4&amp;"_"&amp;"Integration Test Report"&amp;"_"&amp;"v1.0"</f>
        <v>DDL_Integration Test Report_v1.0</v>
      </c>
      <c r="D5" s="139"/>
      <c r="E5" s="140" t="s">
        <v>6</v>
      </c>
      <c r="F5" s="140"/>
      <c r="G5" s="104"/>
      <c r="H5" s="63"/>
    </row>
    <row r="6" spans="1:8" ht="21.75" customHeight="1">
      <c r="A6" s="58"/>
      <c r="B6" s="62" t="s">
        <v>38</v>
      </c>
      <c r="C6" s="141"/>
      <c r="D6" s="141"/>
      <c r="E6" s="141"/>
      <c r="F6" s="141"/>
      <c r="G6" s="141"/>
      <c r="H6" s="141"/>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1" t="s">
        <v>16</v>
      </c>
      <c r="C10" s="68" t="s">
        <v>39</v>
      </c>
      <c r="D10" s="69" t="s">
        <v>22</v>
      </c>
      <c r="E10" s="68" t="s">
        <v>24</v>
      </c>
      <c r="F10" s="68" t="s">
        <v>26</v>
      </c>
      <c r="G10" s="68" t="s">
        <v>27</v>
      </c>
      <c r="H10" s="70" t="s">
        <v>40</v>
      </c>
    </row>
    <row r="11" spans="1:8">
      <c r="A11" s="67"/>
      <c r="B11" s="122">
        <v>1</v>
      </c>
      <c r="C11" s="120" t="s">
        <v>65</v>
      </c>
      <c r="D11" s="72">
        <f>Common!A6</f>
        <v>0</v>
      </c>
      <c r="E11" s="72">
        <f>Common!B6</f>
        <v>0</v>
      </c>
      <c r="F11" s="72">
        <f>Common!C6</f>
        <v>12</v>
      </c>
      <c r="G11" s="72">
        <f>Common!D6</f>
        <v>0</v>
      </c>
      <c r="H11" s="73">
        <f>Common!E6</f>
        <v>12</v>
      </c>
    </row>
    <row r="12" spans="1:8">
      <c r="A12" s="67"/>
      <c r="B12" s="122">
        <v>2</v>
      </c>
      <c r="C12" s="120" t="s">
        <v>80</v>
      </c>
      <c r="D12" s="72">
        <f>Security!A6</f>
        <v>0</v>
      </c>
      <c r="E12" s="72">
        <f>Security!B6</f>
        <v>0</v>
      </c>
      <c r="F12" s="72">
        <f>Security!C6</f>
        <v>20</v>
      </c>
      <c r="G12" s="72">
        <f>Security!D6</f>
        <v>0</v>
      </c>
      <c r="H12" s="73">
        <f>Security!E6</f>
        <v>20</v>
      </c>
    </row>
    <row r="13" spans="1:8">
      <c r="A13" s="71"/>
      <c r="B13" s="122">
        <v>3</v>
      </c>
      <c r="C13" s="120" t="s">
        <v>83</v>
      </c>
      <c r="D13" s="72">
        <f>UI!A6</f>
        <v>0</v>
      </c>
      <c r="E13" s="72">
        <f>UI!B6</f>
        <v>0</v>
      </c>
      <c r="F13" s="72">
        <f>UI!C6</f>
        <v>26</v>
      </c>
      <c r="G13" s="72">
        <f>UI!D6</f>
        <v>0</v>
      </c>
      <c r="H13" s="73">
        <f>UI!E6</f>
        <v>26</v>
      </c>
    </row>
    <row r="14" spans="1:8">
      <c r="A14" s="71"/>
      <c r="B14" s="123"/>
      <c r="C14" s="74" t="s">
        <v>41</v>
      </c>
      <c r="D14" s="75">
        <f>SUM(D11:D13)</f>
        <v>0</v>
      </c>
      <c r="E14" s="75">
        <f t="shared" ref="E14:H14" si="0">SUM(E11:E13)</f>
        <v>0</v>
      </c>
      <c r="F14" s="75">
        <f t="shared" si="0"/>
        <v>58</v>
      </c>
      <c r="G14" s="75">
        <f t="shared" si="0"/>
        <v>0</v>
      </c>
      <c r="H14" s="75">
        <f t="shared" si="0"/>
        <v>58</v>
      </c>
    </row>
    <row r="15" spans="1:8">
      <c r="A15" s="66"/>
      <c r="B15" s="76"/>
      <c r="C15" s="66"/>
      <c r="D15" s="77"/>
      <c r="E15" s="78"/>
      <c r="F15" s="78"/>
      <c r="G15" s="78"/>
      <c r="H15" s="78"/>
    </row>
    <row r="16" spans="1:8">
      <c r="A16" s="66"/>
      <c r="B16" s="66"/>
      <c r="C16" s="79" t="s">
        <v>42</v>
      </c>
      <c r="D16" s="66"/>
      <c r="E16" s="80">
        <f>(D14+E14)*100/(H14-G14)</f>
        <v>0</v>
      </c>
      <c r="F16" s="66" t="s">
        <v>43</v>
      </c>
      <c r="G16" s="66"/>
      <c r="H16" s="55"/>
    </row>
    <row r="17" spans="1:8">
      <c r="A17" s="66"/>
      <c r="B17" s="66"/>
      <c r="C17" s="79" t="s">
        <v>44</v>
      </c>
      <c r="D17" s="66"/>
      <c r="E17" s="80">
        <f>D14*100/(H14-G14)</f>
        <v>0</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
  <sheetViews>
    <sheetView zoomScale="85" zoomScaleNormal="85" workbookViewId="0">
      <selection activeCell="E6" sqref="E6:G6"/>
    </sheetView>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3.375" style="98" customWidth="1"/>
    <col min="7" max="7" width="15.625" style="98" customWidth="1"/>
    <col min="8" max="8" width="15.25" style="100" customWidth="1"/>
    <col min="9" max="9" width="15.25" style="98" customWidth="1"/>
    <col min="10" max="10" width="13.875" style="99" hidden="1" customWidth="1"/>
    <col min="11" max="11" width="15.25" style="98" customWidth="1"/>
    <col min="12" max="16" width="15.25" style="98"/>
    <col min="17" max="17" width="0" style="98" hidden="1" customWidth="1"/>
    <col min="18" max="16384" width="15.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3" t="s">
        <v>52</v>
      </c>
      <c r="C2" s="143"/>
      <c r="D2" s="143"/>
      <c r="E2" s="143"/>
      <c r="F2" s="143"/>
      <c r="G2" s="143"/>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3" t="s">
        <v>53</v>
      </c>
      <c r="C3" s="143"/>
      <c r="D3" s="143"/>
      <c r="E3" s="143"/>
      <c r="F3" s="143"/>
      <c r="G3" s="143"/>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4" t="s">
        <v>64</v>
      </c>
      <c r="C4" s="144"/>
      <c r="D4" s="144"/>
      <c r="E4" s="144"/>
      <c r="F4" s="144"/>
      <c r="G4" s="144"/>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5" t="s">
        <v>28</v>
      </c>
      <c r="F5" s="145"/>
      <c r="G5" s="145"/>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COUNTIF(F11:G176,"Pass")</f>
        <v>0</v>
      </c>
      <c r="B6" s="95">
        <f>COUNTIF(F11:G623,"Fail")</f>
        <v>0</v>
      </c>
      <c r="C6" s="95">
        <f>E6-D6-B6-A6</f>
        <v>12</v>
      </c>
      <c r="D6" s="96">
        <f>COUNTIF(F11:G623,"N/A")</f>
        <v>0</v>
      </c>
      <c r="E6" s="146">
        <f>COUNTA(A11:A180)*2</f>
        <v>12</v>
      </c>
      <c r="F6" s="146"/>
      <c r="G6" s="146"/>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68.25" customHeight="1">
      <c r="A10" s="116" t="s">
        <v>30</v>
      </c>
      <c r="B10" s="56" t="s">
        <v>31</v>
      </c>
      <c r="C10" s="56" t="s">
        <v>32</v>
      </c>
      <c r="D10" s="56" t="s">
        <v>33</v>
      </c>
      <c r="E10" s="57" t="s">
        <v>34</v>
      </c>
      <c r="F10" s="57" t="s">
        <v>62</v>
      </c>
      <c r="G10" s="57" t="s">
        <v>63</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ht="14.25" customHeight="1">
      <c r="A11" s="128"/>
      <c r="B11" s="128" t="s">
        <v>65</v>
      </c>
      <c r="C11" s="126"/>
      <c r="D11" s="126"/>
      <c r="E11" s="126"/>
      <c r="F11" s="126"/>
      <c r="G11" s="126"/>
      <c r="H11" s="126"/>
      <c r="I11" s="127"/>
      <c r="J11" s="98"/>
    </row>
    <row r="12" spans="1:257" ht="14.25" customHeight="1">
      <c r="A12" s="125" t="str">
        <f>IF(OR(B12&lt;&gt;"",D12&lt;E11&gt;""),"["&amp;TEXT($B$2,"##")&amp;"-"&amp;TEXT(ROW()-10,"##")&amp;"]","")</f>
        <v>[User_login-2]</v>
      </c>
      <c r="B12" s="106" t="s">
        <v>130</v>
      </c>
      <c r="C12" s="106" t="s">
        <v>131</v>
      </c>
      <c r="D12" s="106" t="s">
        <v>132</v>
      </c>
      <c r="E12" s="107"/>
      <c r="F12" s="106"/>
      <c r="G12" s="106"/>
      <c r="H12" s="108"/>
      <c r="I12" s="109"/>
      <c r="J12" s="98"/>
    </row>
    <row r="13" spans="1:257" ht="14.25" customHeight="1">
      <c r="A13" s="125" t="str">
        <f>IF(OR(B13&lt;&gt;"",D13&lt;E12&gt;""),"["&amp;TEXT($B$2,"##")&amp;"-"&amp;TEXT(ROW()-10,"##")&amp;"]","")</f>
        <v>[User_login-3]</v>
      </c>
      <c r="B13" s="106" t="s">
        <v>66</v>
      </c>
      <c r="C13" s="106" t="s">
        <v>67</v>
      </c>
      <c r="D13" s="106" t="s">
        <v>68</v>
      </c>
      <c r="E13" s="107"/>
      <c r="F13" s="106"/>
      <c r="G13" s="106"/>
      <c r="H13" s="108"/>
      <c r="I13" s="109"/>
      <c r="J13" s="98"/>
    </row>
    <row r="14" spans="1:257" ht="14.25" customHeight="1">
      <c r="A14" s="125" t="str">
        <f t="shared" ref="A14" si="0">IF(OR(B14&lt;&gt;"",D14&lt;E13&gt;""),"["&amp;TEXT($B$2,"##")&amp;"-"&amp;TEXT(ROW()-10,"##")&amp;"]","")</f>
        <v>[User_login-4]</v>
      </c>
      <c r="B14" s="106" t="s">
        <v>69</v>
      </c>
      <c r="C14" s="106" t="s">
        <v>70</v>
      </c>
      <c r="D14" s="106" t="s">
        <v>133</v>
      </c>
      <c r="E14" s="107"/>
      <c r="F14" s="106"/>
      <c r="G14" s="106"/>
      <c r="H14" s="108"/>
      <c r="I14" s="109"/>
      <c r="J14" s="98"/>
    </row>
    <row r="15" spans="1:257" ht="14.25" customHeight="1">
      <c r="A15" s="125" t="str">
        <f>IF(OR(B15&lt;&gt;"",D15&lt;E11&gt;""),"["&amp;TEXT($B$2,"##")&amp;"-"&amp;TEXT(ROW()-10,"##")&amp;"]","")</f>
        <v>[User_login-5]</v>
      </c>
      <c r="B15" s="106" t="s">
        <v>73</v>
      </c>
      <c r="C15" s="106" t="s">
        <v>71</v>
      </c>
      <c r="D15" s="106" t="s">
        <v>72</v>
      </c>
      <c r="E15" s="107"/>
      <c r="F15" s="106"/>
      <c r="G15" s="106"/>
      <c r="H15" s="108"/>
      <c r="I15" s="109"/>
      <c r="J15" s="98"/>
    </row>
    <row r="16" spans="1:257" ht="14.25" customHeight="1">
      <c r="A16" s="125" t="str">
        <f>IF(OR(B16&lt;&gt;"",D16&lt;E12&gt;""),"["&amp;TEXT($B$2,"##")&amp;"-"&amp;TEXT(ROW()-10,"##")&amp;"]","")</f>
        <v>[User_login-6]</v>
      </c>
      <c r="B16" s="106" t="s">
        <v>74</v>
      </c>
      <c r="C16" s="106" t="s">
        <v>75</v>
      </c>
      <c r="D16" s="106" t="s">
        <v>76</v>
      </c>
      <c r="E16" s="107"/>
      <c r="F16" s="106"/>
      <c r="G16" s="106"/>
      <c r="H16" s="108"/>
      <c r="I16" s="109"/>
      <c r="J16" s="98"/>
    </row>
    <row r="17" spans="1:10" ht="14.25" customHeight="1">
      <c r="A17" s="125" t="str">
        <f>IF(OR(B17&lt;&gt;"",D17&lt;E13&gt;""),"["&amp;TEXT($B$2,"##")&amp;"-"&amp;TEXT(ROW()-10,"##")&amp;"]","")</f>
        <v>[User_login-7]</v>
      </c>
      <c r="B17" s="106" t="s">
        <v>77</v>
      </c>
      <c r="C17" s="106" t="s">
        <v>78</v>
      </c>
      <c r="D17" s="106" t="s">
        <v>79</v>
      </c>
      <c r="E17" s="125"/>
      <c r="F17" s="106"/>
      <c r="G17" s="106"/>
      <c r="H17" s="108"/>
      <c r="I17" s="109"/>
      <c r="J17" s="98"/>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18:G65248">
      <formula1>$H$2:$H$5</formula1>
    </dataValidation>
    <dataValidation type="list" allowBlank="1" showErrorMessage="1" sqref="F12:G1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zoomScaleNormal="100" workbookViewId="0">
      <selection activeCell="D20" sqref="D20"/>
    </sheetView>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2.875" style="98" customWidth="1"/>
    <col min="7" max="7" width="13.25" style="98" customWidth="1"/>
    <col min="8" max="8" width="15.25" style="100" customWidth="1"/>
    <col min="9" max="9" width="15.25" style="98" customWidth="1"/>
    <col min="10" max="10" width="13.875" style="99" hidden="1" customWidth="1"/>
    <col min="11" max="11" width="15.25" style="98" customWidth="1"/>
    <col min="12" max="16" width="15.25" style="98"/>
    <col min="17" max="17" width="0" style="98" hidden="1" customWidth="1"/>
    <col min="18" max="16384" width="15.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3" t="s">
        <v>80</v>
      </c>
      <c r="C2" s="143"/>
      <c r="D2" s="143"/>
      <c r="E2" s="143"/>
      <c r="F2" s="143"/>
      <c r="G2" s="143"/>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3" t="s">
        <v>53</v>
      </c>
      <c r="C3" s="143"/>
      <c r="D3" s="143"/>
      <c r="E3" s="143"/>
      <c r="F3" s="143"/>
      <c r="G3" s="143"/>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4" t="s">
        <v>64</v>
      </c>
      <c r="C4" s="144"/>
      <c r="D4" s="144"/>
      <c r="E4" s="144"/>
      <c r="F4" s="144"/>
      <c r="G4" s="144"/>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5" t="s">
        <v>28</v>
      </c>
      <c r="F5" s="145"/>
      <c r="G5" s="145"/>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COUNTIF(F11:G181,"Pass")</f>
        <v>0</v>
      </c>
      <c r="B6" s="95">
        <f>COUNTIF(F11:G628,"Fail")</f>
        <v>0</v>
      </c>
      <c r="C6" s="95">
        <f>E6-D6-B6-A6</f>
        <v>20</v>
      </c>
      <c r="D6" s="96">
        <f>COUNTIF(F11:G628,"N/A")</f>
        <v>0</v>
      </c>
      <c r="E6" s="146">
        <f>COUNTA(A11:A185)*2</f>
        <v>20</v>
      </c>
      <c r="F6" s="146"/>
      <c r="G6" s="146"/>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62</v>
      </c>
      <c r="G10" s="57" t="s">
        <v>63</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s="89" customFormat="1" ht="14.25" customHeight="1">
      <c r="A11" s="128"/>
      <c r="B11" s="128" t="s">
        <v>81</v>
      </c>
      <c r="C11" s="128"/>
      <c r="D11" s="128"/>
      <c r="E11" s="128"/>
      <c r="F11" s="128"/>
      <c r="G11" s="128"/>
      <c r="H11" s="128"/>
      <c r="I11" s="148"/>
    </row>
    <row r="12" spans="1:257" s="89" customFormat="1" ht="14.25" customHeight="1">
      <c r="A12" s="106" t="str">
        <f>"ID-" &amp; (COUNTA(A$9:A11)+1)</f>
        <v>ID-2</v>
      </c>
      <c r="B12" s="106" t="s">
        <v>134</v>
      </c>
      <c r="C12" s="106" t="s">
        <v>135</v>
      </c>
      <c r="D12" s="106" t="s">
        <v>82</v>
      </c>
      <c r="E12" s="106"/>
      <c r="F12" s="106"/>
      <c r="G12" s="106"/>
      <c r="H12" s="106"/>
      <c r="I12" s="106"/>
    </row>
    <row r="13" spans="1:257" s="89" customFormat="1" ht="14.25" customHeight="1">
      <c r="A13" s="106" t="str">
        <f>"ID-" &amp; (COUNTA(A$9:A12)+1)</f>
        <v>ID-3</v>
      </c>
      <c r="B13" s="106" t="s">
        <v>116</v>
      </c>
      <c r="C13" s="106" t="s">
        <v>117</v>
      </c>
      <c r="D13" s="106" t="s">
        <v>82</v>
      </c>
      <c r="E13" s="106"/>
      <c r="F13" s="106"/>
      <c r="G13" s="106"/>
      <c r="H13" s="106"/>
      <c r="I13" s="106"/>
    </row>
    <row r="14" spans="1:257" s="89" customFormat="1" ht="14.25" customHeight="1">
      <c r="A14" s="106" t="str">
        <f>"ID-" &amp; (COUNTA(A$9:A13)+1)</f>
        <v>ID-4</v>
      </c>
      <c r="B14" s="106" t="s">
        <v>118</v>
      </c>
      <c r="C14" s="106" t="s">
        <v>119</v>
      </c>
      <c r="D14" s="106" t="s">
        <v>82</v>
      </c>
      <c r="E14" s="106"/>
      <c r="F14" s="106"/>
      <c r="G14" s="106"/>
      <c r="H14" s="106"/>
      <c r="I14" s="106"/>
    </row>
    <row r="15" spans="1:257" s="89" customFormat="1" ht="14.25" customHeight="1">
      <c r="A15" s="106" t="str">
        <f>"ID-" &amp; (COUNTA(A$9:A14)+1)</f>
        <v>ID-5</v>
      </c>
      <c r="B15" s="106" t="s">
        <v>120</v>
      </c>
      <c r="C15" s="106" t="s">
        <v>121</v>
      </c>
      <c r="D15" s="106" t="s">
        <v>82</v>
      </c>
      <c r="E15" s="106"/>
      <c r="F15" s="106"/>
      <c r="G15" s="106"/>
      <c r="H15" s="106"/>
      <c r="I15" s="106"/>
    </row>
    <row r="16" spans="1:257" s="89" customFormat="1" ht="14.25" customHeight="1">
      <c r="A16" s="106" t="str">
        <f>"ID-" &amp; (COUNTA(A$9:A15)+1)</f>
        <v>ID-6</v>
      </c>
      <c r="B16" s="106" t="s">
        <v>122</v>
      </c>
      <c r="C16" s="106" t="s">
        <v>123</v>
      </c>
      <c r="D16" s="106" t="s">
        <v>82</v>
      </c>
      <c r="E16" s="106"/>
      <c r="F16" s="106"/>
      <c r="G16" s="106"/>
      <c r="H16" s="106"/>
      <c r="I16" s="106"/>
    </row>
    <row r="17" spans="1:10" s="89" customFormat="1" ht="14.25" customHeight="1">
      <c r="A17" s="106" t="str">
        <f>"ID-" &amp; (COUNTA(A$9:A16)+1)</f>
        <v>ID-7</v>
      </c>
      <c r="B17" s="106" t="s">
        <v>124</v>
      </c>
      <c r="C17" s="106" t="s">
        <v>125</v>
      </c>
      <c r="D17" s="106" t="s">
        <v>82</v>
      </c>
      <c r="E17" s="106"/>
      <c r="F17" s="106"/>
      <c r="G17" s="106"/>
      <c r="H17" s="106"/>
      <c r="I17" s="106"/>
    </row>
    <row r="18" spans="1:10" ht="12.75">
      <c r="A18" s="128"/>
      <c r="B18" s="128" t="s">
        <v>136</v>
      </c>
      <c r="C18" s="128"/>
      <c r="D18" s="128"/>
      <c r="E18" s="128"/>
      <c r="F18" s="128"/>
      <c r="G18" s="128"/>
      <c r="H18" s="128"/>
      <c r="I18" s="147"/>
      <c r="J18" s="98"/>
    </row>
    <row r="19" spans="1:10" ht="14.25" customHeight="1">
      <c r="A19" s="106" t="str">
        <f>"ID-" &amp; (COUNTA(A$9:A18)+1)</f>
        <v>ID-8</v>
      </c>
      <c r="B19" s="106" t="s">
        <v>137</v>
      </c>
      <c r="C19" s="106" t="s">
        <v>138</v>
      </c>
      <c r="D19" s="106" t="s">
        <v>139</v>
      </c>
      <c r="E19" s="106"/>
      <c r="F19" s="106"/>
      <c r="G19" s="106"/>
      <c r="H19" s="106"/>
      <c r="I19" s="106"/>
      <c r="J19" s="98"/>
    </row>
    <row r="20" spans="1:10" ht="14.25" customHeight="1">
      <c r="A20" s="106" t="str">
        <f>"ID-" &amp; (COUNTA(A$9:A19)+1)</f>
        <v>ID-9</v>
      </c>
      <c r="B20" s="106" t="s">
        <v>140</v>
      </c>
      <c r="C20" s="106" t="s">
        <v>141</v>
      </c>
      <c r="D20" s="106" t="s">
        <v>139</v>
      </c>
      <c r="E20" s="106"/>
      <c r="F20" s="106"/>
      <c r="G20" s="106"/>
      <c r="H20" s="106"/>
      <c r="I20" s="106"/>
      <c r="J20" s="98"/>
    </row>
    <row r="21" spans="1:10" ht="14.25" customHeight="1">
      <c r="A21" s="106" t="str">
        <f>"ID-" &amp; (COUNTA(A$9:A20)+1)</f>
        <v>ID-10</v>
      </c>
      <c r="B21" s="106" t="s">
        <v>142</v>
      </c>
      <c r="C21" s="106" t="s">
        <v>143</v>
      </c>
      <c r="D21" s="106" t="s">
        <v>139</v>
      </c>
      <c r="E21" s="106"/>
      <c r="F21" s="106"/>
      <c r="G21" s="106"/>
      <c r="H21" s="106"/>
      <c r="I21" s="106"/>
      <c r="J21" s="98"/>
    </row>
    <row r="22" spans="1:10" ht="14.25" customHeight="1">
      <c r="A22" s="106" t="str">
        <f>"ID-" &amp; (COUNTA(A$9:A21)+1)</f>
        <v>ID-11</v>
      </c>
      <c r="B22" s="106" t="s">
        <v>122</v>
      </c>
      <c r="C22" s="106" t="s">
        <v>144</v>
      </c>
      <c r="D22" s="106" t="s">
        <v>139</v>
      </c>
      <c r="E22" s="106"/>
      <c r="F22" s="106"/>
      <c r="G22" s="106"/>
      <c r="H22" s="106"/>
      <c r="I22" s="106"/>
      <c r="J22" s="98"/>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17 SQ12:SX17 ACM12:ACT17 AMI12:AMP17 AWE12:AWL17 BGA12:BGH17 BPW12:BQD17 BZS12:BZZ17 CJO12:CJV17 CTK12:CTR17 DDG12:DDN17 DNC12:DNJ17 DWY12:DXF17 EGU12:EHB17 EQQ12:EQX17 FAM12:FAT17 FKI12:FKP17 FUE12:FUL17 GEA12:GEH17 GNW12:GOD17 GXS12:GXZ17 HHO12:HHV17 HRK12:HRR17 IBG12:IBN17 ILC12:ILJ17 IUY12:IVF17 JEU12:JFB17 JOQ12:JOX17 JYM12:JYT17 KII12:KIP17 KSE12:KSL17 LCA12:LCH17 LLW12:LMD17 LVS12:LVZ17 MFO12:MFV17 MPK12:MPR17 MZG12:MZN17 NJC12:NJJ17 NSY12:NTF17 OCU12:ODB17 OMQ12:OMX17 OWM12:OWT17 PGI12:PGP17 PQE12:PQL17 QAA12:QAH17 QJW12:QKD17 QTS12:QTZ17 RDO12:RDV17 RNK12:RNR17 RXG12:RXN17 SHC12:SHJ17 SQY12:SRF17 TAU12:TBB17 TKQ12:TKX17 TUM12:TUT17 UEI12:UEP17 UOE12:UOL17 UYA12:UYH17 VHW12:VID17 VRS12:VRZ17 WBO12:WBV17 WLK12:WLR17 WVG12:WVN17 WLU11:WLU21 VSC11:VSC21 WVQ11:WVQ21 WBY11:WBY21 WVG19:WVN21 WLK19:WLR21 WBO19:WBV21 VRS19:VRZ21 VHW19:VID21 UYA19:UYH21 UOE19:UOL21 UEI19:UEP21 TUM19:TUT21 TKQ19:TKX21 TAU19:TBB21 SQY19:SRF21 SHC19:SHJ21 RXG19:RXN21 RNK19:RNR21 RDO19:RDV21 QTS19:QTZ21 QJW19:QKD21 QAA19:QAH21 PQE19:PQL21 PGI19:PGP21 OWM19:OWT21 OMQ19:OMX21 OCU19:ODB21 NSY19:NTF21 NJC19:NJJ21 MZG19:MZN21 MPK19:MPR21 MFO19:MFV21 LVS19:LVZ21 LLW19:LMD21 LCA19:LCH21 KSE19:KSL21 KII19:KIP21 JYM19:JYT21 JOQ19:JOX21 JEU19:JFB21 IUY19:IVF21 ILC19:ILJ21 IBG19:IBN21 HRK19:HRR21 HHO19:HHV21 GXS19:GXZ21 GNW19:GOD21 GEA19:GEH21 FUE19:FUL21 FKI19:FKP21 FAM19:FAT21 EQQ19:EQX21 EGU19:EHB21 DWY19:DXF21 DNC19:DNJ21 DDG19:DDN21 CTK19:CTR21 CJO19:CJV21 BZS19:BZZ21 BPW19:BQD21 BGA19:BGH21 AWE19:AWL21 AMI19:AMP21 ACM19:ACT21 SQ19:SX21 IU19:JB21 JE11:JE21 TA11:TA21 ACW11:ACW21 AMS11:AMS21 AWO11:AWO21 BGK11:BGK21 BQG11:BQG21 CAC11:CAC21 CJY11:CJY21 CTU11:CTU21 DDQ11:DDQ21 DNM11:DNM21 DXI11:DXI21 EHE11:EHE21 ERA11:ERA21 FAW11:FAW21 FKS11:FKS21 FUO11:FUO21 GEK11:GEK21 GOG11:GOG21 GYC11:GYC21 HHY11:HHY21 HRU11:HRU21 IBQ11:IBQ21 ILM11:ILM21 IVI11:IVI21 JFE11:JFE21 JPA11:JPA21 JYW11:JYW21 KIS11:KIS21 KSO11:KSO21 LCK11:LCK21 LMG11:LMG21 LWC11:LWC21 MFY11:MFY21 MPU11:MPU21 MZQ11:MZQ21 NJM11:NJM21 NTI11:NTI21 ODE11:ODE21 ONA11:ONA21 OWW11:OWW21 PGS11:PGS21 PQO11:PQO21 QAK11:QAK21 QKG11:QKG21 QUC11:QUC21 RDY11:RDY21 RNU11:RNU21 RXQ11:RXQ21 SHM11:SHM21 SRI11:SRI21 TBE11:TBE21 TLA11:TLA21 TUW11:TUW21 UES11:UES21 UOO11:UOO21 UYK11:UYK21 VIG11:VIG21">
      <formula1>"OK,NG,N/A"</formula1>
    </dataValidation>
    <dataValidation type="list" allowBlank="1" showInputMessage="1" showErrorMessage="1" sqref="G1:G9 G23:G65253">
      <formula1>$H$2:$H$5</formula1>
    </dataValidation>
    <dataValidation type="list" allowBlank="1" showInputMessage="1" showErrorMessage="1" sqref="F19:G22 F12:G17">
      <formula1>$A$5:$D$5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election activeCell="G18" sqref="G18"/>
    </sheetView>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3.125" style="98" customWidth="1"/>
    <col min="7" max="7" width="12.75" style="98" customWidth="1"/>
    <col min="8" max="8" width="15.25" style="100" customWidth="1"/>
    <col min="9" max="9" width="15.25" style="98" customWidth="1"/>
    <col min="10" max="10" width="13.875" style="99" hidden="1" customWidth="1"/>
    <col min="11" max="11" width="15.25" style="98" customWidth="1"/>
    <col min="12" max="16" width="15.25" style="98"/>
    <col min="17" max="17" width="0" style="98" hidden="1" customWidth="1"/>
    <col min="18" max="16384" width="15.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3" t="s">
        <v>52</v>
      </c>
      <c r="C2" s="143"/>
      <c r="D2" s="143"/>
      <c r="E2" s="143"/>
      <c r="F2" s="143"/>
      <c r="G2" s="143"/>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3" t="s">
        <v>53</v>
      </c>
      <c r="C3" s="143"/>
      <c r="D3" s="143"/>
      <c r="E3" s="143"/>
      <c r="F3" s="143"/>
      <c r="G3" s="143"/>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4" t="s">
        <v>64</v>
      </c>
      <c r="C4" s="144"/>
      <c r="D4" s="144"/>
      <c r="E4" s="144"/>
      <c r="F4" s="144"/>
      <c r="G4" s="144"/>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5" t="s">
        <v>28</v>
      </c>
      <c r="F5" s="145"/>
      <c r="G5" s="145"/>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COUNTIF(F11:G183,"Pass")</f>
        <v>0</v>
      </c>
      <c r="B6" s="95">
        <f>COUNTIF(F11:G630,"Fail")</f>
        <v>0</v>
      </c>
      <c r="C6" s="95">
        <f>E6-D6-B6-A6</f>
        <v>26</v>
      </c>
      <c r="D6" s="96">
        <f>COUNTIF(F11:G630,"N/A")</f>
        <v>0</v>
      </c>
      <c r="E6" s="146">
        <f>COUNTA(A11:A187)*2</f>
        <v>26</v>
      </c>
      <c r="F6" s="146"/>
      <c r="G6" s="146"/>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62</v>
      </c>
      <c r="G10" s="57" t="s">
        <v>63</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row>
    <row r="11" spans="1:257" s="89" customFormat="1" ht="12.75">
      <c r="A11" s="128"/>
      <c r="B11" s="128" t="s">
        <v>83</v>
      </c>
      <c r="C11" s="128"/>
      <c r="D11" s="128"/>
      <c r="E11" s="128"/>
      <c r="F11" s="128"/>
      <c r="G11" s="128"/>
      <c r="H11" s="128"/>
      <c r="I11" s="148"/>
    </row>
    <row r="12" spans="1:257" s="89" customFormat="1" ht="25.5">
      <c r="A12" s="106" t="str">
        <f>"ID-" &amp; (COUNTA(A$9:A11)+1)</f>
        <v>ID-2</v>
      </c>
      <c r="B12" s="106" t="s">
        <v>146</v>
      </c>
      <c r="C12" s="106" t="s">
        <v>145</v>
      </c>
      <c r="D12" s="106" t="s">
        <v>126</v>
      </c>
      <c r="E12" s="106"/>
      <c r="F12" s="106"/>
      <c r="G12" s="106"/>
      <c r="H12" s="106"/>
      <c r="I12" s="106"/>
    </row>
    <row r="13" spans="1:257" s="89" customFormat="1" ht="25.5">
      <c r="A13" s="106" t="str">
        <f>"ID-" &amp; (COUNTA(A$9:A12)+1)</f>
        <v>ID-3</v>
      </c>
      <c r="B13" s="106" t="s">
        <v>84</v>
      </c>
      <c r="C13" s="106" t="s">
        <v>85</v>
      </c>
      <c r="D13" s="106" t="s">
        <v>86</v>
      </c>
      <c r="E13" s="106"/>
      <c r="F13" s="106"/>
      <c r="G13" s="106"/>
      <c r="H13" s="106"/>
      <c r="I13" s="106"/>
    </row>
    <row r="14" spans="1:257" s="89" customFormat="1" ht="38.25">
      <c r="A14" s="106" t="str">
        <f>"ID-" &amp; (COUNTA(A$9:A13)+1)</f>
        <v>ID-4</v>
      </c>
      <c r="B14" s="106" t="s">
        <v>148</v>
      </c>
      <c r="C14" s="106" t="s">
        <v>85</v>
      </c>
      <c r="D14" s="106" t="s">
        <v>87</v>
      </c>
      <c r="E14" s="106"/>
      <c r="F14" s="106"/>
      <c r="G14" s="106"/>
      <c r="H14" s="106"/>
      <c r="I14" s="106"/>
    </row>
    <row r="15" spans="1:257" s="89" customFormat="1" ht="25.5">
      <c r="A15" s="106" t="str">
        <f>"ID-" &amp; (COUNTA(A$9:A14)+1)</f>
        <v>ID-5</v>
      </c>
      <c r="B15" s="106" t="s">
        <v>88</v>
      </c>
      <c r="C15" s="106" t="s">
        <v>89</v>
      </c>
      <c r="D15" s="106" t="s">
        <v>127</v>
      </c>
      <c r="E15" s="106"/>
      <c r="F15" s="106"/>
      <c r="G15" s="106"/>
      <c r="H15" s="106"/>
      <c r="I15" s="106"/>
    </row>
    <row r="16" spans="1:257" s="89" customFormat="1" ht="25.5">
      <c r="A16" s="106" t="str">
        <f>"ID-" &amp; (COUNTA(A$9:A15)+1)</f>
        <v>ID-6</v>
      </c>
      <c r="B16" s="106" t="s">
        <v>90</v>
      </c>
      <c r="C16" s="106" t="s">
        <v>91</v>
      </c>
      <c r="D16" s="106" t="s">
        <v>92</v>
      </c>
      <c r="E16" s="106"/>
      <c r="F16" s="106"/>
      <c r="G16" s="106"/>
      <c r="H16" s="106"/>
      <c r="I16" s="106"/>
    </row>
    <row r="17" spans="1:9" s="89" customFormat="1" ht="25.5">
      <c r="A17" s="106" t="str">
        <f>"ID-" &amp; (COUNTA(A$9:A16)+1)</f>
        <v>ID-7</v>
      </c>
      <c r="B17" s="106" t="s">
        <v>93</v>
      </c>
      <c r="C17" s="106" t="s">
        <v>94</v>
      </c>
      <c r="D17" s="106" t="s">
        <v>147</v>
      </c>
      <c r="E17" s="106"/>
      <c r="F17" s="106"/>
      <c r="G17" s="106"/>
      <c r="H17" s="106"/>
      <c r="I17" s="106"/>
    </row>
    <row r="18" spans="1:9" s="89" customFormat="1" ht="25.5">
      <c r="A18" s="106" t="str">
        <f>"ID-" &amp; (COUNTA(A$9:A17)+1)</f>
        <v>ID-8</v>
      </c>
      <c r="B18" s="106" t="s">
        <v>95</v>
      </c>
      <c r="C18" s="106" t="s">
        <v>96</v>
      </c>
      <c r="D18" s="106" t="s">
        <v>97</v>
      </c>
      <c r="E18" s="106"/>
      <c r="F18" s="106"/>
      <c r="G18" s="106"/>
      <c r="H18" s="106"/>
      <c r="I18" s="106"/>
    </row>
    <row r="19" spans="1:9" s="89" customFormat="1" ht="25.5">
      <c r="A19" s="106" t="str">
        <f>"ID-" &amp; (COUNTA(A$9:A18)+1)</f>
        <v>ID-9</v>
      </c>
      <c r="B19" s="106" t="s">
        <v>98</v>
      </c>
      <c r="C19" s="106" t="s">
        <v>99</v>
      </c>
      <c r="D19" s="106" t="s">
        <v>100</v>
      </c>
      <c r="E19" s="106"/>
      <c r="F19" s="106"/>
      <c r="G19" s="106"/>
      <c r="H19" s="106"/>
      <c r="I19" s="106"/>
    </row>
    <row r="20" spans="1:9" s="89" customFormat="1" ht="25.5">
      <c r="A20" s="106" t="str">
        <f>"ID-" &amp; (COUNTA(A$9:A19)+1)</f>
        <v>ID-10</v>
      </c>
      <c r="B20" s="106" t="s">
        <v>101</v>
      </c>
      <c r="C20" s="106" t="s">
        <v>102</v>
      </c>
      <c r="D20" s="106" t="s">
        <v>103</v>
      </c>
      <c r="E20" s="106"/>
      <c r="F20" s="106"/>
      <c r="G20" s="106"/>
      <c r="H20" s="106"/>
      <c r="I20" s="106"/>
    </row>
    <row r="21" spans="1:9" s="89" customFormat="1" ht="25.5">
      <c r="A21" s="106" t="str">
        <f>"ID-" &amp; (COUNTA(A$9:A20)+1)</f>
        <v>ID-11</v>
      </c>
      <c r="B21" s="106" t="s">
        <v>104</v>
      </c>
      <c r="C21" s="106" t="s">
        <v>105</v>
      </c>
      <c r="D21" s="106" t="s">
        <v>106</v>
      </c>
      <c r="E21" s="106"/>
      <c r="F21" s="106"/>
      <c r="G21" s="106"/>
      <c r="H21" s="106"/>
      <c r="I21" s="106"/>
    </row>
    <row r="22" spans="1:9" s="89" customFormat="1" ht="12.75">
      <c r="A22" s="106" t="str">
        <f>"ID-" &amp; (COUNTA(A$9:A21)+1)</f>
        <v>ID-12</v>
      </c>
      <c r="B22" s="106" t="s">
        <v>107</v>
      </c>
      <c r="C22" s="106" t="s">
        <v>108</v>
      </c>
      <c r="D22" s="106" t="s">
        <v>109</v>
      </c>
      <c r="E22" s="106"/>
      <c r="F22" s="106"/>
      <c r="G22" s="106"/>
      <c r="H22" s="106"/>
      <c r="I22" s="106"/>
    </row>
    <row r="23" spans="1:9" s="89" customFormat="1" ht="12.75">
      <c r="A23" s="106" t="str">
        <f>"ID-" &amp; (COUNTA(A$9:A22)+1)</f>
        <v>ID-13</v>
      </c>
      <c r="B23" s="106" t="s">
        <v>110</v>
      </c>
      <c r="C23" s="106" t="s">
        <v>111</v>
      </c>
      <c r="D23" s="106" t="s">
        <v>112</v>
      </c>
      <c r="E23" s="106"/>
      <c r="F23" s="106"/>
      <c r="G23" s="106"/>
      <c r="H23" s="106"/>
      <c r="I23" s="106"/>
    </row>
    <row r="24" spans="1:9" s="89" customFormat="1" ht="25.5">
      <c r="A24" s="106" t="str">
        <f>"ID-" &amp; (COUNTA(A$9:A23)+1)</f>
        <v>ID-14</v>
      </c>
      <c r="B24" s="106" t="s">
        <v>113</v>
      </c>
      <c r="C24" s="106" t="s">
        <v>114</v>
      </c>
      <c r="D24" s="106" t="s">
        <v>115</v>
      </c>
      <c r="E24" s="106"/>
      <c r="F24" s="106"/>
      <c r="G24" s="106"/>
      <c r="H24" s="106"/>
      <c r="I24" s="106"/>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5:G65255">
      <formula1>$H$2:$H$5</formula1>
    </dataValidation>
    <dataValidation type="list" allowBlank="1" showInputMessage="1" showErrorMessage="1" sqref="WLJ12:WLQ24 WBN12:WBU24 VRR12:VRY24 VHV12:VIC24 UXZ12:UYG24 UOD12:UOK24 UEH12:UEO24 TUL12:TUS24 TKP12:TKW24 TAT12:TBA24 SQX12:SRE24 SHB12:SHI24 RXF12:RXM24 RNJ12:RNQ24 RDN12:RDU24 QTR12:QTY24 QJV12:QKC24 PZZ12:QAG24 PQD12:PQK24 PGH12:PGO24 OWL12:OWS24 OMP12:OMW24 OCT12:ODA24 NSX12:NTE24 NJB12:NJI24 MZF12:MZM24 MPJ12:MPQ24 MFN12:MFU24 LVR12:LVY24 LLV12:LMC24 LBZ12:LCG24 KSD12:KSK24 KIH12:KIO24 JYL12:JYS24 JOP12:JOW24 JET12:JFA24 IUX12:IVE24 ILB12:ILI24 IBF12:IBM24 HRJ12:HRQ24 HHN12:HHU24 GXR12:GXY24 GNV12:GOC24 GDZ12:GEG24 FUD12:FUK24 FKH12:FKO24 FAL12:FAS24 EQP12:EQW24 EGT12:EHA24 DWX12:DXE24 DNB12:DNI24 DDF12:DDM24 CTJ12:CTQ24 CJN12:CJU24 BZR12:BZY24 BPV12:BQC24 BFZ12:BGG24 AWD12:AWK24 AMH12:AMO24 ACL12:ACS24 SP12:SW24 IT12:JA24 JD11:JD24 WVF12:WVM24 WVP11:WVP24 WLT11:WLT24 WBX11:WBX24 VSB11:VSB24 VIF11:VIF24 UYJ11:UYJ24 UON11:UON24 UER11:UER24 TUV11:TUV24 TKZ11:TKZ24 TBD11:TBD24 SRH11:SRH24 SHL11:SHL24 RXP11:RXP24 RNT11:RNT24 RDX11:RDX24 QUB11:QUB24 QKF11:QKF24 QAJ11:QAJ24 PQN11:PQN24 PGR11:PGR24 OWV11:OWV24 OMZ11:OMZ24 ODD11:ODD24 NTH11:NTH24 NJL11:NJL24 MZP11:MZP24 MPT11:MPT24 MFX11:MFX24 LWB11:LWB24 LMF11:LMF24 LCJ11:LCJ24 KSN11:KSN24 KIR11:KIR24 JYV11:JYV24 JOZ11:JOZ24 JFD11:JFD24 IVH11:IVH24 ILL11:ILL24 IBP11:IBP24 HRT11:HRT24 HHX11:HHX24 GYB11:GYB24 GOF11:GOF24 GEJ11:GEJ24 FUN11:FUN24 FKR11:FKR24 FAV11:FAV24 EQZ11:EQZ24 EHD11:EHD24 DXH11:DXH24 DNL11:DNL24 DDP11:DDP24 CTT11:CTT24 CJX11:CJX24 CAB11:CAB24 BQF11:BQF24 BGJ11:BGJ24 AWN11:AWN24 AMR11:AMR24 ACV11:ACV24 SZ11:SZ24 F12:G2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Security</vt:lpstr>
      <vt:lpstr>UI</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2015-12-06T13:30:56Z</dcterms:modified>
  <cp:category>BM</cp:category>
</cp:coreProperties>
</file>