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s>
  <externalReferences>
    <externalReference r:id="rId7"/>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s>
  <calcPr calcId="144525" iterate="1" iterateCount="10000" iterateDelta="1.0000000000000001E-5"/>
</workbook>
</file>

<file path=xl/calcChain.xml><?xml version="1.0" encoding="utf-8"?>
<calcChain xmlns="http://schemas.openxmlformats.org/spreadsheetml/2006/main">
  <c r="A26" i="10" l="1"/>
  <c r="A129" i="9" l="1"/>
  <c r="A128" i="9"/>
  <c r="A127" i="9"/>
  <c r="A126" i="9"/>
  <c r="A125" i="9"/>
  <c r="A124" i="9"/>
  <c r="A75" i="10" l="1"/>
  <c r="A74" i="10"/>
  <c r="A73" i="10"/>
  <c r="A72" i="10"/>
  <c r="A71" i="10"/>
  <c r="A70" i="10"/>
  <c r="A69" i="10"/>
  <c r="A68" i="10"/>
  <c r="A66" i="10"/>
  <c r="A65" i="10"/>
  <c r="A64" i="10"/>
  <c r="A63" i="10"/>
  <c r="A62" i="10"/>
  <c r="A61" i="10"/>
  <c r="A60" i="10"/>
  <c r="A59" i="10"/>
  <c r="A58" i="10"/>
  <c r="A57" i="10"/>
  <c r="A56" i="10"/>
  <c r="A55" i="10"/>
  <c r="A54" i="10"/>
  <c r="A53" i="10"/>
  <c r="A52" i="10"/>
  <c r="A50" i="10"/>
  <c r="A49" i="10"/>
  <c r="A48" i="10"/>
  <c r="A46" i="10"/>
  <c r="A45" i="10"/>
  <c r="A44" i="10"/>
  <c r="A42" i="10"/>
  <c r="A41" i="10"/>
  <c r="A40" i="10"/>
  <c r="A39" i="10"/>
  <c r="A38" i="10"/>
  <c r="A37" i="10"/>
  <c r="A36" i="10"/>
  <c r="A35" i="10"/>
  <c r="A33" i="10"/>
  <c r="A32" i="10"/>
  <c r="A31" i="10"/>
  <c r="A30" i="10"/>
  <c r="A29" i="10"/>
  <c r="A28" i="10"/>
  <c r="A24" i="10"/>
  <c r="A23" i="10"/>
  <c r="A22" i="10"/>
  <c r="A20" i="10"/>
  <c r="A19" i="10"/>
  <c r="A18" i="10"/>
  <c r="A17" i="10"/>
  <c r="A16" i="10"/>
  <c r="A15" i="10"/>
  <c r="A14" i="10"/>
  <c r="A13" i="10"/>
  <c r="A12" i="10"/>
  <c r="D6" i="10"/>
  <c r="B6" i="10"/>
  <c r="A6" i="10"/>
  <c r="A119" i="9"/>
  <c r="A120" i="9"/>
  <c r="A121" i="9"/>
  <c r="A115" i="9"/>
  <c r="A111" i="9"/>
  <c r="A112" i="9"/>
  <c r="A110" i="9"/>
  <c r="A113" i="9"/>
  <c r="A122" i="9"/>
  <c r="A118" i="9"/>
  <c r="A117" i="9"/>
  <c r="A116" i="9"/>
  <c r="A114" i="9"/>
  <c r="A103" i="9"/>
  <c r="A97" i="9"/>
  <c r="A98" i="9"/>
  <c r="A108" i="9"/>
  <c r="A107" i="9"/>
  <c r="A106" i="9"/>
  <c r="A105" i="9"/>
  <c r="A104" i="9"/>
  <c r="A102" i="9"/>
  <c r="A101" i="9"/>
  <c r="A100" i="9"/>
  <c r="A99" i="9"/>
  <c r="A89" i="9"/>
  <c r="A84" i="9"/>
  <c r="A96" i="9"/>
  <c r="A95" i="9"/>
  <c r="A94" i="9"/>
  <c r="A93" i="9"/>
  <c r="A92" i="9"/>
  <c r="A91" i="9"/>
  <c r="A90" i="9"/>
  <c r="A88" i="9"/>
  <c r="A87" i="9"/>
  <c r="A86" i="9"/>
  <c r="A85" i="9"/>
  <c r="A74" i="9"/>
  <c r="A75" i="9"/>
  <c r="A82" i="9"/>
  <c r="A81" i="9"/>
  <c r="A80" i="9"/>
  <c r="A79" i="9"/>
  <c r="A78" i="9"/>
  <c r="A77" i="9"/>
  <c r="A76" i="9"/>
  <c r="A73" i="9"/>
  <c r="A72" i="9"/>
  <c r="A68" i="9"/>
  <c r="A67" i="9"/>
  <c r="A64" i="9"/>
  <c r="A63" i="9"/>
  <c r="A60" i="9"/>
  <c r="A59" i="9"/>
  <c r="A61" i="9"/>
  <c r="A62" i="9"/>
  <c r="A69" i="9"/>
  <c r="A70" i="9"/>
  <c r="A65" i="9"/>
  <c r="A66" i="9"/>
  <c r="A58" i="9"/>
  <c r="A56" i="9"/>
  <c r="A55" i="9"/>
  <c r="A54" i="9"/>
  <c r="A57" i="9"/>
  <c r="A53" i="9"/>
  <c r="A51" i="9"/>
  <c r="A50" i="9"/>
  <c r="A49" i="9"/>
  <c r="A48" i="9"/>
  <c r="A47" i="9"/>
  <c r="A46" i="9"/>
  <c r="A45" i="9"/>
  <c r="A44" i="9"/>
  <c r="A43" i="9"/>
  <c r="A42" i="9"/>
  <c r="A40" i="9"/>
  <c r="A39" i="9"/>
  <c r="A38" i="9"/>
  <c r="A36" i="9"/>
  <c r="A31" i="9"/>
  <c r="A32" i="9"/>
  <c r="A33" i="9"/>
  <c r="A29" i="9"/>
  <c r="A28" i="9"/>
  <c r="A27" i="9"/>
  <c r="A25" i="9"/>
  <c r="A35" i="9"/>
  <c r="A6" i="9"/>
  <c r="B6" i="9"/>
  <c r="D6" i="9"/>
  <c r="A12" i="9"/>
  <c r="E6" i="10" l="1"/>
  <c r="C6" i="10" s="1"/>
  <c r="C6" i="1" l="1"/>
  <c r="G12" i="5" l="1"/>
  <c r="E12" i="5"/>
  <c r="D12" i="5"/>
  <c r="G11" i="5"/>
  <c r="E11" i="5"/>
  <c r="D11" i="5"/>
  <c r="A13" i="9"/>
  <c r="A14" i="9"/>
  <c r="A15" i="9"/>
  <c r="A16" i="9"/>
  <c r="A17" i="9"/>
  <c r="A18" i="9"/>
  <c r="C3" i="5"/>
  <c r="C4" i="5"/>
  <c r="C5" i="5" s="1"/>
  <c r="D3" i="2"/>
  <c r="D4" i="2"/>
  <c r="A154" i="9" l="1"/>
  <c r="G13" i="5"/>
  <c r="D13" i="5"/>
  <c r="E13" i="5"/>
  <c r="H12" i="5"/>
  <c r="A155" i="9" l="1"/>
  <c r="F12" i="5"/>
  <c r="A156" i="9" l="1"/>
  <c r="A157" i="9" l="1"/>
  <c r="A158" i="9" s="1"/>
  <c r="A159" i="9" s="1"/>
  <c r="A161" i="9" l="1"/>
  <c r="A162" i="9" s="1"/>
  <c r="A163" i="9" s="1"/>
  <c r="A164" i="9" l="1"/>
  <c r="A165" i="9" s="1"/>
  <c r="A166" i="9" s="1"/>
  <c r="A167" i="9" s="1"/>
  <c r="A168" i="9" s="1"/>
  <c r="A169" i="9" s="1"/>
  <c r="A170" i="9" s="1"/>
  <c r="A171" i="9" s="1"/>
  <c r="A172" i="9" s="1"/>
  <c r="A173" i="9" s="1"/>
  <c r="E6" i="9" l="1"/>
  <c r="H11" i="5" s="1"/>
  <c r="H13" i="5" s="1"/>
  <c r="C6" i="9" l="1"/>
  <c r="F11" i="5" s="1"/>
  <c r="F13" i="5" s="1"/>
  <c r="E15" i="5"/>
  <c r="E16" i="5"/>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Tsubaki Yukino</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sharedStrings.xml><?xml version="1.0" encoding="utf-8"?>
<sst xmlns="http://schemas.openxmlformats.org/spreadsheetml/2006/main" count="798" uniqueCount="674">
  <si>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</si>
  <si>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</si>
  <si>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</si>
  <si>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</si>
  <si>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</si>
  <si>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</si>
  <si>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</si>
  <si>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</si>
  <si>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</si>
  <si>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</si>
  <si>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</si>
  <si>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</si>
  <si>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</si>
  <si>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</si>
  <si>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</si>
  <si>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</si>
  <si>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</si>
  <si>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</si>
  <si>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</si>
  <si>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</si>
  <si>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</si>
  <si>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</si>
  <si>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</si>
  <si>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</si>
  <si>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</si>
  <si>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</si>
  <si>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</si>
  <si>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</si>
  <si>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</si>
  <si>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</si>
  <si>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</si>
  <si>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</si>
  <si>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</si>
  <si>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</si>
  <si>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</si>
  <si>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</si>
  <si>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</si>
  <si>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</si>
  <si>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</si>
  <si>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</si>
  <si>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</si>
  <si>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</si>
  <si>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</si>
  <si>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</si>
  <si>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</si>
  <si>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</si>
  <si>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</si>
  <si>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</si>
  <si>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</si>
  <si>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</si>
  <si>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</si>
  <si>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</si>
  <si>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</si>
  <si>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</si>
  <si>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</si>
  <si>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</si>
  <si>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</si>
  <si>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</si>
  <si>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</si>
  <si>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</si>
  <si>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</si>
  <si>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</si>
  <si>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</si>
  <si>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Facebook</t>
  </si>
  <si>
    <t>When user login with wrong user name</t>
  </si>
  <si>
    <t>When user login with non-existence user name</t>
  </si>
  <si>
    <t>When user login with wrong password</t>
  </si>
  <si>
    <t>Check "Login" button</t>
  </si>
  <si>
    <t>1. Enter the admin page
2. Click on "Login" button</t>
  </si>
  <si>
    <t>When user input correct username and password</t>
  </si>
  <si>
    <t>1.The admin page is displayed 
2. Logged in successfully, The "User management" page is displayed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</si>
  <si>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</si>
  <si>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</si>
  <si>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</si>
  <si>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</si>
  <si>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</si>
  <si>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</si>
  <si>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Verify that password is encoded</t>
  </si>
  <si>
    <t>1. Enter the admin page
2. Input data to "Password" field</t>
  </si>
  <si>
    <t>1.The admin page is displayed 
2. Data is encoded</t>
  </si>
  <si>
    <t>When user search a keyword</t>
  </si>
  <si>
    <t>When user search a blank</t>
  </si>
  <si>
    <t>1.Homepage is displayed 
2. "" is displayed in search text box
3. Search Result page is displayed</t>
  </si>
  <si>
    <t>When user search max length phrase</t>
  </si>
  <si>
    <t>1.Homepage is displayed 
2. Input data is displayed in search text box
3. Search Result page is displayed</t>
  </si>
  <si>
    <t>When user search over max length phrase</t>
  </si>
  <si>
    <t>1.Homepage is displayed 
2. First [maxlength] of input data is displayed in search text box
3. Search Result page is displayed</t>
  </si>
  <si>
    <t>Admin_Function</t>
  </si>
  <si>
    <t>Integration Logout with Login</t>
  </si>
  <si>
    <t>Check user logout when user logout with "Logout" link</t>
  </si>
  <si>
    <t>[Account Management Module- 12]</t>
  </si>
  <si>
    <t>[Account Management Module-15]</t>
  </si>
  <si>
    <t>Forgot Password</t>
  </si>
  <si>
    <t>[Account Management Module-85]</t>
  </si>
  <si>
    <t xml:space="preserve">When user register account </t>
  </si>
  <si>
    <t>When user register account then login system</t>
  </si>
  <si>
    <t>When user login with registered account</t>
  </si>
  <si>
    <t>Integration Register with Login</t>
  </si>
  <si>
    <t>When user forgot password and want to get new password</t>
  </si>
  <si>
    <t>When user forgot password and want to get back</t>
  </si>
  <si>
    <t xml:space="preserve">1.The Homepage is displayed 
2. Login page is displayed
3. Forgot password form is displayed
</t>
  </si>
  <si>
    <t>When user login with new password</t>
  </si>
  <si>
    <t>[User_login- 14]</t>
  </si>
  <si>
    <t>Check "Edit profile" button</t>
  </si>
  <si>
    <t>Dandelion</t>
  </si>
  <si>
    <t>DDL</t>
  </si>
  <si>
    <t>ManhLNSE02619</t>
  </si>
  <si>
    <t>ChinhVCSE02585</t>
  </si>
  <si>
    <t>DDL_User Unit Test Case_v1.0_EN</t>
  </si>
  <si>
    <t xml:space="preserve">List enviroment requires in this system
1. Server: 
2. Database server: Neo4j
3. Browser: Google Chrome 40, Mozzila Firefox 30
4. Operation System: Window 8.1 Professional 64 bit </t>
  </si>
  <si>
    <t>Execute all Registered User unit test cases and passed</t>
  </si>
  <si>
    <t>Execute all Admin unit test cases
 and passed</t>
  </si>
  <si>
    <t>Result Chorme version 40</t>
  </si>
  <si>
    <t>Result Firefox version 30</t>
  </si>
  <si>
    <t>1. Go to dandelion.com
2. Click on Login button in header</t>
  </si>
  <si>
    <t>1. Homepage is displayed
2. Login page is displayed</t>
  </si>
  <si>
    <t>1. Go to dandelion.com
2. Click on Login button in header
3. Click on Forgot Password hyperlink</t>
  </si>
  <si>
    <t>1. Homepage is displayed
2. Login page is displayed
3. Forgot Password page is displayed</t>
  </si>
  <si>
    <t>1. Go to dandelion.com
2. Click on Login button in header
3. Click on Login with Facebook button
4. Click Accept</t>
  </si>
  <si>
    <t>1. Homepage is displayed
2. Login page is displayed
3. Redirect user to Facebook
4. User logged in with facebook and redirect user to homepage</t>
  </si>
  <si>
    <t>Message Rules</t>
  </si>
  <si>
    <t>Description Vietnam</t>
  </si>
  <si>
    <t>Description English</t>
  </si>
  <si>
    <t>MS01</t>
  </si>
  <si>
    <t>Bạn chưa nhập Email</t>
  </si>
  <si>
    <t>MS02</t>
  </si>
  <si>
    <t>Email sai định dạng</t>
  </si>
  <si>
    <t>MS03</t>
  </si>
  <si>
    <t>Bạn chưa nhập tài khoản hoặc email</t>
  </si>
  <si>
    <t>MS04</t>
  </si>
  <si>
    <t>Bạn chưa nhập mật khẩu</t>
  </si>
  <si>
    <t>MS05</t>
  </si>
  <si>
    <t>Mật khẩu không giống nhau</t>
  </si>
  <si>
    <t>MS06</t>
  </si>
  <si>
    <t>Sai mật khẩu hoặc tài khoản không tồn tại</t>
  </si>
  <si>
    <t>MS07</t>
  </si>
  <si>
    <t>Tên tài khoản tối thiểu 8 kí tự</t>
  </si>
  <si>
    <t>MS08</t>
  </si>
  <si>
    <t>Tên tài khoản tối đa 20 kí tự</t>
  </si>
  <si>
    <t>MS09</t>
  </si>
  <si>
    <t>Tên tài khoản chỉ gồm chữ và số</t>
  </si>
  <si>
    <t>MS10</t>
  </si>
  <si>
    <t>Bạn chưa nhập tên</t>
  </si>
  <si>
    <t>MS11</t>
  </si>
  <si>
    <t>Tài khoản bị khóa hoặc chưa xác nhận Email!</t>
  </si>
  <si>
    <t>MS12</t>
  </si>
  <si>
    <t>Mật khẩu phải từ 5 đến 50 kí tự</t>
  </si>
  <si>
    <t>MS13</t>
  </si>
  <si>
    <t>Tên đầy đủ phải từ 6 đến 20 kí tự</t>
  </si>
  <si>
    <t>MS14</t>
  </si>
  <si>
    <t>Tên dự án tối thiểu 10 kí tự</t>
  </si>
  <si>
    <t>MS15</t>
  </si>
  <si>
    <t>Tên dự án tối đa 60 kí tự</t>
  </si>
  <si>
    <t>MS16</t>
  </si>
  <si>
    <t>Bạn chưa nhập tên dự án</t>
  </si>
  <si>
    <t>MS17</t>
  </si>
  <si>
    <t>Phải là chữ số và lớn hơn 1,000,000</t>
  </si>
  <si>
    <t>MS18</t>
  </si>
  <si>
    <t>Bạn chưa nhập số tiền gây quỹ</t>
  </si>
  <si>
    <t>MS19</t>
  </si>
  <si>
    <t>Xin hãy xem lại trang thông tin cơ bản, các trường (kể cả ảnh dự án) PHẢI được điền đầy đủ và hợp lệ
Xin hãy xem lại trang câu chuyện! Các trường PHẢI được nhập đầy đủ (trừ video)</t>
  </si>
  <si>
    <t>MS20</t>
  </si>
  <si>
    <t>Mô tả ngắn phải từ 30 đến 135 kí tự</t>
  </si>
  <si>
    <t>MS21</t>
  </si>
  <si>
    <t>Bạn chưa nhập mô tả ngắn</t>
  </si>
  <si>
    <t>MS22</t>
  </si>
  <si>
    <t>Mô tả ít nhất 135 kí tự</t>
  </si>
  <si>
    <t>MS23</t>
  </si>
  <si>
    <t>Tiêu đề ít nhất 10 ký tự</t>
  </si>
  <si>
    <t>MS24</t>
  </si>
  <si>
    <t>Mô tả ít nhất 30 kí tự</t>
  </si>
  <si>
    <t>MS25</t>
  </si>
  <si>
    <t>Câu hỏi ít nhất 10 ký tự</t>
  </si>
  <si>
    <t>MS26</t>
  </si>
  <si>
    <t>Câu trả lời hỏi ít nhất 10 ký tự</t>
  </si>
  <si>
    <t>MS27</t>
  </si>
  <si>
    <t>Bình luận tối thiểu từ 10 đến 500 kí tự.</t>
  </si>
  <si>
    <t>MS28</t>
  </si>
  <si>
    <t>MS29</t>
  </si>
  <si>
    <t>MS30</t>
  </si>
  <si>
    <t>MS31</t>
  </si>
  <si>
    <r>
      <t xml:space="preserve">1. Homepage is displayed
2. Login panel is displayed
3. Display message: </t>
    </r>
    <r>
      <rPr>
        <b/>
        <sz val="10"/>
        <rFont val="Tahoma"/>
        <family val="2"/>
      </rPr>
      <t>MS02</t>
    </r>
    <r>
      <rPr>
        <sz val="10"/>
        <rFont val="Tahoma"/>
        <family val="2"/>
      </rPr>
      <t xml:space="preserve"> </t>
    </r>
  </si>
  <si>
    <t>1. Go to dandelion.com
2. Click on Login button in header
3. Input:
   - User name: "email0@gmail.com"
   - Password: "a"</t>
  </si>
  <si>
    <t>1. Go to dandelion.com
2. Click on Login button in header
3. Input:
   - User name: "username@gmail.com"
   - Password: "123456"
4. Click Login or press Enter</t>
  </si>
  <si>
    <t>1. Go to dandelion.com
2. Click on Login button in header
3. Input "!@#$%^&amp;*()" to User name text box</t>
  </si>
  <si>
    <r>
      <t xml:space="preserve">1. Homepage is displayed
2. Login page is displayed
3. 
- "username@gmail.com" is displayed in user name text box
- "••••••" is displayed in password text box
3. Display message: </t>
    </r>
    <r>
      <rPr>
        <b/>
        <sz val="10"/>
        <rFont val="Tahoma"/>
        <family val="2"/>
      </rPr>
      <t>MS06</t>
    </r>
    <r>
      <rPr>
        <sz val="10"/>
        <rFont val="Tahoma"/>
        <family val="2"/>
      </rPr>
      <t xml:space="preserve"> </t>
    </r>
  </si>
  <si>
    <r>
      <t xml:space="preserve">1. Homepage is displayed
2. Login page is displayed
3. Display message: </t>
    </r>
    <r>
      <rPr>
        <b/>
        <sz val="10"/>
        <rFont val="Tahoma"/>
        <family val="2"/>
      </rPr>
      <t>MS12</t>
    </r>
    <r>
      <rPr>
        <sz val="10"/>
        <rFont val="Tahoma"/>
        <family val="2"/>
      </rPr>
      <t xml:space="preserve"> </t>
    </r>
  </si>
  <si>
    <t>1.Homepage is displayed 
2. "Dandelion" is displayed in search text box
3. Search Result page is displayed</t>
  </si>
  <si>
    <t>Search-1</t>
  </si>
  <si>
    <t>Search-2</t>
  </si>
  <si>
    <t>Search-3</t>
  </si>
  <si>
    <t>Search-4</t>
  </si>
  <si>
    <t>Search project</t>
  </si>
  <si>
    <t>1. Login the system with Member role.
2. Click or mouse hover Avatar menu in header
3. Click "Logout" link</t>
  </si>
  <si>
    <t>1. The Homepage is displayed
2. Avatar menu is showed
3. Logout user and redirect to Homepage</t>
  </si>
  <si>
    <t>1. Enter the website: dandelion.com
2. Click on Register button in header</t>
  </si>
  <si>
    <t>1.The Homepage is displayed 
2. Register page is displayed with "Register" form</t>
  </si>
  <si>
    <t>1. Enter the website: dandelion.com
2. Click on Register button in header
3. Input correct information
4. Click "Register" button</t>
  </si>
  <si>
    <t>1.The Homepage is displayed 
2. Register page is displayed with "Register" form
4. New account registered sucessfully</t>
  </si>
  <si>
    <t>1. Enter the website: dandelion.com
2. Click on Login button in header
3. Input information's account
4. Click on Login button</t>
  </si>
  <si>
    <t>1.The Homepage is displayed 
3. Login page is displayed
4. Logged in successfully</t>
  </si>
  <si>
    <t xml:space="preserve">1. Enter the website
2. Click on Login button in header
3. Click Forgot password hyperlink
</t>
  </si>
  <si>
    <t>1. Enter the website
2. Click on Login button in header
3. Click on "Forgot password" link
4. Input "chinhvcse02585@fpt.edu.vn"</t>
  </si>
  <si>
    <t>1.The Homepage is displayed 
2. Login page is displayed
3. Forgot password form is displayed
4. New password is sent to email "chinhvcse02585@fpt.edu.vn"</t>
  </si>
  <si>
    <t>1. Enter the website: dandelion.com
2. Click on Login button in header
3. Input: 
Email: "chinhvcse02585@fpt.edu.vn"
Password: Enter password randomly generated and sent to email
4. Click Login button</t>
  </si>
  <si>
    <t>1.The Homepage is displayed 
2. Login page is displayed
4. Logged in successfully</t>
  </si>
  <si>
    <t>1. Enter the website: dandelion.com
2. Click on Login button
3. Input:
+ Email: "chinhvcse02585@fpt.edu.vn"
+ Password: "123456789"
4. Click on Login button
5. Click on Avatar menu
6. Click on Account button</t>
  </si>
  <si>
    <t>1.The Homepage is displayed 
2. The log in page is displayed
4. Logged in successfully
6. The Account page is displayed</t>
  </si>
  <si>
    <t>Check "Account" button</t>
  </si>
  <si>
    <t>1. Enter the website: dandelion.com
2. Click on Login button
3. Input:
+ Email: "chinhvcse02585@fpt.edu.vn"
+ Password: "123456789"
4. Click on Login button
5. Click on Avatar menu
6. Click on Edit profile button</t>
  </si>
  <si>
    <t>1.The Homepage is displayed 
2. The log in page is displayed
4. Logged in successfully
6. The Edit profile page is displayed</t>
  </si>
  <si>
    <t>Integration Login with Account, Edit profile</t>
  </si>
  <si>
    <t>Integration Login with Create Project</t>
  </si>
  <si>
    <t>Integration Login with Edit Project</t>
  </si>
  <si>
    <t>Integration Login with Project detail</t>
  </si>
  <si>
    <t>Integration Login with Back project</t>
  </si>
  <si>
    <t>Integration Login with Project management</t>
  </si>
  <si>
    <t>Integration Login with Message</t>
  </si>
  <si>
    <t>1. Login the website with Member role
2. Click on Create button in header</t>
  </si>
  <si>
    <t xml:space="preserve">1.The Homepage is displayed 
2. The create project page is displayed
</t>
  </si>
  <si>
    <t>Check "Create" button</t>
  </si>
  <si>
    <t>1. The Homepage is displayed
2. The Create Project page is displayed
3. Start button is disabled (locked)</t>
  </si>
  <si>
    <t>Check "Start" button  when user enter NOT enoungh all fields of create project form</t>
  </si>
  <si>
    <t>Check "Start" button  when user enter correct information</t>
  </si>
  <si>
    <t>1. The Homepage is displayed
2. The Create Project page is displayed
3. Project is created successfully and redirect to Edit Project page</t>
  </si>
  <si>
    <t>Test Edit Project Page when user create new project from Create Project Page</t>
  </si>
  <si>
    <r>
      <t xml:space="preserve">1. The Edit Project page is displayed
2. Display error message </t>
    </r>
    <r>
      <rPr>
        <b/>
        <sz val="10"/>
        <rFont val="Tahoma"/>
        <family val="2"/>
      </rPr>
      <t>MS19</t>
    </r>
  </si>
  <si>
    <t>1. The Homepage is displayed
2. The Create Project page is displayed
3. The Edit Project page is displayed with fields filled auto:
+ Category: "Truyện Tranh"
+ Project title: "Truyện Bựa"
+ Project pledge: "50000000"
4. Edit Project page is displayed</t>
  </si>
  <si>
    <t>1. Login the website with Member role
2. Click Create button in Header
3. Click Start button on Create Project Page</t>
  </si>
  <si>
    <t>1. Login the website with Member role
2. Click Create button in Header
3. Input correct  information
+ Category: "Truyện Tranh"
+ Project title: "Truyện Bựa"
+ Project pledge: "50000000"
4. Click "Start" button</t>
  </si>
  <si>
    <t>Check "Submit for review" button when user do NOT enter any fields of Edit Project page</t>
  </si>
  <si>
    <r>
      <t xml:space="preserve">1. The Edit Project page is displayed
3. Display error message </t>
    </r>
    <r>
      <rPr>
        <b/>
        <sz val="10"/>
        <rFont val="Tahoma"/>
        <family val="2"/>
      </rPr>
      <t>MS19</t>
    </r>
  </si>
  <si>
    <t>Check "Submit for review" button when user enter NOT enoungh fields required of edit project form</t>
  </si>
  <si>
    <t>Check "Basic" tab</t>
  </si>
  <si>
    <t>1. Go to the Edit Project page
2. Click Submit for review button</t>
  </si>
  <si>
    <t>1. Go to the Edit Project page
2. Input NOT enough fields is required
3. Click Submit for review button</t>
  </si>
  <si>
    <t xml:space="preserve">1. Go to the Edit Project page
2. Click Basic tab
</t>
  </si>
  <si>
    <t>1. The Edit Project page is displayed
2. Content of Basic tab is displayed</t>
  </si>
  <si>
    <t xml:space="preserve">1. Go to the Edit Project page
2. Click Reward tab
</t>
  </si>
  <si>
    <t xml:space="preserve">1. The Edit Project page is displayed
2. Content of Reward tab is displayed
</t>
  </si>
  <si>
    <t>Check "Reward" tab</t>
  </si>
  <si>
    <t>Check "Story" tab</t>
  </si>
  <si>
    <t xml:space="preserve">1. Go to the Edit Project page
2. Click Story tab
</t>
  </si>
  <si>
    <t xml:space="preserve">1. The Edit Project page is displayed
2. Content of Story tab is displayed
</t>
  </si>
  <si>
    <t>Check "Update" tab</t>
  </si>
  <si>
    <t>Check "Q&amp;A" tab</t>
  </si>
  <si>
    <t xml:space="preserve">1. Go to the Edit Project page
2. Click Update tab
</t>
  </si>
  <si>
    <t xml:space="preserve">1. The Edit Project page is displayed
2. Content of Update tab is displayed
</t>
  </si>
  <si>
    <t xml:space="preserve">1. Go to the Edit Project page
2. Click Q&amp;A tab
</t>
  </si>
  <si>
    <t xml:space="preserve">1. The Edit Project page is displayed
2. Content of Q&amp;A tab is displayed
</t>
  </si>
  <si>
    <t>Check "Discard" button</t>
  </si>
  <si>
    <t>Check "Save" button</t>
  </si>
  <si>
    <t xml:space="preserve">1. Go to the Edit Project page
2. Add or edit information
3. Click on Discard button
</t>
  </si>
  <si>
    <t xml:space="preserve">1. The Edit Project page is displayed
2. Discard/Save button is showed
3. Clear all of information recent add or edit information NOT save
</t>
  </si>
  <si>
    <t xml:space="preserve">1. Go to the Edit Project page
2. Add or edit information
3. Click on Save button
</t>
  </si>
  <si>
    <t xml:space="preserve">1. The Edit Project page is displayed
2. Discard/Save button is showed
3. Save all of information added or edited
</t>
  </si>
  <si>
    <t>Check Back this project button when user is NOT logged in</t>
  </si>
  <si>
    <t>Check Back this project button when user logged in</t>
  </si>
  <si>
    <t>Check "Ask a question"button when user logged in website</t>
  </si>
  <si>
    <t>Check "Ask a question" button when user is NOT logged in website</t>
  </si>
  <si>
    <t>Check Remind button when user logged in website</t>
  </si>
  <si>
    <t>Check Remind button when user is NOT logged in website</t>
  </si>
  <si>
    <t>Check creator link when user logged in website</t>
  </si>
  <si>
    <t>Check creator link when user is NOT logged in website</t>
  </si>
  <si>
    <t>Check Comment form when user is NOT logged in website</t>
  </si>
  <si>
    <t>Check Comment form when user logged in website</t>
  </si>
  <si>
    <t>Check "Campaign" tab</t>
  </si>
  <si>
    <t>Check "Comment" tab</t>
  </si>
  <si>
    <t>Check "List backer" tab</t>
  </si>
  <si>
    <t xml:space="preserve">1. The Project detail page is displayed
2. The Log in page is displayed
</t>
  </si>
  <si>
    <t xml:space="preserve">1. Go to theProject detail page
2. Click on creator link
</t>
  </si>
  <si>
    <t xml:space="preserve">1. Log in website with Member role
2. Go to the Project detail page
3. Click on creator link
</t>
  </si>
  <si>
    <t xml:space="preserve">1. User logged in successfull
2. The Project detail page is displayed
3. The Public Profile page of creator is displayed
</t>
  </si>
  <si>
    <t xml:space="preserve">1. Go to the Project detail page
2. Click on Remind button
</t>
  </si>
  <si>
    <t>1. The Project detail page is displayed
2. A form is displayed info: "Do you want to login to use this feature"
+ Click on Yes button, redirect to Login page
+ Click on No button, this form  will close</t>
  </si>
  <si>
    <t xml:space="preserve">1. Log in website with Member role
2. Go to the Project detail page
3. Click on Remind button
</t>
  </si>
  <si>
    <t>1. User logged in successfull
2. The Project detail page is displayed
3. Project is reminded</t>
  </si>
  <si>
    <t xml:space="preserve">1. Go to the Project detailt page
2. Click on Back this project button
</t>
  </si>
  <si>
    <t xml:space="preserve">1. Log in website with Member role
2. Go to the Project detail page
3. Click on Back this project button
</t>
  </si>
  <si>
    <t>1. User logged in successfull
2. The Project detail page is displayed
3. Back project page is displayed</t>
  </si>
  <si>
    <t xml:space="preserve">1. Go to the Project detail page
2. Click Reward tab
</t>
  </si>
  <si>
    <t xml:space="preserve">1. Go to the Project detail page
2. Click Update tab
</t>
  </si>
  <si>
    <t xml:space="preserve">1. Go to the Project detail page
2. Click Campaign tab
3. Click on "Ask a question" button
</t>
  </si>
  <si>
    <t xml:space="preserve">1. Log in website with Member role
2. Go to the Project detail page
3. Click Campaign tab
4. Click on "Ask a question" button
</t>
  </si>
  <si>
    <t xml:space="preserve">1. Go to the Project detail page
2. Click Comment tab
</t>
  </si>
  <si>
    <t xml:space="preserve">1. Log in website with Member role
2. Go to the Project detail page
3. Click Comment tab
</t>
  </si>
  <si>
    <t>1. User logged in successfull
2. The Project detail page is displayed
3. Content of campaign tab is displayed
+ Comment form is displayed, user can comment</t>
  </si>
  <si>
    <t>1. The Project detail page is displayed
2. Content of comment tab is displayed
+ Comment form is hidden, can not see</t>
  </si>
  <si>
    <t>1. User logged in successfull
2. The Project detail page is displayed
3. Content of campaign tab is displayed
4. Question form is displayed</t>
  </si>
  <si>
    <t>1. The Project detail page is displayed
2. Content of campaign tab is displayed
3. "Ask a question" button is hidden, can not see</t>
  </si>
  <si>
    <t xml:space="preserve">1. The Project detail page is displayed
2. Content of Update tab is displayed
</t>
  </si>
  <si>
    <t xml:space="preserve">1. The Project detail page is displayed
2. Content of Reward tab is displayed
</t>
  </si>
  <si>
    <t xml:space="preserve">1. The Project detail page is displayed
2. Content of Comment tab is displayed
</t>
  </si>
  <si>
    <t xml:space="preserve">1. Go to the Project detail page
2. Click List backer tab
</t>
  </si>
  <si>
    <t xml:space="preserve">1. The Project detail page is displayed
2. Content of List backer tab is displayed
</t>
  </si>
  <si>
    <t>Check the select reward when user is NOT logged in website</t>
  </si>
  <si>
    <t>Check the select reward when user logged in website</t>
  </si>
  <si>
    <t>1. The Project detail page is displayed
2. Content of campaign tab is displayed
3. A form is displayed info: "Do you want to login to use this feature"
+ Click on Yes button, redirect to Login page
+ Click on No button, this form  will close</t>
  </si>
  <si>
    <t>1. User logged in successfull
2. The Project detail page is displayed
3. Content of campaign tab is displayed
4. Back project page is displayed</t>
  </si>
  <si>
    <t>1. Log in website with Member role
2. Go to the Project detail page
3. Click Campaign tab
4. Select a reward and click</t>
  </si>
  <si>
    <t>Check "Report this project" button when user is NOT logged in website</t>
  </si>
  <si>
    <t>Check "Report this project" button when user logged in website</t>
  </si>
  <si>
    <t>1. Go to the Project detail page
2. Click Campaign tab
3. Click on Report this project button</t>
  </si>
  <si>
    <t>1. Log in website with Member role
2. Go to the Project detail page
3. Click Campaign tab
4. Click on Report this project button</t>
  </si>
  <si>
    <t>1. Go to the Project detail page
2. Click Campaign tab
3. Select a reward and click it</t>
  </si>
  <si>
    <t>1. User logged in successfull
2. The Project detail page is displayed
3. Content of campaign tab is displayed
4. Report form is displayed</t>
  </si>
  <si>
    <t>Check Continue button</t>
  </si>
  <si>
    <t xml:space="preserve">1. Log in website with Member role
2. Go to the Project detail page
3. Click on Back this project button
4. Select a reward and click Continue button
</t>
  </si>
  <si>
    <t>1. User logged in successfull
2. The Project detail page is displayed
3. Back project page is displayed
4. Payment project  is displayed</t>
  </si>
  <si>
    <t xml:space="preserve">1. Log in website with Member role
2. Go to the Project detail page
3. Click campain tab
4. Select a reward and click it
5. Select a reward and click Continue button
</t>
  </si>
  <si>
    <t>1. User logged in successfull
2. The Project detail page is displayed
3. Content of campain tab is displayed
4. Back project page is displayed
5. Payment project  is displayed</t>
  </si>
  <si>
    <t>Test Payment Project when user NOT fill any field and click Submit button</t>
  </si>
  <si>
    <t>1. Go to Payment Project Pape
2. Click Submit button</t>
  </si>
  <si>
    <r>
      <t xml:space="preserve">1. Payment Project Page is displayed </t>
    </r>
    <r>
      <rPr>
        <b/>
        <sz val="10"/>
        <rFont val="Tahoma"/>
        <family val="2"/>
      </rPr>
      <t xml:space="preserve">
</t>
    </r>
    <r>
      <rPr>
        <sz val="10"/>
        <rFont val="Tahoma"/>
        <family val="2"/>
      </rPr>
      <t>2. Submit button is hidden can not click</t>
    </r>
  </si>
  <si>
    <t>Test Payment Project when user input fullname is empty on "Name" field</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</si>
  <si>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</si>
  <si>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</si>
  <si>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Test Payment Project when user input a string smaller than 8 characters on "Name" field</t>
  </si>
  <si>
    <t>1. Go to Payment Project Page
2. Input: 
+ Name: "abc"
3. Click Submit button</t>
  </si>
  <si>
    <r>
      <t>1. Payment Project Page is displayed 
2. Display error message</t>
    </r>
    <r>
      <rPr>
        <b/>
        <sz val="10"/>
        <rFont val="Tahoma"/>
        <family val="2"/>
      </rPr>
      <t xml:space="preserve"> MS13
</t>
    </r>
    <r>
      <rPr>
        <sz val="10"/>
        <rFont val="Tahoma"/>
        <family val="2"/>
      </rPr>
      <t>3. Submit button is hidden can not click</t>
    </r>
  </si>
  <si>
    <t>Test Payment Project  when user input a string more than 20 characters on "Name" field</t>
  </si>
  <si>
    <t xml:space="preserve">1. Go to Payment Project Page
2. Input: 
+ Name: "abc1231231321321231321321313213213213213"
3. Click Submit button
</t>
  </si>
  <si>
    <t>Test Payment Project when user input incorrect format email on Email field</t>
  </si>
  <si>
    <t>1. Go to Payment Project Page
2. Input: 
+ Email: "chinhvcse02585"
3. Click Submit button</t>
  </si>
  <si>
    <r>
      <t>1. Payment Project Page is displayed 
2. Display error message</t>
    </r>
    <r>
      <rPr>
        <b/>
        <sz val="10"/>
        <rFont val="Tahoma"/>
        <family val="2"/>
      </rPr>
      <t xml:space="preserve"> MS02
</t>
    </r>
    <r>
      <rPr>
        <sz val="10"/>
        <rFont val="Tahoma"/>
        <family val="2"/>
      </rPr>
      <t>3. Submit button is hidden can not click</t>
    </r>
  </si>
  <si>
    <t>Test Payment Project  when user input address and phonenumber is empty on "Address" and  "Phonenumber" fields</t>
  </si>
  <si>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</si>
  <si>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</si>
  <si>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</si>
  <si>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</si>
  <si>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</si>
  <si>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NOT select method payment</t>
  </si>
  <si>
    <t>1. Go to Payment Project Page
2. Input correct info 
3. NOT select a bank
4. Click Submit button</t>
  </si>
  <si>
    <t>1. Payment Project Page is displayed 
4. Submit button is hidden can not click</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</si>
  <si>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</si>
  <si>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</si>
  <si>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</si>
  <si>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 xml:space="preserve">1. Homepage is displayed 
2. Avatar menu is showed
3. Created projects page is displayed and have not any project. </t>
  </si>
  <si>
    <t>1. Homepage is displayed 
2. Avatar menu is showed
3. Created projects page is displayed in status project draft with 2 projects:
+ Project A
+ Project B</t>
  </si>
  <si>
    <t>1. Homepage is displayed 
2. Avatar menu is showed
3. Created projects page is displayed in status project running with 2 projects:
+ Project C
+ Project D</t>
  </si>
  <si>
    <t>1. Homepage is displayed 
2. Avatar menu is showed
3. Created projects page is displayed in status project backed with 2 projects:
+ Project E
+ Project F</t>
  </si>
  <si>
    <t>1. Homepage is displayed 
2. Create Project Page is displayed
4. Project A is created and Redirect to Edit project Page is displayed
5. Avatar menu is showed
6. Project A is displayed in status projects draft</t>
  </si>
  <si>
    <t>1. Homepage is displayed 
2. Avatar menu is showed
3. Project A is displayed in status projects running</t>
  </si>
  <si>
    <t>1. Homepage is displayed 
2. Avatar menu is showed
3. Project A is displayed in status projects end date</t>
  </si>
  <si>
    <t>1. Homepage is displayed 
2. Avatar menu is showed
3. Created projects page is displayed in status project running with 2 projects:
+ Status draft: Project A, Project B
+ Status running: Project C, Project D
+ Statust end date: Project E, Project F</t>
  </si>
  <si>
    <t>1. Homepage is displayed 
2. Avatar menu is showed
3. Created projects page is displayed
+ Status draft: Project A, Project B, Project C, Project D
+ Show more button is hidden</t>
  </si>
  <si>
    <t>1. Homepage is displayed 
2. Avatar menu is showed
3. Created projects page is displayed
+ Status draft: Project A, Project B, Project C, Project D
+ Show more button is showed
4. 
+ Status draft: Project A, Project B, Project C, Project D, Project E
+ Show more button is hidden</t>
  </si>
  <si>
    <t>1. Homepage is displayed 
2. Avatar menu is showed
3. Created projects page is displayed
+ Status draft: Project A, Project B, Project C, Project D
+ Show more button is showed
4. List Backer Page is displayed
+ List Backer of project A is displayed in List Backer Page</t>
  </si>
  <si>
    <t>1. Homepage is displayed 
2. Avatar menu is showed
3. Created projects page is displayed
+ Status draft: Project A, Project B, Project C, Project D
+ Show more button is showed
4. Edit Project Page is displayed
+ Edit Project of project A is displayed in Edit Project Page</t>
  </si>
  <si>
    <t>Check Created Project when user HAVE NOT projects is created</t>
  </si>
  <si>
    <t>Check Created Project when user have projects is created in status draft in database</t>
  </si>
  <si>
    <t>Check Created Project when user have projects is created in status running in database</t>
  </si>
  <si>
    <t>1. Log in website with Member role
2. Click Avatar menu
3. Click Created projects button</t>
  </si>
  <si>
    <t>1. Log in website with Member role
2. Click Avatar menu
3. Click Created projects button
+ Have 2 project draft: Project A, Project B in database</t>
  </si>
  <si>
    <t>1. Log in website with Member role
2. Click Avatar menu
3. Click Created projects button
+ Have 2 project running: Project C, Project D in database</t>
  </si>
  <si>
    <t>1. Log in website with Member role
2. Click Avatar menu
3. Click Created projects button
+ Have 2 project end date:  Project E, Project F in database</t>
  </si>
  <si>
    <t>1. Log in website with Member role
2. Click Create button
3. Input correct information
+ Name project: project A
+ pledge: 1000000
+ Category: am nhac
4. Click Start button
5. Click Avatar menu
6. Click Created projects button</t>
  </si>
  <si>
    <t>1. Log in website with Member role
2. Click Avatar menu
3. Click Created projects button
+ Project approved by Admin and is NOT end date: Project A</t>
  </si>
  <si>
    <t>1. Log in website with Member role
2. Click Avatar menu
3. Click Created projects button
+ Project approved by Admin and is end date: Project A</t>
  </si>
  <si>
    <t>1. Log in website with Member role
2. Click Avatar menu
3. Click Created projects button
+ Have 2 project draft: Project A, Project B in database
+ Have 2 project running: Project C, Project D in database
+ Have 2 project end date: Project E, Project F in database</t>
  </si>
  <si>
    <t>1. Log in website with Member role
2. Click Avatar menu
3. Click Created projects button
+ Have 4 project draft: Project A, Project B, Project C, Project D in database</t>
  </si>
  <si>
    <t>1. Log in website with Member role
2. Click Avatar menu
3. Click Created projects button
+ Have 4 project draft: Project A, Project B, Project C, Project D, Project E in database
4. Click Show more button</t>
  </si>
  <si>
    <t>1. Log in website with Member role
2. Click Avatar menu
3. Click Created projects button
+ Have 4 project draft: Project A, Project B, Project C, Project D, Project E in database
4. Click Backer list button
+ Click Backer list button in Project A</t>
  </si>
  <si>
    <t>1. Log in website with Member role
2. Click Avatar menu
3. Click Created projects button
+ Have 4 project draft: Project A, Project B, Project C, Project D, Project E in database
4. Click Edit list button
+ Click Edit list button in Project A</t>
  </si>
  <si>
    <t>Check Created Project when user have projects is created in status project end date in database</t>
  </si>
  <si>
    <t>Check Created Project when user create a project at Create project Page but is NOT approve by Admin</t>
  </si>
  <si>
    <t>Check Created Project when user create a project at Create project Page and is approved by Admin</t>
  </si>
  <si>
    <t>Check Created Project when user create a project at Create project Page and is approved but Enddate</t>
  </si>
  <si>
    <t>Check Created Project when user have projects is created in status draft, running, end date in database</t>
  </si>
  <si>
    <t>Check Show more button in Created Project when number of projects is created in a status small less 5</t>
  </si>
  <si>
    <t>Check Show more button in Created Project when number of projects is created in a status more than 5</t>
  </si>
  <si>
    <t>Check Backer List  button in Created Project when user click backer list button in a project</t>
  </si>
  <si>
    <t>Check Edit  button in Created Project when user click edit button in a project</t>
  </si>
  <si>
    <t xml:space="preserve">1. Homepage is displayed 
2. Avatar menu is showed
3. Backed projects page is displayed and have not any project. </t>
  </si>
  <si>
    <t>1. Homepage is displayed 
2. Avatar menu is showed
3. Backed projects page is displayed with 2 projects:
+ Project A
+ Project B</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</si>
  <si>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</si>
  <si>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</si>
  <si>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</si>
  <si>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</si>
  <si>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</si>
  <si>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Check Backed Project when user HAVE NOT projects is backed</t>
  </si>
  <si>
    <t>Check Backed Project when user have projects is backed in database</t>
  </si>
  <si>
    <t>Check Show more button in Created Project when number of projects is backed in a status more than 5</t>
  </si>
  <si>
    <t>Check Show more button in Created Project when number of projects is backed in a status small less 5</t>
  </si>
  <si>
    <t>Check Created Project when user click on History backed button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</si>
  <si>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</si>
  <si>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</si>
  <si>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</si>
  <si>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</si>
  <si>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</si>
  <si>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</si>
  <si>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</si>
  <si>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Check Created Project when user back a project sucessfully at Back project Page</t>
  </si>
  <si>
    <t>Check Starred Project when user is NOT star any project</t>
  </si>
  <si>
    <t>Check Starred Project when user have projects is starred in database</t>
  </si>
  <si>
    <t>1. Log in website with Member role
2. Click Avatar menu
3. Click Backed projects button</t>
  </si>
  <si>
    <t>1. Log in website with Member role
2. Click Avatar menu
3. Click Backed projects button
+ Have 2 project backed: Project A, Project B in database</t>
  </si>
  <si>
    <t>1. Log in website with Member role
2. Click Avatar menu
3. Click Backed projects button
+ Have 4 project backed: Project A, Project B, Project C, Project D in database</t>
  </si>
  <si>
    <t>1. Log in website with Member role
2. Click Avatar menu
3. Click Backed projects button
+ Have 5 project backed: Project A, Project B, Project C, Project D, Project E in database
4. Click Show more button</t>
  </si>
  <si>
    <t>1. Log in website with Member role
2. Click Avatar menu
3. Click Backed projects button
+ Have 5 project backed: Project A, Project B, Project C, Project D, Project E in database
4. Click history backed button</t>
  </si>
  <si>
    <t>1. Log in website with Member role
2. Click Avatar menu
3. Click Starred projects button</t>
  </si>
  <si>
    <t>1. Log in website with Member role
2. Click Avatar menu
3. Click Starred projects button
+ Have 2 project: Project A, Project B in database</t>
  </si>
  <si>
    <t>1. Log in website with Member role
2. Click Avatar menu
3. Click Starred projects button
+ Have 4 project starred:  Project A, Project B, Project C, Project D in database</t>
  </si>
  <si>
    <t>1. Log in website with Member role
2. Click Avatar menu
3. Click Starred projects button
+ Have 5 project starred: Project A, Project B, Project C, Project D, Project E in database
4. Click Show more button</t>
  </si>
  <si>
    <t>1. Log in website with Member role
2. Click Avatar menu
3. Click Starred projects button
+ Have 5 project starred: Project A, Project B, Project C, Project D, Project E in database
4. Mouse over project A
5. Click delete (X) icon
6. Go to Project details of project A</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</si>
  <si>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</si>
  <si>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</si>
  <si>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</si>
  <si>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1. Message Page is displayed.
2. Popup New Message is displayed with the follwing list: 
+ To textbox
+ Title textbox
+ Content textarea
+ Sent button (disabled)</t>
  </si>
  <si>
    <t>1. Go to Message Page
2. Click on New Message button
3. Input:
+ To: "abc@gmail.com"
4. Input:
+ To: ""</t>
  </si>
  <si>
    <t>1. Message Page is displayed.
2. Popup New Message is displayed
+ Sent button (disabled)
4. 
+ Message error
+ Sent button (disabled)</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</si>
  <si>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</si>
  <si>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</si>
  <si>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</si>
  <si>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1. Go to Message Page</t>
  </si>
  <si>
    <t>1. Message Page is displayed.
 Receive a message with content:
+ From: "chinhvc"
+ Title: "This is title"
+ Content: "This is content of message"</t>
  </si>
  <si>
    <t xml:space="preserve">1. Go to Message Page
2. Click on Sent button
</t>
  </si>
  <si>
    <t>1. Message Page is displayed.
2. Message table filter message user sent and are displayed on message table
(Test filter message on database)</t>
  </si>
  <si>
    <t xml:space="preserve">1. Go to Message Page
2. Click on Toggle icon button
</t>
  </si>
  <si>
    <t>1. Message Page is displayed.
2. Side Right bar button is minimize only icon</t>
  </si>
  <si>
    <t xml:space="preserve">1. Go to Message Page
2. Click on Refesh icon button
</t>
  </si>
  <si>
    <t>1. Message Page is displayed.
2. Message table is refeshed</t>
  </si>
  <si>
    <t xml:space="preserve">1. Go to Message Page
2. Click on Delete button
</t>
  </si>
  <si>
    <t>1. Message Page is displayed.
2. Popup message is displyaled with no message is sellected</t>
  </si>
  <si>
    <t xml:space="preserve">1. Go to Message Page
2. Select message
+ Message A is selected
+ Message B is selected
3. Click on Delete button
</t>
  </si>
  <si>
    <t xml:space="preserve">1. Message Page is displayed.
2. Message is selected
+ Message A is selected
+ Message B is selected
3. Message is deleted in table and database
+ Message A is deleted in table
+ Message B is deleted in table
</t>
  </si>
  <si>
    <t>Check  Show more button in Starred Project when number of projects is starred in a status small less 5</t>
  </si>
  <si>
    <t>Check Show more button in Starred Project when number of projects is starred in a status more than 5</t>
  </si>
  <si>
    <t>Check  Delete button in Starred Project when user hover and click delete (X) icon of a project is starred</t>
  </si>
  <si>
    <t>Check  Starred Project when user click Remind button in Project Details</t>
  </si>
  <si>
    <t>Check Message view when message have read and unread</t>
  </si>
  <si>
    <t>Check Message when user click New Message button</t>
  </si>
  <si>
    <t>Check Message when user click New Message button and leave black all field</t>
  </si>
  <si>
    <t xml:space="preserve">Check Message with New Message form when user input To textbox is empty </t>
  </si>
  <si>
    <t xml:space="preserve">Check Message with New Message form when user input Content textarea is empty </t>
  </si>
  <si>
    <t>Check Message with New Message form when user input correct all of field in New message form and sent to another user</t>
  </si>
  <si>
    <t xml:space="preserve">Check Message when user receive a message form to another </t>
  </si>
  <si>
    <t>Check Message when user click Sent button</t>
  </si>
  <si>
    <t>Check Message when user click Delete button when user NOT select any message</t>
  </si>
  <si>
    <t>Check Message when user click Delete button when user select Message</t>
  </si>
  <si>
    <t>1. Message Page is displayed with have not record message in Message Table</t>
  </si>
  <si>
    <t>1. Go to Message Page
+ Message A: read
+ Message B: read
+ Message C: read</t>
  </si>
  <si>
    <t>1. Message Page is displayed with Message Table:
+ Message A: read (font bold)
+ Message B: read (font bold)
+ Message C: read (font bold)</t>
  </si>
  <si>
    <t>1. Log in website with Member role
2. Click on Avatar menu in Header
3. Click on Message</t>
  </si>
  <si>
    <t>1. Homepage is displayed 
2. Avatar menu is showed
3. Message Page is displayed</t>
  </si>
  <si>
    <t>Check Message view</t>
  </si>
  <si>
    <t>Check Message view when user HAVE NOT any message</t>
  </si>
  <si>
    <t>Check Message view when all of message are read</t>
  </si>
  <si>
    <t>Check New Message button</t>
  </si>
  <si>
    <t>Check New Message button when leave black all field</t>
  </si>
  <si>
    <t>Check Sent button in New message form when when user input correct all of field and sent to another user</t>
  </si>
  <si>
    <t>Check Sent button in  Message tool</t>
  </si>
  <si>
    <t>Check Toggle button in Message tool</t>
  </si>
  <si>
    <t>Check Refesh button in Message tool</t>
  </si>
  <si>
    <t>Check Delete button in Message when user NOT select any message</t>
  </si>
  <si>
    <t>Check Delete button in Message when user select message</t>
  </si>
  <si>
    <t>Log in</t>
  </si>
  <si>
    <t>1. Enter the admin page</t>
  </si>
  <si>
    <t>1.The admin page view form is displayed with the following informaion:
- "Username" field
- "Password" field
- Remember me button
- "Login" button
- Forgot password hyperlink</t>
  </si>
  <si>
    <t>1.The admin page is displayed 
2. Display error message
"The Username field is required" below the Username textbox
"The Password field is required" below the Password textbox</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</si>
  <si>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</si>
  <si>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</si>
  <si>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</si>
  <si>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</si>
  <si>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</si>
  <si>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</si>
  <si>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1. Enter the admin page
2. Input username "email0@gmail.com" password "123456", then click "Login" button</t>
  </si>
  <si>
    <t>1. Enter the admin page
2. Input username "email0@gmail.com" and password "fsdfs", then click "Login" button</t>
  </si>
  <si>
    <t>Admin Common module</t>
  </si>
  <si>
    <t xml:space="preserve">1. Admin Page is displayed with the following list:
- Header
- Right Side bar:
+ Avatar image
+ Logout button
+ Dashboard
+ User
+ Project
+ Backing
+ Category
+ Slider
+ Message
+ Report
- Content details left
+ Dashboard (default)
</t>
  </si>
  <si>
    <t>1. Enter the admin page
2. Click logout button in Right Slide bar</t>
  </si>
  <si>
    <t xml:space="preserve">1. Admin Page is displayed
2. Log in Page is displayed
</t>
  </si>
  <si>
    <t>1. Enter the admin page
2. Click Sidebar toggle button in Right Slide bar
3. Click Sidebar toggle button in Right Slide bar</t>
  </si>
  <si>
    <t>1. Admin Page is displayed
2. Sidebar is hidden
3. Siderbar is showed</t>
  </si>
  <si>
    <t>Admin Dashboard module</t>
  </si>
  <si>
    <t xml:space="preserve">1. Enter the admin page
2. Click Dashboard button in Right Slide bar
</t>
  </si>
  <si>
    <t>User Management module</t>
  </si>
  <si>
    <t>1. Enter the admin page
2. Click User button in Right Slide bar
3. Click Dashboard button in User menu</t>
  </si>
  <si>
    <t>1. Enter the admin page
2. Click User button in Right Slide bar
3. Click User list button in User menu</t>
  </si>
  <si>
    <t>1. Enter the admin page
2. Click User button in Right Slide bar
3. Click User list button in User menu
4. Select a user and click View button</t>
  </si>
  <si>
    <t>1. Enter the Userprofle Page
2. Click tab Profile
3. Click Active/Deactive button</t>
  </si>
  <si>
    <t>1. Enter the Userprofle Page
2. Click tab backed</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</si>
  <si>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</si>
  <si>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</si>
  <si>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</si>
  <si>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</si>
  <si>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1. Enter the admin page
2. Click Project button in Right Slide bar
3. Click Dashboard button in User menu</t>
  </si>
  <si>
    <t>1. Enter the admin page
2. Click Project button in Right Slide bar
3. Click Projects list  button in Project menu</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</si>
  <si>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</si>
  <si>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</si>
  <si>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1. Enter the Project details Page
2. Click  Approve/Suspend button</t>
  </si>
  <si>
    <t>1. Project detail Page is displayed
2. Project is approved/suspended and return Projects  list Page</t>
  </si>
  <si>
    <t>1. Enter the Userprofle Page
2. Click tab overview</t>
  </si>
  <si>
    <t>1. Userprofile Page is displayed
2. Overview of project is displayed</t>
  </si>
  <si>
    <t>1. Enter the Userprofle Page
2. Click tab campaign</t>
  </si>
  <si>
    <t>1. Userprofile Page is displayed
2. Campaign of project is displayed</t>
  </si>
  <si>
    <t>1. Enter the Userprofle Page
2. Click tab update</t>
  </si>
  <si>
    <t>1. Userprofile Page is displayed
2. Updates of project is displayed</t>
  </si>
  <si>
    <t>1. Enter the Userprofle Page
2. Click tab comment</t>
  </si>
  <si>
    <t>1. Userprofile Page is displayed
2. Comment of project is displayed</t>
  </si>
  <si>
    <t>Category Management module</t>
  </si>
  <si>
    <t>1. Enter the admin page
2. Click Category button in Right Slide bar</t>
  </si>
  <si>
    <t>1. Enter the admin page
2. Click Category button in Right Slide bar
3. Click Add New Category button
4. Fill correct information
5. Click Add button</t>
  </si>
  <si>
    <t>1. Enter the admin page
2. Click Category button in Right Slide bar
3. Click Active/Deactive button in a categroy</t>
  </si>
  <si>
    <t>Slider Management module</t>
  </si>
  <si>
    <t>1. Enter the admin page
2. Click Slider button in Right Slide bar</t>
  </si>
  <si>
    <t>1. Enter the admin page
2. Click Slider  button in Right Slide bar
3. Click Add New Slider button
4. Fill correct information
5. Click Add button</t>
  </si>
  <si>
    <t>1. Enter the admin page
2. Click Slider button in Right Slide bar
3. Click Active/Deactive button in a slider</t>
  </si>
  <si>
    <t>Message Management module</t>
  </si>
  <si>
    <t>1. Go to Message Page
+ Message A: unread
+ Message B: unread
+ Message C: unread</t>
  </si>
  <si>
    <t>1. Message Page is displayed with Message Table:
+ Message A: read (font normal)
+ Message B: read (font normal)
+ Message C: read (font normal)</t>
  </si>
  <si>
    <t xml:space="preserve">1. Go to Message Conversation Page
2. Click on title message A
3. Click on title message A
</t>
  </si>
  <si>
    <t xml:space="preserve">1. Message Conversation Page is displayed 2. Show content message A is showed
3. Show content message A is hidden
</t>
  </si>
  <si>
    <t>1. Go to Message Conversation Page
2. Click on title message A
3. Input: "abc"
4. Click sent button</t>
  </si>
  <si>
    <t>1. Message Conversation Page is displayed 2. Show content message A is showed
3. "abc" is displayed on textarea
4. Message is sent
(Check on database)</t>
  </si>
  <si>
    <t>Report Management module</t>
  </si>
  <si>
    <t>1. Enter the admin page
2. Click Report button in Right Slide bar
3. Click User button in Report menu</t>
  </si>
  <si>
    <t>1. Enter the admin page
2. Click Report button in Right Slide bar
3. Click Project button in Report menu</t>
  </si>
  <si>
    <t xml:space="preserve">1. Enter the admin page
2. Click Report button in Right Slide bar
3. Click User button in Report menu
4. Click View button in a record </t>
  </si>
  <si>
    <t xml:space="preserve">1. Enter the admin page
2. Click Report button in Right Slide bar
3. Click User button in Report menu
4. Click Confirmed button in a record </t>
  </si>
  <si>
    <t xml:space="preserve">1. Enter the admin page
2. Click Report button in Right Slide bar
3. Click User button in Report menu
4. Click Cancel button in a record </t>
  </si>
  <si>
    <t xml:space="preserve">1. Enter the admin page
2. Click Report button in Right Slide bar
3. Click Project button in Report menu
4. Click View button in a record </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</si>
  <si>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</si>
  <si>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</si>
  <si>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</si>
  <si>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</si>
  <si>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</si>
  <si>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</si>
  <si>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</si>
  <si>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</si>
  <si>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</si>
  <si>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</si>
  <si>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</si>
  <si>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</si>
  <si>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Check viewing "Login" form</t>
  </si>
  <si>
    <t>Check Admin view</t>
  </si>
  <si>
    <t>Check Logout button</t>
  </si>
  <si>
    <t>Check  Slidebar toggle button</t>
  </si>
  <si>
    <t>Check Admin when admin click Dashboard button in sidebar</t>
  </si>
  <si>
    <t>Check Active/Deactive User</t>
  </si>
  <si>
    <t>Check Tab backed in userprofile</t>
  </si>
  <si>
    <t>Check Approve/Suspend a project</t>
  </si>
  <si>
    <t>Check Tab overview in project detail</t>
  </si>
  <si>
    <t>Check Tab Campagin in project detail</t>
  </si>
  <si>
    <t>Check Tab updates in project detail</t>
  </si>
  <si>
    <t>Check Tab commnents in project detail</t>
  </si>
  <si>
    <t>Check Active/Deactive a Category</t>
  </si>
  <si>
    <t>1. Admin Page is displayed
2. Content about Slider is displayed with list following:
- Slider list Table
- Add new Slider
(Use database to Check data is correct/false)</t>
  </si>
  <si>
    <t>Check Active/Deactive a Slider</t>
  </si>
  <si>
    <t>Check Message view when admin HAVE NOT any message</t>
  </si>
  <si>
    <t>Check Message view when all of message are not read</t>
  </si>
  <si>
    <t>1. Message Page is displayed.
2. Message table filter message user sent and are displayed on message table
(Check filter message on database)</t>
  </si>
  <si>
    <t>Check Message Conversation when user click on a title message content</t>
  </si>
  <si>
    <t>Check Message Conversation when user input content and click sent button</t>
  </si>
  <si>
    <t>1. Admin Page is displayed
2. Dropdowlist is displayed with:
+ User
+ Project
3. Content about user report is displayed with list following:
- Report user table
(Use database to Check data is correct/false)
4. Redirect to userprofile</t>
  </si>
  <si>
    <t>Check Admin when admin click View in Project List table</t>
  </si>
  <si>
    <t>Check Admin when admin click Cancel button in Projects  list table</t>
  </si>
  <si>
    <t>1. Admin Page is displayed
2. Content about dashboard is displayed</t>
  </si>
  <si>
    <t>Check  User button in sidebar</t>
  </si>
  <si>
    <t>Check  User list button in User menu</t>
  </si>
  <si>
    <t>1. Admin Page is displayed
2. Dropdowlist is displayed with:
+ Dashboard
+ User list
3. Content about dashboard of user is displayed</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</si>
  <si>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</si>
  <si>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</si>
  <si>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</si>
  <si>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Check Project button in sidebar</t>
  </si>
  <si>
    <t>Check Projects List button in Project menu</t>
  </si>
  <si>
    <t>1. Admin Page is displayed
2. Dropdowlist is displayed with:
+ Dashboard
+ Projects list
3. Content about dashboard of project is displayed</t>
  </si>
  <si>
    <t>1. Admin Page is displayed
2. Dropdowlist is displayed with:
+ Dashboard
+ Projects list
3. Content about projects lists of project is displayed</t>
  </si>
  <si>
    <t>Check View button in Project list table</t>
  </si>
  <si>
    <t>Check Category button in sidebar</t>
  </si>
  <si>
    <t>Check Add new category button</t>
  </si>
  <si>
    <t>1. Admin Page is displayed
2. Content about Category is displayed</t>
  </si>
  <si>
    <t>1. Admin Page is displayed
2. Content about Category is displayed with list following:
- Category list Table
- Add new category
3. Popup Add new category form is displayed
5. Category is add to table</t>
  </si>
  <si>
    <t>1. Project detail Page is displayed
2. Project is approved/suspended and return Projects  list Page
3. Category is Actived/Deactived in a categroy table</t>
  </si>
  <si>
    <t>Check Slider button in sidebar</t>
  </si>
  <si>
    <t>Check Add new slider button</t>
  </si>
  <si>
    <t xml:space="preserve">1. Admin Page is displayed
2. Content about Slider is displayed with list following:
- Slider list Table
- Add new slider
3. Popup Add new category form is displayed
5. Slider is add to table
</t>
  </si>
  <si>
    <t xml:space="preserve">1. Admin Page is displayed
2. Content about Slider is displayed
3. Slider is Actived/Deactived in a slider table
</t>
  </si>
  <si>
    <t>Check Report button in sidebar</t>
  </si>
  <si>
    <t>1. Admin Page is displayed
2. Dropdowlist is displayed with:
+ User
+ Project
3. Content about users report is displayed</t>
  </si>
  <si>
    <t>1. Admin Page is displayed
2. Dropdowlist is displayed with:
+ User
+ Project
3. Content about projects report is displayed</t>
  </si>
  <si>
    <t>Check View button in Users List table</t>
  </si>
  <si>
    <t>Check Confirmed button in Users list table</t>
  </si>
  <si>
    <t xml:space="preserve">1. Admin Page is displayed
2. Dropdowlist is displayed with:
+ User
+ Project
3. Content about user report is displayed 
4. Sent message to user to warning </t>
  </si>
  <si>
    <t>Check Cancel button in Users list table</t>
  </si>
  <si>
    <t>1. Admin Page is displayed
2. Dropdowlist is displayed with:
+ User
+ Project
3. Content about user report is displayed
4.Cancel this report from user</t>
  </si>
  <si>
    <t>1. Admin Page is displayed
2. Dropdowlist is displayed with:
+ User
+ Project
3. Content about project report is displayed
4. Redirect to project detail</t>
  </si>
  <si>
    <t>Check Admin when admin click Confirmed button in Projects list table</t>
  </si>
  <si>
    <t xml:space="preserve">1. Admin Page is displayed
2. Dropdowlist is displayed with:
+ User
+ Project
3. Content about project report is displayed
4. Sent message to creator to warning </t>
  </si>
  <si>
    <t>1. Admin Page is displayed
2. Dropdowlist is displayed with:
+ User
+ Project
3. Content about project report is displayed
4.Cancel this report from user</t>
  </si>
  <si>
    <t>Check clicking on link on Home page screen</t>
  </si>
  <si>
    <t>1. Go to Home page  
2.1. Click on link 'Âm nhạc'
2.2. Click on Project's name link
2.3. Click on Project's Picture link</t>
  </si>
  <si>
    <t xml:space="preserve">1. Homepage is displayed 
2.1. Display Search page result for 'Âm nhạc' category
2.2. Display Project detail page of this project
2.3.Display Project detail page of this project </t>
  </si>
  <si>
    <t>Common</t>
  </si>
  <si>
    <t>Check 'Thoát'  when user login successfully</t>
  </si>
  <si>
    <t xml:space="preserve">1. Login successfully
2. Click on avatar at right side screen
3. Click on 'Thoát' </t>
  </si>
  <si>
    <t xml:space="preserve">1. Log out successfully
2. Homepage is displayed </t>
  </si>
  <si>
    <t>Check order of pointer when enter Tab</t>
  </si>
  <si>
    <t>1. Go to the page have field need to fill in (Login, register, Create Project, Update Project, ...)
2. From one text field, enter Tab</t>
  </si>
  <si>
    <t>1. This page is diaplayed
2. Pointer is move to next textfield with order from left to right and up to down</t>
  </si>
  <si>
    <t>Click on 'Danh mục'</t>
  </si>
  <si>
    <t>1.Go to Discover page</t>
  </si>
  <si>
    <t>Check click on 'Danh mục'</t>
  </si>
  <si>
    <t>Check click on 'Tạo mới'</t>
  </si>
  <si>
    <t>Click on 'Tạo mới'</t>
  </si>
  <si>
    <t>1. Go to CreateProject page</t>
  </si>
  <si>
    <t>Check click on 'Dandelion'</t>
  </si>
  <si>
    <t>Click on 'Dandelion'</t>
  </si>
  <si>
    <t>1. Go to Homepage</t>
  </si>
  <si>
    <t>Security</t>
  </si>
  <si>
    <t>Check copy &amp; paste link to other browser</t>
  </si>
  <si>
    <t>Homepage</t>
  </si>
  <si>
    <t>1. Login on one browser
2. Copy link
3. Change to other browser
4. Paste link and press Enter</t>
  </si>
  <si>
    <t>Login screen is displayed.</t>
  </si>
  <si>
    <t>OK</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</si>
  <si>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</si>
  <si>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</si>
  <si>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</si>
  <si>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</si>
  <si>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</si>
  <si>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</si>
  <si>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</si>
  <si>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</si>
  <si>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</si>
  <si>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</si>
  <si>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</si>
  <si>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</si>
  <si>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</si>
  <si>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</si>
  <si>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</si>
  <si>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title of screen</t>
  </si>
  <si>
    <t>Confirm title of screen</t>
  </si>
  <si>
    <t>Display title that has font, layout &amp; spelling is the same as design</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</si>
  <si>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</si>
  <si>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</si>
  <si>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</si>
  <si>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</si>
  <si>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</si>
  <si>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</si>
  <si>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</si>
  <si>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</si>
  <si>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</si>
  <si>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</si>
  <si>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</si>
  <si>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</si>
  <si>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</si>
  <si>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</si>
  <si>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</si>
  <si>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</si>
  <si>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</si>
  <si>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</si>
  <si>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Backed List</t>
  </si>
  <si>
    <t>1. Login on one browser
2. Click Dự án đã ủng hộ
3. Copy link
4. Change to other browser
5. Paste link and press Enter</t>
  </si>
  <si>
    <t>Starred List</t>
  </si>
  <si>
    <t>1. Login on one browser
2. Click Dự án theo dõi
3. Copy link
4. Change to other browser
5. Paste link and press Enter</t>
  </si>
  <si>
    <t>Created List</t>
  </si>
  <si>
    <t>1. Login on one browser
2. Click Dự án đã tạo
3. Copy link
4. Change to other browser
5. Paste link and press Enter</t>
  </si>
  <si>
    <t>Message</t>
  </si>
  <si>
    <t>1. Login on one browser
2. Click Tin nhắn
3. Copy link
4. Change to other browser
5. Paste link and press Enter</t>
  </si>
  <si>
    <t>Account</t>
  </si>
  <si>
    <t>1. Login on one browser
2. Click Tài khoản
3. Copy link
4. Change to other browser
5. Paste link and press Enter</t>
  </si>
  <si>
    <t>1. Set language of Browser isVietnamese
2. Start system from browser
3. Confirm displaying language of system</t>
  </si>
  <si>
    <t>Language of system is Vietnamese</t>
  </si>
  <si>
    <t xml:space="preserve">Display Homepage with name and avatar of user </t>
  </si>
  <si>
    <t>1. Go to dandelion.com
2. Click on Login button in header
3. Enter Email and Password:
 - acctest00
- 1234567890
4. Click on 'Đăng nhập' button</t>
  </si>
  <si>
    <t>1. Homepage is displayed
2. Login page is displayed
3. 
- "acctest00" is displayed in user name text box
- "••••••••••" is displayed in password text box
4. User is logged in</t>
  </si>
  <si>
    <t>1. Enter the website
2. Input "Dandelion" into search text box
3. Press Enter</t>
  </si>
  <si>
    <t>1. Enter the website
2. Input "" into search text box
3. Press Enter</t>
  </si>
  <si>
    <t>1. Enter the website
2. Input [maxlength] characters into search text box
3.Press Enter</t>
  </si>
  <si>
    <t>1. Enter the website
2. Input [maxlength+1] characters into search text box
3. Press Enter</t>
  </si>
  <si>
    <t>1. Message Page is displayed with Message Table and sort to unread:
+ Message A: unread (font bold)
+ Message C: unread (font bold)
+ Message B: read (font normal)</t>
  </si>
  <si>
    <t>[Admin_login-2]</t>
  </si>
  <si>
    <t>[Admin_login-7]</t>
  </si>
  <si>
    <t>1. Userprofile Page is displayed
2. Profile of user is displayed 
3. User is active/Deactive and return Users list Page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</si>
</sst>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6">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sz val="9"/>
      <color indexed="81"/>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s>
  <fills count="1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s>
  <borders count="51">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top style="thin">
        <color indexed="64"/>
      </top>
      <bottom/>
      <diagonal/>
    </border>
    <border>
      <left/>
      <right/>
      <top style="thin">
        <color indexed="64"/>
      </top>
      <bottom/>
      <diagonal/>
    </border>
    <border>
      <left/>
      <right style="thin">
        <color indexed="8"/>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style="thin">
        <color indexed="64"/>
      </top>
      <bottom style="thin">
        <color indexed="8"/>
      </bottom>
      <diagonal/>
    </border>
    <border>
      <left style="thin">
        <color indexed="8"/>
      </left>
      <right style="thin">
        <color indexed="64"/>
      </right>
      <top style="thin">
        <color indexed="8"/>
      </top>
      <bottom style="thin">
        <color indexed="8"/>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45">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7"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18" fillId="6" borderId="24" xfId="2" applyFont="1" applyFill="1" applyBorder="1" applyAlignment="1">
      <alignment horizontal="lef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7" fillId="7" borderId="23" xfId="0" applyFont="1" applyFill="1" applyBorder="1"/>
    <xf numFmtId="0" fontId="28"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14" fontId="3" fillId="6" borderId="14" xfId="4" applyNumberFormat="1" applyFont="1" applyFill="1" applyBorder="1" applyAlignment="1">
      <alignment vertical="top" wrapText="1"/>
    </xf>
    <xf numFmtId="0" fontId="3" fillId="6" borderId="14" xfId="2" applyFont="1" applyFill="1" applyBorder="1" applyAlignment="1">
      <alignment vertical="top" wrapText="1"/>
    </xf>
    <xf numFmtId="0" fontId="29" fillId="6" borderId="0" xfId="2" applyFont="1" applyFill="1" applyAlignment="1" applyProtection="1">
      <alignment wrapText="1"/>
    </xf>
    <xf numFmtId="0" fontId="29"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1" fillId="0" borderId="0" xfId="0" applyFont="1"/>
    <xf numFmtId="0" fontId="32" fillId="8" borderId="34" xfId="0" applyFont="1" applyFill="1" applyBorder="1" applyAlignment="1">
      <alignment horizontal="center" vertical="center" wrapText="1"/>
    </xf>
    <xf numFmtId="0" fontId="32" fillId="8" borderId="35" xfId="0" applyFont="1" applyFill="1" applyBorder="1" applyAlignment="1">
      <alignment horizontal="center" vertical="center" wrapText="1"/>
    </xf>
    <xf numFmtId="0" fontId="32" fillId="8" borderId="23" xfId="0" applyFont="1" applyFill="1" applyBorder="1" applyAlignment="1">
      <alignment horizontal="center" vertical="center" wrapText="1"/>
    </xf>
    <xf numFmtId="0" fontId="32" fillId="0" borderId="23" xfId="0" applyFont="1" applyBorder="1" applyAlignment="1">
      <alignment horizontal="left" vertical="center" wrapText="1" indent="1"/>
    </xf>
    <xf numFmtId="0" fontId="31" fillId="0" borderId="23" xfId="0" applyFont="1" applyBorder="1"/>
    <xf numFmtId="0" fontId="31" fillId="0" borderId="36" xfId="0" applyFont="1" applyBorder="1" applyAlignment="1">
      <alignment vertical="center" wrapText="1"/>
    </xf>
    <xf numFmtId="0" fontId="31" fillId="0" borderId="23" xfId="0" applyFont="1" applyBorder="1" applyAlignment="1">
      <alignment wrapText="1"/>
    </xf>
    <xf numFmtId="0" fontId="32" fillId="0" borderId="36" xfId="0" applyFont="1" applyBorder="1" applyAlignment="1">
      <alignment horizontal="left" vertical="center" wrapText="1" indent="1"/>
    </xf>
    <xf numFmtId="0" fontId="14" fillId="5" borderId="23" xfId="4" applyFont="1" applyFill="1" applyBorder="1" applyAlignment="1">
      <alignment horizontal="left" vertical="center"/>
    </xf>
    <xf numFmtId="0" fontId="3" fillId="2" borderId="23" xfId="4" applyFont="1" applyFill="1" applyBorder="1" applyAlignment="1">
      <alignment vertical="top" wrapTex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37"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14" fillId="5" borderId="37" xfId="4" applyFont="1" applyFill="1" applyBorder="1" applyAlignment="1">
      <alignment horizontal="left" vertical="center"/>
    </xf>
    <xf numFmtId="0" fontId="14" fillId="5" borderId="38" xfId="4" applyFont="1" applyFill="1" applyBorder="1" applyAlignment="1">
      <alignment horizontal="left" vertical="center"/>
    </xf>
    <xf numFmtId="0" fontId="3" fillId="2" borderId="23" xfId="2" applyFont="1" applyFill="1" applyBorder="1"/>
    <xf numFmtId="0" fontId="3" fillId="2" borderId="23" xfId="2" applyFont="1" applyFill="1" applyBorder="1" applyAlignment="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40" xfId="4" applyFont="1" applyFill="1" applyBorder="1" applyAlignment="1">
      <alignment horizontal="left" vertical="center"/>
    </xf>
    <xf numFmtId="0" fontId="14" fillId="5" borderId="41" xfId="4" applyFont="1" applyFill="1" applyBorder="1" applyAlignment="1">
      <alignment horizontal="left" vertical="center"/>
    </xf>
    <xf numFmtId="14" fontId="3" fillId="6" borderId="42" xfId="4" applyNumberFormat="1" applyFont="1" applyFill="1" applyBorder="1" applyAlignment="1">
      <alignment vertical="top" wrapText="1"/>
    </xf>
    <xf numFmtId="0" fontId="3" fillId="2" borderId="42" xfId="2" applyFont="1" applyFill="1" applyBorder="1" applyAlignment="1">
      <alignment vertical="top" wrapText="1"/>
    </xf>
    <xf numFmtId="0" fontId="3" fillId="2" borderId="14" xfId="4" applyFont="1" applyFill="1" applyBorder="1" applyAlignment="1">
      <alignment vertical="top" wrapText="1"/>
    </xf>
    <xf numFmtId="0" fontId="3" fillId="6" borderId="39" xfId="4" applyFont="1" applyFill="1" applyBorder="1" applyAlignment="1">
      <alignment vertical="top" wrapText="1"/>
    </xf>
    <xf numFmtId="0" fontId="3" fillId="6" borderId="38" xfId="4" applyFont="1" applyFill="1" applyBorder="1" applyAlignment="1">
      <alignment vertical="top" wrapText="1"/>
    </xf>
    <xf numFmtId="0" fontId="3" fillId="6" borderId="42" xfId="4" applyFont="1" applyFill="1" applyBorder="1" applyAlignment="1">
      <alignment vertical="top" wrapText="1"/>
    </xf>
    <xf numFmtId="0" fontId="18" fillId="2" borderId="42" xfId="2" applyFont="1" applyFill="1" applyBorder="1" applyAlignment="1">
      <alignment horizontal="left" vertical="top" wrapText="1"/>
    </xf>
    <xf numFmtId="0" fontId="3" fillId="2" borderId="42" xfId="4" applyFont="1" applyFill="1" applyBorder="1" applyAlignment="1">
      <alignment vertical="top" wrapText="1"/>
    </xf>
    <xf numFmtId="0" fontId="14" fillId="5" borderId="43" xfId="4" applyFont="1" applyFill="1" applyBorder="1" applyAlignment="1">
      <alignment horizontal="left" vertical="center"/>
    </xf>
    <xf numFmtId="0" fontId="14" fillId="5" borderId="44" xfId="4" applyFont="1" applyFill="1" applyBorder="1" applyAlignment="1">
      <alignment horizontal="left" vertical="center"/>
    </xf>
    <xf numFmtId="0" fontId="14" fillId="5" borderId="45" xfId="4" applyFont="1" applyFill="1" applyBorder="1" applyAlignment="1">
      <alignment horizontal="left" vertical="center"/>
    </xf>
    <xf numFmtId="0" fontId="18" fillId="6" borderId="2" xfId="0" applyFont="1" applyFill="1" applyBorder="1" applyAlignment="1">
      <alignment horizontal="left" vertical="top" wrapText="1"/>
    </xf>
    <xf numFmtId="0" fontId="18" fillId="6" borderId="1" xfId="0" applyFont="1" applyFill="1" applyBorder="1" applyAlignment="1">
      <alignment horizontal="left" vertical="top" wrapText="1"/>
    </xf>
    <xf numFmtId="0" fontId="3" fillId="2" borderId="36" xfId="2" applyFont="1" applyFill="1" applyBorder="1" applyAlignment="1">
      <alignment wrapText="1"/>
    </xf>
    <xf numFmtId="0" fontId="3" fillId="6" borderId="36" xfId="4" applyFont="1" applyFill="1" applyBorder="1" applyAlignment="1">
      <alignmen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6"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7"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8"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3" fillId="0" borderId="0" xfId="0" applyFont="1" applyAlignment="1">
      <alignment wrapText="1"/>
    </xf>
    <xf numFmtId="0" fontId="33" fillId="11" borderId="36" xfId="0" applyFont="1" applyFill="1" applyBorder="1" applyAlignment="1">
      <alignment horizontal="center" vertical="center" wrapText="1"/>
    </xf>
    <xf numFmtId="0" fontId="34" fillId="11" borderId="46" xfId="0" applyFont="1" applyFill="1" applyBorder="1" applyAlignment="1">
      <alignment horizontal="left" vertical="center"/>
    </xf>
    <xf numFmtId="0" fontId="33" fillId="11" borderId="46" xfId="0" applyFont="1" applyFill="1" applyBorder="1" applyAlignment="1">
      <alignment horizontal="center" vertical="center" wrapText="1"/>
    </xf>
    <xf numFmtId="0" fontId="33" fillId="7" borderId="23" xfId="0" applyFont="1" applyFill="1" applyBorder="1" applyAlignment="1">
      <alignment horizontal="center" vertical="center" wrapText="1"/>
    </xf>
    <xf numFmtId="0" fontId="33" fillId="0" borderId="0" xfId="0" applyFont="1" applyFill="1" applyAlignment="1">
      <alignment wrapText="1"/>
    </xf>
    <xf numFmtId="0" fontId="33" fillId="12" borderId="0" xfId="0" applyFont="1" applyFill="1" applyAlignment="1">
      <alignment wrapText="1"/>
    </xf>
    <xf numFmtId="0" fontId="14" fillId="5" borderId="48" xfId="4" applyFont="1" applyFill="1" applyBorder="1" applyAlignment="1">
      <alignment horizontal="left" vertical="center"/>
    </xf>
    <xf numFmtId="0" fontId="27" fillId="7" borderId="49" xfId="0" applyFont="1" applyFill="1" applyBorder="1"/>
    <xf numFmtId="0" fontId="14" fillId="5" borderId="50"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14" fontId="3" fillId="6" borderId="0" xfId="4" applyNumberFormat="1" applyFont="1" applyFill="1" applyBorder="1" applyAlignment="1">
      <alignment vertical="top" wrapText="1"/>
    </xf>
    <xf numFmtId="0" fontId="3" fillId="6" borderId="0" xfId="2" applyFon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30"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8"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25" workbookViewId="0">
      <selection activeCell="F15" sqref="F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27" t="s">
        <v>0</v>
      </c>
      <c r="D2" s="227"/>
      <c r="E2" s="227"/>
      <c r="F2" s="227"/>
      <c r="G2" s="227"/>
    </row>
    <row r="3" spans="1:7">
      <c r="B3" s="6"/>
      <c r="C3" s="7"/>
      <c r="F3" s="8"/>
    </row>
    <row r="4" spans="1:7" ht="14.25" customHeight="1">
      <c r="B4" s="9" t="s">
        <v>1</v>
      </c>
      <c r="C4" s="228" t="s">
        <v>104</v>
      </c>
      <c r="D4" s="228"/>
      <c r="E4" s="228"/>
      <c r="F4" s="9" t="s">
        <v>2</v>
      </c>
      <c r="G4" s="10" t="s">
        <v>107</v>
      </c>
    </row>
    <row r="5" spans="1:7" ht="14.25" customHeight="1">
      <c r="B5" s="9" t="s">
        <v>3</v>
      </c>
      <c r="C5" s="228" t="s">
        <v>105</v>
      </c>
      <c r="D5" s="228"/>
      <c r="E5" s="228"/>
      <c r="F5" s="9" t="s">
        <v>4</v>
      </c>
      <c r="G5" s="10" t="s">
        <v>106</v>
      </c>
    </row>
    <row r="6" spans="1:7" ht="15.75" customHeight="1">
      <c r="B6" s="229" t="s">
        <v>5</v>
      </c>
      <c r="C6" s="230" t="str">
        <f>C5&amp;"_"&amp;"Integration Test Case"&amp;"_"&amp;"v1.0"</f>
        <v>DDL_Integration Test Case_v1.0</v>
      </c>
      <c r="D6" s="230"/>
      <c r="E6" s="230"/>
      <c r="F6" s="9" t="s">
        <v>6</v>
      </c>
      <c r="G6" s="86">
        <v>42305</v>
      </c>
    </row>
    <row r="7" spans="1:7" ht="13.5" customHeight="1">
      <c r="B7" s="229"/>
      <c r="C7" s="230"/>
      <c r="D7" s="230"/>
      <c r="E7" s="230"/>
      <c r="F7" s="9" t="s">
        <v>7</v>
      </c>
      <c r="G7" s="157"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42305</v>
      </c>
      <c r="C12" s="88" t="s">
        <v>45</v>
      </c>
      <c r="D12" s="89"/>
      <c r="E12" s="89" t="s">
        <v>46</v>
      </c>
      <c r="F12" s="116" t="s">
        <v>55</v>
      </c>
      <c r="G12" s="22" t="s">
        <v>108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topLeftCell="A4" workbookViewId="0">
      <selection activeCell="E13" sqref="E13"/>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33" t="s">
        <v>1</v>
      </c>
      <c r="C3" s="233"/>
      <c r="D3" s="234" t="str">
        <f>Cover!C4</f>
        <v>Dandelion</v>
      </c>
      <c r="E3" s="234"/>
      <c r="F3" s="234"/>
    </row>
    <row r="4" spans="2:6">
      <c r="B4" s="233" t="s">
        <v>3</v>
      </c>
      <c r="C4" s="233"/>
      <c r="D4" s="234" t="str">
        <f>Cover!C5</f>
        <v>DDL</v>
      </c>
      <c r="E4" s="234"/>
      <c r="F4" s="234"/>
    </row>
    <row r="5" spans="2:6" s="35" customFormat="1" ht="72" customHeight="1">
      <c r="B5" s="231" t="s">
        <v>15</v>
      </c>
      <c r="C5" s="231"/>
      <c r="D5" s="232" t="s">
        <v>109</v>
      </c>
      <c r="E5" s="232"/>
      <c r="F5" s="232"/>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3" t="s">
        <v>51</v>
      </c>
      <c r="E9" s="114" t="s">
        <v>57</v>
      </c>
      <c r="F9" s="113" t="s">
        <v>110</v>
      </c>
    </row>
    <row r="10" spans="2:6" ht="25.5">
      <c r="B10" s="46">
        <v>2</v>
      </c>
      <c r="C10" s="47" t="s">
        <v>50</v>
      </c>
      <c r="D10" s="153" t="s">
        <v>48</v>
      </c>
      <c r="E10" s="114" t="s">
        <v>52</v>
      </c>
      <c r="F10" s="113" t="s">
        <v>111</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D23" sqref="D23"/>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37" t="s">
        <v>37</v>
      </c>
      <c r="C1" s="237"/>
      <c r="D1" s="237"/>
      <c r="E1" s="237"/>
      <c r="F1" s="237"/>
      <c r="G1" s="237"/>
      <c r="H1" s="237"/>
    </row>
    <row r="2" spans="1:8" ht="14.25" customHeight="1">
      <c r="A2" s="62"/>
      <c r="B2" s="62"/>
      <c r="C2" s="63"/>
      <c r="D2" s="63"/>
      <c r="E2" s="63"/>
      <c r="F2" s="63"/>
      <c r="G2" s="63"/>
      <c r="H2" s="64"/>
    </row>
    <row r="3" spans="1:8" ht="12" customHeight="1">
      <c r="B3" s="11" t="s">
        <v>1</v>
      </c>
      <c r="C3" s="234" t="str">
        <f>Cover!C4</f>
        <v>Dandelion</v>
      </c>
      <c r="D3" s="234"/>
      <c r="E3" s="235" t="s">
        <v>2</v>
      </c>
      <c r="F3" s="235"/>
      <c r="G3" s="10" t="s">
        <v>107</v>
      </c>
      <c r="H3" s="65"/>
    </row>
    <row r="4" spans="1:8" ht="12" customHeight="1">
      <c r="B4" s="11" t="s">
        <v>3</v>
      </c>
      <c r="C4" s="234" t="str">
        <f>Cover!C5</f>
        <v>DDL</v>
      </c>
      <c r="D4" s="234"/>
      <c r="E4" s="235" t="s">
        <v>4</v>
      </c>
      <c r="F4" s="235"/>
      <c r="G4" s="10" t="s">
        <v>106</v>
      </c>
      <c r="H4" s="65"/>
    </row>
    <row r="5" spans="1:8" ht="12" customHeight="1">
      <c r="B5" s="66" t="s">
        <v>5</v>
      </c>
      <c r="C5" s="234" t="str">
        <f>C4&amp;"_"&amp;"Integration Test Report"&amp;"_"&amp;"v1.0"</f>
        <v>DDL_Integration Test Report_v1.0</v>
      </c>
      <c r="D5" s="234"/>
      <c r="E5" s="235" t="s">
        <v>6</v>
      </c>
      <c r="F5" s="235"/>
      <c r="G5" s="115"/>
      <c r="H5" s="67"/>
    </row>
    <row r="6" spans="1:8" ht="21.75" customHeight="1">
      <c r="A6" s="62"/>
      <c r="B6" s="66" t="s">
        <v>38</v>
      </c>
      <c r="C6" s="236"/>
      <c r="D6" s="236"/>
      <c r="E6" s="236"/>
      <c r="F6" s="236"/>
      <c r="G6" s="236"/>
      <c r="H6" s="236"/>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4" t="s">
        <v>16</v>
      </c>
      <c r="C10" s="72" t="s">
        <v>39</v>
      </c>
      <c r="D10" s="73" t="s">
        <v>22</v>
      </c>
      <c r="E10" s="72" t="s">
        <v>24</v>
      </c>
      <c r="F10" s="72" t="s">
        <v>26</v>
      </c>
      <c r="G10" s="72" t="s">
        <v>27</v>
      </c>
      <c r="H10" s="74" t="s">
        <v>40</v>
      </c>
    </row>
    <row r="11" spans="1:8">
      <c r="A11" s="71"/>
      <c r="B11" s="155">
        <v>1</v>
      </c>
      <c r="C11" s="153" t="s">
        <v>58</v>
      </c>
      <c r="D11" s="76">
        <f>User_Function!A6</f>
        <v>0</v>
      </c>
      <c r="E11" s="76">
        <f>User_Function!B6</f>
        <v>0</v>
      </c>
      <c r="F11" s="76">
        <f>User_Function!C6</f>
        <v>250</v>
      </c>
      <c r="G11" s="76">
        <f>User_Function!D6</f>
        <v>0</v>
      </c>
      <c r="H11" s="77">
        <f>User_Function!E6</f>
        <v>250</v>
      </c>
    </row>
    <row r="12" spans="1:8">
      <c r="A12" s="75"/>
      <c r="B12" s="155">
        <v>2</v>
      </c>
      <c r="C12" s="153" t="s">
        <v>87</v>
      </c>
      <c r="D12" s="76">
        <f>Admin_Function!A6</f>
        <v>0</v>
      </c>
      <c r="E12" s="76">
        <f>Admin_Function!B6</f>
        <v>0</v>
      </c>
      <c r="F12" s="76">
        <f>Admin_Function!C6</f>
        <v>112</v>
      </c>
      <c r="G12" s="76">
        <f>Admin_Function!D6</f>
        <v>0</v>
      </c>
      <c r="H12" s="77">
        <f>Admin_Function!E6</f>
        <v>112</v>
      </c>
    </row>
    <row r="13" spans="1:8">
      <c r="A13" s="75"/>
      <c r="B13" s="156"/>
      <c r="C13" s="78" t="s">
        <v>41</v>
      </c>
      <c r="D13" s="79">
        <f>SUM(D9:D12)</f>
        <v>0</v>
      </c>
      <c r="E13" s="79">
        <f>SUM(E9:E12)</f>
        <v>0</v>
      </c>
      <c r="F13" s="79">
        <f>SUM(F9:F12)</f>
        <v>362</v>
      </c>
      <c r="G13" s="79">
        <f>SUM(G9:G12)</f>
        <v>0</v>
      </c>
      <c r="H13" s="80">
        <f>SUM(H9:H12)</f>
        <v>362</v>
      </c>
    </row>
    <row r="14" spans="1:8">
      <c r="A14" s="70"/>
      <c r="B14" s="81"/>
      <c r="C14" s="70"/>
      <c r="D14" s="82"/>
      <c r="E14" s="83"/>
      <c r="F14" s="83"/>
      <c r="G14" s="83"/>
      <c r="H14" s="83"/>
    </row>
    <row r="15" spans="1:8">
      <c r="A15" s="70"/>
      <c r="B15" s="70"/>
      <c r="C15" s="84" t="s">
        <v>42</v>
      </c>
      <c r="D15" s="70"/>
      <c r="E15" s="85">
        <f>(D13+E13)*100/(H13-G13)</f>
        <v>0</v>
      </c>
      <c r="F15" s="70" t="s">
        <v>43</v>
      </c>
      <c r="G15" s="70"/>
      <c r="H15" s="55"/>
    </row>
    <row r="16" spans="1:8">
      <c r="A16" s="70"/>
      <c r="B16" s="70"/>
      <c r="C16" s="84" t="s">
        <v>44</v>
      </c>
      <c r="D16" s="70"/>
      <c r="E16" s="85">
        <f>D13*100/(H13-G13)</f>
        <v>0</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22" workbookViewId="0">
      <selection activeCell="B15" sqref="B15"/>
    </sheetView>
  </sheetViews>
  <sheetFormatPr defaultRowHeight="14.25" customHeight="1"/>
  <cols>
    <col min="1" max="1" width="14.25" style="158" customWidth="1"/>
    <col min="2" max="2" width="52.875" style="158" customWidth="1"/>
    <col min="3" max="3" width="37.5" style="158" customWidth="1"/>
    <col min="4" max="16384" width="9" style="158"/>
  </cols>
  <sheetData>
    <row r="1" spans="1:3" ht="14.25" customHeight="1">
      <c r="A1" s="238" t="s">
        <v>120</v>
      </c>
      <c r="B1" s="238"/>
      <c r="C1" s="238"/>
    </row>
    <row r="2" spans="1:3" ht="14.25" customHeight="1" thickBot="1"/>
    <row r="3" spans="1:3" ht="15">
      <c r="A3" s="159" t="s">
        <v>16</v>
      </c>
      <c r="B3" s="160" t="s">
        <v>121</v>
      </c>
      <c r="C3" s="161" t="s">
        <v>122</v>
      </c>
    </row>
    <row r="4" spans="1:3" ht="15">
      <c r="A4" s="162" t="s">
        <v>123</v>
      </c>
      <c r="B4" s="163" t="s">
        <v>124</v>
      </c>
      <c r="C4" s="163"/>
    </row>
    <row r="5" spans="1:3" ht="15">
      <c r="A5" s="162" t="s">
        <v>125</v>
      </c>
      <c r="B5" s="163" t="s">
        <v>126</v>
      </c>
      <c r="C5" s="163"/>
    </row>
    <row r="6" spans="1:3" ht="15">
      <c r="A6" s="162" t="s">
        <v>127</v>
      </c>
      <c r="B6" s="163" t="s">
        <v>128</v>
      </c>
      <c r="C6" s="163"/>
    </row>
    <row r="7" spans="1:3" ht="15">
      <c r="A7" s="162" t="s">
        <v>129</v>
      </c>
      <c r="B7" s="163" t="s">
        <v>130</v>
      </c>
      <c r="C7" s="163"/>
    </row>
    <row r="8" spans="1:3" ht="15">
      <c r="A8" s="162" t="s">
        <v>131</v>
      </c>
      <c r="B8" s="163" t="s">
        <v>132</v>
      </c>
      <c r="C8" s="163"/>
    </row>
    <row r="9" spans="1:3" ht="15">
      <c r="A9" s="162" t="s">
        <v>133</v>
      </c>
      <c r="B9" s="163" t="s">
        <v>134</v>
      </c>
      <c r="C9" s="163"/>
    </row>
    <row r="10" spans="1:3" ht="15">
      <c r="A10" s="162" t="s">
        <v>135</v>
      </c>
      <c r="B10" s="163" t="s">
        <v>136</v>
      </c>
      <c r="C10" s="163"/>
    </row>
    <row r="11" spans="1:3" ht="15">
      <c r="A11" s="162" t="s">
        <v>137</v>
      </c>
      <c r="B11" s="163" t="s">
        <v>138</v>
      </c>
      <c r="C11" s="163"/>
    </row>
    <row r="12" spans="1:3" ht="15">
      <c r="A12" s="162" t="s">
        <v>139</v>
      </c>
      <c r="B12" s="163" t="s">
        <v>140</v>
      </c>
      <c r="C12" s="163"/>
    </row>
    <row r="13" spans="1:3" ht="15">
      <c r="A13" s="162" t="s">
        <v>141</v>
      </c>
      <c r="B13" s="163" t="s">
        <v>142</v>
      </c>
      <c r="C13" s="163"/>
    </row>
    <row r="14" spans="1:3" ht="15">
      <c r="A14" s="162" t="s">
        <v>143</v>
      </c>
      <c r="B14" s="164" t="s">
        <v>144</v>
      </c>
      <c r="C14" s="163"/>
    </row>
    <row r="15" spans="1:3" ht="15">
      <c r="A15" s="162" t="s">
        <v>145</v>
      </c>
      <c r="B15" s="163" t="s">
        <v>146</v>
      </c>
      <c r="C15" s="163"/>
    </row>
    <row r="16" spans="1:3" ht="15">
      <c r="A16" s="162" t="s">
        <v>147</v>
      </c>
      <c r="B16" s="163" t="s">
        <v>148</v>
      </c>
      <c r="C16" s="163"/>
    </row>
    <row r="17" spans="1:3" ht="15">
      <c r="A17" s="162" t="s">
        <v>149</v>
      </c>
      <c r="B17" s="163" t="s">
        <v>150</v>
      </c>
      <c r="C17" s="163"/>
    </row>
    <row r="18" spans="1:3" ht="15">
      <c r="A18" s="162" t="s">
        <v>151</v>
      </c>
      <c r="B18" s="163" t="s">
        <v>152</v>
      </c>
      <c r="C18" s="163"/>
    </row>
    <row r="19" spans="1:3" ht="15">
      <c r="A19" s="162" t="s">
        <v>153</v>
      </c>
      <c r="B19" s="164" t="s">
        <v>154</v>
      </c>
      <c r="C19" s="163"/>
    </row>
    <row r="20" spans="1:3" ht="15">
      <c r="A20" s="162" t="s">
        <v>155</v>
      </c>
      <c r="B20" s="164" t="s">
        <v>156</v>
      </c>
      <c r="C20" s="163"/>
    </row>
    <row r="21" spans="1:3" ht="15">
      <c r="A21" s="162" t="s">
        <v>157</v>
      </c>
      <c r="B21" s="164" t="s">
        <v>158</v>
      </c>
      <c r="C21" s="163"/>
    </row>
    <row r="22" spans="1:3" ht="60">
      <c r="A22" s="162" t="s">
        <v>159</v>
      </c>
      <c r="B22" s="165" t="s">
        <v>160</v>
      </c>
      <c r="C22" s="163"/>
    </row>
    <row r="23" spans="1:3" ht="15">
      <c r="A23" s="162" t="s">
        <v>161</v>
      </c>
      <c r="B23" s="163" t="s">
        <v>162</v>
      </c>
      <c r="C23" s="163"/>
    </row>
    <row r="24" spans="1:3" ht="15">
      <c r="A24" s="162" t="s">
        <v>163</v>
      </c>
      <c r="B24" s="163" t="s">
        <v>164</v>
      </c>
      <c r="C24" s="163"/>
    </row>
    <row r="25" spans="1:3" ht="15">
      <c r="A25" s="162" t="s">
        <v>165</v>
      </c>
      <c r="B25" s="163" t="s">
        <v>166</v>
      </c>
      <c r="C25" s="163"/>
    </row>
    <row r="26" spans="1:3" ht="15">
      <c r="A26" s="166" t="s">
        <v>167</v>
      </c>
      <c r="B26" s="163" t="s">
        <v>168</v>
      </c>
      <c r="C26" s="163"/>
    </row>
    <row r="27" spans="1:3" ht="15">
      <c r="A27" s="166" t="s">
        <v>169</v>
      </c>
      <c r="B27" s="163" t="s">
        <v>170</v>
      </c>
      <c r="C27" s="163"/>
    </row>
    <row r="28" spans="1:3" ht="15">
      <c r="A28" s="166" t="s">
        <v>171</v>
      </c>
      <c r="B28" s="163" t="s">
        <v>172</v>
      </c>
      <c r="C28" s="163"/>
    </row>
    <row r="29" spans="1:3" ht="15">
      <c r="A29" s="166" t="s">
        <v>173</v>
      </c>
      <c r="B29" s="163" t="s">
        <v>174</v>
      </c>
      <c r="C29" s="163"/>
    </row>
    <row r="30" spans="1:3" ht="15">
      <c r="A30" s="166" t="s">
        <v>175</v>
      </c>
      <c r="B30" s="163" t="s">
        <v>176</v>
      </c>
      <c r="C30" s="163"/>
    </row>
    <row r="31" spans="1:3" ht="15">
      <c r="A31" s="166" t="s">
        <v>177</v>
      </c>
      <c r="B31" s="163"/>
      <c r="C31" s="163"/>
    </row>
    <row r="32" spans="1:3" ht="15">
      <c r="A32" s="166" t="s">
        <v>178</v>
      </c>
      <c r="B32" s="163"/>
      <c r="C32" s="163"/>
    </row>
    <row r="33" spans="1:3" ht="15">
      <c r="A33" s="166" t="s">
        <v>179</v>
      </c>
      <c r="B33" s="163"/>
      <c r="C33" s="163"/>
    </row>
    <row r="34" spans="1:3" ht="15">
      <c r="A34" s="166" t="s">
        <v>180</v>
      </c>
      <c r="B34" s="163"/>
      <c r="C34" s="163"/>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73"/>
  <sheetViews>
    <sheetView topLeftCell="A91" zoomScale="70" zoomScaleNormal="70" workbookViewId="0">
      <selection activeCell="B63" sqref="B63"/>
    </sheetView>
  </sheetViews>
  <sheetFormatPr defaultColWidth="15.25" defaultRowHeight="13.5" customHeight="1"/>
  <cols>
    <col min="1" max="1" width="15.125" style="136" customWidth="1"/>
    <col min="2" max="2" width="42.1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ustomWidth="1"/>
    <col min="12" max="16" width="15.25" style="105"/>
    <col min="17" max="17" width="0" style="105" hidden="1" customWidth="1"/>
    <col min="18" max="16384" width="15.25" style="105"/>
  </cols>
  <sheetData>
    <row r="1" spans="1:257" ht="13.5" customHeight="1" thickBot="1">
      <c r="A1" s="127"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row>
    <row r="2" spans="1:257" ht="13.5" customHeight="1">
      <c r="A2" s="128" t="s">
        <v>21</v>
      </c>
      <c r="B2" s="239" t="s">
        <v>53</v>
      </c>
      <c r="C2" s="239"/>
      <c r="D2" s="239"/>
      <c r="E2" s="239"/>
      <c r="F2" s="239"/>
      <c r="G2" s="239"/>
      <c r="H2" s="151"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c r="IL2" s="95"/>
      <c r="IM2" s="95"/>
      <c r="IN2" s="95"/>
      <c r="IO2" s="95"/>
      <c r="IP2" s="95"/>
    </row>
    <row r="3" spans="1:257" ht="13.5" customHeight="1">
      <c r="A3" s="129" t="s">
        <v>23</v>
      </c>
      <c r="B3" s="239" t="s">
        <v>54</v>
      </c>
      <c r="C3" s="239"/>
      <c r="D3" s="239"/>
      <c r="E3" s="239"/>
      <c r="F3" s="239"/>
      <c r="G3" s="239"/>
      <c r="H3" s="151"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c r="IL3" s="95"/>
      <c r="IM3" s="95"/>
      <c r="IN3" s="95"/>
      <c r="IO3" s="95"/>
      <c r="IP3" s="95"/>
    </row>
    <row r="4" spans="1:257" ht="13.5" customHeight="1">
      <c r="A4" s="128" t="s">
        <v>25</v>
      </c>
      <c r="B4" s="240" t="s">
        <v>107</v>
      </c>
      <c r="C4" s="240"/>
      <c r="D4" s="240"/>
      <c r="E4" s="240"/>
      <c r="F4" s="240"/>
      <c r="G4" s="240"/>
      <c r="H4" s="151"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c r="IL4" s="95"/>
      <c r="IM4" s="95"/>
      <c r="IN4" s="95"/>
      <c r="IO4" s="95"/>
      <c r="IP4" s="95"/>
    </row>
    <row r="5" spans="1:257" ht="13.5" customHeight="1">
      <c r="A5" s="130" t="s">
        <v>22</v>
      </c>
      <c r="B5" s="97" t="s">
        <v>24</v>
      </c>
      <c r="C5" s="97" t="s">
        <v>26</v>
      </c>
      <c r="D5" s="98" t="s">
        <v>27</v>
      </c>
      <c r="E5" s="241" t="s">
        <v>28</v>
      </c>
      <c r="F5" s="241"/>
      <c r="G5" s="241"/>
      <c r="H5" s="152"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c r="IL5" s="95"/>
      <c r="IM5" s="95"/>
      <c r="IN5" s="95"/>
      <c r="IO5" s="95"/>
      <c r="IP5" s="95"/>
    </row>
    <row r="6" spans="1:257" ht="13.5" customHeight="1" thickBot="1">
      <c r="A6" s="131">
        <f>COUNTIF(F11:G332,"Pass")</f>
        <v>0</v>
      </c>
      <c r="B6" s="101">
        <f>COUNTIF(F11:G779,"Fail")</f>
        <v>0</v>
      </c>
      <c r="C6" s="101">
        <f>E6-D6-B6-A6</f>
        <v>250</v>
      </c>
      <c r="D6" s="102">
        <f>COUNTIF(F11:G779,"N/A")</f>
        <v>0</v>
      </c>
      <c r="E6" s="242">
        <f>COUNTA(A11:A336)*2</f>
        <v>250</v>
      </c>
      <c r="F6" s="242"/>
      <c r="G6" s="242"/>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c r="IL6" s="95"/>
      <c r="IM6" s="95"/>
      <c r="IN6" s="95"/>
      <c r="IO6" s="95"/>
      <c r="IP6" s="95"/>
    </row>
    <row r="7" spans="1:257" ht="13.5" customHeight="1">
      <c r="A7" s="210"/>
      <c r="B7" s="211"/>
      <c r="C7" s="211"/>
      <c r="D7" s="211"/>
      <c r="E7" s="212"/>
      <c r="F7" s="212"/>
      <c r="G7" s="212"/>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c r="IL7" s="95"/>
      <c r="IM7" s="95"/>
      <c r="IN7" s="95"/>
      <c r="IO7" s="95"/>
      <c r="IP7" s="95"/>
    </row>
    <row r="8" spans="1:257" ht="13.5" customHeight="1">
      <c r="A8" s="210"/>
      <c r="B8" s="211"/>
      <c r="C8" s="211"/>
      <c r="D8" s="211"/>
      <c r="E8" s="212"/>
      <c r="F8" s="212"/>
      <c r="G8" s="212"/>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c r="IL8" s="95"/>
      <c r="IM8" s="95"/>
      <c r="IN8" s="95"/>
      <c r="IO8" s="95"/>
      <c r="IP8" s="95"/>
    </row>
    <row r="9" spans="1:257" ht="13.5" customHeight="1">
      <c r="A9" s="132"/>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c r="IS9" s="95"/>
      <c r="IT9" s="95"/>
      <c r="IU9" s="95"/>
      <c r="IV9" s="95"/>
      <c r="IW9" s="95"/>
    </row>
    <row r="10" spans="1:257" ht="48.75" customHeight="1">
      <c r="A10" s="133" t="s">
        <v>30</v>
      </c>
      <c r="B10" s="56" t="s">
        <v>31</v>
      </c>
      <c r="C10" s="56" t="s">
        <v>32</v>
      </c>
      <c r="D10" s="56" t="s">
        <v>33</v>
      </c>
      <c r="E10" s="57" t="s">
        <v>34</v>
      </c>
      <c r="F10" s="57" t="s">
        <v>112</v>
      </c>
      <c r="G10" s="57" t="s">
        <v>113</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c r="IL10" s="95"/>
      <c r="IM10" s="95"/>
      <c r="IN10" s="95"/>
      <c r="IO10" s="95"/>
      <c r="IP10" s="95"/>
    </row>
    <row r="11" spans="1:257" ht="14.25" customHeight="1">
      <c r="A11" s="134"/>
      <c r="B11" s="58" t="s">
        <v>59</v>
      </c>
      <c r="C11" s="58"/>
      <c r="D11" s="58"/>
      <c r="E11" s="58"/>
      <c r="F11" s="58"/>
      <c r="G11" s="58"/>
      <c r="H11" s="58"/>
      <c r="I11" s="220"/>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c r="IL11" s="95"/>
      <c r="IM11" s="95"/>
      <c r="IN11" s="95"/>
      <c r="IO11" s="95"/>
      <c r="IP11" s="95"/>
    </row>
    <row r="12" spans="1:257" ht="14.25" customHeight="1">
      <c r="A12" s="135" t="str">
        <f>IF(OR(B12&lt;&gt;"",D12&lt;&gt;""),"["&amp;TEXT($B$2,"##")&amp;"-"&amp;TEXT(ROW()-10,"##")&amp;"]","")</f>
        <v>[User_login-2]</v>
      </c>
      <c r="B12" s="117" t="s">
        <v>60</v>
      </c>
      <c r="C12" s="117" t="s">
        <v>114</v>
      </c>
      <c r="D12" s="117" t="s">
        <v>115</v>
      </c>
      <c r="E12" s="118"/>
      <c r="F12" s="117"/>
      <c r="G12" s="117"/>
      <c r="H12" s="119"/>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c r="IL12" s="95"/>
      <c r="IM12" s="95"/>
      <c r="IN12" s="95"/>
      <c r="IO12" s="95"/>
      <c r="IP12" s="95"/>
    </row>
    <row r="13" spans="1:257" ht="14.25" customHeight="1">
      <c r="A13" s="135" t="str">
        <f t="shared" ref="A13:A29" si="0">IF(OR(B13&lt;&gt;"",D13&lt;&gt;""),"["&amp;TEXT($B$2,"##")&amp;"-"&amp;TEXT(ROW()-10,"##")&amp;"]","")</f>
        <v>[User_login-3]</v>
      </c>
      <c r="B13" s="117" t="s">
        <v>61</v>
      </c>
      <c r="C13" s="117" t="s">
        <v>116</v>
      </c>
      <c r="D13" s="117" t="s">
        <v>117</v>
      </c>
      <c r="E13" s="118"/>
      <c r="F13" s="117"/>
      <c r="G13" s="117"/>
      <c r="H13" s="119"/>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c r="IL13" s="95"/>
      <c r="IM13" s="95"/>
      <c r="IN13" s="95"/>
      <c r="IO13" s="95"/>
      <c r="IP13" s="95"/>
    </row>
    <row r="14" spans="1:257" ht="14.25" customHeight="1">
      <c r="A14" s="135" t="str">
        <f t="shared" si="0"/>
        <v>[User_login-4]</v>
      </c>
      <c r="B14" s="121" t="s">
        <v>62</v>
      </c>
      <c r="C14" s="117" t="s">
        <v>664</v>
      </c>
      <c r="D14" s="121" t="s">
        <v>665</v>
      </c>
      <c r="E14" s="122"/>
      <c r="F14" s="117"/>
      <c r="G14" s="117"/>
      <c r="H14" s="119"/>
      <c r="I14" s="123"/>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c r="IL14" s="95"/>
      <c r="IM14" s="95"/>
      <c r="IN14" s="95"/>
      <c r="IO14" s="95"/>
      <c r="IP14" s="95"/>
    </row>
    <row r="15" spans="1:257" ht="14.25" customHeight="1">
      <c r="A15" s="135" t="str">
        <f t="shared" si="0"/>
        <v>[User_login-5]</v>
      </c>
      <c r="B15" s="124" t="s">
        <v>63</v>
      </c>
      <c r="C15" s="124" t="s">
        <v>118</v>
      </c>
      <c r="D15" s="124" t="s">
        <v>119</v>
      </c>
      <c r="E15" s="118"/>
      <c r="F15" s="117"/>
      <c r="G15" s="117"/>
      <c r="H15" s="119"/>
      <c r="I15" s="120"/>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c r="IL15" s="95"/>
      <c r="IM15" s="95"/>
      <c r="IN15" s="95"/>
      <c r="IO15" s="95"/>
      <c r="IP15" s="95"/>
    </row>
    <row r="16" spans="1:257" ht="14.25" customHeight="1">
      <c r="A16" s="135" t="str">
        <f t="shared" si="0"/>
        <v>[User_login-6]</v>
      </c>
      <c r="B16" s="124" t="s">
        <v>64</v>
      </c>
      <c r="C16" s="124" t="s">
        <v>184</v>
      </c>
      <c r="D16" s="124" t="s">
        <v>181</v>
      </c>
      <c r="E16" s="125"/>
      <c r="F16" s="117"/>
      <c r="G16" s="117"/>
      <c r="H16" s="125"/>
      <c r="I16" s="125"/>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c r="IL16" s="95"/>
      <c r="IM16" s="95"/>
      <c r="IN16" s="95"/>
      <c r="IO16" s="95"/>
      <c r="IP16" s="95"/>
    </row>
    <row r="17" spans="1:250" ht="14.25" customHeight="1">
      <c r="A17" s="135" t="str">
        <f t="shared" si="0"/>
        <v>[User_login-7]</v>
      </c>
      <c r="B17" s="124" t="s">
        <v>65</v>
      </c>
      <c r="C17" s="124" t="s">
        <v>183</v>
      </c>
      <c r="D17" s="124" t="s">
        <v>185</v>
      </c>
      <c r="E17" s="125"/>
      <c r="F17" s="117"/>
      <c r="G17" s="117"/>
      <c r="H17" s="125"/>
      <c r="I17" s="125"/>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c r="IL17" s="95"/>
      <c r="IM17" s="95"/>
      <c r="IN17" s="95"/>
      <c r="IO17" s="95"/>
      <c r="IP17" s="95"/>
    </row>
    <row r="18" spans="1:250" ht="14.25" customHeight="1">
      <c r="A18" s="135" t="str">
        <f t="shared" si="0"/>
        <v>[User_login-8]</v>
      </c>
      <c r="B18" s="124" t="s">
        <v>66</v>
      </c>
      <c r="C18" s="124" t="s">
        <v>182</v>
      </c>
      <c r="D18" s="124" t="s">
        <v>186</v>
      </c>
      <c r="E18" s="125"/>
      <c r="F18" s="117"/>
      <c r="G18" s="117"/>
      <c r="H18" s="125"/>
      <c r="I18" s="221"/>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c r="IL18" s="95"/>
      <c r="IM18" s="95"/>
      <c r="IN18" s="95"/>
      <c r="IO18" s="95"/>
      <c r="IP18" s="95"/>
    </row>
    <row r="19" spans="1:250" ht="14.25" customHeight="1">
      <c r="A19" s="58"/>
      <c r="B19" s="58" t="s">
        <v>192</v>
      </c>
      <c r="C19" s="58"/>
      <c r="D19" s="58"/>
      <c r="E19" s="58"/>
      <c r="F19" s="58"/>
      <c r="G19" s="58"/>
      <c r="H19" s="58"/>
      <c r="I19" s="222"/>
      <c r="J19" s="95"/>
      <c r="K19" s="95"/>
      <c r="L19" s="95"/>
      <c r="M19" s="95"/>
      <c r="N19" s="95"/>
      <c r="O19" s="95"/>
      <c r="P19" s="95"/>
      <c r="Q19" s="95"/>
      <c r="R19" s="95"/>
      <c r="S19" s="95"/>
      <c r="T19" s="95"/>
      <c r="U19" s="95"/>
      <c r="V19" s="95"/>
      <c r="W19" s="95"/>
      <c r="X19" s="95"/>
      <c r="Y19" s="95"/>
      <c r="Z19" s="95"/>
      <c r="AA19" s="95"/>
      <c r="AB19" s="95"/>
      <c r="AC19" s="95"/>
      <c r="AD19" s="95"/>
      <c r="AE19" s="95"/>
      <c r="AF19" s="95"/>
      <c r="AG19" s="95"/>
      <c r="AH19" s="95"/>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c r="CK19" s="95"/>
      <c r="CL19" s="95"/>
      <c r="CM19" s="95"/>
      <c r="CN19" s="95"/>
      <c r="CO19" s="95"/>
      <c r="CP19" s="95"/>
      <c r="CQ19" s="95"/>
      <c r="CR19" s="95"/>
      <c r="CS19" s="95"/>
      <c r="CT19" s="95"/>
      <c r="CU19" s="95"/>
      <c r="CV19" s="95"/>
      <c r="CW19" s="95"/>
      <c r="CX19" s="95"/>
      <c r="CY19" s="95"/>
      <c r="CZ19" s="95"/>
      <c r="DA19" s="95"/>
      <c r="DB19" s="95"/>
      <c r="DC19" s="95"/>
      <c r="DD19" s="95"/>
      <c r="DE19" s="95"/>
      <c r="DF19" s="95"/>
      <c r="DG19" s="95"/>
      <c r="DH19" s="95"/>
      <c r="DI19" s="95"/>
      <c r="DJ19" s="95"/>
      <c r="DK19" s="95"/>
      <c r="DL19" s="95"/>
      <c r="DM19" s="95"/>
      <c r="DN19" s="95"/>
      <c r="DO19" s="95"/>
      <c r="DP19" s="95"/>
      <c r="DQ19" s="95"/>
      <c r="DR19" s="95"/>
      <c r="DS19" s="95"/>
      <c r="DT19" s="95"/>
      <c r="DU19" s="95"/>
      <c r="DV19" s="95"/>
      <c r="DW19" s="95"/>
      <c r="DX19" s="95"/>
      <c r="DY19" s="95"/>
      <c r="DZ19" s="95"/>
      <c r="EA19" s="95"/>
      <c r="EB19" s="95"/>
      <c r="EC19" s="95"/>
      <c r="ED19" s="95"/>
      <c r="EE19" s="95"/>
      <c r="EF19" s="95"/>
      <c r="EG19" s="95"/>
      <c r="EH19" s="95"/>
      <c r="EI19" s="95"/>
      <c r="EJ19" s="95"/>
      <c r="EK19" s="95"/>
      <c r="EL19" s="95"/>
      <c r="EM19" s="95"/>
      <c r="EN19" s="95"/>
      <c r="EO19" s="95"/>
      <c r="EP19" s="95"/>
      <c r="EQ19" s="95"/>
      <c r="ER19" s="95"/>
      <c r="ES19" s="95"/>
      <c r="ET19" s="95"/>
      <c r="EU19" s="95"/>
      <c r="EV19" s="95"/>
      <c r="EW19" s="95"/>
      <c r="EX19" s="95"/>
      <c r="EY19" s="95"/>
      <c r="EZ19" s="95"/>
      <c r="FA19" s="95"/>
      <c r="FB19" s="95"/>
      <c r="FC19" s="95"/>
      <c r="FD19" s="95"/>
      <c r="FE19" s="95"/>
      <c r="FF19" s="95"/>
      <c r="FG19" s="95"/>
      <c r="FH19" s="95"/>
      <c r="FI19" s="95"/>
      <c r="FJ19" s="95"/>
      <c r="FK19" s="95"/>
      <c r="FL19" s="95"/>
      <c r="FM19" s="95"/>
      <c r="FN19" s="95"/>
      <c r="FO19" s="95"/>
      <c r="FP19" s="95"/>
      <c r="FQ19" s="95"/>
      <c r="FR19" s="95"/>
      <c r="FS19" s="95"/>
      <c r="FT19" s="95"/>
      <c r="FU19" s="95"/>
      <c r="FV19" s="95"/>
      <c r="FW19" s="95"/>
      <c r="FX19" s="95"/>
      <c r="FY19" s="95"/>
      <c r="FZ19" s="95"/>
      <c r="GA19" s="95"/>
      <c r="GB19" s="95"/>
      <c r="GC19" s="95"/>
      <c r="GD19" s="95"/>
      <c r="GE19" s="95"/>
      <c r="GF19" s="95"/>
      <c r="GG19" s="95"/>
      <c r="GH19" s="95"/>
      <c r="GI19" s="95"/>
      <c r="GJ19" s="95"/>
      <c r="GK19" s="95"/>
      <c r="GL19" s="95"/>
      <c r="GM19" s="95"/>
      <c r="GN19" s="95"/>
      <c r="GO19" s="95"/>
      <c r="GP19" s="95"/>
      <c r="GQ19" s="95"/>
      <c r="GR19" s="95"/>
      <c r="GS19" s="95"/>
      <c r="GT19" s="95"/>
      <c r="GU19" s="95"/>
      <c r="GV19" s="95"/>
      <c r="GW19" s="95"/>
      <c r="GX19" s="95"/>
      <c r="GY19" s="95"/>
      <c r="GZ19" s="95"/>
      <c r="HA19" s="95"/>
      <c r="HB19" s="95"/>
      <c r="HC19" s="95"/>
      <c r="HD19" s="95"/>
      <c r="HE19" s="95"/>
      <c r="HF19" s="95"/>
      <c r="HG19" s="95"/>
      <c r="HH19" s="95"/>
      <c r="HI19" s="95"/>
      <c r="HJ19" s="95"/>
      <c r="HK19" s="95"/>
      <c r="HL19" s="95"/>
      <c r="HM19" s="95"/>
      <c r="HN19" s="95"/>
      <c r="HO19" s="95"/>
      <c r="HP19" s="95"/>
      <c r="HQ19" s="95"/>
      <c r="HR19" s="95"/>
      <c r="HS19" s="95"/>
      <c r="HT19" s="95"/>
      <c r="HU19" s="95"/>
      <c r="HV19" s="95"/>
      <c r="HW19" s="95"/>
      <c r="HX19" s="95"/>
      <c r="HY19" s="95"/>
      <c r="HZ19" s="95"/>
      <c r="IA19" s="95"/>
      <c r="IB19" s="95"/>
      <c r="IC19" s="95"/>
      <c r="ID19" s="95"/>
      <c r="IE19" s="95"/>
      <c r="IF19" s="95"/>
      <c r="IG19" s="95"/>
      <c r="IH19" s="95"/>
      <c r="II19" s="95"/>
      <c r="IJ19" s="95"/>
      <c r="IK19" s="95"/>
      <c r="IL19" s="95"/>
      <c r="IM19" s="95"/>
      <c r="IN19" s="95"/>
      <c r="IO19" s="95"/>
      <c r="IP19" s="95"/>
    </row>
    <row r="20" spans="1:250" ht="14.25" customHeight="1">
      <c r="A20" s="91" t="s">
        <v>188</v>
      </c>
      <c r="B20" s="91" t="s">
        <v>80</v>
      </c>
      <c r="C20" s="91" t="s">
        <v>666</v>
      </c>
      <c r="D20" s="91" t="s">
        <v>187</v>
      </c>
      <c r="E20" s="147"/>
      <c r="F20" s="117"/>
      <c r="G20" s="117"/>
      <c r="H20" s="112"/>
      <c r="I20" s="107"/>
      <c r="J20" s="95"/>
      <c r="K20" s="95"/>
      <c r="L20" s="95"/>
      <c r="M20" s="95"/>
      <c r="N20" s="95"/>
      <c r="O20" s="95"/>
      <c r="P20" s="95"/>
      <c r="Q20" s="95"/>
      <c r="R20" s="95"/>
      <c r="S20" s="95"/>
      <c r="T20" s="95"/>
      <c r="U20" s="95"/>
      <c r="V20" s="95"/>
      <c r="W20" s="95"/>
      <c r="X20" s="95"/>
      <c r="Y20" s="95"/>
      <c r="Z20" s="95"/>
      <c r="AA20" s="95"/>
      <c r="AB20" s="95"/>
      <c r="AC20" s="95"/>
      <c r="AD20" s="95"/>
      <c r="AE20" s="95"/>
      <c r="AF20" s="95"/>
      <c r="AG20" s="95"/>
      <c r="AH20" s="95"/>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c r="CK20" s="95"/>
      <c r="CL20" s="95"/>
      <c r="CM20" s="95"/>
      <c r="CN20" s="95"/>
      <c r="CO20" s="95"/>
      <c r="CP20" s="95"/>
      <c r="CQ20" s="95"/>
      <c r="CR20" s="95"/>
      <c r="CS20" s="95"/>
      <c r="CT20" s="95"/>
      <c r="CU20" s="95"/>
      <c r="CV20" s="95"/>
      <c r="CW20" s="95"/>
      <c r="CX20" s="95"/>
      <c r="CY20" s="95"/>
      <c r="CZ20" s="95"/>
      <c r="DA20" s="95"/>
      <c r="DB20" s="95"/>
      <c r="DC20" s="95"/>
      <c r="DD20" s="95"/>
      <c r="DE20" s="95"/>
      <c r="DF20" s="95"/>
      <c r="DG20" s="95"/>
      <c r="DH20" s="95"/>
      <c r="DI20" s="95"/>
      <c r="DJ20" s="95"/>
      <c r="DK20" s="95"/>
      <c r="DL20" s="95"/>
      <c r="DM20" s="95"/>
      <c r="DN20" s="95"/>
      <c r="DO20" s="95"/>
      <c r="DP20" s="95"/>
      <c r="DQ20" s="95"/>
      <c r="DR20" s="95"/>
      <c r="DS20" s="95"/>
      <c r="DT20" s="95"/>
      <c r="DU20" s="95"/>
      <c r="DV20" s="95"/>
      <c r="DW20" s="95"/>
      <c r="DX20" s="95"/>
      <c r="DY20" s="95"/>
      <c r="DZ20" s="95"/>
      <c r="EA20" s="95"/>
      <c r="EB20" s="95"/>
      <c r="EC20" s="95"/>
      <c r="ED20" s="95"/>
      <c r="EE20" s="95"/>
      <c r="EF20" s="95"/>
      <c r="EG20" s="95"/>
      <c r="EH20" s="95"/>
      <c r="EI20" s="95"/>
      <c r="EJ20" s="95"/>
      <c r="EK20" s="95"/>
      <c r="EL20" s="95"/>
      <c r="EM20" s="95"/>
      <c r="EN20" s="95"/>
      <c r="EO20" s="95"/>
      <c r="EP20" s="95"/>
      <c r="EQ20" s="95"/>
      <c r="ER20" s="95"/>
      <c r="ES20" s="95"/>
      <c r="ET20" s="95"/>
      <c r="EU20" s="95"/>
      <c r="EV20" s="95"/>
      <c r="EW20" s="95"/>
      <c r="EX20" s="95"/>
      <c r="EY20" s="95"/>
      <c r="EZ20" s="95"/>
      <c r="FA20" s="95"/>
      <c r="FB20" s="95"/>
      <c r="FC20" s="95"/>
      <c r="FD20" s="95"/>
      <c r="FE20" s="95"/>
      <c r="FF20" s="95"/>
      <c r="FG20" s="95"/>
      <c r="FH20" s="95"/>
      <c r="FI20" s="95"/>
      <c r="FJ20" s="95"/>
      <c r="FK20" s="95"/>
      <c r="FL20" s="95"/>
      <c r="FM20" s="95"/>
      <c r="FN20" s="95"/>
      <c r="FO20" s="95"/>
      <c r="FP20" s="95"/>
      <c r="FQ20" s="95"/>
      <c r="FR20" s="95"/>
      <c r="FS20" s="95"/>
      <c r="FT20" s="95"/>
      <c r="FU20" s="95"/>
      <c r="FV20" s="95"/>
      <c r="FW20" s="95"/>
      <c r="FX20" s="95"/>
      <c r="FY20" s="95"/>
      <c r="FZ20" s="95"/>
      <c r="GA20" s="95"/>
      <c r="GB20" s="95"/>
      <c r="GC20" s="95"/>
      <c r="GD20" s="95"/>
      <c r="GE20" s="95"/>
      <c r="GF20" s="95"/>
      <c r="GG20" s="95"/>
      <c r="GH20" s="95"/>
      <c r="GI20" s="95"/>
      <c r="GJ20" s="95"/>
      <c r="GK20" s="95"/>
      <c r="GL20" s="95"/>
      <c r="GM20" s="95"/>
      <c r="GN20" s="95"/>
      <c r="GO20" s="95"/>
      <c r="GP20" s="95"/>
      <c r="GQ20" s="95"/>
      <c r="GR20" s="95"/>
      <c r="GS20" s="95"/>
      <c r="GT20" s="95"/>
      <c r="GU20" s="95"/>
      <c r="GV20" s="95"/>
      <c r="GW20" s="95"/>
      <c r="GX20" s="95"/>
      <c r="GY20" s="95"/>
      <c r="GZ20" s="95"/>
      <c r="HA20" s="95"/>
      <c r="HB20" s="95"/>
      <c r="HC20" s="95"/>
      <c r="HD20" s="95"/>
      <c r="HE20" s="95"/>
      <c r="HF20" s="95"/>
      <c r="HG20" s="95"/>
      <c r="HH20" s="95"/>
      <c r="HI20" s="95"/>
      <c r="HJ20" s="95"/>
      <c r="HK20" s="95"/>
      <c r="HL20" s="95"/>
      <c r="HM20" s="95"/>
      <c r="HN20" s="95"/>
      <c r="HO20" s="95"/>
      <c r="HP20" s="95"/>
      <c r="HQ20" s="95"/>
      <c r="HR20" s="95"/>
      <c r="HS20" s="95"/>
      <c r="HT20" s="95"/>
      <c r="HU20" s="95"/>
      <c r="HV20" s="95"/>
      <c r="HW20" s="95"/>
      <c r="HX20" s="95"/>
      <c r="HY20" s="95"/>
      <c r="HZ20" s="95"/>
      <c r="IA20" s="95"/>
      <c r="IB20" s="95"/>
      <c r="IC20" s="95"/>
      <c r="ID20" s="95"/>
      <c r="IE20" s="95"/>
      <c r="IF20" s="95"/>
      <c r="IG20" s="95"/>
      <c r="IH20" s="95"/>
      <c r="II20" s="95"/>
      <c r="IJ20" s="95"/>
      <c r="IK20" s="95"/>
      <c r="IL20" s="95"/>
      <c r="IM20" s="95"/>
      <c r="IN20" s="95"/>
      <c r="IO20" s="95"/>
      <c r="IP20" s="95"/>
    </row>
    <row r="21" spans="1:250" ht="14.25" customHeight="1">
      <c r="A21" s="91" t="s">
        <v>189</v>
      </c>
      <c r="B21" s="91" t="s">
        <v>81</v>
      </c>
      <c r="C21" s="91" t="s">
        <v>667</v>
      </c>
      <c r="D21" s="91" t="s">
        <v>82</v>
      </c>
      <c r="E21" s="147"/>
      <c r="F21" s="117"/>
      <c r="G21" s="117"/>
      <c r="H21" s="112"/>
      <c r="I21" s="107"/>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row>
    <row r="22" spans="1:250" ht="14.25" customHeight="1">
      <c r="A22" s="91" t="s">
        <v>190</v>
      </c>
      <c r="B22" s="91" t="s">
        <v>83</v>
      </c>
      <c r="C22" s="91" t="s">
        <v>668</v>
      </c>
      <c r="D22" s="91" t="s">
        <v>84</v>
      </c>
      <c r="E22" s="147"/>
      <c r="F22" s="117"/>
      <c r="G22" s="117"/>
      <c r="H22" s="112"/>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c r="IL22" s="95"/>
      <c r="IM22" s="95"/>
      <c r="IN22" s="95"/>
      <c r="IO22" s="95"/>
      <c r="IP22" s="95"/>
    </row>
    <row r="23" spans="1:250" ht="14.25" customHeight="1">
      <c r="A23" s="91" t="s">
        <v>191</v>
      </c>
      <c r="B23" s="91" t="s">
        <v>85</v>
      </c>
      <c r="C23" s="124" t="s">
        <v>669</v>
      </c>
      <c r="D23" s="124" t="s">
        <v>86</v>
      </c>
      <c r="E23" s="148"/>
      <c r="F23" s="117"/>
      <c r="G23" s="117"/>
      <c r="H23" s="149"/>
      <c r="I23" s="150"/>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c r="IL23" s="95"/>
      <c r="IM23" s="95"/>
      <c r="IN23" s="95"/>
      <c r="IO23" s="95"/>
      <c r="IP23" s="95"/>
    </row>
    <row r="24" spans="1:250" ht="14.25" customHeight="1">
      <c r="A24" s="58"/>
      <c r="B24" s="58" t="s">
        <v>88</v>
      </c>
      <c r="C24" s="59"/>
      <c r="D24" s="59"/>
      <c r="E24" s="59"/>
      <c r="F24" s="59"/>
      <c r="G24" s="59"/>
      <c r="H24" s="59"/>
      <c r="I24" s="60"/>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row>
    <row r="25" spans="1:250" ht="14.25" customHeight="1">
      <c r="A25" s="135" t="str">
        <f t="shared" si="0"/>
        <v>[User_login-15]</v>
      </c>
      <c r="B25" s="91" t="s">
        <v>89</v>
      </c>
      <c r="C25" s="91" t="s">
        <v>193</v>
      </c>
      <c r="D25" s="91" t="s">
        <v>194</v>
      </c>
      <c r="E25" s="91" t="s">
        <v>90</v>
      </c>
      <c r="F25" s="117"/>
      <c r="G25" s="91"/>
      <c r="H25" s="112"/>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c r="IL25" s="95"/>
      <c r="IM25" s="95"/>
      <c r="IN25" s="95"/>
      <c r="IO25" s="95"/>
      <c r="IP25" s="95"/>
    </row>
    <row r="26" spans="1:250" ht="14.25" customHeight="1">
      <c r="A26" s="58"/>
      <c r="B26" s="58" t="s">
        <v>97</v>
      </c>
      <c r="C26" s="59"/>
      <c r="D26" s="59"/>
      <c r="E26" s="59"/>
      <c r="F26" s="59"/>
      <c r="G26" s="59"/>
      <c r="H26" s="59"/>
      <c r="I26" s="60"/>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c r="IL26" s="95"/>
      <c r="IM26" s="95"/>
      <c r="IN26" s="95"/>
      <c r="IO26" s="95"/>
      <c r="IP26" s="95"/>
    </row>
    <row r="27" spans="1:250" ht="14.25" customHeight="1">
      <c r="A27" s="135" t="str">
        <f t="shared" si="0"/>
        <v>[User_login-17]</v>
      </c>
      <c r="B27" s="91" t="s">
        <v>94</v>
      </c>
      <c r="C27" s="91" t="s">
        <v>195</v>
      </c>
      <c r="D27" s="91" t="s">
        <v>196</v>
      </c>
      <c r="E27" s="91" t="s">
        <v>91</v>
      </c>
      <c r="F27" s="117"/>
      <c r="G27" s="91"/>
      <c r="H27" s="112"/>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c r="IL27" s="95"/>
      <c r="IM27" s="95"/>
      <c r="IN27" s="95"/>
      <c r="IO27" s="95"/>
      <c r="IP27" s="95"/>
    </row>
    <row r="28" spans="1:250" ht="14.25" customHeight="1">
      <c r="A28" s="135" t="str">
        <f t="shared" si="0"/>
        <v>[User_login-18]</v>
      </c>
      <c r="B28" s="91" t="s">
        <v>95</v>
      </c>
      <c r="C28" s="91" t="s">
        <v>197</v>
      </c>
      <c r="D28" s="91" t="s">
        <v>198</v>
      </c>
      <c r="E28" s="91"/>
      <c r="F28" s="117"/>
      <c r="G28" s="91"/>
      <c r="H28" s="112"/>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c r="IL28" s="95"/>
      <c r="IM28" s="95"/>
      <c r="IN28" s="95"/>
      <c r="IO28" s="95"/>
      <c r="IP28" s="95"/>
    </row>
    <row r="29" spans="1:250" ht="14.25" customHeight="1">
      <c r="A29" s="135" t="str">
        <f t="shared" si="0"/>
        <v>[User_login-19]</v>
      </c>
      <c r="B29" s="91" t="s">
        <v>96</v>
      </c>
      <c r="C29" s="91" t="s">
        <v>199</v>
      </c>
      <c r="D29" s="91" t="s">
        <v>200</v>
      </c>
      <c r="E29" s="91" t="s">
        <v>91</v>
      </c>
      <c r="F29" s="117"/>
      <c r="G29" s="91"/>
      <c r="H29" s="112"/>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c r="IL29" s="95"/>
      <c r="IM29" s="95"/>
      <c r="IN29" s="95"/>
      <c r="IO29" s="95"/>
      <c r="IP29" s="95"/>
    </row>
    <row r="30" spans="1:250" ht="14.25" customHeight="1">
      <c r="A30" s="58"/>
      <c r="B30" s="58" t="s">
        <v>92</v>
      </c>
      <c r="C30" s="59"/>
      <c r="D30" s="59"/>
      <c r="E30" s="59"/>
      <c r="F30" s="59"/>
      <c r="G30" s="59"/>
      <c r="H30" s="59"/>
      <c r="I30" s="60"/>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c r="IL30" s="95"/>
      <c r="IM30" s="95"/>
      <c r="IN30" s="95"/>
      <c r="IO30" s="95"/>
      <c r="IP30" s="95"/>
    </row>
    <row r="31" spans="1:250" ht="14.25" customHeight="1">
      <c r="A31" s="61" t="str">
        <f>IF(OR(B31&lt;&gt;"",D31&lt;&gt;""),"["&amp;TEXT($B$2,"##")&amp;"-"&amp;TEXT(ROW()-10,"##")&amp;"]","")</f>
        <v>[User_login-21]</v>
      </c>
      <c r="B31" s="91" t="s">
        <v>98</v>
      </c>
      <c r="C31" s="91" t="s">
        <v>201</v>
      </c>
      <c r="D31" s="104" t="s">
        <v>100</v>
      </c>
      <c r="E31" s="91" t="s">
        <v>93</v>
      </c>
      <c r="F31" s="91"/>
      <c r="G31" s="91"/>
      <c r="H31" s="112"/>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c r="IL31" s="95"/>
      <c r="IM31" s="95"/>
      <c r="IN31" s="95"/>
      <c r="IO31" s="95"/>
      <c r="IP31" s="95"/>
    </row>
    <row r="32" spans="1:250" ht="14.25" customHeight="1">
      <c r="A32" s="61" t="str">
        <f>IF(OR(B32&lt;&gt;"",D32&lt;&gt;""),"["&amp;TEXT($B$2,"##")&amp;"-"&amp;TEXT(ROW()-10,"##")&amp;"]","")</f>
        <v>[User_login-22]</v>
      </c>
      <c r="B32" s="91" t="s">
        <v>99</v>
      </c>
      <c r="C32" s="91" t="s">
        <v>202</v>
      </c>
      <c r="D32" s="137" t="s">
        <v>203</v>
      </c>
      <c r="E32" s="91" t="s">
        <v>93</v>
      </c>
      <c r="F32" s="91"/>
      <c r="G32" s="91"/>
      <c r="H32" s="112"/>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row>
    <row r="33" spans="1:250" ht="14.25" customHeight="1">
      <c r="A33" s="61" t="str">
        <f>IF(OR(B33&lt;&gt;"",D33&lt;&gt;""),"["&amp;TEXT($B$2,"##")&amp;"-"&amp;TEXT(ROW()-10,"##")&amp;"]","")</f>
        <v>[User_login-23]</v>
      </c>
      <c r="B33" s="91" t="s">
        <v>101</v>
      </c>
      <c r="C33" s="91" t="s">
        <v>204</v>
      </c>
      <c r="D33" s="91" t="s">
        <v>205</v>
      </c>
      <c r="E33" s="91" t="s">
        <v>91</v>
      </c>
      <c r="F33" s="91"/>
      <c r="G33" s="91"/>
      <c r="H33" s="112"/>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c r="IL33" s="95"/>
      <c r="IM33" s="95"/>
      <c r="IN33" s="95"/>
      <c r="IO33" s="95"/>
      <c r="IP33" s="95"/>
    </row>
    <row r="34" spans="1:250" ht="14.25" customHeight="1">
      <c r="A34" s="58"/>
      <c r="B34" s="58" t="s">
        <v>211</v>
      </c>
      <c r="C34" s="59"/>
      <c r="D34" s="59"/>
      <c r="E34" s="59"/>
      <c r="F34" s="59"/>
      <c r="G34" s="59"/>
      <c r="H34" s="59"/>
      <c r="I34" s="60"/>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c r="IL34" s="95"/>
      <c r="IM34" s="95"/>
      <c r="IN34" s="95"/>
      <c r="IO34" s="95"/>
      <c r="IP34" s="95"/>
    </row>
    <row r="35" spans="1:250" ht="14.25" customHeight="1">
      <c r="A35" s="61" t="str">
        <f>IF(OR(B35&lt;&gt;"",D35&lt;&gt;""),"["&amp;TEXT($B$2,"##")&amp;"-"&amp;TEXT(ROW()-10,"##")&amp;"]","")</f>
        <v>[User_login-25]</v>
      </c>
      <c r="B35" s="91" t="s">
        <v>208</v>
      </c>
      <c r="C35" s="106" t="s">
        <v>206</v>
      </c>
      <c r="D35" s="104" t="s">
        <v>207</v>
      </c>
      <c r="E35" s="104" t="s">
        <v>102</v>
      </c>
      <c r="F35" s="117"/>
      <c r="G35" s="91"/>
      <c r="H35" s="149"/>
      <c r="I35" s="180"/>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c r="IL35" s="95"/>
      <c r="IM35" s="95"/>
      <c r="IN35" s="95"/>
      <c r="IO35" s="95"/>
      <c r="IP35" s="95"/>
    </row>
    <row r="36" spans="1:250" ht="14.25" customHeight="1">
      <c r="A36" s="61" t="str">
        <f>IF(OR(B36&lt;&gt;"",D36&lt;&gt;""),"["&amp;TEXT($B$2,"##")&amp;"-"&amp;TEXT(ROW()-10,"##")&amp;"]","")</f>
        <v>[User_login-26]</v>
      </c>
      <c r="B36" s="91" t="s">
        <v>103</v>
      </c>
      <c r="C36" s="106" t="s">
        <v>209</v>
      </c>
      <c r="D36" s="104" t="s">
        <v>210</v>
      </c>
      <c r="E36" s="104" t="s">
        <v>102</v>
      </c>
      <c r="F36" s="117"/>
      <c r="G36" s="171"/>
      <c r="H36" s="119"/>
      <c r="I36" s="170"/>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c r="IL36" s="95"/>
      <c r="IM36" s="95"/>
      <c r="IN36" s="95"/>
      <c r="IO36" s="95"/>
      <c r="IP36" s="95"/>
    </row>
    <row r="37" spans="1:250" ht="14.25" customHeight="1">
      <c r="A37" s="175"/>
      <c r="B37" s="175" t="s">
        <v>212</v>
      </c>
      <c r="C37" s="176"/>
      <c r="D37" s="176"/>
      <c r="E37" s="176"/>
      <c r="F37" s="176"/>
      <c r="G37" s="176"/>
      <c r="H37" s="179"/>
      <c r="I37" s="181"/>
      <c r="J37" s="105"/>
    </row>
    <row r="38" spans="1:250" ht="14.25" customHeight="1">
      <c r="A38" s="61" t="str">
        <f>IF(OR(B38&lt;&gt;"",D38&lt;&gt;""),"["&amp;TEXT($B$2,"##")&amp;"-"&amp;TEXT(ROW()-10,"##")&amp;"]","")</f>
        <v>[User_login-28]</v>
      </c>
      <c r="B38" s="91" t="s">
        <v>220</v>
      </c>
      <c r="C38" s="106" t="s">
        <v>218</v>
      </c>
      <c r="D38" s="104" t="s">
        <v>219</v>
      </c>
      <c r="E38" s="104" t="s">
        <v>102</v>
      </c>
      <c r="F38" s="117"/>
      <c r="G38" s="171"/>
      <c r="H38" s="119"/>
      <c r="I38" s="170"/>
      <c r="J38" s="105"/>
    </row>
    <row r="39" spans="1:250" ht="14.25" customHeight="1">
      <c r="A39" s="168" t="str">
        <f t="shared" ref="A39" si="1">IF(OR(B39&lt;&gt;"",D39&lt;E38&gt;""),"["&amp;TEXT($B$2,"##")&amp;"-"&amp;TEXT(ROW()-10,"##")&amp;"]","")</f>
        <v>[User_login-29]</v>
      </c>
      <c r="B39" s="91" t="s">
        <v>222</v>
      </c>
      <c r="C39" s="171" t="s">
        <v>228</v>
      </c>
      <c r="D39" s="117" t="s">
        <v>221</v>
      </c>
      <c r="E39" s="104" t="s">
        <v>102</v>
      </c>
      <c r="F39" s="117"/>
      <c r="G39" s="172"/>
      <c r="H39" s="183"/>
      <c r="I39" s="184"/>
      <c r="J39" s="105"/>
    </row>
    <row r="40" spans="1:250" ht="14.25" customHeight="1">
      <c r="A40" s="168" t="str">
        <f t="shared" ref="A40" si="2">IF(OR(B40&lt;&gt;"",D40&lt;E39&gt;""),"["&amp;TEXT($B$2,"##")&amp;"-"&amp;TEXT(ROW()-10,"##")&amp;"]","")</f>
        <v>[User_login-30]</v>
      </c>
      <c r="B40" s="91" t="s">
        <v>223</v>
      </c>
      <c r="C40" s="171" t="s">
        <v>228</v>
      </c>
      <c r="D40" s="117" t="s">
        <v>224</v>
      </c>
      <c r="E40" s="174" t="s">
        <v>102</v>
      </c>
      <c r="F40" s="117"/>
      <c r="G40" s="117"/>
      <c r="H40" s="119"/>
      <c r="I40" s="170"/>
      <c r="J40" s="105"/>
    </row>
    <row r="41" spans="1:250" ht="14.25" customHeight="1">
      <c r="A41" s="182"/>
      <c r="B41" s="182" t="s">
        <v>213</v>
      </c>
      <c r="C41" s="179"/>
      <c r="D41" s="179"/>
      <c r="E41" s="179"/>
      <c r="F41" s="179"/>
      <c r="G41" s="179"/>
      <c r="H41" s="179"/>
      <c r="I41" s="181"/>
      <c r="J41" s="105"/>
    </row>
    <row r="42" spans="1:250" ht="14.25" customHeight="1">
      <c r="A42" s="185" t="str">
        <f t="shared" ref="A42" si="3">IF(OR(B42&lt;&gt;"",D42&lt;E41&gt;""),"["&amp;TEXT($B$2,"##")&amp;"-"&amp;TEXT(ROW()-10,"##")&amp;"]","")</f>
        <v>[User_login-32]</v>
      </c>
      <c r="B42" s="117" t="s">
        <v>225</v>
      </c>
      <c r="C42" s="171" t="s">
        <v>229</v>
      </c>
      <c r="D42" s="117" t="s">
        <v>227</v>
      </c>
      <c r="E42" s="104" t="s">
        <v>102</v>
      </c>
      <c r="F42" s="117"/>
      <c r="G42" s="172"/>
      <c r="H42" s="183"/>
      <c r="I42" s="184"/>
      <c r="J42" s="105"/>
    </row>
    <row r="43" spans="1:250" ht="14.25" customHeight="1">
      <c r="A43" s="168" t="str">
        <f t="shared" ref="A43:A44" si="4">IF(OR(B43&lt;&gt;"",D43&lt;E42&gt;""),"["&amp;TEXT($B$2,"##")&amp;"-"&amp;TEXT(ROW()-10,"##")&amp;"]","")</f>
        <v>[User_login-33]</v>
      </c>
      <c r="B43" s="91" t="s">
        <v>230</v>
      </c>
      <c r="C43" s="171" t="s">
        <v>234</v>
      </c>
      <c r="D43" s="117" t="s">
        <v>226</v>
      </c>
      <c r="E43" s="174" t="s">
        <v>102</v>
      </c>
      <c r="F43" s="117"/>
      <c r="G43" s="117"/>
      <c r="H43" s="119"/>
      <c r="I43" s="170"/>
      <c r="J43" s="105"/>
    </row>
    <row r="44" spans="1:250" ht="14.25" customHeight="1">
      <c r="A44" s="168" t="str">
        <f t="shared" si="4"/>
        <v>[User_login-34]</v>
      </c>
      <c r="B44" s="91" t="s">
        <v>232</v>
      </c>
      <c r="C44" s="171" t="s">
        <v>235</v>
      </c>
      <c r="D44" s="117" t="s">
        <v>231</v>
      </c>
      <c r="E44" s="169"/>
      <c r="F44" s="117"/>
      <c r="G44" s="117"/>
      <c r="H44" s="119"/>
      <c r="I44" s="170"/>
      <c r="J44" s="105"/>
    </row>
    <row r="45" spans="1:250" ht="14.25" customHeight="1">
      <c r="A45" s="168" t="str">
        <f t="shared" ref="A45:A47" si="5">IF(OR(B45&lt;&gt;"",D45&lt;E40&gt;""),"["&amp;TEXT($B$2,"##")&amp;"-"&amp;TEXT(ROW()-10,"##")&amp;"]","")</f>
        <v>[User_login-35]</v>
      </c>
      <c r="B45" s="186" t="s">
        <v>233</v>
      </c>
      <c r="C45" s="173" t="s">
        <v>236</v>
      </c>
      <c r="D45" s="117" t="s">
        <v>237</v>
      </c>
      <c r="E45" s="169"/>
      <c r="F45" s="117"/>
      <c r="G45" s="117"/>
      <c r="H45" s="119"/>
      <c r="I45" s="170"/>
      <c r="J45" s="105"/>
    </row>
    <row r="46" spans="1:250" ht="14.25" customHeight="1">
      <c r="A46" s="168" t="str">
        <f t="shared" si="5"/>
        <v>[User_login-36]</v>
      </c>
      <c r="B46" s="186" t="s">
        <v>240</v>
      </c>
      <c r="C46" s="173" t="s">
        <v>238</v>
      </c>
      <c r="D46" s="117" t="s">
        <v>239</v>
      </c>
      <c r="E46" s="169"/>
      <c r="F46" s="117"/>
      <c r="G46" s="117"/>
      <c r="H46" s="119"/>
      <c r="I46" s="170"/>
      <c r="J46" s="105"/>
    </row>
    <row r="47" spans="1:250" ht="14.25" customHeight="1">
      <c r="A47" s="168" t="str">
        <f t="shared" si="5"/>
        <v>[User_login-37]</v>
      </c>
      <c r="B47" s="186" t="s">
        <v>241</v>
      </c>
      <c r="C47" s="173" t="s">
        <v>242</v>
      </c>
      <c r="D47" s="117" t="s">
        <v>243</v>
      </c>
      <c r="E47" s="169"/>
      <c r="F47" s="117"/>
      <c r="G47" s="117"/>
      <c r="H47" s="119"/>
      <c r="I47" s="170"/>
      <c r="J47" s="105"/>
    </row>
    <row r="48" spans="1:250" ht="14.25" customHeight="1">
      <c r="A48" s="168" t="str">
        <f>IF(OR(B48&lt;&gt;"",D48&lt;E44&gt;""),"["&amp;TEXT($B$2,"##")&amp;"-"&amp;TEXT(ROW()-10,"##")&amp;"]","")</f>
        <v>[User_login-38]</v>
      </c>
      <c r="B48" s="186" t="s">
        <v>244</v>
      </c>
      <c r="C48" s="173" t="s">
        <v>246</v>
      </c>
      <c r="D48" s="117" t="s">
        <v>247</v>
      </c>
      <c r="E48" s="169"/>
      <c r="F48" s="117"/>
      <c r="G48" s="117"/>
      <c r="H48" s="119"/>
      <c r="I48" s="170"/>
      <c r="J48" s="105"/>
    </row>
    <row r="49" spans="1:10" ht="14.25" customHeight="1">
      <c r="A49" s="168" t="str">
        <f>IF(OR(B49&lt;&gt;"",D49&lt;E45&gt;""),"["&amp;TEXT($B$2,"##")&amp;"-"&amp;TEXT(ROW()-10,"##")&amp;"]","")</f>
        <v>[User_login-39]</v>
      </c>
      <c r="B49" s="186" t="s">
        <v>245</v>
      </c>
      <c r="C49" s="173" t="s">
        <v>248</v>
      </c>
      <c r="D49" s="117" t="s">
        <v>249</v>
      </c>
      <c r="E49" s="169"/>
      <c r="F49" s="117"/>
      <c r="G49" s="117"/>
      <c r="H49" s="119"/>
      <c r="I49" s="170"/>
      <c r="J49" s="105"/>
    </row>
    <row r="50" spans="1:10" ht="14.25" customHeight="1">
      <c r="A50" s="168" t="str">
        <f>IF(OR(B50&lt;&gt;"",D50&lt;E46&gt;""),"["&amp;TEXT($B$2,"##")&amp;"-"&amp;TEXT(ROW()-10,"##")&amp;"]","")</f>
        <v>[User_login-40]</v>
      </c>
      <c r="B50" s="186" t="s">
        <v>250</v>
      </c>
      <c r="C50" s="173" t="s">
        <v>252</v>
      </c>
      <c r="D50" s="117" t="s">
        <v>253</v>
      </c>
      <c r="E50" s="169"/>
      <c r="F50" s="117"/>
      <c r="G50" s="117"/>
      <c r="H50" s="119"/>
      <c r="I50" s="170"/>
      <c r="J50" s="105"/>
    </row>
    <row r="51" spans="1:10" ht="14.25" customHeight="1">
      <c r="A51" s="168" t="str">
        <f>IF(OR(B51&lt;&gt;"",D51&lt;E47&gt;""),"["&amp;TEXT($B$2,"##")&amp;"-"&amp;TEXT(ROW()-10,"##")&amp;"]","")</f>
        <v>[User_login-41]</v>
      </c>
      <c r="B51" s="186" t="s">
        <v>251</v>
      </c>
      <c r="C51" s="173" t="s">
        <v>254</v>
      </c>
      <c r="D51" s="117" t="s">
        <v>255</v>
      </c>
      <c r="E51" s="169"/>
      <c r="F51" s="117"/>
      <c r="G51" s="117"/>
      <c r="H51" s="119"/>
      <c r="I51" s="170"/>
      <c r="J51" s="105"/>
    </row>
    <row r="52" spans="1:10" ht="14.25" customHeight="1">
      <c r="A52" s="167"/>
      <c r="B52" s="167" t="s">
        <v>214</v>
      </c>
      <c r="C52" s="167"/>
      <c r="D52" s="167"/>
      <c r="E52" s="167"/>
      <c r="F52" s="167"/>
      <c r="G52" s="167"/>
      <c r="H52" s="167"/>
      <c r="I52" s="167"/>
      <c r="J52" s="105"/>
    </row>
    <row r="53" spans="1:10" ht="14.25" customHeight="1">
      <c r="A53" s="168" t="str">
        <f>IF(OR(B53&lt;&gt;"",D53&lt;E48&gt;""),"["&amp;TEXT($B$2,"##")&amp;"-"&amp;TEXT(ROW()-10,"##")&amp;"]","")</f>
        <v>[User_login-43]</v>
      </c>
      <c r="B53" s="186" t="s">
        <v>263</v>
      </c>
      <c r="C53" s="173" t="s">
        <v>270</v>
      </c>
      <c r="D53" s="117" t="s">
        <v>269</v>
      </c>
      <c r="E53" s="169"/>
      <c r="F53" s="117"/>
      <c r="G53" s="117"/>
      <c r="H53" s="119"/>
      <c r="I53" s="170"/>
      <c r="J53" s="105"/>
    </row>
    <row r="54" spans="1:10" ht="14.25" customHeight="1">
      <c r="A54" s="168" t="str">
        <f>IF(OR(B54&lt;&gt;"",D54&lt;E49&gt;""),"["&amp;TEXT($B$2,"##")&amp;"-"&amp;TEXT(ROW()-10,"##")&amp;"]","")</f>
        <v>[User_login-44]</v>
      </c>
      <c r="B54" s="186" t="s">
        <v>262</v>
      </c>
      <c r="C54" s="173" t="s">
        <v>271</v>
      </c>
      <c r="D54" s="117" t="s">
        <v>272</v>
      </c>
      <c r="E54" s="169"/>
      <c r="F54" s="117"/>
      <c r="G54" s="117"/>
      <c r="H54" s="119"/>
      <c r="I54" s="170"/>
      <c r="J54" s="105"/>
    </row>
    <row r="55" spans="1:10" ht="14.25" customHeight="1">
      <c r="A55" s="168" t="str">
        <f>IF(OR(B55&lt;&gt;"",D55&lt;E50&gt;""),"["&amp;TEXT($B$2,"##")&amp;"-"&amp;TEXT(ROW()-10,"##")&amp;"]","")</f>
        <v>[User_login-45]</v>
      </c>
      <c r="B55" s="186" t="s">
        <v>261</v>
      </c>
      <c r="C55" s="173" t="s">
        <v>273</v>
      </c>
      <c r="D55" s="117" t="s">
        <v>274</v>
      </c>
      <c r="E55" s="169"/>
      <c r="F55" s="117"/>
      <c r="G55" s="117"/>
      <c r="H55" s="119"/>
      <c r="I55" s="170"/>
      <c r="J55" s="105"/>
    </row>
    <row r="56" spans="1:10" ht="14.25" customHeight="1">
      <c r="A56" s="168" t="str">
        <f>IF(OR(B56&lt;&gt;"",D56&lt;E51&gt;""),"["&amp;TEXT($B$2,"##")&amp;"-"&amp;TEXT(ROW()-10,"##")&amp;"]","")</f>
        <v>[User_login-46]</v>
      </c>
      <c r="B56" s="186" t="s">
        <v>260</v>
      </c>
      <c r="C56" s="173" t="s">
        <v>275</v>
      </c>
      <c r="D56" s="117" t="s">
        <v>276</v>
      </c>
      <c r="E56" s="169"/>
      <c r="F56" s="117"/>
      <c r="G56" s="117"/>
      <c r="H56" s="119"/>
      <c r="I56" s="170"/>
      <c r="J56" s="105"/>
    </row>
    <row r="57" spans="1:10" ht="14.25" customHeight="1">
      <c r="A57" s="168" t="str">
        <f>IF(OR(B57&lt;&gt;"",D57&lt;E49&gt;""),"["&amp;TEXT($B$2,"##")&amp;"-"&amp;TEXT(ROW()-10,"##")&amp;"]","")</f>
        <v>[User_login-47]</v>
      </c>
      <c r="B57" s="186" t="s">
        <v>256</v>
      </c>
      <c r="C57" s="173" t="s">
        <v>277</v>
      </c>
      <c r="D57" s="117" t="s">
        <v>274</v>
      </c>
      <c r="E57" s="169"/>
      <c r="F57" s="117"/>
      <c r="G57" s="117"/>
      <c r="H57" s="119"/>
      <c r="I57" s="170"/>
      <c r="J57" s="105"/>
    </row>
    <row r="58" spans="1:10" ht="14.25" customHeight="1">
      <c r="A58" s="168" t="str">
        <f>IF(OR(B58&lt;&gt;"",D58&lt;E50&gt;""),"["&amp;TEXT($B$2,"##")&amp;"-"&amp;TEXT(ROW()-10,"##")&amp;"]","")</f>
        <v>[User_login-48]</v>
      </c>
      <c r="B58" s="186" t="s">
        <v>257</v>
      </c>
      <c r="C58" s="173" t="s">
        <v>278</v>
      </c>
      <c r="D58" s="117" t="s">
        <v>279</v>
      </c>
      <c r="E58" s="169"/>
      <c r="F58" s="117"/>
      <c r="G58" s="117"/>
      <c r="H58" s="119"/>
      <c r="I58" s="170"/>
      <c r="J58" s="105"/>
    </row>
    <row r="59" spans="1:10" ht="14.25" customHeight="1">
      <c r="A59" s="168" t="str">
        <f t="shared" ref="A59:A60" si="6">IF(OR(B59&lt;&gt;"",D59&lt;E51&gt;""),"["&amp;TEXT($B$2,"##")&amp;"-"&amp;TEXT(ROW()-10,"##")&amp;"]","")</f>
        <v>[User_login-49]</v>
      </c>
      <c r="B59" s="186" t="s">
        <v>266</v>
      </c>
      <c r="C59" s="173" t="s">
        <v>280</v>
      </c>
      <c r="D59" s="117" t="s">
        <v>291</v>
      </c>
      <c r="E59" s="169"/>
      <c r="F59" s="117"/>
      <c r="G59" s="117"/>
      <c r="H59" s="119"/>
      <c r="I59" s="170"/>
      <c r="J59" s="105"/>
    </row>
    <row r="60" spans="1:10" ht="14.25" customHeight="1">
      <c r="A60" s="168" t="str">
        <f t="shared" si="6"/>
        <v>[User_login-50]</v>
      </c>
      <c r="B60" s="186" t="s">
        <v>244</v>
      </c>
      <c r="C60" s="173" t="s">
        <v>281</v>
      </c>
      <c r="D60" s="117" t="s">
        <v>290</v>
      </c>
      <c r="E60" s="169"/>
      <c r="F60" s="117"/>
      <c r="G60" s="117"/>
      <c r="H60" s="119"/>
      <c r="I60" s="170"/>
      <c r="J60" s="105"/>
    </row>
    <row r="61" spans="1:10" ht="14.25" customHeight="1">
      <c r="A61" s="168" t="str">
        <f>IF(OR(B61&lt;&gt;"",D61&lt;E53&gt;""),"["&amp;TEXT($B$2,"##")&amp;"-"&amp;TEXT(ROW()-10,"##")&amp;"]","")</f>
        <v>[User_login-51]</v>
      </c>
      <c r="B61" s="186" t="s">
        <v>267</v>
      </c>
      <c r="C61" s="173" t="s">
        <v>284</v>
      </c>
      <c r="D61" s="117" t="s">
        <v>292</v>
      </c>
      <c r="E61" s="169"/>
      <c r="F61" s="117"/>
      <c r="G61" s="117"/>
      <c r="H61" s="119"/>
      <c r="I61" s="170"/>
      <c r="J61" s="105"/>
    </row>
    <row r="62" spans="1:10" ht="14.25" customHeight="1">
      <c r="A62" s="168" t="str">
        <f>IF(OR(B62&lt;&gt;"",D62&lt;E55&gt;""),"["&amp;TEXT($B$2,"##")&amp;"-"&amp;TEXT(ROW()-10,"##")&amp;"]","")</f>
        <v>[User_login-52]</v>
      </c>
      <c r="B62" s="186" t="s">
        <v>268</v>
      </c>
      <c r="C62" s="173" t="s">
        <v>293</v>
      </c>
      <c r="D62" s="117" t="s">
        <v>294</v>
      </c>
      <c r="E62" s="169"/>
      <c r="F62" s="117"/>
      <c r="G62" s="117"/>
      <c r="H62" s="119"/>
      <c r="I62" s="170"/>
      <c r="J62" s="105"/>
    </row>
    <row r="63" spans="1:10" ht="14.25" customHeight="1">
      <c r="A63" s="168" t="str">
        <f>IF(OR(B63&lt;&gt;"",D63&lt;E49&gt;""),"["&amp;TEXT($B$2,"##")&amp;"-"&amp;TEXT(ROW()-10,"##")&amp;"]","")</f>
        <v>[User_login-53]</v>
      </c>
      <c r="B63" s="186" t="s">
        <v>295</v>
      </c>
      <c r="C63" s="173" t="s">
        <v>304</v>
      </c>
      <c r="D63" s="117" t="s">
        <v>297</v>
      </c>
      <c r="E63" s="169"/>
      <c r="F63" s="117"/>
      <c r="G63" s="117"/>
      <c r="H63" s="119"/>
      <c r="I63" s="170"/>
      <c r="J63" s="105"/>
    </row>
    <row r="64" spans="1:10" ht="14.25" customHeight="1">
      <c r="A64" s="190" t="str">
        <f>IF(OR(B64&lt;&gt;"",D64&lt;E50&gt;""),"["&amp;TEXT($B$2,"##")&amp;"-"&amp;TEXT(ROW()-10,"##")&amp;"]","")</f>
        <v>[User_login-54]</v>
      </c>
      <c r="B64" s="186" t="s">
        <v>296</v>
      </c>
      <c r="C64" s="187" t="s">
        <v>299</v>
      </c>
      <c r="D64" s="188" t="s">
        <v>298</v>
      </c>
      <c r="E64" s="169"/>
      <c r="F64" s="117"/>
      <c r="G64" s="117"/>
      <c r="H64" s="119"/>
      <c r="I64" s="170"/>
      <c r="J64" s="105"/>
    </row>
    <row r="65" spans="1:10" ht="14.25" customHeight="1">
      <c r="A65" s="168" t="str">
        <f>IF(OR(B65&lt;&gt;"",D65&lt;E51&gt;""),"["&amp;TEXT($B$2,"##")&amp;"-"&amp;TEXT(ROW()-10,"##")&amp;"]","")</f>
        <v>[User_login-55]</v>
      </c>
      <c r="B65" s="186" t="s">
        <v>259</v>
      </c>
      <c r="C65" s="173" t="s">
        <v>282</v>
      </c>
      <c r="D65" s="117" t="s">
        <v>289</v>
      </c>
      <c r="E65" s="169"/>
      <c r="F65" s="117"/>
      <c r="G65" s="117"/>
      <c r="H65" s="119"/>
      <c r="I65" s="170"/>
      <c r="J65" s="105"/>
    </row>
    <row r="66" spans="1:10" ht="14.25" customHeight="1">
      <c r="A66" s="190" t="str">
        <f>IF(OR(B66&lt;&gt;"",D66&lt;E52&gt;""),"["&amp;TEXT($B$2,"##")&amp;"-"&amp;TEXT(ROW()-10,"##")&amp;"]","")</f>
        <v>[User_login-56]</v>
      </c>
      <c r="B66" s="186" t="s">
        <v>258</v>
      </c>
      <c r="C66" s="187" t="s">
        <v>283</v>
      </c>
      <c r="D66" s="188" t="s">
        <v>288</v>
      </c>
      <c r="E66" s="189"/>
      <c r="F66" s="117"/>
      <c r="G66" s="188"/>
      <c r="H66" s="183"/>
      <c r="I66" s="184"/>
      <c r="J66" s="105"/>
    </row>
    <row r="67" spans="1:10" ht="14.25" customHeight="1">
      <c r="A67" s="168" t="str">
        <f>IF(OR(B67&lt;&gt;"",D67&lt;E53&gt;""),"["&amp;TEXT($B$2,"##")&amp;"-"&amp;TEXT(ROW()-10,"##")&amp;"]","")</f>
        <v>[User_login-57]</v>
      </c>
      <c r="B67" s="186" t="s">
        <v>300</v>
      </c>
      <c r="C67" s="173" t="s">
        <v>302</v>
      </c>
      <c r="D67" s="117" t="s">
        <v>297</v>
      </c>
      <c r="E67" s="189"/>
      <c r="F67" s="117"/>
      <c r="G67" s="188"/>
      <c r="H67" s="183"/>
      <c r="I67" s="184"/>
      <c r="J67" s="105"/>
    </row>
    <row r="68" spans="1:10" ht="14.25" customHeight="1">
      <c r="A68" s="190" t="str">
        <f>IF(OR(B68&lt;&gt;"",D68&lt;E54&gt;""),"["&amp;TEXT($B$2,"##")&amp;"-"&amp;TEXT(ROW()-10,"##")&amp;"]","")</f>
        <v>[User_login-58]</v>
      </c>
      <c r="B68" s="186" t="s">
        <v>301</v>
      </c>
      <c r="C68" s="187" t="s">
        <v>303</v>
      </c>
      <c r="D68" s="188" t="s">
        <v>305</v>
      </c>
      <c r="E68" s="189"/>
      <c r="F68" s="117"/>
      <c r="G68" s="188"/>
      <c r="H68" s="183"/>
      <c r="I68" s="184"/>
      <c r="J68" s="105"/>
    </row>
    <row r="69" spans="1:10" ht="14.25" customHeight="1">
      <c r="A69" s="190" t="str">
        <f>IF(OR(B69&lt;&gt;"",D69&lt;E53&gt;""),"["&amp;TEXT($B$2,"##")&amp;"-"&amp;TEXT(ROW()-10,"##")&amp;"]","")</f>
        <v>[User_login-59]</v>
      </c>
      <c r="B69" s="186" t="s">
        <v>264</v>
      </c>
      <c r="C69" s="173" t="s">
        <v>284</v>
      </c>
      <c r="D69" s="117" t="s">
        <v>287</v>
      </c>
      <c r="E69" s="189"/>
      <c r="F69" s="117"/>
      <c r="G69" s="188"/>
      <c r="H69" s="183"/>
      <c r="I69" s="184"/>
      <c r="J69" s="105"/>
    </row>
    <row r="70" spans="1:10" ht="14.25" customHeight="1">
      <c r="A70" s="190" t="str">
        <f>IF(OR(B70&lt;&gt;"",D70&lt;E54&gt;""),"["&amp;TEXT($B$2,"##")&amp;"-"&amp;TEXT(ROW()-10,"##")&amp;"]","")</f>
        <v>[User_login-60]</v>
      </c>
      <c r="B70" s="186" t="s">
        <v>265</v>
      </c>
      <c r="C70" s="187" t="s">
        <v>285</v>
      </c>
      <c r="D70" s="188" t="s">
        <v>286</v>
      </c>
      <c r="E70" s="189"/>
      <c r="F70" s="117"/>
      <c r="G70" s="188"/>
      <c r="H70" s="183"/>
      <c r="I70" s="184"/>
      <c r="J70" s="105"/>
    </row>
    <row r="71" spans="1:10" ht="14.25" customHeight="1">
      <c r="A71" s="191"/>
      <c r="B71" s="191" t="s">
        <v>215</v>
      </c>
      <c r="C71" s="192"/>
      <c r="D71" s="192"/>
      <c r="E71" s="192"/>
      <c r="F71" s="192"/>
      <c r="G71" s="192"/>
      <c r="H71" s="192"/>
      <c r="I71" s="193"/>
      <c r="J71" s="105"/>
    </row>
    <row r="72" spans="1:10" ht="14.25" customHeight="1">
      <c r="A72" s="190" t="str">
        <f>IF(OR(B72&lt;&gt;"",D72&lt;E56&gt;""),"["&amp;TEXT($B$2,"##")&amp;"-"&amp;TEXT(ROW()-10,"##")&amp;"]","")</f>
        <v>[User_login-62]</v>
      </c>
      <c r="B72" s="186" t="s">
        <v>306</v>
      </c>
      <c r="C72" s="173" t="s">
        <v>307</v>
      </c>
      <c r="D72" s="117" t="s">
        <v>308</v>
      </c>
      <c r="E72" s="169"/>
      <c r="F72" s="117"/>
      <c r="G72" s="117"/>
      <c r="H72" s="119"/>
      <c r="I72" s="170"/>
      <c r="J72" s="105"/>
    </row>
    <row r="73" spans="1:10" ht="14.25" customHeight="1">
      <c r="A73" s="190" t="str">
        <f>IF(OR(B73&lt;&gt;"",D73&lt;E57&gt;""),"["&amp;TEXT($B$2,"##")&amp;"-"&amp;TEXT(ROW()-10,"##")&amp;"]","")</f>
        <v>[User_login-63]</v>
      </c>
      <c r="B73" s="186" t="s">
        <v>306</v>
      </c>
      <c r="C73" s="173" t="s">
        <v>309</v>
      </c>
      <c r="D73" s="117" t="s">
        <v>310</v>
      </c>
      <c r="E73" s="169"/>
      <c r="F73" s="117"/>
      <c r="G73" s="117"/>
      <c r="H73" s="119"/>
      <c r="I73" s="170"/>
      <c r="J73" s="105"/>
    </row>
    <row r="74" spans="1:10" ht="14.25" customHeight="1">
      <c r="A74" s="190" t="str">
        <f>IF(OR(B74&lt;&gt;"",D74&lt;E58&gt;""),"["&amp;TEXT($B$2,"##")&amp;"-"&amp;TEXT(ROW()-10,"##")&amp;"]","")</f>
        <v>[User_login-64]</v>
      </c>
      <c r="B74" s="91" t="s">
        <v>311</v>
      </c>
      <c r="C74" s="91" t="s">
        <v>312</v>
      </c>
      <c r="D74" s="91" t="s">
        <v>313</v>
      </c>
      <c r="E74" s="169"/>
      <c r="F74" s="117"/>
      <c r="G74" s="117"/>
      <c r="H74" s="119"/>
      <c r="I74" s="170"/>
      <c r="J74" s="105"/>
    </row>
    <row r="75" spans="1:10" ht="14.25" customHeight="1">
      <c r="A75" s="190" t="str">
        <f>IF(OR(B75&lt;&gt;"",D75&lt;E59&gt;""),"["&amp;TEXT($B$2,"##")&amp;"-"&amp;TEXT(ROW()-10,"##")&amp;"]","")</f>
        <v>[User_login-65]</v>
      </c>
      <c r="B75" s="91" t="s">
        <v>314</v>
      </c>
      <c r="C75" s="91" t="s">
        <v>315</v>
      </c>
      <c r="D75" s="194" t="s">
        <v>316</v>
      </c>
      <c r="E75" s="169"/>
      <c r="F75" s="117"/>
      <c r="G75" s="117"/>
      <c r="H75" s="119"/>
      <c r="I75" s="170"/>
      <c r="J75" s="105"/>
    </row>
    <row r="76" spans="1:10" ht="14.25" customHeight="1">
      <c r="A76" s="168" t="str">
        <f t="shared" ref="A76:A84" si="7">IF(OR(B76&lt;&gt;"",D76&lt;E75&gt;""),"["&amp;TEXT($B$2,"##")&amp;"-"&amp;TEXT(ROW()-10,"##")&amp;"]","")</f>
        <v>[User_login-66]</v>
      </c>
      <c r="B76" s="91" t="s">
        <v>317</v>
      </c>
      <c r="C76" s="91" t="s">
        <v>318</v>
      </c>
      <c r="D76" s="91" t="s">
        <v>319</v>
      </c>
      <c r="E76" s="169"/>
      <c r="F76" s="117"/>
      <c r="G76" s="117"/>
      <c r="H76" s="119"/>
      <c r="I76" s="170"/>
      <c r="J76" s="105"/>
    </row>
    <row r="77" spans="1:10" ht="14.25" customHeight="1">
      <c r="A77" s="168" t="str">
        <f t="shared" si="7"/>
        <v>[User_login-67]</v>
      </c>
      <c r="B77" s="91" t="s">
        <v>320</v>
      </c>
      <c r="C77" s="91" t="s">
        <v>321</v>
      </c>
      <c r="D77" s="171" t="s">
        <v>319</v>
      </c>
      <c r="E77" s="169"/>
      <c r="F77" s="117"/>
      <c r="G77" s="117"/>
      <c r="H77" s="119"/>
      <c r="I77" s="170"/>
      <c r="J77" s="105"/>
    </row>
    <row r="78" spans="1:10" ht="14.25" customHeight="1">
      <c r="A78" s="168" t="str">
        <f t="shared" si="7"/>
        <v>[User_login-68]</v>
      </c>
      <c r="B78" s="91" t="s">
        <v>322</v>
      </c>
      <c r="C78" s="91" t="s">
        <v>323</v>
      </c>
      <c r="D78" s="171" t="s">
        <v>324</v>
      </c>
      <c r="E78" s="169"/>
      <c r="F78" s="117"/>
      <c r="G78" s="117"/>
      <c r="H78" s="119"/>
      <c r="I78" s="170"/>
      <c r="J78" s="105"/>
    </row>
    <row r="79" spans="1:10" ht="14.25" customHeight="1">
      <c r="A79" s="168" t="str">
        <f>IF(OR(B79&lt;&gt;"",D79&lt;E78&gt;""),"["&amp;TEXT($B$2,"##")&amp;"-"&amp;TEXT(ROW()-10,"##")&amp;"]","")</f>
        <v>[User_login-69]</v>
      </c>
      <c r="B79" s="91" t="s">
        <v>325</v>
      </c>
      <c r="C79" s="91" t="s">
        <v>326</v>
      </c>
      <c r="D79" s="195" t="s">
        <v>327</v>
      </c>
      <c r="E79" s="169"/>
      <c r="F79" s="117"/>
      <c r="G79" s="117"/>
      <c r="H79" s="119"/>
      <c r="I79" s="170"/>
      <c r="J79" s="105"/>
    </row>
    <row r="80" spans="1:10" ht="14.25" customHeight="1">
      <c r="A80" s="190" t="str">
        <f t="shared" si="7"/>
        <v>[User_login-70]</v>
      </c>
      <c r="B80" s="117" t="s">
        <v>328</v>
      </c>
      <c r="C80" s="170" t="s">
        <v>329</v>
      </c>
      <c r="D80" s="196" t="s">
        <v>330</v>
      </c>
      <c r="E80" s="169"/>
      <c r="F80" s="117"/>
      <c r="G80" s="117"/>
      <c r="H80" s="119"/>
      <c r="I80" s="170"/>
      <c r="J80" s="105"/>
    </row>
    <row r="81" spans="1:10" ht="14.25" customHeight="1">
      <c r="A81" s="190" t="str">
        <f t="shared" si="7"/>
        <v>[User_login-71]</v>
      </c>
      <c r="B81" s="124" t="s">
        <v>331</v>
      </c>
      <c r="C81" s="124" t="s">
        <v>332</v>
      </c>
      <c r="D81" s="172" t="s">
        <v>333</v>
      </c>
      <c r="E81" s="169"/>
      <c r="F81" s="117"/>
      <c r="G81" s="117"/>
      <c r="H81" s="119"/>
      <c r="I81" s="170"/>
      <c r="J81" s="105"/>
    </row>
    <row r="82" spans="1:10" ht="14.25" customHeight="1">
      <c r="A82" s="168" t="str">
        <f t="shared" si="7"/>
        <v>[User_login-72]</v>
      </c>
      <c r="B82" s="117" t="s">
        <v>334</v>
      </c>
      <c r="C82" s="117" t="s">
        <v>335</v>
      </c>
      <c r="D82" s="197" t="s">
        <v>336</v>
      </c>
      <c r="E82" s="169"/>
      <c r="F82" s="117"/>
      <c r="G82" s="117"/>
      <c r="H82" s="119"/>
      <c r="I82" s="170"/>
      <c r="J82" s="105"/>
    </row>
    <row r="83" spans="1:10" ht="14.25" customHeight="1">
      <c r="A83" s="182"/>
      <c r="B83" s="182" t="s">
        <v>216</v>
      </c>
      <c r="C83" s="179"/>
      <c r="D83" s="179"/>
      <c r="E83" s="179"/>
      <c r="F83" s="179"/>
      <c r="G83" s="179"/>
      <c r="H83" s="179"/>
      <c r="I83" s="181"/>
      <c r="J83" s="105"/>
    </row>
    <row r="84" spans="1:10" ht="14.25" customHeight="1">
      <c r="A84" s="168" t="str">
        <f t="shared" si="7"/>
        <v>[User_login-74]</v>
      </c>
      <c r="B84" s="117" t="s">
        <v>349</v>
      </c>
      <c r="C84" s="117" t="s">
        <v>352</v>
      </c>
      <c r="D84" s="117" t="s">
        <v>337</v>
      </c>
      <c r="E84" s="118"/>
      <c r="F84" s="117"/>
      <c r="G84" s="117"/>
      <c r="H84" s="119"/>
      <c r="I84" s="120"/>
      <c r="J84" s="105"/>
    </row>
    <row r="85" spans="1:10" ht="14.25" customHeight="1">
      <c r="A85" s="168" t="str">
        <f t="shared" ref="A85:A98" si="8">IF(OR(B85&lt;&gt;"",D85&lt;E84&gt;""),"["&amp;TEXT($B$2,"##")&amp;"-"&amp;TEXT(ROW()-10,"##")&amp;"]","")</f>
        <v>[User_login-75]</v>
      </c>
      <c r="B85" s="117" t="s">
        <v>350</v>
      </c>
      <c r="C85" s="117" t="s">
        <v>353</v>
      </c>
      <c r="D85" s="117" t="s">
        <v>338</v>
      </c>
      <c r="E85" s="118"/>
      <c r="F85" s="117"/>
      <c r="G85" s="117"/>
      <c r="H85" s="119"/>
      <c r="I85" s="120"/>
      <c r="J85" s="105"/>
    </row>
    <row r="86" spans="1:10" ht="14.25" customHeight="1">
      <c r="A86" s="168" t="str">
        <f t="shared" si="8"/>
        <v>[User_login-76]</v>
      </c>
      <c r="B86" s="117" t="s">
        <v>351</v>
      </c>
      <c r="C86" s="117" t="s">
        <v>354</v>
      </c>
      <c r="D86" s="117" t="s">
        <v>339</v>
      </c>
      <c r="E86" s="118"/>
      <c r="F86" s="117"/>
      <c r="G86" s="117"/>
      <c r="H86" s="119"/>
      <c r="I86" s="120"/>
      <c r="J86" s="105"/>
    </row>
    <row r="87" spans="1:10" ht="14.25" customHeight="1">
      <c r="A87" s="168" t="str">
        <f t="shared" si="8"/>
        <v>[User_login-77]</v>
      </c>
      <c r="B87" s="117" t="s">
        <v>364</v>
      </c>
      <c r="C87" s="117" t="s">
        <v>355</v>
      </c>
      <c r="D87" s="117" t="s">
        <v>340</v>
      </c>
      <c r="E87" s="118"/>
      <c r="F87" s="117"/>
      <c r="G87" s="117"/>
      <c r="H87" s="119"/>
      <c r="I87" s="120"/>
      <c r="J87" s="105"/>
    </row>
    <row r="88" spans="1:10" ht="14.25" customHeight="1">
      <c r="A88" s="168" t="str">
        <f t="shared" si="8"/>
        <v>[User_login-78]</v>
      </c>
      <c r="B88" s="117" t="s">
        <v>365</v>
      </c>
      <c r="C88" s="117" t="s">
        <v>353</v>
      </c>
      <c r="D88" s="117" t="s">
        <v>338</v>
      </c>
      <c r="E88" s="118"/>
      <c r="F88" s="117"/>
      <c r="G88" s="117"/>
      <c r="H88" s="119"/>
      <c r="I88" s="120"/>
      <c r="J88" s="105"/>
    </row>
    <row r="89" spans="1:10" ht="14.25" customHeight="1">
      <c r="A89" s="168" t="str">
        <f t="shared" si="8"/>
        <v>[User_login-79]</v>
      </c>
      <c r="B89" s="117" t="s">
        <v>365</v>
      </c>
      <c r="C89" s="117" t="s">
        <v>356</v>
      </c>
      <c r="D89" s="117" t="s">
        <v>341</v>
      </c>
      <c r="E89" s="118"/>
      <c r="F89" s="117"/>
      <c r="G89" s="117"/>
      <c r="H89" s="119"/>
      <c r="I89" s="120"/>
      <c r="J89" s="105"/>
    </row>
    <row r="90" spans="1:10" ht="14.25" customHeight="1">
      <c r="A90" s="168" t="str">
        <f t="shared" si="8"/>
        <v>[User_login-80]</v>
      </c>
      <c r="B90" s="117" t="s">
        <v>366</v>
      </c>
      <c r="C90" s="117" t="s">
        <v>357</v>
      </c>
      <c r="D90" s="117" t="s">
        <v>342</v>
      </c>
      <c r="E90" s="118"/>
      <c r="F90" s="117"/>
      <c r="G90" s="117"/>
      <c r="H90" s="119"/>
      <c r="I90" s="120"/>
      <c r="J90" s="105"/>
    </row>
    <row r="91" spans="1:10" ht="14.25" customHeight="1">
      <c r="A91" s="168" t="str">
        <f t="shared" si="8"/>
        <v>[User_login-81]</v>
      </c>
      <c r="B91" s="117" t="s">
        <v>367</v>
      </c>
      <c r="C91" s="117" t="s">
        <v>358</v>
      </c>
      <c r="D91" s="117" t="s">
        <v>343</v>
      </c>
      <c r="E91" s="118"/>
      <c r="F91" s="117"/>
      <c r="G91" s="117"/>
      <c r="H91" s="119"/>
      <c r="I91" s="120"/>
      <c r="J91" s="105"/>
    </row>
    <row r="92" spans="1:10" ht="14.25" customHeight="1">
      <c r="A92" s="168" t="str">
        <f t="shared" si="8"/>
        <v>[User_login-82]</v>
      </c>
      <c r="B92" s="117" t="s">
        <v>368</v>
      </c>
      <c r="C92" s="117" t="s">
        <v>359</v>
      </c>
      <c r="D92" s="117" t="s">
        <v>344</v>
      </c>
      <c r="E92" s="118"/>
      <c r="F92" s="117"/>
      <c r="G92" s="117"/>
      <c r="H92" s="119"/>
      <c r="I92" s="120"/>
      <c r="J92" s="105"/>
    </row>
    <row r="93" spans="1:10" ht="14.25" customHeight="1">
      <c r="A93" s="168" t="str">
        <f t="shared" si="8"/>
        <v>[User_login-83]</v>
      </c>
      <c r="B93" s="117" t="s">
        <v>369</v>
      </c>
      <c r="C93" s="117" t="s">
        <v>360</v>
      </c>
      <c r="D93" s="117" t="s">
        <v>345</v>
      </c>
      <c r="E93" s="118"/>
      <c r="F93" s="117"/>
      <c r="G93" s="117"/>
      <c r="H93" s="119"/>
      <c r="I93" s="120"/>
      <c r="J93" s="105"/>
    </row>
    <row r="94" spans="1:10" ht="14.25" customHeight="1">
      <c r="A94" s="168" t="str">
        <f t="shared" si="8"/>
        <v>[User_login-84]</v>
      </c>
      <c r="B94" s="117" t="s">
        <v>370</v>
      </c>
      <c r="C94" s="117" t="s">
        <v>361</v>
      </c>
      <c r="D94" s="117" t="s">
        <v>346</v>
      </c>
      <c r="E94" s="118"/>
      <c r="F94" s="117"/>
      <c r="G94" s="117"/>
      <c r="H94" s="119"/>
      <c r="I94" s="120"/>
      <c r="J94" s="105"/>
    </row>
    <row r="95" spans="1:10" ht="14.25" customHeight="1">
      <c r="A95" s="168" t="str">
        <f t="shared" si="8"/>
        <v>[User_login-85]</v>
      </c>
      <c r="B95" s="117" t="s">
        <v>371</v>
      </c>
      <c r="C95" s="117" t="s">
        <v>362</v>
      </c>
      <c r="D95" s="117" t="s">
        <v>347</v>
      </c>
      <c r="E95" s="118"/>
      <c r="F95" s="117"/>
      <c r="G95" s="117"/>
      <c r="H95" s="119"/>
      <c r="I95" s="120"/>
      <c r="J95" s="105"/>
    </row>
    <row r="96" spans="1:10" ht="14.25" customHeight="1">
      <c r="A96" s="168" t="str">
        <f t="shared" si="8"/>
        <v>[User_login-86]</v>
      </c>
      <c r="B96" s="117" t="s">
        <v>372</v>
      </c>
      <c r="C96" s="117" t="s">
        <v>363</v>
      </c>
      <c r="D96" s="117" t="s">
        <v>348</v>
      </c>
      <c r="E96" s="118"/>
      <c r="F96" s="117"/>
      <c r="G96" s="117"/>
      <c r="H96" s="119"/>
      <c r="I96" s="120"/>
      <c r="J96" s="105"/>
    </row>
    <row r="97" spans="1:250" s="108" customFormat="1" ht="14.25" customHeight="1">
      <c r="A97" s="168" t="str">
        <f t="shared" si="8"/>
        <v>[User_login-87]</v>
      </c>
      <c r="B97" s="117" t="s">
        <v>380</v>
      </c>
      <c r="C97" s="117" t="s">
        <v>395</v>
      </c>
      <c r="D97" s="117" t="s">
        <v>373</v>
      </c>
      <c r="E97" s="177"/>
      <c r="F97" s="117"/>
      <c r="G97" s="117"/>
      <c r="H97" s="178"/>
      <c r="I97" s="177"/>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5"/>
      <c r="AZ97" s="105"/>
      <c r="BA97" s="105"/>
      <c r="BB97" s="105"/>
      <c r="BC97" s="105"/>
      <c r="BD97" s="105"/>
      <c r="BE97" s="105"/>
      <c r="BF97" s="105"/>
      <c r="BG97" s="105"/>
      <c r="BH97" s="105"/>
      <c r="BI97" s="105"/>
      <c r="BJ97" s="105"/>
      <c r="BK97" s="105"/>
      <c r="BL97" s="105"/>
      <c r="BM97" s="105"/>
      <c r="BN97" s="105"/>
      <c r="BO97" s="105"/>
      <c r="BP97" s="105"/>
      <c r="BQ97" s="105"/>
      <c r="BR97" s="105"/>
      <c r="BS97" s="105"/>
      <c r="BT97" s="105"/>
      <c r="BU97" s="105"/>
      <c r="BV97" s="105"/>
      <c r="BW97" s="105"/>
      <c r="BX97" s="105"/>
      <c r="BY97" s="105"/>
      <c r="BZ97" s="105"/>
      <c r="CA97" s="105"/>
      <c r="CB97" s="105"/>
      <c r="CC97" s="105"/>
      <c r="CD97" s="105"/>
      <c r="CE97" s="105"/>
      <c r="CF97" s="105"/>
      <c r="CG97" s="105"/>
      <c r="CH97" s="105"/>
      <c r="CI97" s="105"/>
      <c r="CJ97" s="105"/>
      <c r="CK97" s="105"/>
      <c r="CL97" s="105"/>
      <c r="CM97" s="105"/>
      <c r="CN97" s="105"/>
      <c r="CO97" s="105"/>
      <c r="CP97" s="105"/>
      <c r="CQ97" s="105"/>
      <c r="CR97" s="105"/>
      <c r="CS97" s="105"/>
      <c r="CT97" s="105"/>
      <c r="CU97" s="105"/>
      <c r="CV97" s="105"/>
      <c r="CW97" s="105"/>
      <c r="CX97" s="105"/>
      <c r="CY97" s="105"/>
      <c r="CZ97" s="105"/>
      <c r="DA97" s="105"/>
      <c r="DB97" s="105"/>
      <c r="DC97" s="105"/>
      <c r="DD97" s="105"/>
      <c r="DE97" s="105"/>
      <c r="DF97" s="105"/>
      <c r="DG97" s="105"/>
      <c r="DH97" s="105"/>
      <c r="DI97" s="105"/>
      <c r="DJ97" s="105"/>
      <c r="DK97" s="105"/>
      <c r="DL97" s="105"/>
      <c r="DM97" s="105"/>
      <c r="DN97" s="105"/>
      <c r="DO97" s="105"/>
      <c r="DP97" s="105"/>
      <c r="DQ97" s="105"/>
      <c r="DR97" s="105"/>
      <c r="DS97" s="105"/>
      <c r="DT97" s="105"/>
      <c r="DU97" s="105"/>
      <c r="DV97" s="105"/>
      <c r="DW97" s="105"/>
      <c r="DX97" s="105"/>
      <c r="DY97" s="105"/>
      <c r="DZ97" s="105"/>
      <c r="EA97" s="105"/>
      <c r="EB97" s="105"/>
      <c r="EC97" s="105"/>
      <c r="ED97" s="105"/>
      <c r="EE97" s="105"/>
      <c r="EF97" s="105"/>
      <c r="EG97" s="105"/>
      <c r="EH97" s="105"/>
      <c r="EI97" s="105"/>
      <c r="EJ97" s="105"/>
      <c r="EK97" s="105"/>
      <c r="EL97" s="105"/>
      <c r="EM97" s="105"/>
      <c r="EN97" s="105"/>
      <c r="EO97" s="105"/>
      <c r="EP97" s="105"/>
      <c r="EQ97" s="105"/>
      <c r="ER97" s="105"/>
      <c r="ES97" s="105"/>
      <c r="ET97" s="105"/>
      <c r="EU97" s="105"/>
      <c r="EV97" s="105"/>
      <c r="EW97" s="105"/>
      <c r="EX97" s="105"/>
      <c r="EY97" s="105"/>
      <c r="EZ97" s="105"/>
      <c r="FA97" s="105"/>
      <c r="FB97" s="105"/>
      <c r="FC97" s="105"/>
      <c r="FD97" s="105"/>
      <c r="FE97" s="105"/>
      <c r="FF97" s="105"/>
      <c r="FG97" s="105"/>
      <c r="FH97" s="105"/>
      <c r="FI97" s="105"/>
      <c r="FJ97" s="105"/>
      <c r="FK97" s="105"/>
      <c r="FL97" s="105"/>
      <c r="FM97" s="105"/>
      <c r="FN97" s="105"/>
      <c r="FO97" s="105"/>
      <c r="FP97" s="105"/>
      <c r="FQ97" s="105"/>
      <c r="FR97" s="105"/>
      <c r="FS97" s="105"/>
      <c r="FT97" s="105"/>
      <c r="FU97" s="105"/>
      <c r="FV97" s="105"/>
      <c r="FW97" s="105"/>
      <c r="FX97" s="105"/>
      <c r="FY97" s="105"/>
      <c r="FZ97" s="105"/>
      <c r="GA97" s="105"/>
      <c r="GB97" s="105"/>
      <c r="GC97" s="105"/>
      <c r="GD97" s="105"/>
      <c r="GE97" s="105"/>
      <c r="GF97" s="105"/>
      <c r="GG97" s="105"/>
      <c r="GH97" s="105"/>
      <c r="GI97" s="105"/>
      <c r="GJ97" s="105"/>
      <c r="GK97" s="105"/>
      <c r="GL97" s="105"/>
      <c r="GM97" s="105"/>
      <c r="GN97" s="105"/>
      <c r="GO97" s="105"/>
      <c r="GP97" s="105"/>
      <c r="GQ97" s="105"/>
      <c r="GR97" s="105"/>
      <c r="GS97" s="105"/>
      <c r="GT97" s="105"/>
      <c r="GU97" s="105"/>
      <c r="GV97" s="105"/>
      <c r="GW97" s="105"/>
      <c r="GX97" s="105"/>
      <c r="GY97" s="105"/>
      <c r="GZ97" s="105"/>
      <c r="HA97" s="105"/>
      <c r="HB97" s="105"/>
      <c r="HC97" s="105"/>
      <c r="HD97" s="105"/>
      <c r="HE97" s="105"/>
      <c r="HF97" s="105"/>
      <c r="HG97" s="105"/>
      <c r="HH97" s="105"/>
      <c r="HI97" s="105"/>
      <c r="HJ97" s="105"/>
      <c r="HK97" s="105"/>
      <c r="HL97" s="105"/>
      <c r="HM97" s="105"/>
      <c r="HN97" s="105"/>
      <c r="HO97" s="105"/>
      <c r="HP97" s="105"/>
      <c r="HQ97" s="105"/>
      <c r="HR97" s="105"/>
      <c r="HS97" s="105"/>
      <c r="HT97" s="105"/>
      <c r="HU97" s="105"/>
      <c r="HV97" s="105"/>
      <c r="HW97" s="105"/>
      <c r="HX97" s="105"/>
      <c r="HY97" s="105"/>
      <c r="HZ97" s="105"/>
      <c r="IA97" s="105"/>
      <c r="IB97" s="105"/>
      <c r="IC97" s="105"/>
      <c r="ID97" s="105"/>
      <c r="IE97" s="105"/>
      <c r="IF97" s="105"/>
      <c r="IG97" s="105"/>
      <c r="IH97" s="105"/>
      <c r="II97" s="105"/>
      <c r="IJ97" s="105"/>
      <c r="IK97" s="105"/>
      <c r="IL97" s="105"/>
      <c r="IM97" s="105"/>
      <c r="IN97" s="105"/>
      <c r="IO97" s="105"/>
      <c r="IP97" s="105"/>
    </row>
    <row r="98" spans="1:250" s="108" customFormat="1" ht="14.25" customHeight="1">
      <c r="A98" s="168" t="str">
        <f t="shared" si="8"/>
        <v>[User_login-88]</v>
      </c>
      <c r="B98" s="117" t="s">
        <v>381</v>
      </c>
      <c r="C98" s="117" t="s">
        <v>396</v>
      </c>
      <c r="D98" s="117" t="s">
        <v>374</v>
      </c>
      <c r="E98" s="177"/>
      <c r="F98" s="117"/>
      <c r="G98" s="117"/>
      <c r="H98" s="178"/>
      <c r="I98" s="177"/>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5"/>
      <c r="AZ98" s="105"/>
      <c r="BA98" s="105"/>
      <c r="BB98" s="105"/>
      <c r="BC98" s="105"/>
      <c r="BD98" s="105"/>
      <c r="BE98" s="105"/>
      <c r="BF98" s="105"/>
      <c r="BG98" s="105"/>
      <c r="BH98" s="105"/>
      <c r="BI98" s="105"/>
      <c r="BJ98" s="105"/>
      <c r="BK98" s="105"/>
      <c r="BL98" s="105"/>
      <c r="BM98" s="105"/>
      <c r="BN98" s="105"/>
      <c r="BO98" s="105"/>
      <c r="BP98" s="105"/>
      <c r="BQ98" s="105"/>
      <c r="BR98" s="105"/>
      <c r="BS98" s="105"/>
      <c r="BT98" s="105"/>
      <c r="BU98" s="105"/>
      <c r="BV98" s="105"/>
      <c r="BW98" s="105"/>
      <c r="BX98" s="105"/>
      <c r="BY98" s="105"/>
      <c r="BZ98" s="105"/>
      <c r="CA98" s="105"/>
      <c r="CB98" s="105"/>
      <c r="CC98" s="105"/>
      <c r="CD98" s="105"/>
      <c r="CE98" s="105"/>
      <c r="CF98" s="105"/>
      <c r="CG98" s="105"/>
      <c r="CH98" s="105"/>
      <c r="CI98" s="105"/>
      <c r="CJ98" s="105"/>
      <c r="CK98" s="105"/>
      <c r="CL98" s="105"/>
      <c r="CM98" s="105"/>
      <c r="CN98" s="105"/>
      <c r="CO98" s="105"/>
      <c r="CP98" s="105"/>
      <c r="CQ98" s="105"/>
      <c r="CR98" s="105"/>
      <c r="CS98" s="105"/>
      <c r="CT98" s="105"/>
      <c r="CU98" s="105"/>
      <c r="CV98" s="105"/>
      <c r="CW98" s="105"/>
      <c r="CX98" s="105"/>
      <c r="CY98" s="105"/>
      <c r="CZ98" s="105"/>
      <c r="DA98" s="105"/>
      <c r="DB98" s="105"/>
      <c r="DC98" s="105"/>
      <c r="DD98" s="105"/>
      <c r="DE98" s="105"/>
      <c r="DF98" s="105"/>
      <c r="DG98" s="105"/>
      <c r="DH98" s="105"/>
      <c r="DI98" s="105"/>
      <c r="DJ98" s="105"/>
      <c r="DK98" s="105"/>
      <c r="DL98" s="105"/>
      <c r="DM98" s="105"/>
      <c r="DN98" s="105"/>
      <c r="DO98" s="105"/>
      <c r="DP98" s="105"/>
      <c r="DQ98" s="105"/>
      <c r="DR98" s="105"/>
      <c r="DS98" s="105"/>
      <c r="DT98" s="105"/>
      <c r="DU98" s="105"/>
      <c r="DV98" s="105"/>
      <c r="DW98" s="105"/>
      <c r="DX98" s="105"/>
      <c r="DY98" s="105"/>
      <c r="DZ98" s="105"/>
      <c r="EA98" s="105"/>
      <c r="EB98" s="105"/>
      <c r="EC98" s="105"/>
      <c r="ED98" s="105"/>
      <c r="EE98" s="105"/>
      <c r="EF98" s="105"/>
      <c r="EG98" s="105"/>
      <c r="EH98" s="105"/>
      <c r="EI98" s="105"/>
      <c r="EJ98" s="105"/>
      <c r="EK98" s="105"/>
      <c r="EL98" s="105"/>
      <c r="EM98" s="105"/>
      <c r="EN98" s="105"/>
      <c r="EO98" s="105"/>
      <c r="EP98" s="105"/>
      <c r="EQ98" s="105"/>
      <c r="ER98" s="105"/>
      <c r="ES98" s="105"/>
      <c r="ET98" s="105"/>
      <c r="EU98" s="105"/>
      <c r="EV98" s="105"/>
      <c r="EW98" s="105"/>
      <c r="EX98" s="105"/>
      <c r="EY98" s="105"/>
      <c r="EZ98" s="105"/>
      <c r="FA98" s="105"/>
      <c r="FB98" s="105"/>
      <c r="FC98" s="105"/>
      <c r="FD98" s="105"/>
      <c r="FE98" s="105"/>
      <c r="FF98" s="105"/>
      <c r="FG98" s="105"/>
      <c r="FH98" s="105"/>
      <c r="FI98" s="105"/>
      <c r="FJ98" s="105"/>
      <c r="FK98" s="105"/>
      <c r="FL98" s="105"/>
      <c r="FM98" s="105"/>
      <c r="FN98" s="105"/>
      <c r="FO98" s="105"/>
      <c r="FP98" s="105"/>
      <c r="FQ98" s="105"/>
      <c r="FR98" s="105"/>
      <c r="FS98" s="105"/>
      <c r="FT98" s="105"/>
      <c r="FU98" s="105"/>
      <c r="FV98" s="105"/>
      <c r="FW98" s="105"/>
      <c r="FX98" s="105"/>
      <c r="FY98" s="105"/>
      <c r="FZ98" s="105"/>
      <c r="GA98" s="105"/>
      <c r="GB98" s="105"/>
      <c r="GC98" s="105"/>
      <c r="GD98" s="105"/>
      <c r="GE98" s="105"/>
      <c r="GF98" s="105"/>
      <c r="GG98" s="105"/>
      <c r="GH98" s="105"/>
      <c r="GI98" s="105"/>
      <c r="GJ98" s="105"/>
      <c r="GK98" s="105"/>
      <c r="GL98" s="105"/>
      <c r="GM98" s="105"/>
      <c r="GN98" s="105"/>
      <c r="GO98" s="105"/>
      <c r="GP98" s="105"/>
      <c r="GQ98" s="105"/>
      <c r="GR98" s="105"/>
      <c r="GS98" s="105"/>
      <c r="GT98" s="105"/>
      <c r="GU98" s="105"/>
      <c r="GV98" s="105"/>
      <c r="GW98" s="105"/>
      <c r="GX98" s="105"/>
      <c r="GY98" s="105"/>
      <c r="GZ98" s="105"/>
      <c r="HA98" s="105"/>
      <c r="HB98" s="105"/>
      <c r="HC98" s="105"/>
      <c r="HD98" s="105"/>
      <c r="HE98" s="105"/>
      <c r="HF98" s="105"/>
      <c r="HG98" s="105"/>
      <c r="HH98" s="105"/>
      <c r="HI98" s="105"/>
      <c r="HJ98" s="105"/>
      <c r="HK98" s="105"/>
      <c r="HL98" s="105"/>
      <c r="HM98" s="105"/>
      <c r="HN98" s="105"/>
      <c r="HO98" s="105"/>
      <c r="HP98" s="105"/>
      <c r="HQ98" s="105"/>
      <c r="HR98" s="105"/>
      <c r="HS98" s="105"/>
      <c r="HT98" s="105"/>
      <c r="HU98" s="105"/>
      <c r="HV98" s="105"/>
      <c r="HW98" s="105"/>
      <c r="HX98" s="105"/>
      <c r="HY98" s="105"/>
      <c r="HZ98" s="105"/>
      <c r="IA98" s="105"/>
      <c r="IB98" s="105"/>
      <c r="IC98" s="105"/>
      <c r="ID98" s="105"/>
      <c r="IE98" s="105"/>
      <c r="IF98" s="105"/>
      <c r="IG98" s="105"/>
      <c r="IH98" s="105"/>
      <c r="II98" s="105"/>
      <c r="IJ98" s="105"/>
      <c r="IK98" s="105"/>
      <c r="IL98" s="105"/>
      <c r="IM98" s="105"/>
      <c r="IN98" s="105"/>
      <c r="IO98" s="105"/>
      <c r="IP98" s="105"/>
    </row>
    <row r="99" spans="1:250" s="108" customFormat="1" ht="14.25" customHeight="1">
      <c r="A99" s="168" t="str">
        <f t="shared" ref="A99:A103" si="9">IF(OR(B99&lt;&gt;"",D99&lt;E98&gt;""),"["&amp;TEXT($B$2,"##")&amp;"-"&amp;TEXT(ROW()-10,"##")&amp;"]","")</f>
        <v>[User_login-89]</v>
      </c>
      <c r="B99" s="117" t="s">
        <v>383</v>
      </c>
      <c r="C99" s="117" t="s">
        <v>397</v>
      </c>
      <c r="D99" s="117" t="s">
        <v>375</v>
      </c>
      <c r="E99" s="177"/>
      <c r="F99" s="117"/>
      <c r="G99" s="117"/>
      <c r="H99" s="178"/>
      <c r="I99" s="177"/>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5"/>
      <c r="AZ99" s="105"/>
      <c r="BA99" s="105"/>
      <c r="BB99" s="105"/>
      <c r="BC99" s="105"/>
      <c r="BD99" s="105"/>
      <c r="BE99" s="105"/>
      <c r="BF99" s="105"/>
      <c r="BG99" s="105"/>
      <c r="BH99" s="105"/>
      <c r="BI99" s="105"/>
      <c r="BJ99" s="105"/>
      <c r="BK99" s="105"/>
      <c r="BL99" s="105"/>
      <c r="BM99" s="105"/>
      <c r="BN99" s="105"/>
      <c r="BO99" s="105"/>
      <c r="BP99" s="105"/>
      <c r="BQ99" s="105"/>
      <c r="BR99" s="105"/>
      <c r="BS99" s="105"/>
      <c r="BT99" s="105"/>
      <c r="BU99" s="105"/>
      <c r="BV99" s="105"/>
      <c r="BW99" s="105"/>
      <c r="BX99" s="105"/>
      <c r="BY99" s="105"/>
      <c r="BZ99" s="105"/>
      <c r="CA99" s="105"/>
      <c r="CB99" s="105"/>
      <c r="CC99" s="105"/>
      <c r="CD99" s="105"/>
      <c r="CE99" s="105"/>
      <c r="CF99" s="105"/>
      <c r="CG99" s="105"/>
      <c r="CH99" s="105"/>
      <c r="CI99" s="105"/>
      <c r="CJ99" s="105"/>
      <c r="CK99" s="105"/>
      <c r="CL99" s="105"/>
      <c r="CM99" s="105"/>
      <c r="CN99" s="105"/>
      <c r="CO99" s="105"/>
      <c r="CP99" s="105"/>
      <c r="CQ99" s="105"/>
      <c r="CR99" s="105"/>
      <c r="CS99" s="105"/>
      <c r="CT99" s="105"/>
      <c r="CU99" s="105"/>
      <c r="CV99" s="105"/>
      <c r="CW99" s="105"/>
      <c r="CX99" s="105"/>
      <c r="CY99" s="105"/>
      <c r="CZ99" s="105"/>
      <c r="DA99" s="105"/>
      <c r="DB99" s="105"/>
      <c r="DC99" s="105"/>
      <c r="DD99" s="105"/>
      <c r="DE99" s="105"/>
      <c r="DF99" s="105"/>
      <c r="DG99" s="105"/>
      <c r="DH99" s="105"/>
      <c r="DI99" s="105"/>
      <c r="DJ99" s="105"/>
      <c r="DK99" s="105"/>
      <c r="DL99" s="105"/>
      <c r="DM99" s="105"/>
      <c r="DN99" s="105"/>
      <c r="DO99" s="105"/>
      <c r="DP99" s="105"/>
      <c r="DQ99" s="105"/>
      <c r="DR99" s="105"/>
      <c r="DS99" s="105"/>
      <c r="DT99" s="105"/>
      <c r="DU99" s="105"/>
      <c r="DV99" s="105"/>
      <c r="DW99" s="105"/>
      <c r="DX99" s="105"/>
      <c r="DY99" s="105"/>
      <c r="DZ99" s="105"/>
      <c r="EA99" s="105"/>
      <c r="EB99" s="105"/>
      <c r="EC99" s="105"/>
      <c r="ED99" s="105"/>
      <c r="EE99" s="105"/>
      <c r="EF99" s="105"/>
      <c r="EG99" s="105"/>
      <c r="EH99" s="105"/>
      <c r="EI99" s="105"/>
      <c r="EJ99" s="105"/>
      <c r="EK99" s="105"/>
      <c r="EL99" s="105"/>
      <c r="EM99" s="105"/>
      <c r="EN99" s="105"/>
      <c r="EO99" s="105"/>
      <c r="EP99" s="105"/>
      <c r="EQ99" s="105"/>
      <c r="ER99" s="105"/>
      <c r="ES99" s="105"/>
      <c r="ET99" s="105"/>
      <c r="EU99" s="105"/>
      <c r="EV99" s="105"/>
      <c r="EW99" s="105"/>
      <c r="EX99" s="105"/>
      <c r="EY99" s="105"/>
      <c r="EZ99" s="105"/>
      <c r="FA99" s="105"/>
      <c r="FB99" s="105"/>
      <c r="FC99" s="105"/>
      <c r="FD99" s="105"/>
      <c r="FE99" s="105"/>
      <c r="FF99" s="105"/>
      <c r="FG99" s="105"/>
      <c r="FH99" s="105"/>
      <c r="FI99" s="105"/>
      <c r="FJ99" s="105"/>
      <c r="FK99" s="105"/>
      <c r="FL99" s="105"/>
      <c r="FM99" s="105"/>
      <c r="FN99" s="105"/>
      <c r="FO99" s="105"/>
      <c r="FP99" s="105"/>
      <c r="FQ99" s="105"/>
      <c r="FR99" s="105"/>
      <c r="FS99" s="105"/>
      <c r="FT99" s="105"/>
      <c r="FU99" s="105"/>
      <c r="FV99" s="105"/>
      <c r="FW99" s="105"/>
      <c r="FX99" s="105"/>
      <c r="FY99" s="105"/>
      <c r="FZ99" s="105"/>
      <c r="GA99" s="105"/>
      <c r="GB99" s="105"/>
      <c r="GC99" s="105"/>
      <c r="GD99" s="105"/>
      <c r="GE99" s="105"/>
      <c r="GF99" s="105"/>
      <c r="GG99" s="105"/>
      <c r="GH99" s="105"/>
      <c r="GI99" s="105"/>
      <c r="GJ99" s="105"/>
      <c r="GK99" s="105"/>
      <c r="GL99" s="105"/>
      <c r="GM99" s="105"/>
      <c r="GN99" s="105"/>
      <c r="GO99" s="105"/>
      <c r="GP99" s="105"/>
      <c r="GQ99" s="105"/>
      <c r="GR99" s="105"/>
      <c r="GS99" s="105"/>
      <c r="GT99" s="105"/>
      <c r="GU99" s="105"/>
      <c r="GV99" s="105"/>
      <c r="GW99" s="105"/>
      <c r="GX99" s="105"/>
      <c r="GY99" s="105"/>
      <c r="GZ99" s="105"/>
      <c r="HA99" s="105"/>
      <c r="HB99" s="105"/>
      <c r="HC99" s="105"/>
      <c r="HD99" s="105"/>
      <c r="HE99" s="105"/>
      <c r="HF99" s="105"/>
      <c r="HG99" s="105"/>
      <c r="HH99" s="105"/>
      <c r="HI99" s="105"/>
      <c r="HJ99" s="105"/>
      <c r="HK99" s="105"/>
      <c r="HL99" s="105"/>
      <c r="HM99" s="105"/>
      <c r="HN99" s="105"/>
      <c r="HO99" s="105"/>
      <c r="HP99" s="105"/>
      <c r="HQ99" s="105"/>
      <c r="HR99" s="105"/>
      <c r="HS99" s="105"/>
      <c r="HT99" s="105"/>
      <c r="HU99" s="105"/>
      <c r="HV99" s="105"/>
      <c r="HW99" s="105"/>
      <c r="HX99" s="105"/>
      <c r="HY99" s="105"/>
      <c r="HZ99" s="105"/>
      <c r="IA99" s="105"/>
      <c r="IB99" s="105"/>
      <c r="IC99" s="105"/>
      <c r="ID99" s="105"/>
      <c r="IE99" s="105"/>
      <c r="IF99" s="105"/>
      <c r="IG99" s="105"/>
      <c r="IH99" s="105"/>
      <c r="II99" s="105"/>
      <c r="IJ99" s="105"/>
      <c r="IK99" s="105"/>
      <c r="IL99" s="105"/>
      <c r="IM99" s="105"/>
      <c r="IN99" s="105"/>
      <c r="IO99" s="105"/>
      <c r="IP99" s="105"/>
    </row>
    <row r="100" spans="1:250" s="108" customFormat="1" ht="14.25" customHeight="1">
      <c r="A100" s="168" t="str">
        <f t="shared" si="9"/>
        <v>[User_login-90]</v>
      </c>
      <c r="B100" s="117" t="s">
        <v>382</v>
      </c>
      <c r="C100" s="117" t="s">
        <v>398</v>
      </c>
      <c r="D100" s="117" t="s">
        <v>376</v>
      </c>
      <c r="E100" s="177"/>
      <c r="F100" s="117"/>
      <c r="G100" s="117"/>
      <c r="H100" s="178"/>
      <c r="I100" s="177"/>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5"/>
      <c r="AR100" s="105"/>
      <c r="AS100" s="105"/>
      <c r="AT100" s="105"/>
      <c r="AU100" s="105"/>
      <c r="AV100" s="105"/>
      <c r="AW100" s="105"/>
      <c r="AX100" s="105"/>
      <c r="AY100" s="105"/>
      <c r="AZ100" s="105"/>
      <c r="BA100" s="105"/>
      <c r="BB100" s="105"/>
      <c r="BC100" s="105"/>
      <c r="BD100" s="105"/>
      <c r="BE100" s="105"/>
      <c r="BF100" s="105"/>
      <c r="BG100" s="105"/>
      <c r="BH100" s="105"/>
      <c r="BI100" s="105"/>
      <c r="BJ100" s="105"/>
      <c r="BK100" s="105"/>
      <c r="BL100" s="105"/>
      <c r="BM100" s="105"/>
      <c r="BN100" s="105"/>
      <c r="BO100" s="105"/>
      <c r="BP100" s="105"/>
      <c r="BQ100" s="105"/>
      <c r="BR100" s="105"/>
      <c r="BS100" s="105"/>
      <c r="BT100" s="105"/>
      <c r="BU100" s="105"/>
      <c r="BV100" s="105"/>
      <c r="BW100" s="105"/>
      <c r="BX100" s="105"/>
      <c r="BY100" s="105"/>
      <c r="BZ100" s="105"/>
      <c r="CA100" s="105"/>
      <c r="CB100" s="105"/>
      <c r="CC100" s="105"/>
      <c r="CD100" s="105"/>
      <c r="CE100" s="105"/>
      <c r="CF100" s="105"/>
      <c r="CG100" s="105"/>
      <c r="CH100" s="105"/>
      <c r="CI100" s="105"/>
      <c r="CJ100" s="105"/>
      <c r="CK100" s="105"/>
      <c r="CL100" s="105"/>
      <c r="CM100" s="105"/>
      <c r="CN100" s="105"/>
      <c r="CO100" s="105"/>
      <c r="CP100" s="105"/>
      <c r="CQ100" s="105"/>
      <c r="CR100" s="105"/>
      <c r="CS100" s="105"/>
      <c r="CT100" s="105"/>
      <c r="CU100" s="105"/>
      <c r="CV100" s="105"/>
      <c r="CW100" s="105"/>
      <c r="CX100" s="105"/>
      <c r="CY100" s="105"/>
      <c r="CZ100" s="105"/>
      <c r="DA100" s="105"/>
      <c r="DB100" s="105"/>
      <c r="DC100" s="105"/>
      <c r="DD100" s="105"/>
      <c r="DE100" s="105"/>
      <c r="DF100" s="105"/>
      <c r="DG100" s="105"/>
      <c r="DH100" s="105"/>
      <c r="DI100" s="105"/>
      <c r="DJ100" s="105"/>
      <c r="DK100" s="105"/>
      <c r="DL100" s="105"/>
      <c r="DM100" s="105"/>
      <c r="DN100" s="105"/>
      <c r="DO100" s="105"/>
      <c r="DP100" s="105"/>
      <c r="DQ100" s="105"/>
      <c r="DR100" s="105"/>
      <c r="DS100" s="105"/>
      <c r="DT100" s="105"/>
      <c r="DU100" s="105"/>
      <c r="DV100" s="105"/>
      <c r="DW100" s="105"/>
      <c r="DX100" s="105"/>
      <c r="DY100" s="105"/>
      <c r="DZ100" s="105"/>
      <c r="EA100" s="105"/>
      <c r="EB100" s="105"/>
      <c r="EC100" s="105"/>
      <c r="ED100" s="105"/>
      <c r="EE100" s="105"/>
      <c r="EF100" s="105"/>
      <c r="EG100" s="105"/>
      <c r="EH100" s="105"/>
      <c r="EI100" s="105"/>
      <c r="EJ100" s="105"/>
      <c r="EK100" s="105"/>
      <c r="EL100" s="105"/>
      <c r="EM100" s="105"/>
      <c r="EN100" s="105"/>
      <c r="EO100" s="105"/>
      <c r="EP100" s="105"/>
      <c r="EQ100" s="105"/>
      <c r="ER100" s="105"/>
      <c r="ES100" s="105"/>
      <c r="ET100" s="105"/>
      <c r="EU100" s="105"/>
      <c r="EV100" s="105"/>
      <c r="EW100" s="105"/>
      <c r="EX100" s="105"/>
      <c r="EY100" s="105"/>
      <c r="EZ100" s="105"/>
      <c r="FA100" s="105"/>
      <c r="FB100" s="105"/>
      <c r="FC100" s="105"/>
      <c r="FD100" s="105"/>
      <c r="FE100" s="105"/>
      <c r="FF100" s="105"/>
      <c r="FG100" s="105"/>
      <c r="FH100" s="105"/>
      <c r="FI100" s="105"/>
      <c r="FJ100" s="105"/>
      <c r="FK100" s="105"/>
      <c r="FL100" s="105"/>
      <c r="FM100" s="105"/>
      <c r="FN100" s="105"/>
      <c r="FO100" s="105"/>
      <c r="FP100" s="105"/>
      <c r="FQ100" s="105"/>
      <c r="FR100" s="105"/>
      <c r="FS100" s="105"/>
      <c r="FT100" s="105"/>
      <c r="FU100" s="105"/>
      <c r="FV100" s="105"/>
      <c r="FW100" s="105"/>
      <c r="FX100" s="105"/>
      <c r="FY100" s="105"/>
      <c r="FZ100" s="105"/>
      <c r="GA100" s="105"/>
      <c r="GB100" s="105"/>
      <c r="GC100" s="105"/>
      <c r="GD100" s="105"/>
      <c r="GE100" s="105"/>
      <c r="GF100" s="105"/>
      <c r="GG100" s="105"/>
      <c r="GH100" s="105"/>
      <c r="GI100" s="105"/>
      <c r="GJ100" s="105"/>
      <c r="GK100" s="105"/>
      <c r="GL100" s="105"/>
      <c r="GM100" s="105"/>
      <c r="GN100" s="105"/>
      <c r="GO100" s="105"/>
      <c r="GP100" s="105"/>
      <c r="GQ100" s="105"/>
      <c r="GR100" s="105"/>
      <c r="GS100" s="105"/>
      <c r="GT100" s="105"/>
      <c r="GU100" s="105"/>
      <c r="GV100" s="105"/>
      <c r="GW100" s="105"/>
      <c r="GX100" s="105"/>
      <c r="GY100" s="105"/>
      <c r="GZ100" s="105"/>
      <c r="HA100" s="105"/>
      <c r="HB100" s="105"/>
      <c r="HC100" s="105"/>
      <c r="HD100" s="105"/>
      <c r="HE100" s="105"/>
      <c r="HF100" s="105"/>
      <c r="HG100" s="105"/>
      <c r="HH100" s="105"/>
      <c r="HI100" s="105"/>
      <c r="HJ100" s="105"/>
      <c r="HK100" s="105"/>
      <c r="HL100" s="105"/>
      <c r="HM100" s="105"/>
      <c r="HN100" s="105"/>
      <c r="HO100" s="105"/>
      <c r="HP100" s="105"/>
      <c r="HQ100" s="105"/>
      <c r="HR100" s="105"/>
      <c r="HS100" s="105"/>
      <c r="HT100" s="105"/>
      <c r="HU100" s="105"/>
      <c r="HV100" s="105"/>
      <c r="HW100" s="105"/>
      <c r="HX100" s="105"/>
      <c r="HY100" s="105"/>
      <c r="HZ100" s="105"/>
      <c r="IA100" s="105"/>
      <c r="IB100" s="105"/>
      <c r="IC100" s="105"/>
      <c r="ID100" s="105"/>
      <c r="IE100" s="105"/>
      <c r="IF100" s="105"/>
      <c r="IG100" s="105"/>
      <c r="IH100" s="105"/>
      <c r="II100" s="105"/>
      <c r="IJ100" s="105"/>
      <c r="IK100" s="105"/>
      <c r="IL100" s="105"/>
      <c r="IM100" s="105"/>
      <c r="IN100" s="105"/>
      <c r="IO100" s="105"/>
      <c r="IP100" s="105"/>
    </row>
    <row r="101" spans="1:250" s="108" customFormat="1" ht="14.25" customHeight="1">
      <c r="A101" s="168" t="str">
        <f t="shared" si="9"/>
        <v>[User_login-91]</v>
      </c>
      <c r="B101" s="117" t="s">
        <v>384</v>
      </c>
      <c r="C101" s="117" t="s">
        <v>399</v>
      </c>
      <c r="D101" s="117" t="s">
        <v>377</v>
      </c>
      <c r="E101" s="177"/>
      <c r="F101" s="117"/>
      <c r="G101" s="117"/>
      <c r="H101" s="178"/>
      <c r="I101" s="177"/>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5"/>
      <c r="AZ101" s="105"/>
      <c r="BA101" s="105"/>
      <c r="BB101" s="105"/>
      <c r="BC101" s="105"/>
      <c r="BD101" s="105"/>
      <c r="BE101" s="105"/>
      <c r="BF101" s="105"/>
      <c r="BG101" s="105"/>
      <c r="BH101" s="105"/>
      <c r="BI101" s="105"/>
      <c r="BJ101" s="105"/>
      <c r="BK101" s="105"/>
      <c r="BL101" s="105"/>
      <c r="BM101" s="105"/>
      <c r="BN101" s="105"/>
      <c r="BO101" s="105"/>
      <c r="BP101" s="105"/>
      <c r="BQ101" s="105"/>
      <c r="BR101" s="105"/>
      <c r="BS101" s="105"/>
      <c r="BT101" s="105"/>
      <c r="BU101" s="105"/>
      <c r="BV101" s="105"/>
      <c r="BW101" s="105"/>
      <c r="BX101" s="105"/>
      <c r="BY101" s="105"/>
      <c r="BZ101" s="105"/>
      <c r="CA101" s="105"/>
      <c r="CB101" s="105"/>
      <c r="CC101" s="105"/>
      <c r="CD101" s="105"/>
      <c r="CE101" s="105"/>
      <c r="CF101" s="105"/>
      <c r="CG101" s="105"/>
      <c r="CH101" s="105"/>
      <c r="CI101" s="105"/>
      <c r="CJ101" s="105"/>
      <c r="CK101" s="105"/>
      <c r="CL101" s="105"/>
      <c r="CM101" s="105"/>
      <c r="CN101" s="105"/>
      <c r="CO101" s="105"/>
      <c r="CP101" s="105"/>
      <c r="CQ101" s="105"/>
      <c r="CR101" s="105"/>
      <c r="CS101" s="105"/>
      <c r="CT101" s="105"/>
      <c r="CU101" s="105"/>
      <c r="CV101" s="105"/>
      <c r="CW101" s="105"/>
      <c r="CX101" s="105"/>
      <c r="CY101" s="105"/>
      <c r="CZ101" s="105"/>
      <c r="DA101" s="105"/>
      <c r="DB101" s="105"/>
      <c r="DC101" s="105"/>
      <c r="DD101" s="105"/>
      <c r="DE101" s="105"/>
      <c r="DF101" s="105"/>
      <c r="DG101" s="105"/>
      <c r="DH101" s="105"/>
      <c r="DI101" s="105"/>
      <c r="DJ101" s="105"/>
      <c r="DK101" s="105"/>
      <c r="DL101" s="105"/>
      <c r="DM101" s="105"/>
      <c r="DN101" s="105"/>
      <c r="DO101" s="105"/>
      <c r="DP101" s="105"/>
      <c r="DQ101" s="105"/>
      <c r="DR101" s="105"/>
      <c r="DS101" s="105"/>
      <c r="DT101" s="105"/>
      <c r="DU101" s="105"/>
      <c r="DV101" s="105"/>
      <c r="DW101" s="105"/>
      <c r="DX101" s="105"/>
      <c r="DY101" s="105"/>
      <c r="DZ101" s="105"/>
      <c r="EA101" s="105"/>
      <c r="EB101" s="105"/>
      <c r="EC101" s="105"/>
      <c r="ED101" s="105"/>
      <c r="EE101" s="105"/>
      <c r="EF101" s="105"/>
      <c r="EG101" s="105"/>
      <c r="EH101" s="105"/>
      <c r="EI101" s="105"/>
      <c r="EJ101" s="105"/>
      <c r="EK101" s="105"/>
      <c r="EL101" s="105"/>
      <c r="EM101" s="105"/>
      <c r="EN101" s="105"/>
      <c r="EO101" s="105"/>
      <c r="EP101" s="105"/>
      <c r="EQ101" s="105"/>
      <c r="ER101" s="105"/>
      <c r="ES101" s="105"/>
      <c r="ET101" s="105"/>
      <c r="EU101" s="105"/>
      <c r="EV101" s="105"/>
      <c r="EW101" s="105"/>
      <c r="EX101" s="105"/>
      <c r="EY101" s="105"/>
      <c r="EZ101" s="105"/>
      <c r="FA101" s="105"/>
      <c r="FB101" s="105"/>
      <c r="FC101" s="105"/>
      <c r="FD101" s="105"/>
      <c r="FE101" s="105"/>
      <c r="FF101" s="105"/>
      <c r="FG101" s="105"/>
      <c r="FH101" s="105"/>
      <c r="FI101" s="105"/>
      <c r="FJ101" s="105"/>
      <c r="FK101" s="105"/>
      <c r="FL101" s="105"/>
      <c r="FM101" s="105"/>
      <c r="FN101" s="105"/>
      <c r="FO101" s="105"/>
      <c r="FP101" s="105"/>
      <c r="FQ101" s="105"/>
      <c r="FR101" s="105"/>
      <c r="FS101" s="105"/>
      <c r="FT101" s="105"/>
      <c r="FU101" s="105"/>
      <c r="FV101" s="105"/>
      <c r="FW101" s="105"/>
      <c r="FX101" s="105"/>
      <c r="FY101" s="105"/>
      <c r="FZ101" s="105"/>
      <c r="GA101" s="105"/>
      <c r="GB101" s="105"/>
      <c r="GC101" s="105"/>
      <c r="GD101" s="105"/>
      <c r="GE101" s="105"/>
      <c r="GF101" s="105"/>
      <c r="GG101" s="105"/>
      <c r="GH101" s="105"/>
      <c r="GI101" s="105"/>
      <c r="GJ101" s="105"/>
      <c r="GK101" s="105"/>
      <c r="GL101" s="105"/>
      <c r="GM101" s="105"/>
      <c r="GN101" s="105"/>
      <c r="GO101" s="105"/>
      <c r="GP101" s="105"/>
      <c r="GQ101" s="105"/>
      <c r="GR101" s="105"/>
      <c r="GS101" s="105"/>
      <c r="GT101" s="105"/>
      <c r="GU101" s="105"/>
      <c r="GV101" s="105"/>
      <c r="GW101" s="105"/>
      <c r="GX101" s="105"/>
      <c r="GY101" s="105"/>
      <c r="GZ101" s="105"/>
      <c r="HA101" s="105"/>
      <c r="HB101" s="105"/>
      <c r="HC101" s="105"/>
      <c r="HD101" s="105"/>
      <c r="HE101" s="105"/>
      <c r="HF101" s="105"/>
      <c r="HG101" s="105"/>
      <c r="HH101" s="105"/>
      <c r="HI101" s="105"/>
      <c r="HJ101" s="105"/>
      <c r="HK101" s="105"/>
      <c r="HL101" s="105"/>
      <c r="HM101" s="105"/>
      <c r="HN101" s="105"/>
      <c r="HO101" s="105"/>
      <c r="HP101" s="105"/>
      <c r="HQ101" s="105"/>
      <c r="HR101" s="105"/>
      <c r="HS101" s="105"/>
      <c r="HT101" s="105"/>
      <c r="HU101" s="105"/>
      <c r="HV101" s="105"/>
      <c r="HW101" s="105"/>
      <c r="HX101" s="105"/>
      <c r="HY101" s="105"/>
      <c r="HZ101" s="105"/>
      <c r="IA101" s="105"/>
      <c r="IB101" s="105"/>
      <c r="IC101" s="105"/>
      <c r="ID101" s="105"/>
      <c r="IE101" s="105"/>
      <c r="IF101" s="105"/>
      <c r="IG101" s="105"/>
      <c r="IH101" s="105"/>
      <c r="II101" s="105"/>
      <c r="IJ101" s="105"/>
      <c r="IK101" s="105"/>
      <c r="IL101" s="105"/>
      <c r="IM101" s="105"/>
      <c r="IN101" s="105"/>
      <c r="IO101" s="105"/>
      <c r="IP101" s="105"/>
    </row>
    <row r="102" spans="1:250" s="108" customFormat="1" ht="14.25" customHeight="1">
      <c r="A102" s="168" t="str">
        <f t="shared" si="9"/>
        <v>[User_login-92]</v>
      </c>
      <c r="B102" s="117" t="s">
        <v>392</v>
      </c>
      <c r="C102" s="117" t="s">
        <v>378</v>
      </c>
      <c r="D102" s="117" t="s">
        <v>379</v>
      </c>
      <c r="E102" s="177"/>
      <c r="F102" s="117"/>
      <c r="G102" s="117"/>
      <c r="H102" s="178"/>
      <c r="I102" s="177"/>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5"/>
      <c r="AZ102" s="105"/>
      <c r="BA102" s="105"/>
      <c r="BB102" s="105"/>
      <c r="BC102" s="105"/>
      <c r="BD102" s="105"/>
      <c r="BE102" s="105"/>
      <c r="BF102" s="105"/>
      <c r="BG102" s="105"/>
      <c r="BH102" s="105"/>
      <c r="BI102" s="105"/>
      <c r="BJ102" s="105"/>
      <c r="BK102" s="105"/>
      <c r="BL102" s="105"/>
      <c r="BM102" s="105"/>
      <c r="BN102" s="105"/>
      <c r="BO102" s="105"/>
      <c r="BP102" s="105"/>
      <c r="BQ102" s="105"/>
      <c r="BR102" s="105"/>
      <c r="BS102" s="105"/>
      <c r="BT102" s="105"/>
      <c r="BU102" s="105"/>
      <c r="BV102" s="105"/>
      <c r="BW102" s="105"/>
      <c r="BX102" s="105"/>
      <c r="BY102" s="105"/>
      <c r="BZ102" s="105"/>
      <c r="CA102" s="105"/>
      <c r="CB102" s="105"/>
      <c r="CC102" s="105"/>
      <c r="CD102" s="105"/>
      <c r="CE102" s="105"/>
      <c r="CF102" s="105"/>
      <c r="CG102" s="105"/>
      <c r="CH102" s="105"/>
      <c r="CI102" s="105"/>
      <c r="CJ102" s="105"/>
      <c r="CK102" s="105"/>
      <c r="CL102" s="105"/>
      <c r="CM102" s="105"/>
      <c r="CN102" s="105"/>
      <c r="CO102" s="105"/>
      <c r="CP102" s="105"/>
      <c r="CQ102" s="105"/>
      <c r="CR102" s="105"/>
      <c r="CS102" s="105"/>
      <c r="CT102" s="105"/>
      <c r="CU102" s="105"/>
      <c r="CV102" s="105"/>
      <c r="CW102" s="105"/>
      <c r="CX102" s="105"/>
      <c r="CY102" s="105"/>
      <c r="CZ102" s="105"/>
      <c r="DA102" s="105"/>
      <c r="DB102" s="105"/>
      <c r="DC102" s="105"/>
      <c r="DD102" s="105"/>
      <c r="DE102" s="105"/>
      <c r="DF102" s="105"/>
      <c r="DG102" s="105"/>
      <c r="DH102" s="105"/>
      <c r="DI102" s="105"/>
      <c r="DJ102" s="105"/>
      <c r="DK102" s="105"/>
      <c r="DL102" s="105"/>
      <c r="DM102" s="105"/>
      <c r="DN102" s="105"/>
      <c r="DO102" s="105"/>
      <c r="DP102" s="105"/>
      <c r="DQ102" s="105"/>
      <c r="DR102" s="105"/>
      <c r="DS102" s="105"/>
      <c r="DT102" s="105"/>
      <c r="DU102" s="105"/>
      <c r="DV102" s="105"/>
      <c r="DW102" s="105"/>
      <c r="DX102" s="105"/>
      <c r="DY102" s="105"/>
      <c r="DZ102" s="105"/>
      <c r="EA102" s="105"/>
      <c r="EB102" s="105"/>
      <c r="EC102" s="105"/>
      <c r="ED102" s="105"/>
      <c r="EE102" s="105"/>
      <c r="EF102" s="105"/>
      <c r="EG102" s="105"/>
      <c r="EH102" s="105"/>
      <c r="EI102" s="105"/>
      <c r="EJ102" s="105"/>
      <c r="EK102" s="105"/>
      <c r="EL102" s="105"/>
      <c r="EM102" s="105"/>
      <c r="EN102" s="105"/>
      <c r="EO102" s="105"/>
      <c r="EP102" s="105"/>
      <c r="EQ102" s="105"/>
      <c r="ER102" s="105"/>
      <c r="ES102" s="105"/>
      <c r="ET102" s="105"/>
      <c r="EU102" s="105"/>
      <c r="EV102" s="105"/>
      <c r="EW102" s="105"/>
      <c r="EX102" s="105"/>
      <c r="EY102" s="105"/>
      <c r="EZ102" s="105"/>
      <c r="FA102" s="105"/>
      <c r="FB102" s="105"/>
      <c r="FC102" s="105"/>
      <c r="FD102" s="105"/>
      <c r="FE102" s="105"/>
      <c r="FF102" s="105"/>
      <c r="FG102" s="105"/>
      <c r="FH102" s="105"/>
      <c r="FI102" s="105"/>
      <c r="FJ102" s="105"/>
      <c r="FK102" s="105"/>
      <c r="FL102" s="105"/>
      <c r="FM102" s="105"/>
      <c r="FN102" s="105"/>
      <c r="FO102" s="105"/>
      <c r="FP102" s="105"/>
      <c r="FQ102" s="105"/>
      <c r="FR102" s="105"/>
      <c r="FS102" s="105"/>
      <c r="FT102" s="105"/>
      <c r="FU102" s="105"/>
      <c r="FV102" s="105"/>
      <c r="FW102" s="105"/>
      <c r="FX102" s="105"/>
      <c r="FY102" s="105"/>
      <c r="FZ102" s="105"/>
      <c r="GA102" s="105"/>
      <c r="GB102" s="105"/>
      <c r="GC102" s="105"/>
      <c r="GD102" s="105"/>
      <c r="GE102" s="105"/>
      <c r="GF102" s="105"/>
      <c r="GG102" s="105"/>
      <c r="GH102" s="105"/>
      <c r="GI102" s="105"/>
      <c r="GJ102" s="105"/>
      <c r="GK102" s="105"/>
      <c r="GL102" s="105"/>
      <c r="GM102" s="105"/>
      <c r="GN102" s="105"/>
      <c r="GO102" s="105"/>
      <c r="GP102" s="105"/>
      <c r="GQ102" s="105"/>
      <c r="GR102" s="105"/>
      <c r="GS102" s="105"/>
      <c r="GT102" s="105"/>
      <c r="GU102" s="105"/>
      <c r="GV102" s="105"/>
      <c r="GW102" s="105"/>
      <c r="GX102" s="105"/>
      <c r="GY102" s="105"/>
      <c r="GZ102" s="105"/>
      <c r="HA102" s="105"/>
      <c r="HB102" s="105"/>
      <c r="HC102" s="105"/>
      <c r="HD102" s="105"/>
      <c r="HE102" s="105"/>
      <c r="HF102" s="105"/>
      <c r="HG102" s="105"/>
      <c r="HH102" s="105"/>
      <c r="HI102" s="105"/>
      <c r="HJ102" s="105"/>
      <c r="HK102" s="105"/>
      <c r="HL102" s="105"/>
      <c r="HM102" s="105"/>
      <c r="HN102" s="105"/>
      <c r="HO102" s="105"/>
      <c r="HP102" s="105"/>
      <c r="HQ102" s="105"/>
      <c r="HR102" s="105"/>
      <c r="HS102" s="105"/>
      <c r="HT102" s="105"/>
      <c r="HU102" s="105"/>
      <c r="HV102" s="105"/>
      <c r="HW102" s="105"/>
      <c r="HX102" s="105"/>
      <c r="HY102" s="105"/>
      <c r="HZ102" s="105"/>
      <c r="IA102" s="105"/>
      <c r="IB102" s="105"/>
      <c r="IC102" s="105"/>
      <c r="ID102" s="105"/>
      <c r="IE102" s="105"/>
      <c r="IF102" s="105"/>
      <c r="IG102" s="105"/>
      <c r="IH102" s="105"/>
      <c r="II102" s="105"/>
      <c r="IJ102" s="105"/>
      <c r="IK102" s="105"/>
      <c r="IL102" s="105"/>
      <c r="IM102" s="105"/>
      <c r="IN102" s="105"/>
      <c r="IO102" s="105"/>
      <c r="IP102" s="105"/>
    </row>
    <row r="103" spans="1:250" ht="14.25" customHeight="1">
      <c r="A103" s="168" t="str">
        <f t="shared" si="9"/>
        <v>[User_login-93]</v>
      </c>
      <c r="B103" s="117" t="s">
        <v>393</v>
      </c>
      <c r="C103" s="117" t="s">
        <v>400</v>
      </c>
      <c r="D103" s="117" t="s">
        <v>385</v>
      </c>
      <c r="E103" s="177"/>
      <c r="F103" s="117"/>
      <c r="G103" s="117"/>
      <c r="H103" s="178"/>
      <c r="I103" s="177"/>
      <c r="J103" s="105"/>
    </row>
    <row r="104" spans="1:250" ht="14.25" customHeight="1">
      <c r="A104" s="168" t="str">
        <f t="shared" ref="A104:A108" si="10">IF(OR(B104&lt;&gt;"",D104&lt;E103&gt;""),"["&amp;TEXT($B$2,"##")&amp;"-"&amp;TEXT(ROW()-10,"##")&amp;"]","")</f>
        <v>[User_login-94]</v>
      </c>
      <c r="B104" s="117" t="s">
        <v>394</v>
      </c>
      <c r="C104" s="117" t="s">
        <v>401</v>
      </c>
      <c r="D104" s="117" t="s">
        <v>386</v>
      </c>
      <c r="E104" s="177"/>
      <c r="F104" s="117"/>
      <c r="G104" s="117"/>
      <c r="H104" s="178"/>
      <c r="I104" s="177"/>
      <c r="J104" s="105"/>
    </row>
    <row r="105" spans="1:250" ht="14.25" customHeight="1">
      <c r="A105" s="168" t="str">
        <f t="shared" si="10"/>
        <v>[User_login-95]</v>
      </c>
      <c r="B105" s="117" t="s">
        <v>426</v>
      </c>
      <c r="C105" s="117" t="s">
        <v>402</v>
      </c>
      <c r="D105" s="117" t="s">
        <v>387</v>
      </c>
      <c r="E105" s="177"/>
      <c r="F105" s="117"/>
      <c r="G105" s="117"/>
      <c r="H105" s="178"/>
      <c r="I105" s="177"/>
      <c r="J105" s="105"/>
    </row>
    <row r="106" spans="1:250" ht="14.25" customHeight="1">
      <c r="A106" s="168" t="str">
        <f t="shared" si="10"/>
        <v>[User_login-96]</v>
      </c>
      <c r="B106" s="117" t="s">
        <v>427</v>
      </c>
      <c r="C106" s="117" t="s">
        <v>403</v>
      </c>
      <c r="D106" s="117" t="s">
        <v>388</v>
      </c>
      <c r="E106" s="177"/>
      <c r="F106" s="117"/>
      <c r="G106" s="117"/>
      <c r="H106" s="178"/>
      <c r="I106" s="177"/>
      <c r="J106" s="105"/>
    </row>
    <row r="107" spans="1:250" ht="14.25" customHeight="1">
      <c r="A107" s="168" t="str">
        <f t="shared" si="10"/>
        <v>[User_login-97]</v>
      </c>
      <c r="B107" s="117" t="s">
        <v>428</v>
      </c>
      <c r="C107" s="117" t="s">
        <v>404</v>
      </c>
      <c r="D107" s="117" t="s">
        <v>389</v>
      </c>
      <c r="E107" s="177"/>
      <c r="F107" s="117"/>
      <c r="G107" s="117"/>
      <c r="H107" s="178"/>
      <c r="I107" s="177"/>
      <c r="J107" s="105"/>
    </row>
    <row r="108" spans="1:250" ht="14.25" customHeight="1">
      <c r="A108" s="168" t="str">
        <f t="shared" si="10"/>
        <v>[User_login-98]</v>
      </c>
      <c r="B108" s="117" t="s">
        <v>429</v>
      </c>
      <c r="C108" s="117" t="s">
        <v>390</v>
      </c>
      <c r="D108" s="117" t="s">
        <v>391</v>
      </c>
      <c r="E108" s="177"/>
      <c r="F108" s="117"/>
      <c r="G108" s="117"/>
      <c r="H108" s="178"/>
      <c r="I108" s="177"/>
      <c r="J108" s="105"/>
    </row>
    <row r="109" spans="1:250" ht="14.25" customHeight="1">
      <c r="A109" s="182"/>
      <c r="B109" s="182" t="s">
        <v>217</v>
      </c>
      <c r="C109" s="179"/>
      <c r="D109" s="179"/>
      <c r="E109" s="179"/>
      <c r="F109" s="179"/>
      <c r="G109" s="179"/>
      <c r="H109" s="179"/>
      <c r="I109" s="181"/>
      <c r="J109" s="105"/>
    </row>
    <row r="110" spans="1:250" ht="14.25" customHeight="1">
      <c r="A110" s="168" t="str">
        <f>IF(OR(B110&lt;&gt;"",D110&lt;E109&gt;""),"["&amp;TEXT($B$2,"##")&amp;"-"&amp;TEXT(ROW()-10,"##")&amp;"]","")</f>
        <v>[User_login-100]</v>
      </c>
      <c r="B110" s="117" t="s">
        <v>445</v>
      </c>
      <c r="C110" s="117" t="s">
        <v>443</v>
      </c>
      <c r="D110" s="117" t="s">
        <v>444</v>
      </c>
      <c r="E110" s="118"/>
      <c r="F110" s="117"/>
      <c r="G110" s="117"/>
      <c r="H110" s="119"/>
      <c r="I110" s="120"/>
      <c r="J110" s="105"/>
    </row>
    <row r="111" spans="1:250" ht="14.25" customHeight="1">
      <c r="A111" s="168" t="str">
        <f>IF(OR(B111&lt;&gt;"",D111&lt;E110&gt;""),"["&amp;TEXT($B$2,"##")&amp;"-"&amp;TEXT(ROW()-10,"##")&amp;"]","")</f>
        <v>[User_login-101]</v>
      </c>
      <c r="B111" s="117" t="s">
        <v>446</v>
      </c>
      <c r="C111" s="117" t="s">
        <v>414</v>
      </c>
      <c r="D111" s="117" t="s">
        <v>440</v>
      </c>
      <c r="E111" s="118"/>
      <c r="F111" s="117"/>
      <c r="G111" s="117"/>
      <c r="H111" s="119"/>
      <c r="I111" s="120"/>
      <c r="J111" s="105"/>
    </row>
    <row r="112" spans="1:250" ht="14.25" customHeight="1">
      <c r="A112" s="168" t="str">
        <f t="shared" ref="A112" si="11">IF(OR(B112&lt;&gt;"",D112&lt;E111&gt;""),"["&amp;TEXT($B$2,"##")&amp;"-"&amp;TEXT(ROW()-10,"##")&amp;"]","")</f>
        <v>[User_login-102]</v>
      </c>
      <c r="B112" s="117" t="s">
        <v>447</v>
      </c>
      <c r="C112" s="117" t="s">
        <v>441</v>
      </c>
      <c r="D112" s="117" t="s">
        <v>442</v>
      </c>
      <c r="E112" s="118"/>
      <c r="F112" s="117"/>
      <c r="G112" s="117"/>
      <c r="H112" s="119"/>
      <c r="I112" s="120"/>
      <c r="J112" s="105"/>
    </row>
    <row r="113" spans="1:10" ht="14.25" customHeight="1">
      <c r="A113" s="168" t="str">
        <f>IF(OR(B113&lt;&gt;"",D113&lt;E109&gt;""),"["&amp;TEXT($B$2,"##")&amp;"-"&amp;TEXT(ROW()-10,"##")&amp;"]","")</f>
        <v>[User_login-103]</v>
      </c>
      <c r="B113" s="117" t="s">
        <v>430</v>
      </c>
      <c r="C113" s="117" t="s">
        <v>405</v>
      </c>
      <c r="D113" s="117" t="s">
        <v>670</v>
      </c>
      <c r="E113" s="118"/>
      <c r="F113" s="117"/>
      <c r="G113" s="117"/>
      <c r="H113" s="119"/>
      <c r="I113" s="120"/>
      <c r="J113" s="105"/>
    </row>
    <row r="114" spans="1:10" ht="14.25" customHeight="1">
      <c r="A114" s="168" t="str">
        <f>IF(OR(B114&lt;&gt;"",D114&lt;E110&gt;""),"["&amp;TEXT($B$2,"##")&amp;"-"&amp;TEXT(ROW()-10,"##")&amp;"]","")</f>
        <v>[User_login-104]</v>
      </c>
      <c r="B114" s="117" t="s">
        <v>448</v>
      </c>
      <c r="C114" s="117" t="s">
        <v>407</v>
      </c>
      <c r="D114" s="117" t="s">
        <v>408</v>
      </c>
      <c r="E114" s="118"/>
      <c r="F114" s="117"/>
      <c r="G114" s="117"/>
      <c r="H114" s="119"/>
      <c r="I114" s="120"/>
      <c r="J114" s="105"/>
    </row>
    <row r="115" spans="1:10" ht="14.25" customHeight="1">
      <c r="A115" s="168" t="str">
        <f>IF(OR(B115&lt;&gt;"",D115&lt;E111&gt;""),"["&amp;TEXT($B$2,"##")&amp;"-"&amp;TEXT(ROW()-10,"##")&amp;"]","")</f>
        <v>[User_login-105]</v>
      </c>
      <c r="B115" s="117" t="s">
        <v>449</v>
      </c>
      <c r="C115" s="117" t="s">
        <v>407</v>
      </c>
      <c r="D115" s="117" t="s">
        <v>408</v>
      </c>
      <c r="E115" s="168"/>
      <c r="F115" s="117"/>
      <c r="G115" s="117"/>
      <c r="H115" s="119"/>
      <c r="I115" s="120"/>
      <c r="J115" s="105"/>
    </row>
    <row r="116" spans="1:10" ht="14.25" customHeight="1">
      <c r="A116" s="168" t="str">
        <f>IF(OR(B116&lt;&gt;"",D116&lt;E113&gt;""),"["&amp;TEXT($B$2,"##")&amp;"-"&amp;TEXT(ROW()-10,"##")&amp;"]","")</f>
        <v>[User_login-106]</v>
      </c>
      <c r="B116" s="117" t="s">
        <v>450</v>
      </c>
      <c r="C116" s="117" t="s">
        <v>412</v>
      </c>
      <c r="D116" s="117" t="s">
        <v>413</v>
      </c>
      <c r="E116" s="118"/>
      <c r="F116" s="117"/>
      <c r="G116" s="117"/>
      <c r="H116" s="119"/>
      <c r="I116" s="120"/>
      <c r="J116" s="105"/>
    </row>
    <row r="117" spans="1:10" ht="14.25" customHeight="1">
      <c r="A117" s="168" t="str">
        <f>IF(OR(B117&lt;&gt;"",D117&lt;E114&gt;""),"["&amp;TEXT($B$2,"##")&amp;"-"&amp;TEXT(ROW()-10,"##")&amp;"]","")</f>
        <v>[User_login-107]</v>
      </c>
      <c r="B117" s="117" t="s">
        <v>436</v>
      </c>
      <c r="C117" s="117" t="s">
        <v>414</v>
      </c>
      <c r="D117" s="117" t="s">
        <v>415</v>
      </c>
      <c r="E117" s="118"/>
      <c r="F117" s="117"/>
      <c r="G117" s="117"/>
      <c r="H117" s="119"/>
      <c r="I117" s="120"/>
      <c r="J117" s="105"/>
    </row>
    <row r="118" spans="1:10" ht="14.25" customHeight="1">
      <c r="A118" s="168" t="str">
        <f>IF(OR(B118&lt;&gt;"",D118&lt;E115&gt;""),"["&amp;TEXT($B$2,"##")&amp;"-"&amp;TEXT(ROW()-10,"##")&amp;"]","")</f>
        <v>[User_login-108]</v>
      </c>
      <c r="B118" s="117" t="s">
        <v>451</v>
      </c>
      <c r="C118" s="117" t="s">
        <v>416</v>
      </c>
      <c r="D118" s="117" t="s">
        <v>417</v>
      </c>
      <c r="E118" s="118"/>
      <c r="F118" s="117"/>
      <c r="G118" s="117"/>
      <c r="H118" s="119"/>
      <c r="I118" s="120"/>
      <c r="J118" s="105"/>
    </row>
    <row r="119" spans="1:10" ht="14.25" customHeight="1">
      <c r="A119" s="168" t="str">
        <f t="shared" ref="A119:A121" si="12">IF(OR(B119&lt;&gt;"",D119&lt;E116&gt;""),"["&amp;TEXT($B$2,"##")&amp;"-"&amp;TEXT(ROW()-10,"##")&amp;"]","")</f>
        <v>[User_login-109]</v>
      </c>
      <c r="B119" s="117" t="s">
        <v>452</v>
      </c>
      <c r="C119" s="117" t="s">
        <v>418</v>
      </c>
      <c r="D119" s="117" t="s">
        <v>419</v>
      </c>
      <c r="E119" s="177"/>
      <c r="F119" s="117"/>
      <c r="G119" s="177"/>
      <c r="H119" s="178"/>
      <c r="I119" s="177"/>
      <c r="J119" s="105"/>
    </row>
    <row r="120" spans="1:10" ht="14.25" customHeight="1">
      <c r="A120" s="168" t="str">
        <f t="shared" si="12"/>
        <v>[User_login-110]</v>
      </c>
      <c r="B120" s="117" t="s">
        <v>453</v>
      </c>
      <c r="C120" s="117" t="s">
        <v>420</v>
      </c>
      <c r="D120" s="117" t="s">
        <v>421</v>
      </c>
      <c r="E120" s="177"/>
      <c r="F120" s="117"/>
      <c r="G120" s="177"/>
      <c r="H120" s="178"/>
      <c r="I120" s="177"/>
      <c r="J120" s="105"/>
    </row>
    <row r="121" spans="1:10" ht="14.25" customHeight="1">
      <c r="A121" s="168" t="str">
        <f t="shared" si="12"/>
        <v>[User_login-111]</v>
      </c>
      <c r="B121" s="117" t="s">
        <v>454</v>
      </c>
      <c r="C121" s="117" t="s">
        <v>422</v>
      </c>
      <c r="D121" s="117" t="s">
        <v>423</v>
      </c>
      <c r="E121" s="177"/>
      <c r="F121" s="117"/>
      <c r="G121" s="177"/>
      <c r="H121" s="178"/>
      <c r="I121" s="177"/>
      <c r="J121" s="105"/>
    </row>
    <row r="122" spans="1:10" ht="14.25" customHeight="1">
      <c r="A122" s="168" t="str">
        <f>IF(OR(B122&lt;&gt;"",D122&lt;E117&gt;""),"["&amp;TEXT($B$2,"##")&amp;"-"&amp;TEXT(ROW()-10,"##")&amp;"]","")</f>
        <v>[User_login-112]</v>
      </c>
      <c r="B122" s="117" t="s">
        <v>455</v>
      </c>
      <c r="C122" s="117" t="s">
        <v>424</v>
      </c>
      <c r="D122" s="117" t="s">
        <v>425</v>
      </c>
      <c r="E122" s="177"/>
      <c r="F122" s="117"/>
      <c r="G122" s="177"/>
      <c r="H122" s="178"/>
      <c r="I122" s="177"/>
      <c r="J122" s="105"/>
    </row>
    <row r="123" spans="1:10" ht="14.25" customHeight="1">
      <c r="A123" s="182"/>
      <c r="B123" s="182" t="s">
        <v>593</v>
      </c>
      <c r="C123" s="179"/>
      <c r="D123" s="179"/>
      <c r="E123" s="179"/>
      <c r="F123" s="179"/>
      <c r="G123" s="179"/>
      <c r="H123" s="179"/>
      <c r="I123" s="181"/>
      <c r="J123" s="105"/>
    </row>
    <row r="124" spans="1:10" ht="14.25" customHeight="1">
      <c r="A124" s="168" t="str">
        <f>IF(OR(B124&lt;&gt;"",D124&lt;E123&gt;""),"["&amp;TEXT($B$2,"##")&amp;"-"&amp;TEXT(ROW()-10,"##")&amp;"]","")</f>
        <v>[User_login-114]</v>
      </c>
      <c r="B124" s="117" t="s">
        <v>590</v>
      </c>
      <c r="C124" s="117" t="s">
        <v>591</v>
      </c>
      <c r="D124" s="117" t="s">
        <v>592</v>
      </c>
      <c r="E124" s="118"/>
      <c r="F124" s="117"/>
      <c r="G124" s="117"/>
      <c r="H124" s="119"/>
      <c r="I124" s="120"/>
      <c r="J124" s="105"/>
    </row>
    <row r="125" spans="1:10" ht="14.25" customHeight="1">
      <c r="A125" s="168" t="str">
        <f>IF(OR(B125&lt;&gt;"",D125&lt;E124&gt;""),"["&amp;TEXT($B$2,"##")&amp;"-"&amp;TEXT(ROW()-10,"##")&amp;"]","")</f>
        <v>[User_login-115]</v>
      </c>
      <c r="B125" s="117" t="s">
        <v>594</v>
      </c>
      <c r="C125" s="117" t="s">
        <v>595</v>
      </c>
      <c r="D125" s="117" t="s">
        <v>596</v>
      </c>
      <c r="E125" s="118"/>
      <c r="F125" s="117"/>
      <c r="G125" s="117"/>
      <c r="H125" s="119"/>
      <c r="I125" s="120"/>
      <c r="J125" s="105"/>
    </row>
    <row r="126" spans="1:10" ht="14.25" customHeight="1">
      <c r="A126" s="168" t="str">
        <f t="shared" ref="A126" si="13">IF(OR(B126&lt;&gt;"",D126&lt;E125&gt;""),"["&amp;TEXT($B$2,"##")&amp;"-"&amp;TEXT(ROW()-10,"##")&amp;"]","")</f>
        <v>[User_login-116]</v>
      </c>
      <c r="B126" s="117" t="s">
        <v>597</v>
      </c>
      <c r="C126" s="117" t="s">
        <v>598</v>
      </c>
      <c r="D126" s="117" t="s">
        <v>599</v>
      </c>
      <c r="E126" s="118"/>
      <c r="F126" s="117"/>
      <c r="G126" s="117"/>
      <c r="H126" s="119"/>
      <c r="I126" s="120"/>
      <c r="J126" s="105"/>
    </row>
    <row r="127" spans="1:10" ht="14.25" customHeight="1">
      <c r="A127" s="168" t="str">
        <f>IF(OR(B127&lt;&gt;"",D127&lt;E123&gt;""),"["&amp;TEXT($B$2,"##")&amp;"-"&amp;TEXT(ROW()-10,"##")&amp;"]","")</f>
        <v>[User_login-117]</v>
      </c>
      <c r="B127" s="117" t="s">
        <v>602</v>
      </c>
      <c r="C127" s="117" t="s">
        <v>600</v>
      </c>
      <c r="D127" s="117" t="s">
        <v>601</v>
      </c>
      <c r="E127" s="118"/>
      <c r="F127" s="117"/>
      <c r="G127" s="117"/>
      <c r="H127" s="119"/>
      <c r="I127" s="120"/>
      <c r="J127" s="105"/>
    </row>
    <row r="128" spans="1:10" ht="14.25" customHeight="1">
      <c r="A128" s="168" t="str">
        <f>IF(OR(B128&lt;&gt;"",D128&lt;E124&gt;""),"["&amp;TEXT($B$2,"##")&amp;"-"&amp;TEXT(ROW()-10,"##")&amp;"]","")</f>
        <v>[User_login-118]</v>
      </c>
      <c r="B128" s="117" t="s">
        <v>603</v>
      </c>
      <c r="C128" s="117" t="s">
        <v>604</v>
      </c>
      <c r="D128" s="117" t="s">
        <v>605</v>
      </c>
      <c r="E128" s="118"/>
      <c r="F128" s="117"/>
      <c r="G128" s="117"/>
      <c r="H128" s="119"/>
      <c r="I128" s="120"/>
      <c r="J128" s="105"/>
    </row>
    <row r="129" spans="1:10" ht="14.25" customHeight="1">
      <c r="A129" s="168" t="str">
        <f>IF(OR(B129&lt;&gt;"",D129&lt;E125&gt;""),"["&amp;TEXT($B$2,"##")&amp;"-"&amp;TEXT(ROW()-10,"##")&amp;"]","")</f>
        <v>[User_login-119]</v>
      </c>
      <c r="B129" s="117" t="s">
        <v>606</v>
      </c>
      <c r="C129" s="117" t="s">
        <v>607</v>
      </c>
      <c r="D129" s="117" t="s">
        <v>608</v>
      </c>
      <c r="E129" s="168"/>
      <c r="F129" s="117"/>
      <c r="G129" s="117"/>
      <c r="H129" s="119"/>
      <c r="I129" s="120"/>
      <c r="J129" s="105"/>
    </row>
    <row r="130" spans="1:10" ht="14.25" customHeight="1">
      <c r="A130" s="223"/>
      <c r="B130" s="224"/>
      <c r="C130" s="224"/>
      <c r="D130" s="224"/>
      <c r="E130" s="223"/>
      <c r="F130" s="224"/>
      <c r="G130" s="224"/>
      <c r="H130" s="225"/>
      <c r="I130" s="226"/>
      <c r="J130" s="105"/>
    </row>
    <row r="131" spans="1:10" ht="14.25" customHeight="1">
      <c r="A131" s="223"/>
      <c r="B131" s="224"/>
      <c r="C131" s="224"/>
      <c r="D131" s="224"/>
      <c r="E131" s="223"/>
      <c r="F131" s="224"/>
      <c r="G131" s="224"/>
      <c r="H131" s="225"/>
      <c r="I131" s="226"/>
      <c r="J131" s="105"/>
    </row>
    <row r="132" spans="1:10" ht="14.25" customHeight="1">
      <c r="A132" s="223"/>
      <c r="B132" s="224"/>
      <c r="C132" s="224"/>
      <c r="D132" s="224"/>
      <c r="E132" s="223"/>
      <c r="F132" s="224"/>
      <c r="G132" s="224"/>
      <c r="H132" s="225"/>
      <c r="I132" s="226"/>
      <c r="J132" s="105"/>
    </row>
    <row r="133" spans="1:10" ht="14.25" customHeight="1">
      <c r="A133" s="223"/>
      <c r="B133" s="224"/>
      <c r="C133" s="224"/>
      <c r="D133" s="224"/>
      <c r="E133" s="223"/>
      <c r="F133" s="224"/>
      <c r="G133" s="224"/>
      <c r="H133" s="225"/>
      <c r="I133" s="226"/>
      <c r="J133" s="105"/>
    </row>
    <row r="134" spans="1:10" ht="14.25" customHeight="1">
      <c r="A134" s="223"/>
      <c r="B134" s="224"/>
      <c r="C134" s="224"/>
      <c r="D134" s="224"/>
      <c r="E134" s="223"/>
      <c r="F134" s="224"/>
      <c r="G134" s="224"/>
      <c r="H134" s="225"/>
      <c r="I134" s="226"/>
      <c r="J134" s="105"/>
    </row>
    <row r="135" spans="1:10" ht="14.25" customHeight="1">
      <c r="A135" s="223"/>
      <c r="B135" s="224"/>
      <c r="C135" s="224"/>
      <c r="D135" s="224"/>
      <c r="E135" s="223"/>
      <c r="F135" s="224"/>
      <c r="G135" s="224"/>
      <c r="H135" s="225"/>
      <c r="I135" s="226"/>
      <c r="J135" s="105"/>
    </row>
    <row r="136" spans="1:10" ht="14.25" customHeight="1">
      <c r="A136" s="223"/>
      <c r="B136" s="224"/>
      <c r="C136" s="224"/>
      <c r="D136" s="224"/>
      <c r="E136" s="223"/>
      <c r="F136" s="224"/>
      <c r="G136" s="224"/>
      <c r="H136" s="225"/>
      <c r="I136" s="226"/>
      <c r="J136" s="105"/>
    </row>
    <row r="137" spans="1:10" ht="14.25" customHeight="1">
      <c r="A137" s="223"/>
      <c r="B137" s="224"/>
      <c r="C137" s="224"/>
      <c r="D137" s="224"/>
      <c r="E137" s="223"/>
      <c r="F137" s="224"/>
      <c r="G137" s="224"/>
      <c r="H137" s="225"/>
      <c r="I137" s="226"/>
      <c r="J137" s="105"/>
    </row>
    <row r="138" spans="1:10" ht="14.25" customHeight="1">
      <c r="A138" s="223"/>
      <c r="B138" s="224"/>
      <c r="C138" s="224"/>
      <c r="D138" s="224"/>
      <c r="E138" s="223"/>
      <c r="F138" s="224"/>
      <c r="G138" s="224"/>
      <c r="H138" s="225"/>
      <c r="I138" s="226"/>
      <c r="J138" s="105"/>
    </row>
    <row r="139" spans="1:10" ht="14.25" customHeight="1">
      <c r="A139" s="223"/>
      <c r="B139" s="224"/>
      <c r="C139" s="224"/>
      <c r="D139" s="224"/>
      <c r="E139" s="223"/>
      <c r="F139" s="224"/>
      <c r="G139" s="224"/>
      <c r="H139" s="225"/>
      <c r="I139" s="226"/>
      <c r="J139" s="105"/>
    </row>
    <row r="140" spans="1:10" ht="14.25" customHeight="1">
      <c r="A140" s="223"/>
      <c r="B140" s="224"/>
      <c r="C140" s="224"/>
      <c r="D140" s="224"/>
      <c r="E140" s="223"/>
      <c r="F140" s="224"/>
      <c r="G140" s="224"/>
      <c r="H140" s="225"/>
      <c r="I140" s="226"/>
      <c r="J140" s="105"/>
    </row>
    <row r="141" spans="1:10" ht="14.25" customHeight="1">
      <c r="A141" s="223"/>
      <c r="B141" s="224"/>
      <c r="C141" s="224"/>
      <c r="D141" s="224"/>
      <c r="E141" s="223"/>
      <c r="F141" s="224"/>
      <c r="G141" s="224"/>
      <c r="H141" s="225"/>
      <c r="I141" s="226"/>
      <c r="J141" s="105"/>
    </row>
    <row r="142" spans="1:10" ht="14.25" customHeight="1">
      <c r="A142" s="223"/>
      <c r="B142" s="224"/>
      <c r="C142" s="224"/>
      <c r="D142" s="224"/>
      <c r="E142" s="223"/>
      <c r="F142" s="224"/>
      <c r="G142" s="224"/>
      <c r="H142" s="225"/>
      <c r="I142" s="226"/>
      <c r="J142" s="105"/>
    </row>
    <row r="143" spans="1:10" ht="14.25" customHeight="1">
      <c r="A143" s="223"/>
      <c r="B143" s="224"/>
      <c r="C143" s="224"/>
      <c r="D143" s="224"/>
      <c r="E143" s="223"/>
      <c r="F143" s="224"/>
      <c r="G143" s="224"/>
      <c r="H143" s="225"/>
      <c r="I143" s="226"/>
      <c r="J143" s="105"/>
    </row>
    <row r="144" spans="1:10" ht="14.25" customHeight="1">
      <c r="A144" s="223"/>
      <c r="B144" s="224"/>
      <c r="C144" s="224"/>
      <c r="D144" s="224"/>
      <c r="E144" s="223"/>
      <c r="F144" s="224"/>
      <c r="G144" s="224"/>
      <c r="H144" s="225"/>
      <c r="I144" s="226"/>
      <c r="J144" s="105"/>
    </row>
    <row r="145" spans="1:10" ht="14.25" customHeight="1">
      <c r="A145" s="223"/>
      <c r="B145" s="224"/>
      <c r="C145" s="224"/>
      <c r="D145" s="224"/>
      <c r="E145" s="223"/>
      <c r="F145" s="224"/>
      <c r="G145" s="224"/>
      <c r="H145" s="225"/>
      <c r="I145" s="226"/>
      <c r="J145" s="105"/>
    </row>
    <row r="146" spans="1:10" ht="14.25" customHeight="1">
      <c r="A146" s="223"/>
      <c r="B146" s="224"/>
      <c r="C146" s="224"/>
      <c r="D146" s="224"/>
      <c r="E146" s="223"/>
      <c r="F146" s="224"/>
      <c r="G146" s="224"/>
      <c r="H146" s="225"/>
      <c r="I146" s="226"/>
      <c r="J146" s="105"/>
    </row>
    <row r="147" spans="1:10" ht="14.25" customHeight="1">
      <c r="A147" s="223"/>
      <c r="B147" s="224"/>
      <c r="C147" s="224"/>
      <c r="D147" s="224"/>
      <c r="E147" s="223"/>
      <c r="F147" s="224"/>
      <c r="G147" s="224"/>
      <c r="H147" s="225"/>
      <c r="I147" s="226"/>
      <c r="J147" s="105"/>
    </row>
    <row r="148" spans="1:10" ht="14.25" customHeight="1">
      <c r="A148" s="223"/>
      <c r="B148" s="224"/>
      <c r="C148" s="224"/>
      <c r="D148" s="224"/>
      <c r="E148" s="223"/>
      <c r="F148" s="224"/>
      <c r="G148" s="224"/>
      <c r="H148" s="225"/>
      <c r="I148" s="226"/>
      <c r="J148" s="105"/>
    </row>
    <row r="149" spans="1:10" ht="14.25" customHeight="1">
      <c r="A149" s="223"/>
      <c r="B149" s="224"/>
      <c r="C149" s="224"/>
      <c r="D149" s="224"/>
      <c r="E149" s="223"/>
      <c r="F149" s="224"/>
      <c r="G149" s="224"/>
      <c r="H149" s="225"/>
      <c r="I149" s="226"/>
      <c r="J149" s="105"/>
    </row>
    <row r="150" spans="1:10" ht="14.25" customHeight="1">
      <c r="A150" s="223"/>
      <c r="B150" s="224"/>
      <c r="C150" s="224"/>
      <c r="D150" s="224"/>
      <c r="E150" s="223"/>
      <c r="F150" s="224"/>
      <c r="G150" s="224"/>
      <c r="H150" s="225"/>
      <c r="I150" s="226"/>
      <c r="J150" s="105"/>
    </row>
    <row r="151" spans="1:10" ht="14.25" customHeight="1">
      <c r="A151" s="223"/>
      <c r="B151" s="224"/>
      <c r="C151" s="224"/>
      <c r="D151" s="224"/>
      <c r="E151" s="223"/>
      <c r="F151" s="224"/>
      <c r="G151" s="224"/>
      <c r="H151" s="225"/>
      <c r="I151" s="226"/>
      <c r="J151" s="105"/>
    </row>
    <row r="152" spans="1:10" s="182" customFormat="1" ht="14.25" customHeight="1">
      <c r="B152" s="182" t="s">
        <v>609</v>
      </c>
    </row>
    <row r="153" spans="1:10" s="213" customFormat="1" ht="14.25" customHeight="1">
      <c r="A153" s="214"/>
      <c r="B153" s="215" t="s">
        <v>610</v>
      </c>
      <c r="C153" s="216"/>
      <c r="D153" s="216"/>
      <c r="E153" s="216"/>
      <c r="F153" s="216"/>
      <c r="G153" s="216"/>
      <c r="H153" s="216"/>
      <c r="I153" s="216"/>
    </row>
    <row r="154" spans="1:10" s="218" customFormat="1" ht="14.25" customHeight="1">
      <c r="A154" s="117" t="str">
        <f>"ID-" &amp; (COUNTA(A$9:A153)+1)</f>
        <v>ID-108</v>
      </c>
      <c r="B154" s="117" t="s">
        <v>611</v>
      </c>
      <c r="C154" s="117" t="s">
        <v>612</v>
      </c>
      <c r="D154" s="117" t="s">
        <v>613</v>
      </c>
      <c r="E154" s="117"/>
      <c r="F154" s="117"/>
      <c r="G154" s="117"/>
      <c r="H154" s="117"/>
      <c r="I154" s="217" t="s">
        <v>614</v>
      </c>
    </row>
    <row r="155" spans="1:10" s="218" customFormat="1" ht="14.25" customHeight="1">
      <c r="A155" s="117" t="str">
        <f>"ID-" &amp; (COUNTA(A$9:A154)+1)</f>
        <v>ID-109</v>
      </c>
      <c r="B155" s="117" t="s">
        <v>651</v>
      </c>
      <c r="C155" s="117" t="s">
        <v>652</v>
      </c>
      <c r="D155" s="117" t="s">
        <v>613</v>
      </c>
      <c r="E155" s="117"/>
      <c r="F155" s="117"/>
      <c r="G155" s="117"/>
      <c r="H155" s="117"/>
      <c r="I155" s="217" t="s">
        <v>614</v>
      </c>
    </row>
    <row r="156" spans="1:10" s="218" customFormat="1" ht="14.25" customHeight="1">
      <c r="A156" s="117" t="str">
        <f>"ID-" &amp; (COUNTA(A$9:A155)+1)</f>
        <v>ID-110</v>
      </c>
      <c r="B156" s="117" t="s">
        <v>653</v>
      </c>
      <c r="C156" s="117" t="s">
        <v>654</v>
      </c>
      <c r="D156" s="117" t="s">
        <v>613</v>
      </c>
      <c r="E156" s="117"/>
      <c r="F156" s="117"/>
      <c r="G156" s="117"/>
      <c r="H156" s="117"/>
      <c r="I156" s="217" t="s">
        <v>614</v>
      </c>
    </row>
    <row r="157" spans="1:10" s="218" customFormat="1" ht="14.25" customHeight="1">
      <c r="A157" s="117" t="str">
        <f>"ID-" &amp; (COUNTA(A$9:A156)+1)</f>
        <v>ID-111</v>
      </c>
      <c r="B157" s="117" t="s">
        <v>655</v>
      </c>
      <c r="C157" s="117" t="s">
        <v>656</v>
      </c>
      <c r="D157" s="117" t="s">
        <v>613</v>
      </c>
      <c r="E157" s="117"/>
      <c r="F157" s="117"/>
      <c r="G157" s="117"/>
      <c r="H157" s="117"/>
      <c r="I157" s="217" t="s">
        <v>614</v>
      </c>
    </row>
    <row r="158" spans="1:10" s="218" customFormat="1" ht="14.25" customHeight="1">
      <c r="A158" s="117" t="str">
        <f>"ID-" &amp; (COUNTA(A$9:A157)+1)</f>
        <v>ID-112</v>
      </c>
      <c r="B158" s="117" t="s">
        <v>657</v>
      </c>
      <c r="C158" s="117" t="s">
        <v>658</v>
      </c>
      <c r="D158" s="117" t="s">
        <v>613</v>
      </c>
      <c r="E158" s="117"/>
      <c r="F158" s="117"/>
      <c r="G158" s="117"/>
      <c r="H158" s="117"/>
      <c r="I158" s="217" t="s">
        <v>614</v>
      </c>
    </row>
    <row r="159" spans="1:10" s="218" customFormat="1" ht="14.25" customHeight="1">
      <c r="A159" s="117" t="str">
        <f>"ID-" &amp; (COUNTA(A$9:A158)+1)</f>
        <v>ID-113</v>
      </c>
      <c r="B159" s="117" t="s">
        <v>659</v>
      </c>
      <c r="C159" s="117" t="s">
        <v>660</v>
      </c>
      <c r="D159" s="117" t="s">
        <v>613</v>
      </c>
      <c r="E159" s="117"/>
      <c r="F159" s="117"/>
      <c r="G159" s="117"/>
      <c r="H159" s="117"/>
      <c r="I159" s="117" t="s">
        <v>614</v>
      </c>
    </row>
    <row r="160" spans="1:10" s="182" customFormat="1" ht="14.25" customHeight="1">
      <c r="B160" s="182" t="s">
        <v>615</v>
      </c>
    </row>
    <row r="161" spans="1:9" s="219" customFormat="1" ht="14.25" customHeight="1">
      <c r="A161" s="117" t="str">
        <f>"ID-" &amp; (COUNTA(A$9:A160)+1)</f>
        <v>ID-114</v>
      </c>
      <c r="B161" s="117" t="s">
        <v>616</v>
      </c>
      <c r="C161" s="117" t="s">
        <v>661</v>
      </c>
      <c r="D161" s="117" t="s">
        <v>662</v>
      </c>
      <c r="E161" s="117"/>
      <c r="F161" s="117"/>
      <c r="G161" s="117"/>
      <c r="H161" s="117"/>
      <c r="I161" s="117" t="s">
        <v>614</v>
      </c>
    </row>
    <row r="162" spans="1:9" s="219" customFormat="1" ht="14.25" customHeight="1">
      <c r="A162" s="117" t="str">
        <f>"ID-" &amp; (COUNTA(A$9:A161)+1)</f>
        <v>ID-115</v>
      </c>
      <c r="B162" s="117" t="s">
        <v>617</v>
      </c>
      <c r="C162" s="117" t="s">
        <v>618</v>
      </c>
      <c r="D162" s="117" t="s">
        <v>619</v>
      </c>
      <c r="E162" s="117"/>
      <c r="F162" s="117"/>
      <c r="G162" s="117"/>
      <c r="H162" s="117"/>
      <c r="I162" s="117" t="s">
        <v>614</v>
      </c>
    </row>
    <row r="163" spans="1:9" s="219" customFormat="1" ht="14.25" customHeight="1">
      <c r="A163" s="117" t="str">
        <f>"ID-" &amp; (COUNTA(A$9:A162)+1)</f>
        <v>ID-116</v>
      </c>
      <c r="B163" s="117" t="s">
        <v>620</v>
      </c>
      <c r="C163" s="117" t="s">
        <v>618</v>
      </c>
      <c r="D163" s="117" t="s">
        <v>621</v>
      </c>
      <c r="E163" s="117"/>
      <c r="F163" s="117"/>
      <c r="G163" s="117"/>
      <c r="H163" s="117"/>
      <c r="I163" s="117" t="s">
        <v>614</v>
      </c>
    </row>
    <row r="164" spans="1:9" s="218" customFormat="1" ht="14.25" customHeight="1">
      <c r="A164" s="117" t="str">
        <f>"ID-" &amp; (COUNTA(A$9:A163)+1)</f>
        <v>ID-117</v>
      </c>
      <c r="B164" s="117" t="s">
        <v>622</v>
      </c>
      <c r="C164" s="117" t="s">
        <v>623</v>
      </c>
      <c r="D164" s="117" t="s">
        <v>663</v>
      </c>
      <c r="E164" s="117"/>
      <c r="F164" s="117"/>
      <c r="G164" s="117"/>
      <c r="H164" s="117"/>
      <c r="I164" s="117" t="s">
        <v>614</v>
      </c>
    </row>
    <row r="165" spans="1:9" s="213" customFormat="1" ht="14.25" customHeight="1">
      <c r="A165" s="117" t="str">
        <f>"ID-" &amp; (COUNTA(A$9:A164)+1)</f>
        <v>ID-118</v>
      </c>
      <c r="B165" s="117" t="s">
        <v>624</v>
      </c>
      <c r="C165" s="117" t="s">
        <v>625</v>
      </c>
      <c r="D165" s="117" t="s">
        <v>626</v>
      </c>
      <c r="E165" s="117"/>
      <c r="F165" s="117"/>
      <c r="G165" s="117"/>
      <c r="H165" s="117"/>
      <c r="I165" s="117" t="s">
        <v>614</v>
      </c>
    </row>
    <row r="166" spans="1:9" s="213" customFormat="1" ht="14.25" customHeight="1">
      <c r="A166" s="117" t="str">
        <f>"ID-" &amp; (COUNTA(A$9:A165)+1)</f>
        <v>ID-119</v>
      </c>
      <c r="B166" s="117" t="s">
        <v>627</v>
      </c>
      <c r="C166" s="117" t="s">
        <v>628</v>
      </c>
      <c r="D166" s="117" t="s">
        <v>629</v>
      </c>
      <c r="E166" s="117"/>
      <c r="F166" s="117"/>
      <c r="G166" s="117"/>
      <c r="H166" s="117"/>
      <c r="I166" s="117" t="s">
        <v>614</v>
      </c>
    </row>
    <row r="167" spans="1:9" s="213" customFormat="1" ht="14.25" customHeight="1">
      <c r="A167" s="117" t="str">
        <f>"ID-" &amp; (COUNTA(A$9:A166)+1)</f>
        <v>ID-120</v>
      </c>
      <c r="B167" s="117" t="s">
        <v>630</v>
      </c>
      <c r="C167" s="117" t="s">
        <v>631</v>
      </c>
      <c r="D167" s="117" t="s">
        <v>632</v>
      </c>
      <c r="E167" s="117"/>
      <c r="F167" s="117"/>
      <c r="G167" s="117"/>
      <c r="H167" s="117"/>
      <c r="I167" s="117" t="s">
        <v>614</v>
      </c>
    </row>
    <row r="168" spans="1:9" s="213" customFormat="1" ht="14.25" customHeight="1">
      <c r="A168" s="117" t="str">
        <f>"ID-" &amp; (COUNTA(A$9:A167)+1)</f>
        <v>ID-121</v>
      </c>
      <c r="B168" s="117" t="s">
        <v>633</v>
      </c>
      <c r="C168" s="117" t="s">
        <v>634</v>
      </c>
      <c r="D168" s="117" t="s">
        <v>635</v>
      </c>
      <c r="E168" s="117"/>
      <c r="F168" s="117"/>
      <c r="G168" s="117"/>
      <c r="H168" s="117"/>
      <c r="I168" s="117" t="s">
        <v>614</v>
      </c>
    </row>
    <row r="169" spans="1:9" s="213" customFormat="1" ht="14.25" customHeight="1">
      <c r="A169" s="117" t="str">
        <f>"ID-" &amp; (COUNTA(A$9:A168)+1)</f>
        <v>ID-122</v>
      </c>
      <c r="B169" s="117" t="s">
        <v>636</v>
      </c>
      <c r="C169" s="117" t="s">
        <v>637</v>
      </c>
      <c r="D169" s="117" t="s">
        <v>638</v>
      </c>
      <c r="E169" s="117"/>
      <c r="F169" s="117"/>
      <c r="G169" s="117"/>
      <c r="H169" s="117"/>
      <c r="I169" s="117" t="s">
        <v>614</v>
      </c>
    </row>
    <row r="170" spans="1:9" s="213" customFormat="1" ht="14.25" customHeight="1">
      <c r="A170" s="117" t="str">
        <f>"ID-" &amp; (COUNTA(A$9:A169)+1)</f>
        <v>ID-123</v>
      </c>
      <c r="B170" s="117" t="s">
        <v>639</v>
      </c>
      <c r="C170" s="117" t="s">
        <v>640</v>
      </c>
      <c r="D170" s="117" t="s">
        <v>641</v>
      </c>
      <c r="E170" s="117"/>
      <c r="F170" s="117"/>
      <c r="G170" s="117"/>
      <c r="H170" s="117"/>
      <c r="I170" s="117" t="s">
        <v>614</v>
      </c>
    </row>
    <row r="171" spans="1:9" s="213" customFormat="1" ht="14.25" customHeight="1">
      <c r="A171" s="117" t="str">
        <f>"ID-" &amp; (COUNTA(A$9:A170)+1)</f>
        <v>ID-124</v>
      </c>
      <c r="B171" s="117" t="s">
        <v>642</v>
      </c>
      <c r="C171" s="117" t="s">
        <v>643</v>
      </c>
      <c r="D171" s="117" t="s">
        <v>644</v>
      </c>
      <c r="E171" s="117"/>
      <c r="F171" s="117"/>
      <c r="G171" s="117"/>
      <c r="H171" s="117"/>
      <c r="I171" s="117" t="s">
        <v>614</v>
      </c>
    </row>
    <row r="172" spans="1:9" s="213" customFormat="1" ht="14.25" customHeight="1">
      <c r="A172" s="117" t="str">
        <f>"ID-" &amp; (COUNTA(A$9:A171)+1)</f>
        <v>ID-125</v>
      </c>
      <c r="B172" s="117" t="s">
        <v>645</v>
      </c>
      <c r="C172" s="117" t="s">
        <v>646</v>
      </c>
      <c r="D172" s="117" t="s">
        <v>647</v>
      </c>
      <c r="E172" s="117"/>
      <c r="F172" s="117"/>
      <c r="G172" s="117"/>
      <c r="H172" s="117"/>
      <c r="I172" s="117" t="s">
        <v>614</v>
      </c>
    </row>
    <row r="173" spans="1:9" s="213" customFormat="1" ht="14.25" customHeight="1">
      <c r="A173" s="117" t="str">
        <f>"ID-" &amp; (COUNTA(A$9:A172)+1)</f>
        <v>ID-126</v>
      </c>
      <c r="B173" s="117" t="s">
        <v>648</v>
      </c>
      <c r="C173" s="117" t="s">
        <v>649</v>
      </c>
      <c r="D173" s="117" t="s">
        <v>650</v>
      </c>
      <c r="E173" s="117"/>
      <c r="F173" s="117"/>
      <c r="G173" s="117"/>
      <c r="H173" s="117"/>
      <c r="I173" s="117" t="s">
        <v>614</v>
      </c>
    </row>
  </sheetData>
  <dataConsolidate>
    <dataRefs count="1">
      <dataRef ref="K2:K6" sheet="User_Function"/>
    </dataRefs>
  </dataConsolidate>
  <mergeCells count="5">
    <mergeCell ref="B2:G2"/>
    <mergeCell ref="B3:G3"/>
    <mergeCell ref="B4:G4"/>
    <mergeCell ref="E5:G5"/>
    <mergeCell ref="E6:G6"/>
  </mergeCells>
  <dataValidations count="4">
    <dataValidation type="list" allowBlank="1" showInputMessage="1" showErrorMessage="1" sqref="G11:G23 G1:G9 F110:F122 F20:F23 G119:G122 G174:G65404 F25 F27:F29 F35:F36 F38:F40 F72:F82 F84:F108 F12:F18 F42:F51 F53:F70">
      <formula1>$H$2:$H$5</formula1>
    </dataValidation>
    <dataValidation type="list" allowBlank="1" showErrorMessage="1" sqref="G25 G72:G82 G38:G40 G31:G33 G27:G29 G35:G36 G42:G51 G53:G70">
      <formula1>$J$2:$J$6</formula1>
      <formula2>0</formula2>
    </dataValidation>
    <dataValidation type="list" allowBlank="1" showErrorMessage="1" sqref="F124:G151 G110:G118 G84:G108">
      <formula1>$J$2:$J$6</formula1>
    </dataValidation>
    <dataValidation type="list" allowBlank="1" showInputMessage="1" showErrorMessage="1" sqref="E154:I159 IT154:JA159 SP154:SW159 ACL154:ACS159 AMH154:AMO159 AWD154:AWK159 BFZ154:BGG159 BPV154:BQC159 BZR154:BZY159 CJN154:CJU159 CTJ154:CTQ159 DDF154:DDM159 DNB154:DNI159 DWX154:DXE159 EGT154:EHA159 EQP154:EQW159 FAL154:FAS159 FKH154:FKO159 FUD154:FUK159 GDZ154:GEG159 GNV154:GOC159 GXR154:GXY159 HHN154:HHU159 HRJ154:HRQ159 IBF154:IBM159 ILB154:ILI159 IUX154:IVE159 JET154:JFA159 JOP154:JOW159 JYL154:JYS159 KIH154:KIO159 KSD154:KSK159 LBZ154:LCG159 LLV154:LMC159 LVR154:LVY159 MFN154:MFU159 MPJ154:MPQ159 MZF154:MZM159 NJB154:NJI159 NSX154:NTE159 OCT154:ODA159 OMP154:OMW159 OWL154:OWS159 PGH154:PGO159 PQD154:PQK159 PZZ154:QAG159 QJV154:QKC159 QTR154:QTY159 RDN154:RDU159 RNJ154:RNQ159 RXF154:RXM159 SHB154:SHI159 SQX154:SRE159 TAT154:TBA159 TKP154:TKW159 TUL154:TUS159 UEH154:UEO159 UOD154:UOK159 UXZ154:UYG159 VHV154:VIC159 VRR154:VRY159 WBN154:WBU159 WLJ154:WLQ159 WVF154:WVM159 JD152:JD173 SZ152:SZ173 ACV152:ACV173 AMR152:AMR173 AWN152:AWN173 BGJ152:BGJ173 BQF152:BQF173 CAB152:CAB173 CJX152:CJX173 CTT152:CTT173 DDP152:DDP173 DNL152:DNL173 DXH152:DXH173 EHD152:EHD173 EQZ152:EQZ173 FAV152:FAV173 FKR152:FKR173 FUN152:FUN173 GEJ152:GEJ173 GOF152:GOF173 GYB152:GYB173 HHX152:HHX173 HRT152:HRT173 IBP152:IBP173 ILL152:ILL173 IVH152:IVH173 JFD152:JFD173 JOZ152:JOZ173 JYV152:JYV173 KIR152:KIR173 KSN152:KSN173 LCJ152:LCJ173 LMF152:LMF173 LWB152:LWB173 MFX152:MFX173 MPT152:MPT173 MZP152:MZP173 NJL152:NJL173 NTH152:NTH173 ODD152:ODD173 OMZ152:OMZ173 OWV152:OWV173 PGR152:PGR173 PQN152:PQN173 QAJ152:QAJ173 QKF152:QKF173 QUB152:QUB173 RDX152:RDX173 RNT152:RNT173 RXP152:RXP173 SHL152:SHL173 SRH152:SRH173 TBD152:TBD173 TKZ152:TKZ173 TUV152:TUV173 UER152:UER173 UON152:UON173 UYJ152:UYJ173 VIF152:VIF173 VSB152:VSB173 WBX152:WBX173 WLT152:WLT173 WVP152:WVP173 WLJ161:WLQ173 WBN161:WBU173 VRR161:VRY173 VHV161:VIC173 UXZ161:UYG173 UOD161:UOK173 UEH161:UEO173 TUL161:TUS173 TKP161:TKW173 TAT161:TBA173 SQX161:SRE173 SHB161:SHI173 RXF161:RXM173 RNJ161:RNQ173 RDN161:RDU173 QTR161:QTY173 QJV161:QKC173 PZZ161:QAG173 PQD161:PQK173 PGH161:PGO173 OWL161:OWS173 OMP161:OMW173 OCT161:ODA173 NSX161:NTE173 NJB161:NJI173 MZF161:MZM173 MPJ161:MPQ173 MFN161:MFU173 LVR161:LVY173 LLV161:LMC173 LBZ161:LCG173 KSD161:KSK173 KIH161:KIO173 JYL161:JYS173 JOP161:JOW173 JET161:JFA173 IUX161:IVE173 ILB161:ILI173 IBF161:IBM173 HRJ161:HRQ173 HHN161:HHU173 GXR161:GXY173 GNV161:GOC173 GDZ161:GEG173 FUD161:FUK173 FKH161:FKO173 FAL161:FAS173 EQP161:EQW173 EGT161:EHA173 DWX161:DXE173 DNB161:DNI173 DDF161:DDM173 CTJ161:CTQ173 CJN161:CJU173 BZR161:BZY173 BPV161:BQC173 BFZ161:BGG173 AWD161:AWK173 AMH161:AMO173 ACL161:ACS173 SP161:SW173 IT161:JA173 E161:I173 WVF161:WVM173">
      <formula1>"OK,NG,N/A"</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5"/>
  <sheetViews>
    <sheetView tabSelected="1" topLeftCell="A55" zoomScale="85" zoomScaleNormal="85" workbookViewId="0">
      <selection activeCell="B80" sqref="B80"/>
    </sheetView>
  </sheetViews>
  <sheetFormatPr defaultColWidth="15.25" defaultRowHeight="13.5" customHeight="1"/>
  <cols>
    <col min="1" max="1" width="18.25" style="136"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8" customFormat="1" ht="15" thickBot="1">
      <c r="A1" s="139" t="s">
        <v>524</v>
      </c>
      <c r="B1" s="140"/>
      <c r="C1" s="140"/>
      <c r="D1" s="140"/>
      <c r="E1" s="140"/>
      <c r="F1" s="140"/>
      <c r="G1" s="141"/>
    </row>
    <row r="2" spans="1:10" s="138" customFormat="1" ht="14.25">
      <c r="A2" s="142" t="s">
        <v>21</v>
      </c>
      <c r="B2" s="239" t="s">
        <v>47</v>
      </c>
      <c r="C2" s="239"/>
      <c r="D2" s="239"/>
      <c r="E2" s="239"/>
      <c r="F2" s="239"/>
      <c r="G2" s="239"/>
      <c r="J2" s="95" t="s">
        <v>22</v>
      </c>
    </row>
    <row r="3" spans="1:10" s="138" customFormat="1" ht="15" customHeight="1">
      <c r="A3" s="143" t="s">
        <v>525</v>
      </c>
      <c r="B3" s="239" t="s">
        <v>526</v>
      </c>
      <c r="C3" s="239"/>
      <c r="D3" s="239"/>
      <c r="E3" s="239"/>
      <c r="F3" s="239"/>
      <c r="G3" s="239"/>
      <c r="J3" s="95" t="s">
        <v>24</v>
      </c>
    </row>
    <row r="4" spans="1:10" s="138" customFormat="1" ht="14.25">
      <c r="A4" s="142" t="s">
        <v>527</v>
      </c>
      <c r="B4" s="240" t="s">
        <v>107</v>
      </c>
      <c r="C4" s="240"/>
      <c r="D4" s="240"/>
      <c r="E4" s="240"/>
      <c r="F4" s="240"/>
      <c r="G4" s="240"/>
      <c r="J4" s="96"/>
    </row>
    <row r="5" spans="1:10" s="138" customFormat="1" ht="14.25">
      <c r="A5" s="144" t="s">
        <v>22</v>
      </c>
      <c r="B5" s="145" t="s">
        <v>24</v>
      </c>
      <c r="C5" s="145" t="s">
        <v>528</v>
      </c>
      <c r="D5" s="146" t="s">
        <v>27</v>
      </c>
      <c r="E5" s="244" t="s">
        <v>529</v>
      </c>
      <c r="F5" s="244"/>
      <c r="G5" s="244"/>
      <c r="J5" s="95" t="s">
        <v>29</v>
      </c>
    </row>
    <row r="6" spans="1:10" s="138" customFormat="1" ht="15" thickBot="1">
      <c r="A6" s="131">
        <f>COUNTIF(F11:G309,"Pass")</f>
        <v>0</v>
      </c>
      <c r="B6" s="101">
        <f>COUNTIF(F11:G756,"Fail")</f>
        <v>0</v>
      </c>
      <c r="C6" s="101">
        <f>E6-D6-B6-A6</f>
        <v>112</v>
      </c>
      <c r="D6" s="102">
        <f>COUNTIF(F11:G756,"N/A")</f>
        <v>0</v>
      </c>
      <c r="E6" s="242">
        <f>COUNTA(A11:A313)*2</f>
        <v>112</v>
      </c>
      <c r="F6" s="242"/>
      <c r="G6" s="242"/>
      <c r="J6" s="95" t="s">
        <v>27</v>
      </c>
    </row>
    <row r="7" spans="1:10" s="138" customFormat="1" ht="14.25">
      <c r="A7" s="210"/>
      <c r="B7" s="211"/>
      <c r="C7" s="211"/>
      <c r="D7" s="211"/>
      <c r="E7" s="212"/>
      <c r="F7" s="212"/>
      <c r="G7" s="212"/>
      <c r="J7" s="95"/>
    </row>
    <row r="8" spans="1:10" s="138" customFormat="1" ht="14.25">
      <c r="A8" s="210"/>
      <c r="B8" s="211"/>
      <c r="C8" s="211"/>
      <c r="D8" s="211"/>
      <c r="E8" s="212"/>
      <c r="F8" s="212"/>
      <c r="G8" s="212"/>
      <c r="J8" s="95"/>
    </row>
    <row r="9" spans="1:10" s="138" customFormat="1"/>
    <row r="10" spans="1:10" s="138" customFormat="1" ht="51.75" customHeight="1">
      <c r="A10" s="56" t="s">
        <v>30</v>
      </c>
      <c r="B10" s="56" t="s">
        <v>530</v>
      </c>
      <c r="C10" s="56" t="s">
        <v>531</v>
      </c>
      <c r="D10" s="56" t="s">
        <v>33</v>
      </c>
      <c r="E10" s="57" t="s">
        <v>532</v>
      </c>
      <c r="F10" s="57" t="s">
        <v>112</v>
      </c>
      <c r="G10" s="57" t="s">
        <v>113</v>
      </c>
      <c r="H10" s="57" t="s">
        <v>533</v>
      </c>
      <c r="I10" s="56" t="s">
        <v>36</v>
      </c>
    </row>
    <row r="11" spans="1:10" s="138" customFormat="1" ht="14.25" customHeight="1">
      <c r="A11" s="198"/>
      <c r="B11" s="243" t="s">
        <v>456</v>
      </c>
      <c r="C11" s="243"/>
      <c r="D11" s="243"/>
      <c r="E11" s="243"/>
      <c r="F11" s="243"/>
      <c r="G11" s="243"/>
      <c r="H11" s="243"/>
      <c r="I11" s="243"/>
    </row>
    <row r="12" spans="1:10" s="111" customFormat="1" ht="14.25" customHeight="1">
      <c r="A12" s="171" t="str">
        <f t="shared" ref="A12:A20" si="0">IF(OR(B12&lt;&gt;"",D12&lt;&gt;""),"["&amp;TEXT($B$2,"##")&amp;"-"&amp;TEXT(ROW()-10,"##")&amp;"]","")</f>
        <v>[Admin_login-2]</v>
      </c>
      <c r="B12" s="117" t="s">
        <v>534</v>
      </c>
      <c r="C12" s="117" t="s">
        <v>457</v>
      </c>
      <c r="D12" s="117" t="s">
        <v>458</v>
      </c>
      <c r="E12" s="199"/>
      <c r="F12" s="117"/>
      <c r="G12" s="117"/>
      <c r="H12" s="202"/>
      <c r="I12" s="200"/>
    </row>
    <row r="13" spans="1:10" s="111" customFormat="1" ht="14.25" customHeight="1">
      <c r="A13" s="171" t="str">
        <f t="shared" si="0"/>
        <v>[Admin_login-3]</v>
      </c>
      <c r="B13" s="117" t="s">
        <v>67</v>
      </c>
      <c r="C13" s="117" t="s">
        <v>68</v>
      </c>
      <c r="D13" s="117" t="s">
        <v>459</v>
      </c>
      <c r="E13" s="201" t="s">
        <v>671</v>
      </c>
      <c r="F13" s="117"/>
      <c r="G13" s="117"/>
      <c r="H13" s="202"/>
      <c r="I13" s="202"/>
    </row>
    <row r="14" spans="1:10" s="111" customFormat="1" ht="14.25" customHeight="1">
      <c r="A14" s="171" t="str">
        <f t="shared" si="0"/>
        <v>[Admin_login-4]</v>
      </c>
      <c r="B14" s="117" t="s">
        <v>460</v>
      </c>
      <c r="C14" s="117" t="s">
        <v>461</v>
      </c>
      <c r="D14" s="117" t="s">
        <v>462</v>
      </c>
      <c r="E14" s="201" t="s">
        <v>671</v>
      </c>
      <c r="F14" s="117"/>
      <c r="G14" s="117"/>
      <c r="H14" s="202"/>
      <c r="I14" s="202"/>
    </row>
    <row r="15" spans="1:10" s="111" customFormat="1" ht="14.25" customHeight="1">
      <c r="A15" s="171" t="str">
        <f t="shared" si="0"/>
        <v>[Admin_login-5]</v>
      </c>
      <c r="B15" s="117" t="s">
        <v>463</v>
      </c>
      <c r="C15" s="117" t="s">
        <v>464</v>
      </c>
      <c r="D15" s="117" t="s">
        <v>465</v>
      </c>
      <c r="E15" s="201" t="s">
        <v>671</v>
      </c>
      <c r="F15" s="117"/>
      <c r="G15" s="117"/>
      <c r="H15" s="202"/>
      <c r="I15" s="202"/>
    </row>
    <row r="16" spans="1:10" s="111" customFormat="1" ht="14.25" customHeight="1">
      <c r="A16" s="171" t="str">
        <f t="shared" si="0"/>
        <v>[Admin_login-6]</v>
      </c>
      <c r="B16" s="117" t="s">
        <v>77</v>
      </c>
      <c r="C16" s="117" t="s">
        <v>78</v>
      </c>
      <c r="D16" s="117" t="s">
        <v>79</v>
      </c>
      <c r="E16" s="201" t="s">
        <v>671</v>
      </c>
      <c r="F16" s="117"/>
      <c r="G16" s="117"/>
      <c r="H16" s="202"/>
      <c r="I16" s="202"/>
    </row>
    <row r="17" spans="1:10" s="111" customFormat="1" ht="14.25" customHeight="1">
      <c r="A17" s="171" t="str">
        <f t="shared" si="0"/>
        <v>[Admin_login-7]</v>
      </c>
      <c r="B17" s="117" t="s">
        <v>69</v>
      </c>
      <c r="C17" s="117" t="s">
        <v>466</v>
      </c>
      <c r="D17" s="117" t="s">
        <v>70</v>
      </c>
      <c r="E17" s="201" t="s">
        <v>671</v>
      </c>
      <c r="F17" s="117"/>
      <c r="G17" s="117"/>
      <c r="H17" s="202"/>
      <c r="I17" s="202"/>
    </row>
    <row r="18" spans="1:10" s="111" customFormat="1" ht="14.25" customHeight="1">
      <c r="A18" s="171" t="str">
        <f t="shared" si="0"/>
        <v>[Admin_login-8]</v>
      </c>
      <c r="B18" s="117" t="s">
        <v>71</v>
      </c>
      <c r="C18" s="117" t="s">
        <v>467</v>
      </c>
      <c r="D18" s="117" t="s">
        <v>72</v>
      </c>
      <c r="E18" s="201" t="s">
        <v>671</v>
      </c>
      <c r="F18" s="117"/>
      <c r="G18" s="117"/>
      <c r="H18" s="202"/>
      <c r="I18" s="202"/>
    </row>
    <row r="19" spans="1:10" s="111" customFormat="1" ht="14.25" customHeight="1">
      <c r="A19" s="171" t="str">
        <f t="shared" si="0"/>
        <v>[Admin_login-9]</v>
      </c>
      <c r="B19" s="117" t="s">
        <v>73</v>
      </c>
      <c r="C19" s="117" t="s">
        <v>74</v>
      </c>
      <c r="D19" s="117" t="s">
        <v>72</v>
      </c>
      <c r="E19" s="201" t="s">
        <v>671</v>
      </c>
      <c r="F19" s="117"/>
      <c r="G19" s="117"/>
      <c r="H19" s="202"/>
      <c r="I19" s="202"/>
    </row>
    <row r="20" spans="1:10" ht="14.25" customHeight="1">
      <c r="A20" s="171" t="str">
        <f t="shared" si="0"/>
        <v>[Admin_login-10]</v>
      </c>
      <c r="B20" s="117" t="s">
        <v>75</v>
      </c>
      <c r="C20" s="117" t="s">
        <v>76</v>
      </c>
      <c r="D20" s="117" t="s">
        <v>72</v>
      </c>
      <c r="E20" s="201" t="s">
        <v>671</v>
      </c>
      <c r="F20" s="117"/>
      <c r="G20" s="117"/>
      <c r="H20" s="202"/>
      <c r="I20" s="203"/>
      <c r="J20" s="105"/>
    </row>
    <row r="21" spans="1:10" ht="14.25" customHeight="1">
      <c r="A21" s="204"/>
      <c r="B21" s="205" t="s">
        <v>468</v>
      </c>
      <c r="C21" s="204"/>
      <c r="D21" s="204"/>
      <c r="E21" s="204"/>
      <c r="F21" s="204"/>
      <c r="G21" s="204"/>
      <c r="H21" s="204"/>
      <c r="I21" s="206"/>
      <c r="J21" s="105"/>
    </row>
    <row r="22" spans="1:10" ht="14.25" customHeight="1">
      <c r="A22" s="171" t="str">
        <f t="shared" ref="A22:A33" si="1">IF(OR(B22&lt;&gt;"",D22&lt;&gt;""),"["&amp;TEXT($B$2,"##")&amp;"-"&amp;TEXT(ROW()-10,"##")&amp;"]","")</f>
        <v>[Admin_login-12]</v>
      </c>
      <c r="B22" s="117" t="s">
        <v>535</v>
      </c>
      <c r="C22" s="117" t="s">
        <v>457</v>
      </c>
      <c r="D22" s="117" t="s">
        <v>469</v>
      </c>
      <c r="E22" s="207" t="s">
        <v>672</v>
      </c>
      <c r="F22" s="117"/>
      <c r="G22" s="117"/>
      <c r="H22" s="202"/>
      <c r="I22" s="203"/>
      <c r="J22" s="105"/>
    </row>
    <row r="23" spans="1:10" ht="14.25" customHeight="1">
      <c r="A23" s="171" t="str">
        <f t="shared" si="1"/>
        <v>[Admin_login-13]</v>
      </c>
      <c r="B23" s="117" t="s">
        <v>536</v>
      </c>
      <c r="C23" s="117" t="s">
        <v>470</v>
      </c>
      <c r="D23" s="208" t="s">
        <v>471</v>
      </c>
      <c r="E23" s="207" t="s">
        <v>672</v>
      </c>
      <c r="F23" s="117"/>
      <c r="G23" s="117"/>
      <c r="H23" s="202"/>
      <c r="I23" s="203"/>
      <c r="J23" s="105"/>
    </row>
    <row r="24" spans="1:10" ht="14.25" customHeight="1">
      <c r="A24" s="171" t="str">
        <f t="shared" si="1"/>
        <v>[Admin_login-14]</v>
      </c>
      <c r="B24" s="117" t="s">
        <v>537</v>
      </c>
      <c r="C24" s="117" t="s">
        <v>472</v>
      </c>
      <c r="D24" s="208" t="s">
        <v>473</v>
      </c>
      <c r="E24" s="207" t="s">
        <v>672</v>
      </c>
      <c r="F24" s="117"/>
      <c r="G24" s="117"/>
      <c r="H24" s="202"/>
      <c r="I24" s="203"/>
      <c r="J24" s="105"/>
    </row>
    <row r="25" spans="1:10" ht="14.25" customHeight="1">
      <c r="A25" s="204"/>
      <c r="B25" s="205" t="s">
        <v>474</v>
      </c>
      <c r="C25" s="204"/>
      <c r="D25" s="204"/>
      <c r="E25" s="204"/>
      <c r="F25" s="204"/>
      <c r="G25" s="204"/>
      <c r="H25" s="204"/>
      <c r="I25" s="206"/>
      <c r="J25" s="105"/>
    </row>
    <row r="26" spans="1:10" ht="14.25" customHeight="1">
      <c r="A26" s="171" t="str">
        <f t="shared" ref="A26" si="2">IF(OR(B26&lt;&gt;"",D26&lt;&gt;""),"["&amp;TEXT($B$2,"##")&amp;"-"&amp;TEXT(ROW()-10,"##")&amp;"]","")</f>
        <v>[Admin_login-16]</v>
      </c>
      <c r="B26" s="117" t="s">
        <v>538</v>
      </c>
      <c r="C26" s="117" t="s">
        <v>475</v>
      </c>
      <c r="D26" s="208" t="s">
        <v>557</v>
      </c>
      <c r="E26" s="207" t="s">
        <v>672</v>
      </c>
      <c r="F26" s="117"/>
      <c r="G26" s="117"/>
      <c r="H26" s="202"/>
      <c r="I26" s="203"/>
      <c r="J26" s="105"/>
    </row>
    <row r="27" spans="1:10" ht="14.25" customHeight="1">
      <c r="A27" s="204"/>
      <c r="B27" s="205" t="s">
        <v>476</v>
      </c>
      <c r="C27" s="204"/>
      <c r="D27" s="204"/>
      <c r="E27" s="204"/>
      <c r="F27" s="204"/>
      <c r="G27" s="204"/>
      <c r="H27" s="204"/>
      <c r="I27" s="206"/>
      <c r="J27" s="105"/>
    </row>
    <row r="28" spans="1:10" ht="14.25" customHeight="1">
      <c r="A28" s="171" t="str">
        <f t="shared" ref="A28" si="3">IF(OR(B28&lt;&gt;"",D28&lt;&gt;""),"["&amp;TEXT($B$2,"##")&amp;"-"&amp;TEXT(ROW()-10,"##")&amp;"]","")</f>
        <v>[Admin_login-18]</v>
      </c>
      <c r="B28" s="117" t="s">
        <v>558</v>
      </c>
      <c r="C28" s="117" t="s">
        <v>477</v>
      </c>
      <c r="D28" s="208" t="s">
        <v>560</v>
      </c>
      <c r="E28" s="207"/>
      <c r="F28" s="117"/>
      <c r="G28" s="117"/>
      <c r="H28" s="202"/>
      <c r="I28" s="203"/>
      <c r="J28" s="105"/>
    </row>
    <row r="29" spans="1:10" ht="14.25" customHeight="1">
      <c r="A29" s="171" t="str">
        <f t="shared" si="1"/>
        <v>[Admin_login-19]</v>
      </c>
      <c r="B29" s="117" t="s">
        <v>559</v>
      </c>
      <c r="C29" s="117" t="s">
        <v>478</v>
      </c>
      <c r="D29" s="208" t="s">
        <v>561</v>
      </c>
      <c r="E29" s="207"/>
      <c r="F29" s="117"/>
      <c r="G29" s="117"/>
      <c r="H29" s="202"/>
      <c r="I29" s="203"/>
      <c r="J29" s="105"/>
    </row>
    <row r="30" spans="1:10" ht="14.25" customHeight="1">
      <c r="A30" s="171" t="str">
        <f t="shared" si="1"/>
        <v>[Admin_login-20]</v>
      </c>
      <c r="B30" s="117" t="s">
        <v>562</v>
      </c>
      <c r="C30" s="117" t="s">
        <v>479</v>
      </c>
      <c r="D30" s="208" t="s">
        <v>563</v>
      </c>
      <c r="E30" s="207"/>
      <c r="F30" s="117"/>
      <c r="G30" s="117"/>
      <c r="H30" s="202"/>
      <c r="I30" s="203"/>
      <c r="J30" s="105"/>
    </row>
    <row r="31" spans="1:10" ht="14.25" customHeight="1">
      <c r="A31" s="171" t="str">
        <f t="shared" si="1"/>
        <v>[Admin_login-21]</v>
      </c>
      <c r="B31" s="117" t="s">
        <v>539</v>
      </c>
      <c r="C31" s="117" t="s">
        <v>480</v>
      </c>
      <c r="D31" s="208" t="s">
        <v>673</v>
      </c>
      <c r="E31" s="207"/>
      <c r="F31" s="117"/>
      <c r="G31" s="117"/>
      <c r="H31" s="202"/>
      <c r="I31" s="203"/>
      <c r="J31" s="105"/>
    </row>
    <row r="32" spans="1:10" ht="14.25" customHeight="1">
      <c r="A32" s="171" t="str">
        <f t="shared" si="1"/>
        <v>[Admin_login-22]</v>
      </c>
      <c r="B32" s="117" t="s">
        <v>540</v>
      </c>
      <c r="C32" s="117" t="s">
        <v>481</v>
      </c>
      <c r="D32" s="208" t="s">
        <v>482</v>
      </c>
      <c r="E32" s="207"/>
      <c r="F32" s="117"/>
      <c r="G32" s="117"/>
      <c r="H32" s="202"/>
      <c r="I32" s="209"/>
      <c r="J32" s="105"/>
    </row>
    <row r="33" spans="1:10" ht="14.25" customHeight="1">
      <c r="A33" s="171" t="str">
        <f t="shared" si="1"/>
        <v>[Admin_login-23]</v>
      </c>
      <c r="B33" s="117" t="s">
        <v>540</v>
      </c>
      <c r="C33" s="117" t="s">
        <v>483</v>
      </c>
      <c r="D33" s="208" t="s">
        <v>484</v>
      </c>
      <c r="E33" s="207"/>
      <c r="F33" s="117"/>
      <c r="G33" s="117"/>
      <c r="H33" s="202"/>
      <c r="I33" s="209"/>
      <c r="J33" s="105"/>
    </row>
    <row r="34" spans="1:10" ht="14.25" customHeight="1">
      <c r="A34" s="204"/>
      <c r="B34" s="205" t="s">
        <v>485</v>
      </c>
      <c r="C34" s="204"/>
      <c r="D34" s="204"/>
      <c r="E34" s="204"/>
      <c r="F34" s="204"/>
      <c r="G34" s="204"/>
      <c r="H34" s="204"/>
      <c r="I34" s="206"/>
      <c r="J34" s="105"/>
    </row>
    <row r="35" spans="1:10" ht="14.25" customHeight="1">
      <c r="A35" s="171" t="str">
        <f t="shared" ref="A35:A42" si="4">IF(OR(B35&lt;&gt;"",D35&lt;&gt;""),"["&amp;TEXT($B$2,"##")&amp;"-"&amp;TEXT(ROW()-10,"##")&amp;"]","")</f>
        <v>[Admin_login-25]</v>
      </c>
      <c r="B35" s="117" t="s">
        <v>564</v>
      </c>
      <c r="C35" s="117" t="s">
        <v>486</v>
      </c>
      <c r="D35" s="208" t="s">
        <v>566</v>
      </c>
      <c r="E35" s="207"/>
      <c r="F35" s="117"/>
      <c r="G35" s="117"/>
      <c r="H35" s="202"/>
      <c r="I35" s="209"/>
      <c r="J35" s="105"/>
    </row>
    <row r="36" spans="1:10" ht="14.25" customHeight="1">
      <c r="A36" s="171" t="str">
        <f t="shared" si="4"/>
        <v>[Admin_login-26]</v>
      </c>
      <c r="B36" s="117" t="s">
        <v>565</v>
      </c>
      <c r="C36" s="117" t="s">
        <v>487</v>
      </c>
      <c r="D36" s="208" t="s">
        <v>567</v>
      </c>
      <c r="E36" s="207"/>
      <c r="F36" s="117"/>
      <c r="G36" s="117"/>
      <c r="H36" s="202"/>
      <c r="I36" s="209"/>
      <c r="J36" s="105"/>
    </row>
    <row r="37" spans="1:10" ht="14.25" customHeight="1">
      <c r="A37" s="171" t="str">
        <f t="shared" si="4"/>
        <v>[Admin_login-27]</v>
      </c>
      <c r="B37" s="117" t="s">
        <v>568</v>
      </c>
      <c r="C37" s="117" t="s">
        <v>488</v>
      </c>
      <c r="D37" s="208" t="s">
        <v>489</v>
      </c>
      <c r="E37" s="207"/>
      <c r="F37" s="117"/>
      <c r="G37" s="117"/>
      <c r="H37" s="202"/>
      <c r="I37" s="209"/>
      <c r="J37" s="105"/>
    </row>
    <row r="38" spans="1:10" ht="14.25" customHeight="1">
      <c r="A38" s="171" t="str">
        <f t="shared" si="4"/>
        <v>[Admin_login-28]</v>
      </c>
      <c r="B38" s="117" t="s">
        <v>541</v>
      </c>
      <c r="C38" s="117" t="s">
        <v>490</v>
      </c>
      <c r="D38" s="208" t="s">
        <v>491</v>
      </c>
      <c r="E38" s="207"/>
      <c r="F38" s="117"/>
      <c r="G38" s="117"/>
      <c r="H38" s="202"/>
      <c r="I38" s="209"/>
      <c r="J38" s="105"/>
    </row>
    <row r="39" spans="1:10" ht="14.25" customHeight="1">
      <c r="A39" s="171" t="str">
        <f t="shared" si="4"/>
        <v>[Admin_login-29]</v>
      </c>
      <c r="B39" s="117" t="s">
        <v>542</v>
      </c>
      <c r="C39" s="117" t="s">
        <v>492</v>
      </c>
      <c r="D39" s="208" t="s">
        <v>493</v>
      </c>
      <c r="E39" s="207"/>
      <c r="F39" s="117"/>
      <c r="G39" s="117"/>
      <c r="H39" s="202"/>
      <c r="I39" s="209"/>
      <c r="J39" s="105"/>
    </row>
    <row r="40" spans="1:10" ht="14.25" customHeight="1">
      <c r="A40" s="171" t="str">
        <f t="shared" si="4"/>
        <v>[Admin_login-30]</v>
      </c>
      <c r="B40" s="117" t="s">
        <v>543</v>
      </c>
      <c r="C40" s="117" t="s">
        <v>494</v>
      </c>
      <c r="D40" s="208" t="s">
        <v>495</v>
      </c>
      <c r="E40" s="207"/>
      <c r="F40" s="117"/>
      <c r="G40" s="117"/>
      <c r="H40" s="202"/>
      <c r="I40" s="209"/>
      <c r="J40" s="105"/>
    </row>
    <row r="41" spans="1:10" ht="14.25" customHeight="1">
      <c r="A41" s="171" t="str">
        <f t="shared" si="4"/>
        <v>[Admin_login-31]</v>
      </c>
      <c r="B41" s="117" t="s">
        <v>544</v>
      </c>
      <c r="C41" s="117" t="s">
        <v>496</v>
      </c>
      <c r="D41" s="208" t="s">
        <v>497</v>
      </c>
      <c r="E41" s="207"/>
      <c r="F41" s="117"/>
      <c r="G41" s="117"/>
      <c r="H41" s="202"/>
      <c r="I41" s="209"/>
      <c r="J41" s="105"/>
    </row>
    <row r="42" spans="1:10" ht="14.25" customHeight="1">
      <c r="A42" s="171" t="str">
        <f t="shared" si="4"/>
        <v>[Admin_login-32]</v>
      </c>
      <c r="B42" s="117" t="s">
        <v>545</v>
      </c>
      <c r="C42" s="117" t="s">
        <v>498</v>
      </c>
      <c r="D42" s="208" t="s">
        <v>499</v>
      </c>
      <c r="E42" s="207"/>
      <c r="F42" s="117"/>
      <c r="G42" s="117"/>
      <c r="H42" s="202"/>
      <c r="I42" s="209"/>
      <c r="J42" s="105"/>
    </row>
    <row r="43" spans="1:10" ht="14.25" customHeight="1">
      <c r="A43" s="204"/>
      <c r="B43" s="205" t="s">
        <v>500</v>
      </c>
      <c r="C43" s="204"/>
      <c r="D43" s="204"/>
      <c r="E43" s="204"/>
      <c r="F43" s="204"/>
      <c r="G43" s="204"/>
      <c r="H43" s="204"/>
      <c r="I43" s="206"/>
      <c r="J43" s="105"/>
    </row>
    <row r="44" spans="1:10" ht="14.25" customHeight="1">
      <c r="A44" s="171" t="str">
        <f t="shared" ref="A44:A46" si="5">IF(OR(B44&lt;&gt;"",D44&lt;&gt;""),"["&amp;TEXT($B$2,"##")&amp;"-"&amp;TEXT(ROW()-10,"##")&amp;"]","")</f>
        <v>[Admin_login-34]</v>
      </c>
      <c r="B44" s="117" t="s">
        <v>569</v>
      </c>
      <c r="C44" s="117" t="s">
        <v>501</v>
      </c>
      <c r="D44" s="208" t="s">
        <v>571</v>
      </c>
      <c r="E44" s="207"/>
      <c r="F44" s="117"/>
      <c r="G44" s="117"/>
      <c r="H44" s="202"/>
      <c r="I44" s="126"/>
      <c r="J44" s="105"/>
    </row>
    <row r="45" spans="1:10" ht="14.25" customHeight="1">
      <c r="A45" s="171" t="str">
        <f t="shared" si="5"/>
        <v>[Admin_login-35]</v>
      </c>
      <c r="B45" s="117" t="s">
        <v>570</v>
      </c>
      <c r="C45" s="117" t="s">
        <v>502</v>
      </c>
      <c r="D45" s="208" t="s">
        <v>572</v>
      </c>
      <c r="E45" s="207"/>
      <c r="F45" s="117"/>
      <c r="G45" s="117"/>
      <c r="H45" s="202"/>
      <c r="I45" s="126"/>
      <c r="J45" s="105"/>
    </row>
    <row r="46" spans="1:10" ht="14.25" customHeight="1">
      <c r="A46" s="171" t="str">
        <f t="shared" si="5"/>
        <v>[Admin_login-36]</v>
      </c>
      <c r="B46" s="117" t="s">
        <v>546</v>
      </c>
      <c r="C46" s="117" t="s">
        <v>503</v>
      </c>
      <c r="D46" s="208" t="s">
        <v>573</v>
      </c>
      <c r="E46" s="207"/>
      <c r="F46" s="117"/>
      <c r="G46" s="117"/>
      <c r="H46" s="202"/>
      <c r="I46" s="126"/>
      <c r="J46" s="105"/>
    </row>
    <row r="47" spans="1:10" ht="14.25" customHeight="1">
      <c r="A47" s="204"/>
      <c r="B47" s="205" t="s">
        <v>504</v>
      </c>
      <c r="C47" s="204"/>
      <c r="D47" s="204"/>
      <c r="E47" s="204"/>
      <c r="F47" s="204"/>
      <c r="G47" s="204"/>
      <c r="H47" s="204"/>
      <c r="I47" s="206"/>
      <c r="J47" s="105"/>
    </row>
    <row r="48" spans="1:10" ht="14.25" customHeight="1">
      <c r="A48" s="171" t="str">
        <f t="shared" ref="A48:A50" si="6">IF(OR(B48&lt;&gt;"",D48&lt;&gt;""),"["&amp;TEXT($B$2,"##")&amp;"-"&amp;TEXT(ROW()-10,"##")&amp;"]","")</f>
        <v>[Admin_login-38]</v>
      </c>
      <c r="B48" s="117" t="s">
        <v>574</v>
      </c>
      <c r="C48" s="117" t="s">
        <v>505</v>
      </c>
      <c r="D48" s="208" t="s">
        <v>547</v>
      </c>
      <c r="E48" s="207"/>
      <c r="F48" s="117"/>
      <c r="G48" s="117"/>
      <c r="H48" s="202"/>
      <c r="I48" s="126"/>
      <c r="J48" s="105"/>
    </row>
    <row r="49" spans="1:10" ht="14.25" customHeight="1">
      <c r="A49" s="171" t="str">
        <f t="shared" si="6"/>
        <v>[Admin_login-39]</v>
      </c>
      <c r="B49" s="117" t="s">
        <v>575</v>
      </c>
      <c r="C49" s="117" t="s">
        <v>506</v>
      </c>
      <c r="D49" s="208" t="s">
        <v>576</v>
      </c>
      <c r="E49" s="207"/>
      <c r="F49" s="117"/>
      <c r="G49" s="117"/>
      <c r="H49" s="202"/>
      <c r="I49" s="126"/>
      <c r="J49" s="105"/>
    </row>
    <row r="50" spans="1:10" ht="14.25" customHeight="1">
      <c r="A50" s="171" t="str">
        <f t="shared" si="6"/>
        <v>[Admin_login-40]</v>
      </c>
      <c r="B50" s="117" t="s">
        <v>548</v>
      </c>
      <c r="C50" s="117" t="s">
        <v>507</v>
      </c>
      <c r="D50" s="208" t="s">
        <v>577</v>
      </c>
      <c r="E50" s="207"/>
      <c r="F50" s="117"/>
      <c r="G50" s="117"/>
      <c r="H50" s="202"/>
      <c r="I50" s="126"/>
      <c r="J50" s="105"/>
    </row>
    <row r="51" spans="1:10" ht="14.25" customHeight="1">
      <c r="A51" s="204"/>
      <c r="B51" s="205" t="s">
        <v>508</v>
      </c>
      <c r="C51" s="204"/>
      <c r="D51" s="204"/>
      <c r="E51" s="204"/>
      <c r="F51" s="204"/>
      <c r="G51" s="204"/>
      <c r="H51" s="204"/>
      <c r="I51" s="206"/>
      <c r="J51" s="105"/>
    </row>
    <row r="52" spans="1:10" ht="14.25" customHeight="1">
      <c r="A52" s="168" t="str">
        <f t="shared" ref="A52:A66" si="7">IF(OR(B52&lt;&gt;"",D52&lt;E51&gt;""),"["&amp;TEXT($B$2,"##")&amp;"-"&amp;TEXT(ROW()-10,"##")&amp;"]","")</f>
        <v>[Admin_login-42]</v>
      </c>
      <c r="B52" s="117" t="s">
        <v>549</v>
      </c>
      <c r="C52" s="117" t="s">
        <v>414</v>
      </c>
      <c r="D52" s="117" t="s">
        <v>440</v>
      </c>
      <c r="E52" s="207"/>
      <c r="F52" s="117"/>
      <c r="G52" s="117"/>
      <c r="H52" s="202"/>
      <c r="I52" s="126"/>
      <c r="J52" s="105"/>
    </row>
    <row r="53" spans="1:10" ht="14.25" customHeight="1">
      <c r="A53" s="168" t="str">
        <f t="shared" si="7"/>
        <v>[Admin_login-43]</v>
      </c>
      <c r="B53" s="117" t="s">
        <v>447</v>
      </c>
      <c r="C53" s="117" t="s">
        <v>441</v>
      </c>
      <c r="D53" s="117" t="s">
        <v>442</v>
      </c>
      <c r="E53" s="207"/>
      <c r="F53" s="117"/>
      <c r="G53" s="117"/>
      <c r="H53" s="202"/>
      <c r="I53" s="126"/>
      <c r="J53" s="105"/>
    </row>
    <row r="54" spans="1:10" ht="14.25" customHeight="1">
      <c r="A54" s="168" t="str">
        <f t="shared" si="7"/>
        <v>[Admin_login-44]</v>
      </c>
      <c r="B54" s="117" t="s">
        <v>550</v>
      </c>
      <c r="C54" s="117" t="s">
        <v>509</v>
      </c>
      <c r="D54" s="117" t="s">
        <v>510</v>
      </c>
      <c r="E54" s="207"/>
      <c r="F54" s="117"/>
      <c r="G54" s="117"/>
      <c r="H54" s="202"/>
      <c r="I54" s="126"/>
      <c r="J54" s="105"/>
    </row>
    <row r="55" spans="1:10" ht="14.25" customHeight="1">
      <c r="A55" s="168" t="str">
        <f t="shared" si="7"/>
        <v>[Admin_login-45]</v>
      </c>
      <c r="B55" s="117" t="s">
        <v>430</v>
      </c>
      <c r="C55" s="117" t="s">
        <v>405</v>
      </c>
      <c r="D55" s="117" t="s">
        <v>406</v>
      </c>
      <c r="E55" s="207"/>
      <c r="F55" s="117"/>
      <c r="G55" s="117"/>
      <c r="H55" s="202"/>
      <c r="I55" s="126"/>
      <c r="J55" s="105"/>
    </row>
    <row r="56" spans="1:10" ht="14.25" customHeight="1">
      <c r="A56" s="168" t="str">
        <f t="shared" si="7"/>
        <v>[Admin_login-46]</v>
      </c>
      <c r="B56" s="117" t="s">
        <v>431</v>
      </c>
      <c r="C56" s="117" t="s">
        <v>407</v>
      </c>
      <c r="D56" s="117" t="s">
        <v>408</v>
      </c>
      <c r="E56" s="207"/>
      <c r="F56" s="117"/>
      <c r="G56" s="117"/>
      <c r="H56" s="202"/>
      <c r="I56" s="126"/>
      <c r="J56" s="105"/>
    </row>
    <row r="57" spans="1:10" ht="14.25" customHeight="1">
      <c r="A57" s="168" t="str">
        <f t="shared" si="7"/>
        <v>[Admin_login-47]</v>
      </c>
      <c r="B57" s="117" t="s">
        <v>432</v>
      </c>
      <c r="C57" s="117" t="s">
        <v>407</v>
      </c>
      <c r="D57" s="117" t="s">
        <v>408</v>
      </c>
      <c r="E57" s="207"/>
      <c r="F57" s="117"/>
      <c r="G57" s="117"/>
      <c r="H57" s="202"/>
      <c r="I57" s="126"/>
      <c r="J57" s="105"/>
    </row>
    <row r="58" spans="1:10" ht="14.25" customHeight="1">
      <c r="A58" s="168" t="str">
        <f t="shared" si="7"/>
        <v>[Admin_login-48]</v>
      </c>
      <c r="B58" s="117" t="s">
        <v>433</v>
      </c>
      <c r="C58" s="117" t="s">
        <v>409</v>
      </c>
      <c r="D58" s="117" t="s">
        <v>410</v>
      </c>
      <c r="E58" s="207"/>
      <c r="F58" s="117"/>
      <c r="G58" s="117"/>
      <c r="H58" s="202"/>
      <c r="I58" s="126"/>
      <c r="J58" s="105"/>
    </row>
    <row r="59" spans="1:10" ht="14.25" customHeight="1">
      <c r="A59" s="168" t="str">
        <f t="shared" si="7"/>
        <v>[Admin_login-49]</v>
      </c>
      <c r="B59" s="117" t="s">
        <v>434</v>
      </c>
      <c r="C59" s="117" t="s">
        <v>411</v>
      </c>
      <c r="D59" s="117" t="s">
        <v>410</v>
      </c>
      <c r="E59" s="207"/>
      <c r="F59" s="117"/>
      <c r="G59" s="117"/>
      <c r="H59" s="202"/>
      <c r="I59" s="126"/>
      <c r="J59" s="105"/>
    </row>
    <row r="60" spans="1:10" ht="14.25" customHeight="1">
      <c r="A60" s="168" t="str">
        <f t="shared" si="7"/>
        <v>[Admin_login-50]</v>
      </c>
      <c r="B60" s="117" t="s">
        <v>435</v>
      </c>
      <c r="C60" s="117" t="s">
        <v>412</v>
      </c>
      <c r="D60" s="117" t="s">
        <v>413</v>
      </c>
      <c r="E60" s="207"/>
      <c r="F60" s="117"/>
      <c r="G60" s="117"/>
      <c r="H60" s="202"/>
      <c r="I60" s="126"/>
      <c r="J60" s="105"/>
    </row>
    <row r="61" spans="1:10" ht="14.25" customHeight="1">
      <c r="A61" s="168" t="str">
        <f t="shared" si="7"/>
        <v>[Admin_login-51]</v>
      </c>
      <c r="B61" s="117" t="s">
        <v>436</v>
      </c>
      <c r="C61" s="117" t="s">
        <v>414</v>
      </c>
      <c r="D61" s="117" t="s">
        <v>415</v>
      </c>
      <c r="E61" s="207"/>
      <c r="F61" s="117"/>
      <c r="G61" s="117"/>
      <c r="H61" s="202"/>
      <c r="I61" s="126"/>
      <c r="J61" s="105"/>
    </row>
    <row r="62" spans="1:10" ht="14.25" customHeight="1">
      <c r="A62" s="168" t="str">
        <f t="shared" si="7"/>
        <v>[Admin_login-52]</v>
      </c>
      <c r="B62" s="117" t="s">
        <v>437</v>
      </c>
      <c r="C62" s="117" t="s">
        <v>416</v>
      </c>
      <c r="D62" s="117" t="s">
        <v>551</v>
      </c>
      <c r="E62" s="207"/>
      <c r="F62" s="117"/>
      <c r="G62" s="117"/>
      <c r="H62" s="202"/>
      <c r="I62" s="126"/>
      <c r="J62" s="105"/>
    </row>
    <row r="63" spans="1:10" ht="14.25" customHeight="1">
      <c r="A63" s="168" t="str">
        <f t="shared" si="7"/>
        <v>[Admin_login-53]</v>
      </c>
      <c r="B63" s="117" t="s">
        <v>438</v>
      </c>
      <c r="C63" s="117" t="s">
        <v>422</v>
      </c>
      <c r="D63" s="117" t="s">
        <v>423</v>
      </c>
      <c r="E63" s="207"/>
      <c r="F63" s="117"/>
      <c r="G63" s="117"/>
      <c r="H63" s="202"/>
      <c r="I63" s="126"/>
      <c r="J63" s="105"/>
    </row>
    <row r="64" spans="1:10" ht="14.25" customHeight="1">
      <c r="A64" s="168" t="str">
        <f t="shared" si="7"/>
        <v>[Admin_login-54]</v>
      </c>
      <c r="B64" s="117" t="s">
        <v>439</v>
      </c>
      <c r="C64" s="117" t="s">
        <v>424</v>
      </c>
      <c r="D64" s="117" t="s">
        <v>425</v>
      </c>
      <c r="E64" s="177"/>
      <c r="F64" s="117"/>
      <c r="G64" s="117"/>
      <c r="H64" s="202"/>
      <c r="I64" s="177"/>
      <c r="J64" s="105"/>
    </row>
    <row r="65" spans="1:10" ht="14.25" customHeight="1">
      <c r="A65" s="168" t="str">
        <f t="shared" si="7"/>
        <v>[Admin_login-55]</v>
      </c>
      <c r="B65" s="117" t="s">
        <v>552</v>
      </c>
      <c r="C65" s="117" t="s">
        <v>511</v>
      </c>
      <c r="D65" s="117" t="s">
        <v>512</v>
      </c>
      <c r="E65" s="177"/>
      <c r="F65" s="117"/>
      <c r="G65" s="117"/>
      <c r="H65" s="202"/>
      <c r="I65" s="177"/>
      <c r="J65" s="105"/>
    </row>
    <row r="66" spans="1:10" ht="14.25" customHeight="1">
      <c r="A66" s="168" t="str">
        <f t="shared" si="7"/>
        <v>[Admin_login-56]</v>
      </c>
      <c r="B66" s="117" t="s">
        <v>553</v>
      </c>
      <c r="C66" s="117" t="s">
        <v>513</v>
      </c>
      <c r="D66" s="117" t="s">
        <v>514</v>
      </c>
      <c r="E66" s="177"/>
      <c r="F66" s="117"/>
      <c r="G66" s="117"/>
      <c r="H66" s="202"/>
      <c r="I66" s="177"/>
      <c r="J66" s="105"/>
    </row>
    <row r="67" spans="1:10" ht="14.25" customHeight="1">
      <c r="A67" s="204"/>
      <c r="B67" s="205" t="s">
        <v>515</v>
      </c>
      <c r="C67" s="204"/>
      <c r="D67" s="204"/>
      <c r="E67" s="204"/>
      <c r="F67" s="204"/>
      <c r="G67" s="204"/>
      <c r="H67" s="204"/>
      <c r="I67" s="206"/>
      <c r="J67" s="105"/>
    </row>
    <row r="68" spans="1:10" ht="14.25" customHeight="1">
      <c r="A68" s="171" t="str">
        <f t="shared" ref="A68:A75" si="8">IF(OR(B68&lt;&gt;"",D68&lt;&gt;""),"["&amp;TEXT($B$2,"##")&amp;"-"&amp;TEXT(ROW()-10,"##")&amp;"]","")</f>
        <v>[Admin_login-58]</v>
      </c>
      <c r="B68" s="117" t="s">
        <v>578</v>
      </c>
      <c r="C68" s="117" t="s">
        <v>516</v>
      </c>
      <c r="D68" s="208" t="s">
        <v>579</v>
      </c>
      <c r="E68" s="177"/>
      <c r="F68" s="117"/>
      <c r="G68" s="117"/>
      <c r="H68" s="202"/>
      <c r="I68" s="177"/>
      <c r="J68" s="105"/>
    </row>
    <row r="69" spans="1:10" ht="14.25" customHeight="1">
      <c r="A69" s="171" t="str">
        <f t="shared" si="8"/>
        <v>[Admin_login-59]</v>
      </c>
      <c r="B69" s="117" t="s">
        <v>578</v>
      </c>
      <c r="C69" s="117" t="s">
        <v>517</v>
      </c>
      <c r="D69" s="208" t="s">
        <v>580</v>
      </c>
      <c r="E69" s="177"/>
      <c r="F69" s="117"/>
      <c r="G69" s="117"/>
      <c r="H69" s="202"/>
      <c r="I69" s="177"/>
      <c r="J69" s="105"/>
    </row>
    <row r="70" spans="1:10" ht="14.25" customHeight="1">
      <c r="A70" s="171" t="str">
        <f t="shared" si="8"/>
        <v>[Admin_login-60]</v>
      </c>
      <c r="B70" s="117" t="s">
        <v>581</v>
      </c>
      <c r="C70" s="117" t="s">
        <v>518</v>
      </c>
      <c r="D70" s="208" t="s">
        <v>554</v>
      </c>
      <c r="E70" s="177"/>
      <c r="F70" s="117"/>
      <c r="G70" s="117"/>
      <c r="H70" s="202"/>
      <c r="I70" s="177"/>
      <c r="J70" s="105"/>
    </row>
    <row r="71" spans="1:10" ht="14.25" customHeight="1">
      <c r="A71" s="171" t="str">
        <f t="shared" si="8"/>
        <v>[Admin_login-61]</v>
      </c>
      <c r="B71" s="117" t="s">
        <v>582</v>
      </c>
      <c r="C71" s="117" t="s">
        <v>519</v>
      </c>
      <c r="D71" s="208" t="s">
        <v>583</v>
      </c>
      <c r="E71" s="177"/>
      <c r="F71" s="117"/>
      <c r="G71" s="117"/>
      <c r="H71" s="202"/>
      <c r="I71" s="177"/>
      <c r="J71" s="105"/>
    </row>
    <row r="72" spans="1:10" ht="14.25" customHeight="1">
      <c r="A72" s="171" t="str">
        <f t="shared" si="8"/>
        <v>[Admin_login-62]</v>
      </c>
      <c r="B72" s="117" t="s">
        <v>584</v>
      </c>
      <c r="C72" s="117" t="s">
        <v>520</v>
      </c>
      <c r="D72" s="208" t="s">
        <v>585</v>
      </c>
      <c r="E72" s="177"/>
      <c r="F72" s="117"/>
      <c r="G72" s="117"/>
      <c r="H72" s="202"/>
      <c r="I72" s="177"/>
      <c r="J72" s="105"/>
    </row>
    <row r="73" spans="1:10" ht="14.25" customHeight="1">
      <c r="A73" s="171" t="str">
        <f t="shared" si="8"/>
        <v>[Admin_login-63]</v>
      </c>
      <c r="B73" s="117" t="s">
        <v>555</v>
      </c>
      <c r="C73" s="117" t="s">
        <v>521</v>
      </c>
      <c r="D73" s="208" t="s">
        <v>586</v>
      </c>
      <c r="E73" s="177"/>
      <c r="F73" s="117"/>
      <c r="G73" s="117"/>
      <c r="H73" s="202"/>
      <c r="I73" s="177"/>
      <c r="J73" s="105"/>
    </row>
    <row r="74" spans="1:10" ht="14.25" customHeight="1">
      <c r="A74" s="172" t="str">
        <f t="shared" si="8"/>
        <v>[Admin_login-64]</v>
      </c>
      <c r="B74" s="117" t="s">
        <v>587</v>
      </c>
      <c r="C74" s="117" t="s">
        <v>522</v>
      </c>
      <c r="D74" s="208" t="s">
        <v>588</v>
      </c>
      <c r="E74" s="177"/>
      <c r="F74" s="117"/>
      <c r="G74" s="117"/>
      <c r="H74" s="202"/>
      <c r="I74" s="177"/>
      <c r="J74" s="105"/>
    </row>
    <row r="75" spans="1:10" ht="14.25" customHeight="1">
      <c r="A75" s="117" t="str">
        <f t="shared" si="8"/>
        <v>[Admin_login-65]</v>
      </c>
      <c r="B75" s="117" t="s">
        <v>556</v>
      </c>
      <c r="C75" s="117" t="s">
        <v>523</v>
      </c>
      <c r="D75" s="208" t="s">
        <v>589</v>
      </c>
      <c r="E75" s="177"/>
      <c r="F75" s="117"/>
      <c r="G75" s="117"/>
      <c r="H75" s="202"/>
      <c r="I75" s="177"/>
      <c r="J75" s="105"/>
    </row>
  </sheetData>
  <mergeCells count="6">
    <mergeCell ref="B11:I11"/>
    <mergeCell ref="B2:G2"/>
    <mergeCell ref="B3:G3"/>
    <mergeCell ref="B4:G4"/>
    <mergeCell ref="E5:G5"/>
    <mergeCell ref="E6:G6"/>
  </mergeCells>
  <dataValidations count="2">
    <dataValidation type="list" allowBlank="1" showInputMessage="1" showErrorMessage="1" sqref="G6:G8">
      <formula1>$H$2:$H$5</formula1>
    </dataValidation>
    <dataValidation type="list" allowBlank="1" showErrorMessage="1" sqref="G1:G3 F68:G75 F28:G33 F26:G26 F35:G42 F44:G46 F52:G66 F48:G50 F12:G20 F22:G24">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Message Rules</vt:lpstr>
      <vt:lpstr>User_Function</vt:lpstr>
      <vt:lpstr>Admin_Function</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Chinh Vu Cong</cp:lastModifiedBy>
  <dcterms:created xsi:type="dcterms:W3CDTF">2014-07-15T10:13:31Z</dcterms:created>
  <dcterms:modified xsi:type="dcterms:W3CDTF">2015-12-06T15:55:43Z</dcterms:modified>
  <cp:category>BM</cp:category>
</cp:coreProperties>
</file>