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3" activeTab="4"/>
  </bookViews>
  <sheets>
    <sheet name="表紙" sheetId="1" r:id="rId1"/>
    <sheet name="テスト報告" sheetId="5" r:id="rId2"/>
    <sheet name="テスト項目一覧" sheetId="2" r:id="rId3"/>
    <sheet name="Message Rules" sheetId="22" r:id="rId4"/>
    <sheet name="Common" sheetId="18" r:id="rId5"/>
    <sheet name="Display Homepage" sheetId="19" r:id="rId6"/>
    <sheet name="Account management" sheetId="21" r:id="rId7"/>
    <sheet name="Create Edit Project" sheetId="24" r:id="rId8"/>
    <sheet name="Project Detail" sheetId="25" r:id="rId9"/>
    <sheet name="Back Project" sheetId="27" r:id="rId10"/>
    <sheet name="Project management" sheetId="29" r:id="rId11"/>
    <sheet name="Discover" sheetId="31" r:id="rId12"/>
    <sheet name="Statistic" sheetId="33" r:id="rId13"/>
    <sheet name="Message" sheetId="35" r:id="rId14"/>
    <sheet name="Admin Module" sheetId="36" r:id="rId15"/>
  </sheets>
  <externalReferences>
    <externalReference r:id="rId16"/>
    <externalReference r:id="rId17"/>
    <externalReference r:id="rId18"/>
  </externalReferences>
  <definedNames>
    <definedName name="_xlnm._FilterDatabase" localSheetId="5" hidden="1">'Display Homepage'!#REF!</definedName>
    <definedName name="ACTION" localSheetId="6">#REF!</definedName>
    <definedName name="ACTION" localSheetId="14">#REF!</definedName>
    <definedName name="ACTION" localSheetId="9">#REF!</definedName>
    <definedName name="ACTION" localSheetId="7">#REF!</definedName>
    <definedName name="ACTION" localSheetId="11">#REF!</definedName>
    <definedName name="ACTION" localSheetId="13">#REF!</definedName>
    <definedName name="ACTION" localSheetId="8">#REF!</definedName>
    <definedName name="ACTION" localSheetId="10">#REF!</definedName>
    <definedName name="ACTION" localSheetId="12">#REF!</definedName>
    <definedName name="ACTION">#REF!</definedName>
    <definedName name="d">'[1]Search grammar'!$C$45</definedName>
    <definedName name="Defect" comment="fsfsdfs" localSheetId="6">'[2]Like Management'!#REF!</definedName>
    <definedName name="Defect" comment="fsfsdfs" localSheetId="14">'Admin Module'!#REF!</definedName>
    <definedName name="Defect" comment="fsfsdfs" localSheetId="9">'Back Project'!#REF!</definedName>
    <definedName name="Defect" comment="fsfsdfs" localSheetId="4">Common!#REF!</definedName>
    <definedName name="Defect" comment="fsfsdfs" localSheetId="7">'Create Edit Project'!#REF!</definedName>
    <definedName name="Defect" comment="fsfsdfs" localSheetId="11">Discover!#REF!</definedName>
    <definedName name="Defect" comment="fsfsdfs" localSheetId="5">'Display Homepage'!#REF!</definedName>
    <definedName name="Defect" comment="fsfsdfs" localSheetId="13">Message!#REF!</definedName>
    <definedName name="Defect" comment="fsfsdfs" localSheetId="8">'Project Detail'!#REF!</definedName>
    <definedName name="Defect" comment="fsfsdfs" localSheetId="10">'Project management'!#REF!</definedName>
    <definedName name="Defect" comment="fsfsdfs" localSheetId="12">Statistic!#REF!</definedName>
    <definedName name="Defect" comment="fsfsdfs">#REF!</definedName>
    <definedName name="dfsf" localSheetId="11">#REF!</definedName>
    <definedName name="dfsf" localSheetId="13">#REF!</definedName>
    <definedName name="dfsf" localSheetId="10">#REF!</definedName>
    <definedName name="dfsf" localSheetId="12">#REF!</definedName>
    <definedName name="dfsf">#REF!</definedName>
    <definedName name="Discover" localSheetId="13">#REF!</definedName>
    <definedName name="Discover" localSheetId="12">#REF!</definedName>
    <definedName name="Discover">#REF!</definedName>
    <definedName name="Lỗi" localSheetId="6">#REF!</definedName>
    <definedName name="Lỗi" localSheetId="14">#REF!</definedName>
    <definedName name="Lỗi" localSheetId="9">#REF!</definedName>
    <definedName name="Lỗi" localSheetId="7">#REF!</definedName>
    <definedName name="Lỗi" localSheetId="11">#REF!</definedName>
    <definedName name="Lỗi" localSheetId="13">#REF!</definedName>
    <definedName name="Lỗi" localSheetId="8">#REF!</definedName>
    <definedName name="Lỗi" localSheetId="10">#REF!</definedName>
    <definedName name="Lỗi" localSheetId="12">#REF!</definedName>
    <definedName name="Lỗi">#REF!</definedName>
    <definedName name="Pass" localSheetId="6">#REF!</definedName>
    <definedName name="Pass" localSheetId="14">#REF!</definedName>
    <definedName name="Pass" localSheetId="9">#REF!</definedName>
    <definedName name="Pass" localSheetId="7">#REF!</definedName>
    <definedName name="Pass" localSheetId="11">#REF!</definedName>
    <definedName name="Pass" localSheetId="13">#REF!</definedName>
    <definedName name="Pass" localSheetId="8">#REF!</definedName>
    <definedName name="Pass" localSheetId="10">#REF!</definedName>
    <definedName name="Pass" localSheetId="12">#REF!</definedName>
    <definedName name="Pass">#REF!</definedName>
    <definedName name="Statistic" comment="fsfsdfs" localSheetId="13">#REF!</definedName>
    <definedName name="Statistic" comment="fsfsdfs">#REF!</definedName>
  </definedNames>
  <calcPr calcId="144525"/>
  <fileRecoveryPr autoRecover="0"/>
</workbook>
</file>

<file path=xl/calcChain.xml><?xml version="1.0" encoding="utf-8"?>
<calcChain xmlns="http://schemas.openxmlformats.org/spreadsheetml/2006/main">
  <c r="C4" i="5" l="1"/>
  <c r="C5" i="5" s="1"/>
  <c r="C3" i="5"/>
  <c r="C6" i="1"/>
  <c r="A53" i="21" l="1"/>
  <c r="A54" i="21"/>
  <c r="A42" i="21"/>
  <c r="A40" i="21"/>
  <c r="A37" i="21"/>
  <c r="A38" i="21"/>
  <c r="A34" i="21"/>
  <c r="A6" i="18"/>
  <c r="B6" i="18"/>
  <c r="D6" i="18"/>
  <c r="A25" i="35" l="1"/>
  <c r="A38" i="35"/>
  <c r="A29" i="35"/>
  <c r="A23" i="35"/>
  <c r="A24" i="35"/>
  <c r="A26" i="35"/>
  <c r="A22" i="35"/>
  <c r="A21" i="35"/>
  <c r="A44" i="29"/>
  <c r="A36" i="29"/>
  <c r="A34" i="29"/>
  <c r="A26" i="29"/>
  <c r="A42" i="29"/>
  <c r="A48"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E6" i="36" s="1"/>
  <c r="D6" i="36"/>
  <c r="B6" i="36"/>
  <c r="A6" i="36"/>
  <c r="A76" i="21"/>
  <c r="A75" i="21"/>
  <c r="A74" i="21"/>
  <c r="A73" i="21"/>
  <c r="A72" i="21"/>
  <c r="A71" i="21"/>
  <c r="C6" i="36" l="1"/>
  <c r="A28" i="29" l="1"/>
  <c r="A20" i="27" l="1"/>
  <c r="A14" i="27"/>
  <c r="A15" i="27"/>
  <c r="A17" i="33"/>
  <c r="A16" i="33"/>
  <c r="A15" i="33"/>
  <c r="A12" i="33"/>
  <c r="A26" i="19" l="1"/>
  <c r="A25" i="19"/>
  <c r="A24" i="19"/>
  <c r="A23" i="19"/>
  <c r="A22" i="19"/>
  <c r="A21" i="19"/>
  <c r="A20" i="19"/>
  <c r="A19" i="19"/>
  <c r="A18" i="19"/>
  <c r="A17" i="19"/>
  <c r="A16" i="19"/>
  <c r="A15" i="19"/>
  <c r="A14" i="19"/>
  <c r="A13" i="19"/>
  <c r="A12" i="19"/>
  <c r="D6" i="19"/>
  <c r="B6" i="19"/>
  <c r="A6"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D6" i="24"/>
  <c r="B6" i="24"/>
  <c r="A6" i="24"/>
  <c r="E6" i="19" l="1"/>
  <c r="C6" i="19" s="1"/>
  <c r="E6" i="24"/>
  <c r="C6" i="24" s="1"/>
  <c r="A12" i="18" l="1"/>
  <c r="A20" i="18"/>
  <c r="A19" i="18"/>
  <c r="G21" i="5" l="1"/>
  <c r="E21" i="5"/>
  <c r="D21" i="5"/>
  <c r="F21" i="5" l="1"/>
  <c r="H21" i="5"/>
  <c r="A35" i="35"/>
  <c r="A36" i="35"/>
  <c r="A37" i="35"/>
  <c r="A32" i="35"/>
  <c r="A33" i="35"/>
  <c r="A34" i="35"/>
  <c r="A30" i="35"/>
  <c r="A28" i="35"/>
  <c r="A27" i="35"/>
  <c r="A19" i="35"/>
  <c r="A20"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3" i="29"/>
  <c r="A31" i="29"/>
  <c r="A32" i="29"/>
  <c r="A33" i="29"/>
  <c r="A35" i="29"/>
  <c r="A13" i="29"/>
  <c r="A14" i="29"/>
  <c r="A15" i="29"/>
  <c r="A16" i="29"/>
  <c r="A17" i="29"/>
  <c r="A18" i="29"/>
  <c r="A19" i="29"/>
  <c r="A20" i="29"/>
  <c r="A21" i="29"/>
  <c r="A22" i="29"/>
  <c r="A23" i="29"/>
  <c r="A24" i="29"/>
  <c r="A25" i="29"/>
  <c r="A27" i="29"/>
  <c r="A41" i="29"/>
  <c r="A40" i="29"/>
  <c r="A39" i="29"/>
  <c r="A38" i="29"/>
  <c r="A30"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6" i="25"/>
  <c r="A44" i="25"/>
  <c r="A41" i="25"/>
  <c r="A42" i="25"/>
  <c r="A34" i="25"/>
  <c r="A35" i="25"/>
  <c r="A32" i="25"/>
  <c r="A33" i="25"/>
  <c r="A31" i="25"/>
  <c r="A38" i="25"/>
  <c r="A29" i="25"/>
  <c r="A30" i="25"/>
  <c r="A27" i="25"/>
  <c r="A28" i="25"/>
  <c r="A25" i="25"/>
  <c r="A26" i="25"/>
  <c r="A19" i="25"/>
  <c r="A18" i="25"/>
  <c r="A14" i="25"/>
  <c r="A21" i="25"/>
  <c r="A22" i="25"/>
  <c r="A24" i="25"/>
  <c r="A37" i="25"/>
  <c r="A40" i="25"/>
  <c r="A43" i="25"/>
  <c r="A50" i="25"/>
  <c r="A57" i="25"/>
  <c r="A12" i="25"/>
  <c r="D6" i="25"/>
  <c r="G15" i="5" s="1"/>
  <c r="B6" i="25"/>
  <c r="E15" i="5" s="1"/>
  <c r="A6" i="25"/>
  <c r="D15" i="5" s="1"/>
  <c r="H17" i="5" l="1"/>
  <c r="E6" i="27"/>
  <c r="H16" i="5" s="1"/>
  <c r="E6" i="25"/>
  <c r="C6" i="25" s="1"/>
  <c r="F15" i="5" s="1"/>
  <c r="D6" i="21"/>
  <c r="B6" i="21"/>
  <c r="A6" i="21"/>
  <c r="A18" i="18"/>
  <c r="A16" i="18"/>
  <c r="C6" i="27" l="1"/>
  <c r="F16" i="5" s="1"/>
  <c r="H15" i="5"/>
  <c r="G14" i="5"/>
  <c r="E14" i="5"/>
  <c r="D14" i="5"/>
  <c r="F14" i="5" l="1"/>
  <c r="H14" i="5" l="1"/>
  <c r="A64" i="21"/>
  <c r="A44" i="21"/>
  <c r="A41" i="21"/>
  <c r="A39" i="21"/>
  <c r="A36" i="21"/>
  <c r="A31" i="21"/>
  <c r="A32" i="21" l="1"/>
  <c r="A14" i="21"/>
  <c r="A18" i="21"/>
  <c r="A13" i="18"/>
  <c r="A68" i="21" l="1"/>
  <c r="A66" i="21"/>
  <c r="A65" i="21"/>
  <c r="A61" i="21"/>
  <c r="A57" i="21"/>
  <c r="A59" i="21"/>
  <c r="A63" i="21"/>
  <c r="A49" i="21"/>
  <c r="A50" i="21"/>
  <c r="A52" i="21"/>
  <c r="A51" i="21"/>
  <c r="A48" i="21"/>
  <c r="A47" i="21"/>
  <c r="D13" i="5"/>
  <c r="E12" i="5"/>
  <c r="A58" i="21"/>
  <c r="A69" i="21"/>
  <c r="A67" i="21"/>
  <c r="A56" i="21"/>
  <c r="A55" i="21"/>
  <c r="A62" i="21"/>
  <c r="A45" i="21"/>
  <c r="A43" i="21"/>
  <c r="A35" i="21"/>
  <c r="A33" i="21"/>
  <c r="A30" i="21"/>
  <c r="A29" i="21"/>
  <c r="A27" i="21"/>
  <c r="A26" i="21"/>
  <c r="A25" i="21"/>
  <c r="A23" i="21"/>
  <c r="A22" i="21"/>
  <c r="A21" i="21"/>
  <c r="A20" i="21"/>
  <c r="A19" i="21"/>
  <c r="A17" i="21"/>
  <c r="A16" i="21"/>
  <c r="A15" i="21"/>
  <c r="A13" i="21"/>
  <c r="A12" i="21"/>
  <c r="G13" i="5"/>
  <c r="E13" i="5"/>
  <c r="E6" i="21" l="1"/>
  <c r="C6" i="21" s="1"/>
  <c r="H13" i="5" l="1"/>
  <c r="F13" i="5"/>
  <c r="D12" i="5"/>
  <c r="D11" i="5"/>
  <c r="E11" i="5"/>
  <c r="E25" i="5" s="1"/>
  <c r="G11" i="5"/>
  <c r="A14" i="18"/>
  <c r="E6" i="18" s="1"/>
  <c r="C6" i="18" s="1"/>
  <c r="A15" i="18"/>
  <c r="D3" i="2"/>
  <c r="D4" i="2"/>
  <c r="F12" i="5" l="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12.xml><?xml version="1.0" encoding="utf-8"?>
<comments xmlns="http://schemas.openxmlformats.org/spreadsheetml/2006/main">
  <authors>
    <author>Chinh Vu Cong</author>
    <author>Tsubaki Yukino</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<sst xmlns="http://schemas.openxmlformats.org/spreadsheetml/2006/main" count="1742" uniqueCount="1238">
  <si>
    <t>No</t>
  </si>
  <si>
    <t>Pass</t>
  </si>
  <si>
    <t>Fail</t>
  </si>
  <si>
    <t>Untested</t>
  </si>
  <si>
    <t>N/A</t>
  </si>
  <si>
    <t>Untesed</t>
  </si>
  <si>
    <t>ID</t>
  </si>
  <si>
    <t>Sub total</t>
  </si>
  <si>
    <t>%</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</si>
  <si>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</si>
  <si>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</si>
  <si>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</si>
  <si>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</si>
  <si>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</si>
  <si>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</si>
  <si>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</si>
  <si>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</si>
  <si>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</si>
  <si>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</si>
  <si>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</si>
  <si>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</si>
  <si>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</si>
  <si>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</si>
  <si>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</si>
  <si>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</si>
  <si>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</si>
  <si>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</si>
  <si>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</si>
  <si>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</si>
  <si>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</si>
  <si>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</si>
  <si>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</si>
  <si>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</si>
  <si>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</si>
  <si>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</si>
  <si>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</si>
  <si>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</si>
  <si>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</si>
  <si>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</si>
  <si>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</si>
  <si>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</si>
  <si>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</si>
  <si>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</si>
  <si>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</si>
  <si>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</si>
  <si>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</si>
  <si>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</si>
  <si>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</si>
  <si>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</si>
  <si>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</si>
  <si>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</si>
  <si>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</si>
  <si>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</si>
  <si>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</si>
  <si>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</si>
  <si>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</si>
  <si>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</si>
  <si>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</si>
  <si>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</si>
  <si>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</si>
  <si>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</si>
  <si>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</si>
  <si>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</si>
  <si>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</si>
  <si>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</si>
  <si>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</si>
  <si>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</si>
  <si>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</si>
  <si>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</si>
  <si>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</si>
  <si>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</si>
  <si>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</si>
  <si>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</si>
  <si>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</si>
  <si>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</si>
  <si>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</si>
  <si>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</si>
  <si>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</si>
  <si>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</si>
  <si>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</si>
  <si>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</si>
  <si>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</si>
  <si>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</si>
  <si>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</si>
  <si>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</si>
  <si>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</si>
  <si>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</si>
  <si>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</si>
  <si>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</si>
  <si>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</si>
  <si>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</si>
  <si>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</si>
  <si>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</si>
  <si>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</si>
  <si>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</si>
  <si>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</si>
  <si>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</si>
  <si>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</si>
  <si>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</si>
  <si>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</si>
  <si>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</si>
  <si>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</si>
  <si>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</si>
  <si>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</si>
  <si>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</si>
  <si>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</si>
  <si>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</si>
  <si>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</si>
  <si>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</si>
  <si>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</si>
  <si>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</si>
  <si>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</si>
  <si>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</si>
  <si>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</si>
  <si>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</si>
  <si>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</si>
  <si>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</si>
  <si>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</si>
  <si>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</si>
  <si>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</si>
  <si>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</si>
  <si>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</si>
  <si>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</si>
  <si>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</si>
  <si>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</si>
  <si>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</si>
  <si>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</si>
  <si>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</si>
  <si>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</si>
  <si>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</si>
  <si>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</si>
  <si>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</si>
  <si>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</si>
  <si>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</si>
  <si>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</si>
  <si>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</si>
  <si>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</si>
  <si>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</si>
  <si>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</si>
  <si>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</si>
  <si>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</si>
  <si>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</si>
  <si>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</si>
  <si>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</si>
  <si>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</si>
  <si>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</si>
  <si>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</si>
  <si>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</si>
  <si>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</si>
  <si>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</si>
  <si>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</si>
  <si>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</si>
  <si>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</si>
  <si>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</si>
  <si>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</si>
  <si>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</si>
  <si>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</si>
  <si>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</si>
  <si>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</si>
  <si>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</si>
  <si>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</si>
  <si>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</si>
  <si>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</si>
  <si>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</si>
  <si>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</si>
  <si>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</si>
  <si>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</si>
  <si>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</si>
  <si>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</si>
  <si>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</si>
  <si>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</si>
  <si>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</si>
  <si>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</si>
  <si>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</si>
  <si>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</si>
  <si>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</si>
  <si>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</si>
  <si>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</si>
  <si>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</si>
  <si>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</si>
  <si>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</si>
  <si>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</si>
  <si>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</si>
  <si>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</si>
  <si>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</si>
  <si>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</si>
  <si>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</si>
  <si>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</si>
  <si>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</si>
  <si>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</si>
  <si>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</si>
  <si>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</si>
  <si>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</si>
  <si>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</si>
  <si>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</si>
  <si>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</si>
  <si>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</si>
  <si>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</si>
  <si>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</si>
  <si>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</si>
  <si>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</si>
  <si>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</si>
  <si>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</si>
  <si>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</si>
  <si>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</si>
  <si>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</si>
  <si>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</si>
  <si>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</si>
  <si>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</si>
  <si>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</si>
  <si>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</si>
  <si>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</si>
  <si>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</si>
  <si>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</si>
  <si>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</si>
  <si>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</si>
  <si>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</si>
  <si>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</si>
  <si>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</si>
  <si>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</si>
  <si>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</si>
  <si>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</si>
  <si>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</si>
  <si>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</si>
  <si>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</si>
  <si>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</si>
  <si>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</si>
  <si>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</si>
  <si>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</si>
  <si>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</si>
  <si>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</si>
  <si>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</si>
  <si>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</si>
  <si>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</si>
  <si>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</si>
  <si>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</si>
  <si>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</si>
  <si>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</si>
  <si>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</si>
  <si>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</si>
  <si>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</si>
  <si>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</si>
  <si>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</si>
  <si>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</si>
  <si>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</si>
  <si>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</si>
  <si>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</si>
  <si>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</si>
  <si>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</si>
  <si>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</si>
  <si>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</si>
  <si>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</si>
  <si>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</si>
  <si>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</si>
  <si>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</si>
  <si>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</si>
  <si>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</si>
  <si>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</si>
  <si>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</si>
  <si>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</si>
  <si>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</si>
  <si>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</si>
  <si>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</si>
  <si>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</si>
  <si>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</si>
  <si>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</si>
  <si>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</si>
  <si>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</si>
  <si>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</si>
  <si>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</si>
  <si>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</si>
  <si>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</si>
  <si>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</si>
  <si>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</si>
  <si>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</si>
  <si>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</si>
  <si>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</si>
  <si>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</si>
  <si>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</si>
  <si>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</si>
  <si>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</si>
  <si>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</si>
  <si>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</si>
  <si>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</si>
  <si>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</si>
  <si>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</si>
  <si>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</si>
  <si>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</si>
  <si>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</si>
  <si>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</si>
  <si>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</si>
  <si>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</si>
  <si>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</si>
  <si>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</si>
  <si>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</si>
  <si>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</si>
  <si>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</si>
  <si>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</si>
  <si>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</si>
  <si>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</si>
  <si>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</si>
  <si>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</si>
  <si>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</si>
  <si>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</si>
  <si>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</si>
  <si>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</si>
  <si>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</si>
  <si>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</si>
  <si>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</si>
  <si>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</si>
  <si>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</si>
  <si>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</si>
  <si>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</si>
  <si>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</si>
  <si>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</si>
  <si>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</si>
  <si>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</si>
  <si>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</si>
  <si>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</si>
  <si>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</si>
  <si>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</si>
  <si>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</si>
  <si>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</si>
  <si>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</si>
  <si>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</si>
  <si>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</si>
  <si>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</si>
  <si>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</si>
  <si>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</si>
  <si>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</si>
  <si>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</si>
  <si>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</si>
  <si>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</si>
  <si>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</si>
  <si>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</si>
  <si>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</si>
  <si>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</si>
  <si>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</si>
  <si>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</si>
  <si>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</si>
  <si>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</si>
  <si>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</si>
  <si>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</si>
  <si>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</si>
  <si>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</si>
  <si>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</si>
  <si>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</si>
  <si>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</si>
  <si>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</si>
  <si>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</si>
  <si>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</si>
  <si>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</si>
  <si>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</si>
  <si>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</si>
  <si>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</si>
  <si>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</si>
  <si>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</si>
  <si>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</si>
  <si>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</si>
  <si>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</si>
  <si>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</si>
  <si>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</si>
  <si>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</si>
  <si>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</si>
  <si>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</si>
  <si>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</si>
  <si>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</si>
  <si>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</si>
  <si>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</si>
  <si>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</si>
  <si>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</si>
  <si>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</si>
  <si>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</si>
  <si>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</si>
  <si>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</si>
  <si>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</si>
  <si>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</si>
  <si>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</si>
  <si>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</si>
  <si>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</si>
  <si>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</si>
  <si>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</si>
  <si>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</si>
  <si>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</si>
  <si>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</si>
  <si>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</si>
  <si>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</si>
  <si>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</si>
  <si>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</si>
  <si>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</si>
  <si>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</si>
  <si>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</si>
  <si>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</si>
  <si>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</si>
  <si>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</si>
  <si>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</si>
  <si>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</si>
  <si>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</si>
  <si>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</si>
  <si>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</si>
  <si>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</si>
  <si>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</si>
  <si>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</si>
  <si>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</si>
  <si>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</si>
  <si>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</si>
  <si>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</si>
  <si>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</si>
  <si>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</si>
  <si>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</si>
  <si>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</si>
  <si>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</si>
  <si>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</si>
  <si>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</si>
  <si>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</si>
  <si>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</si>
  <si>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</si>
  <si>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</si>
  <si>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</si>
  <si>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</si>
  <si>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</si>
  <si>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</si>
  <si>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</si>
  <si>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</si>
  <si>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</si>
  <si>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</si>
  <si>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</si>
  <si>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</si>
  <si>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</si>
  <si>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</si>
  <si>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</si>
  <si>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</si>
  <si>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</si>
  <si>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</si>
  <si>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</si>
  <si>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</si>
  <si>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</si>
  <si>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</si>
  <si>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</si>
  <si>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</si>
  <si>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</si>
  <si>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</si>
  <si>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</si>
  <si>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</si>
  <si>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</si>
  <si>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</si>
  <si>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</si>
  <si>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</si>
  <si>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</si>
  <si>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</si>
  <si>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</si>
  <si>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</si>
  <si>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</si>
  <si>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</si>
  <si>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</si>
  <si>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</si>
  <si>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</si>
  <si>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</si>
  <si>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</si>
  <si>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</si>
  <si>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</si>
  <si>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</si>
  <si>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</si>
  <si>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</si>
  <si>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</si>
  <si>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</si>
  <si>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</si>
  <si>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</si>
  <si>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</si>
  <si>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</si>
  <si>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</si>
  <si>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</si>
  <si>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</si>
  <si>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</si>
  <si>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</si>
  <si>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</si>
  <si>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</si>
  <si>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</si>
  <si>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</si>
  <si>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</si>
  <si>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</si>
  <si>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</si>
  <si>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</si>
  <si>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</si>
  <si>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</si>
  <si>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</si>
  <si>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</si>
  <si>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</si>
  <si>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</si>
  <si>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</si>
  <si>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</si>
  <si>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</si>
  <si>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</si>
  <si>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</si>
  <si>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</si>
  <si>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</si>
  <si>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</si>
  <si>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</si>
  <si>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</si>
  <si>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</si>
  <si>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</si>
  <si>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</si>
  <si>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</si>
  <si>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</si>
  <si>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</si>
  <si>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</si>
  <si>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</si>
  <si>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</si>
  <si>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</si>
  <si>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</si>
  <si>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</si>
  <si>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</si>
  <si>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</si>
  <si>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</si>
  <si>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</si>
  <si>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</si>
  <si>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</si>
  <si>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</si>
  <si>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</si>
  <si>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</si>
  <si>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</si>
  <si>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</si>
  <si>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</si>
  <si>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</si>
  <si>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</si>
  <si>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</si>
  <si>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</si>
  <si>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</si>
  <si>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</si>
  <si>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</si>
  <si>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</si>
  <si>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</si>
  <si>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</si>
  <si>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</si>
  <si>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</si>
  <si>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</si>
  <si>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</si>
  <si>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</si>
  <si>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</si>
  <si>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</si>
  <si>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</si>
  <si>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</si>
  <si>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</si>
  <si>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</si>
  <si>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</si>
  <si>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</si>
  <si>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</si>
  <si>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</si>
  <si>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</si>
  <si>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</si>
  <si>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</si>
  <si>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</si>
  <si>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</si>
  <si>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</si>
  <si>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</si>
  <si>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</si>
  <si>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</si>
  <si>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</si>
  <si>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</si>
  <si>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</si>
  <si>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</si>
  <si>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</si>
  <si>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</si>
  <si>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</si>
  <si>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</si>
  <si>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</si>
  <si>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</si>
  <si>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</si>
  <si>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</si>
  <si>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</si>
  <si>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</si>
  <si>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</si>
  <si>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</si>
  <si>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</si>
  <si>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</si>
  <si>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</si>
  <si>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</si>
  <si>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</si>
  <si>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</si>
  <si>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</si>
  <si>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</si>
  <si>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</si>
  <si>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</si>
  <si>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</si>
  <si>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</si>
  <si>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</si>
  <si>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</si>
  <si>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</si>
  <si>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</si>
  <si>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</si>
  <si>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</si>
  <si>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</si>
  <si>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</si>
  <si>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</si>
  <si>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</si>
  <si>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</si>
  <si>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</si>
  <si>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</si>
  <si>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</si>
  <si>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</si>
  <si>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</si>
  <si>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</si>
  <si>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</si>
  <si>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</si>
  <si>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</si>
  <si>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</si>
  <si>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</si>
  <si>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</si>
  <si>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</si>
  <si>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</si>
  <si>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</si>
  <si>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</si>
  <si>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</si>
  <si>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</si>
  <si>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</si>
  <si>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</si>
  <si>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</si>
  <si>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</si>
  <si>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</si>
  <si>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</si>
  <si>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</si>
  <si>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</si>
  <si>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</si>
  <si>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</si>
  <si>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</si>
  <si>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</si>
  <si>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</si>
  <si>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</si>
  <si>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</si>
  <si>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</si>
  <si>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</si>
  <si>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</si>
  <si>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</si>
  <si>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</si>
  <si>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</si>
  <si>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</si>
  <si>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</si>
  <si>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</si>
  <si>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</si>
  <si>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</si>
  <si>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</si>
  <si>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</si>
  <si>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</si>
  <si>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</si>
  <si>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</si>
  <si>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</si>
  <si>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</si>
  <si>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</si>
  <si>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</si>
  <si>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</si>
  <si>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</si>
  <si>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</si>
  <si>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</si>
  <si>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</si>
  <si>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</si>
  <si>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</si>
  <si>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</si>
  <si>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</si>
  <si>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</si>
  <si>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</si>
  <si>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</si>
  <si>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</si>
  <si>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</si>
  <si>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</si>
  <si>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</si>
  <si>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</si>
  <si>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</si>
  <si>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</si>
  <si>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</si>
  <si>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</si>
  <si>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</si>
  <si>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</si>
  <si>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</si>
  <si>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</si>
  <si>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</si>
  <si>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</si>
  <si>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</si>
  <si>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</si>
  <si>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</si>
  <si>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</si>
  <si>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</si>
  <si>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</si>
  <si>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</si>
  <si>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</si>
  <si>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</si>
  <si>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</si>
  <si>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</si>
  <si>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</si>
  <si>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</si>
  <si>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</si>
  <si>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</si>
  <si>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</si>
  <si>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</si>
  <si>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</si>
  <si>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</si>
  <si>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</si>
  <si>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</si>
  <si>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</si>
  <si>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</si>
  <si>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</si>
  <si>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</si>
  <si>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</si>
  <si>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</si>
  <si>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</si>
  <si>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</si>
  <si>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</si>
  <si>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</si>
  <si>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</si>
  <si>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</si>
  <si>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</si>
  <si>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</si>
  <si>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</si>
  <si>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</si>
  <si>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</si>
  <si>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</si>
  <si>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</si>
  <si>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</si>
  <si>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</si>
  <si>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</si>
  <si>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</si>
  <si>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</si>
  <si>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</si>
  <si>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</si>
  <si>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</si>
  <si>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</si>
  <si>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</si>
  <si>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</si>
  <si>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</si>
  <si>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</si>
  <si>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</si>
  <si>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</si>
  <si>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1. Homepage is displayed 
2. Avatar menu is showed
3. Backed projects page is displayed with 2 projects:
+ Project A
+ Project B</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</si>
  <si>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</si>
  <si>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</si>
  <si>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</si>
  <si>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</si>
  <si>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</si>
  <si>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</si>
  <si>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</si>
  <si>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</si>
  <si>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Test Backer List  button in Created Project when user click backer list button in a project</t>
  </si>
  <si>
    <t>Test Edit  button in Created Project when user click edit button in a project</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</si>
  <si>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</si>
  <si>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</si>
  <si>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</si>
  <si>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</si>
  <si>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</si>
  <si>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Test Starred Project when user is NOT star any project</t>
  </si>
  <si>
    <t>Test Starred Project when user have projects is starred in database</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</si>
  <si>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</si>
  <si>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</si>
  <si>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</si>
  <si>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</si>
  <si>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</si>
  <si>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</si>
  <si>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</si>
  <si>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</si>
  <si>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</si>
  <si>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</si>
  <si>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</si>
  <si>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</si>
  <si>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</si>
  <si>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</si>
  <si>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</si>
  <si>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</si>
  <si>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</si>
  <si>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</si>
  <si>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</si>
  <si>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</si>
  <si>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</si>
  <si>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</si>
  <si>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</si>
  <si>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</si>
  <si>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</si>
  <si>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</si>
  <si>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</si>
  <si>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</si>
  <si>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</si>
  <si>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</si>
  <si>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</si>
  <si>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</si>
  <si>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</si>
  <si>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</si>
  <si>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</si>
  <si>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</si>
  <si>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</si>
  <si>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</si>
  <si>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</si>
  <si>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</si>
  <si>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</si>
  <si>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</si>
  <si>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</si>
  <si>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</si>
  <si>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</si>
  <si>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</si>
  <si>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</si>
  <si>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</si>
  <si>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</si>
  <si>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</si>
  <si>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</si>
  <si>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</si>
  <si>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</si>
  <si>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</si>
  <si>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</si>
  <si>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</si>
  <si>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</si>
  <si>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</si>
  <si>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</si>
  <si>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</si>
  <si>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</si>
  <si>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</si>
  <si>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</si>
  <si>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</si>
  <si>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</si>
  <si>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</si>
  <si>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</si>
  <si>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</si>
  <si>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</si>
  <si>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</si>
  <si>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</si>
  <si>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</si>
  <si>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</si>
  <si>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</si>
  <si>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</si>
  <si>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</si>
  <si>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</si>
  <si>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</si>
  <si>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</si>
  <si>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</si>
  <si>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</si>
  <si>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</si>
  <si>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</si>
  <si>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</si>
  <si>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</si>
  <si>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</si>
  <si>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</si>
  <si>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</si>
  <si>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</si>
  <si>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</si>
  <si>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</si>
  <si>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</si>
  <si>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</si>
  <si>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</si>
  <si>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</si>
  <si>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</si>
  <si>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</si>
  <si>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</si>
  <si>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</si>
  <si>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</si>
  <si>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</si>
  <si>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</si>
  <si>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</si>
  <si>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</si>
  <si>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</si>
  <si>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</si>
  <si>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</si>
  <si>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</si>
  <si>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</si>
  <si>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</si>
  <si>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</si>
  <si>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</si>
  <si>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</si>
  <si>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</si>
  <si>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</si>
  <si>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</si>
  <si>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 xml:space="preserve">1. Go to Message Page
2. Click on Toggle icon button
</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</si>
  <si>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</si>
  <si>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</si>
  <si>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</si>
  <si>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</si>
  <si>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</si>
  <si>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</si>
  <si>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</si>
  <si>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</si>
  <si>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</si>
  <si>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</si>
  <si>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</si>
  <si>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</si>
  <si>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</si>
  <si>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</si>
  <si>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</si>
  <si>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</si>
  <si>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</si>
  <si>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</si>
  <si>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</si>
  <si>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</si>
  <si>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</si>
  <si>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</si>
  <si>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</si>
  <si>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</si>
  <si>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</si>
  <si>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</si>
  <si>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</si>
  <si>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</si>
  <si>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</si>
  <si>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</si>
  <si>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</si>
  <si>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</si>
  <si>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</si>
  <si>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</si>
  <si>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</si>
  <si>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</si>
  <si>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</si>
  <si>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</si>
  <si>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</si>
  <si>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</si>
  <si>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</si>
  <si>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</si>
  <si>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</si>
  <si>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</si>
  <si>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</si>
  <si>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</si>
  <si>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</si>
  <si>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</si>
  <si>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</si>
  <si>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</si>
  <si>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</si>
  <si>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</si>
  <si>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</si>
  <si>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</si>
  <si>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</si>
  <si>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</si>
  <si>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</si>
  <si>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</si>
  <si>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</si>
  <si>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</si>
  <si>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</si>
  <si>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</si>
  <si>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</si>
  <si>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</si>
  <si>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</si>
  <si>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</si>
  <si>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</si>
  <si>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</si>
  <si>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</si>
  <si>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</si>
  <si>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</si>
  <si>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</si>
  <si>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</si>
  <si>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</si>
  <si>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</si>
  <si>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</si>
  <si>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</si>
  <si>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</si>
  <si>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</si>
  <si>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</si>
  <si>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</si>
  <si>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</si>
  <si>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</si>
  <si>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</si>
  <si>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</si>
  <si>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</si>
  <si>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</si>
  <si>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</si>
  <si>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</si>
  <si>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</si>
  <si>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</si>
  <si>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</si>
  <si>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</si>
  <si>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</si>
  <si>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</si>
  <si>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</si>
  <si>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</si>
  <si>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</si>
  <si>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</si>
  <si>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</si>
  <si>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</si>
  <si>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</si>
  <si>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</si>
  <si>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</si>
  <si>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</si>
  <si>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</si>
  <si>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</si>
  <si>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</si>
  <si>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</si>
  <si>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</si>
  <si>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</si>
  <si>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</si>
  <si>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</si>
  <si>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</si>
  <si>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</si>
  <si>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</si>
  <si>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</si>
  <si>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</si>
  <si>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</si>
  <si>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</si>
  <si>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</si>
  <si>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</si>
  <si>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</si>
  <si>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</si>
  <si>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</si>
  <si>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</si>
  <si>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</si>
  <si>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</si>
  <si>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</si>
  <si>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</si>
  <si>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</si>
  <si>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</si>
  <si>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</si>
  <si>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</si>
  <si>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</si>
  <si>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</si>
  <si>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</si>
  <si>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</si>
  <si>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</si>
  <si>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</si>
  <si>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</si>
  <si>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</si>
  <si>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</si>
  <si>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</si>
  <si>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</si>
  <si>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</si>
  <si>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Defects</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</si>
  <si>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</si>
  <si>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</si>
  <si>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</si>
  <si>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</si>
  <si>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</si>
  <si>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</si>
  <si>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</si>
  <si>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</si>
  <si>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</si>
  <si>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</si>
  <si>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</si>
  <si>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</si>
  <si>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</si>
  <si>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</si>
  <si>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</si>
  <si>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</si>
  <si>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</si>
  <si>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</si>
  <si>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</si>
  <si>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</si>
  <si>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</si>
  <si>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</si>
  <si>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</si>
  <si>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</si>
  <si>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</si>
  <si>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1. Enter the website: http://www.dandelion.com
2. Click on Register button on Home page
3. Input 
+ Pass: "123456"
4. Edit Input:
+ Pass: ""</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</si>
  <si>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</si>
  <si>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</si>
  <si>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</si>
  <si>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</si>
  <si>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</si>
  <si>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</si>
  <si>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</si>
  <si>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</si>
  <si>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</si>
  <si>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</si>
  <si>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</si>
  <si>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</si>
  <si>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</si>
  <si>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</si>
  <si>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</si>
  <si>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</si>
  <si>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</si>
  <si>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</si>
  <si>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</si>
  <si>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</si>
  <si>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</si>
  <si>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</si>
  <si>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</si>
  <si>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</si>
  <si>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</si>
  <si>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</si>
  <si>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</si>
  <si>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</si>
  <si>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</si>
  <si>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</si>
  <si>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</si>
  <si>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1. Click title or image or button "project detail" in  project item</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</si>
  <si>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</si>
  <si>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</si>
  <si>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</si>
  <si>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</si>
  <si>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</si>
  <si>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</si>
  <si>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</si>
  <si>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</si>
  <si>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</si>
  <si>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</si>
  <si>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</si>
  <si>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</si>
  <si>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</si>
  <si>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</si>
  <si>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</si>
  <si>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</si>
  <si>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</si>
  <si>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</si>
  <si>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</si>
  <si>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</si>
  <si>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</si>
  <si>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</si>
  <si>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</si>
  <si>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</si>
  <si>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</si>
  <si>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</si>
  <si>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</si>
  <si>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</si>
  <si>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</si>
  <si>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</si>
  <si>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</si>
  <si>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</si>
  <si>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</si>
  <si>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</si>
  <si>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</si>
  <si>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</si>
  <si>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</si>
  <si>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</si>
  <si>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</si>
  <si>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</si>
  <si>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</si>
  <si>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</si>
  <si>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</si>
  <si>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</si>
  <si>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</si>
  <si>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</si>
  <si>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</si>
  <si>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</si>
  <si>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</si>
  <si>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</si>
  <si>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</si>
  <si>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</si>
  <si>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</si>
  <si>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</si>
  <si>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</si>
  <si>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</si>
  <si>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Test Back Project when user click back button of browsers</t>
  </si>
  <si>
    <t>[Message-12]</t>
  </si>
  <si>
    <t>1. Go to dandelion.com logged in with Member role
2. Click Avatar menu
3. Click Created projects button
+ Have 4 project draft: Project A, Project B, Project C, Project D, Project E in database
4. Click Category hyperlink
+ Click "Cong nghe" hyperlink in Project A</t>
  </si>
  <si>
    <r>
      <t xml:space="preserve">1.The Homepage is displayed 
2.The Register page is displayed 
3. Display error message </t>
    </r>
    <r>
      <rPr>
        <b/>
        <sz val="10"/>
        <rFont val="Tahoma"/>
        <family val="2"/>
      </rPr>
      <t>MS07 MS09</t>
    </r>
  </si>
  <si>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</si>
  <si>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</si>
  <si>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</si>
  <si>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</si>
  <si>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</si>
  <si>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</si>
  <si>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</si>
  <si>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1. Enter the admin page
2. Click Project button in Right Slide bar
3. Click Dashboard button in Project menu</t>
  </si>
  <si>
    <t>[Admin Module-29]</t>
  </si>
  <si>
    <t>[Admin Module-30]</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</si>
  <si>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</si>
  <si>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</si>
  <si>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</si>
  <si>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</si>
  <si>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</si>
  <si>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</si>
  <si>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</si>
  <si>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</si>
  <si>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</si>
  <si>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</si>
  <si>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</si>
  <si>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</si>
  <si>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</si>
  <si>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1. Admin Page is displayed
2. Dropdowlist is displayed with:
+ User
+ Project
3. Content about project report is displayed with list following:
- Report project table
(Use database to test data is correct/false)
4. View report conten popup is displayed </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</si>
  <si>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</si>
  <si>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</si>
  <si>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</si>
  <si>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</si>
  <si>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</si>
  <si>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</si>
  <si>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</si>
  <si>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</si>
  <si>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</si>
  <si>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</si>
  <si>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1. Homepage is displayed 
2. Avatar menu is showed
3. Created projects page is displayed
+ Status draft: Project A, Project B, Project C, Project D
4. List Backer Page is displayed
+ List Backer of project A is displayed in List Backer Page</t>
  </si>
  <si>
    <t>1. Homepage is displayed 
2. Avatar menu is showed
3. Created projects page is displayed
+ Status draft: Project A, Project B, Project C, Project D
4. Edit Project Page is displayed
+ Edit Project of project A is displayed in Edit Project Page</t>
  </si>
  <si>
    <t xml:space="preserve">1. Homepage is displayed 
2. Avatar menu is showed
3. Backed projects page is displayed
+ Project backed: Project A, Project B, Project C, Project D
4. History backed page is displayed
+ Table backed: Project A, Project B, Project C, Project D, Project E
</t>
  </si>
  <si>
    <t>Test Backed Project when user have projects is backed in database</t>
  </si>
  <si>
    <t>Test Backed Project when user click on History backed button</t>
  </si>
  <si>
    <t>Test Backed Project when user back a project sucessfully at Back project Page</t>
  </si>
  <si>
    <t>Test Backed Project when user click a Category hyperlink in a project</t>
  </si>
  <si>
    <t>1. Go to dandelion.com logged in with Member role
2. Click Avatar menu
3. Click Backed projects button
+ Have 4 project draft: Project A, Project B, Project C, Project D, Project E in database
4. Click Category hyperlink
+ Click "Cong nghe" hyperlink in Project A</t>
  </si>
  <si>
    <t>1. Homepage is displayed 
2. Avatar menu is showed
3. Backed projects page is displayed
+ Status draft: Project A, Project B, Project C, Project D
4. Search Page is displayed
+ Search Page is displayed with Category is "Cong nghe"</t>
  </si>
  <si>
    <t>1. Homepage is displayed 
2. Avatar menu is showed
3. Created projects page is displayed
+ Status draft: Project A, Project B, Project C, Project D
4. Search Page is displayed
+ Search Page is displayed with Category is "Cong nghe"</t>
  </si>
  <si>
    <t>Test Created Project when user click a Category hyperlink in a project</t>
  </si>
  <si>
    <t>Test Starred Project when user click a Category hyperlink in a project</t>
  </si>
  <si>
    <t>Test Starred Project when user click Remind button in Project Details</t>
  </si>
  <si>
    <t>1. Go to dandelion.com logged in with Member role
2. Click Avatar menu
3. Click Starred projects button
+ Have 4 project draft: Project A, Project B, Project C, Project D, Project E in database
4. Click Category hyperlink
+ Click "Cong nghe" hyperlink in Project A</t>
  </si>
  <si>
    <t xml:space="preserve">Test Message with New Message form when user input Sent to textbox is empty </t>
  </si>
  <si>
    <t>Test Message with New Message form when user use suggest Name want sent</t>
  </si>
  <si>
    <t>1. Go to Message Page
2. Click on New Message button
3. Input:
+ Sent to: "Account"</t>
  </si>
  <si>
    <t>1. Message Page is displayed.
2. Popup New Message is displayed
+ Sent button (disabled)
3. Suggest a list Name want sent have in system
+ "Account Test 00, Account Test01"</t>
  </si>
  <si>
    <t>Test Message with New Message form when user use suggest Name is registed by facebook Account</t>
  </si>
  <si>
    <t>1. Message Page is displayed.
2. Popup New Message is displayed
+ Sent button (disabled)
3. Suggest a list Name want sent have in system
+ Sent to: "Vu Cong Chinh, Vu Cong Van"
4. Display 
+ Sent to: "Vu Cong Chinh"</t>
  </si>
  <si>
    <t>1. Go to Message Page
2. Click on New Message button
3. Input:
+ Sent to: "Vu Cong"
4. Choose a suggest
+ Choose a "Vu Cong Chinh"</t>
  </si>
  <si>
    <t>1. Message Conversation Page is displayed
2. Show content message A is showed
3. "abc" is displayed on textarea
4. Message is sent
(Check on database)</t>
  </si>
  <si>
    <t xml:space="preserve">Test Message when user click on all message button </t>
  </si>
  <si>
    <t xml:space="preserve">1. Go to Message Page
2. Click on All message button
</t>
  </si>
  <si>
    <t>1. Message Page is displayed.
2. Message table filter message sented and received and are displayed on message table
(Test filter message on database)</t>
  </si>
  <si>
    <r>
      <t xml:space="preserve">1. The Homepage is displayed
2. The Create Project page is displayed
3. Display error message </t>
    </r>
    <r>
      <rPr>
        <b/>
        <sz val="10"/>
        <rFont val="Tahoma"/>
        <family val="2"/>
      </rPr>
      <t>MS17</t>
    </r>
    <r>
      <rPr>
        <sz val="10"/>
        <rFont val="Tahoma"/>
        <family val="2"/>
      </rPr>
      <t xml:space="preserve">
4. Display error message </t>
    </r>
    <r>
      <rPr>
        <b/>
        <sz val="10"/>
        <rFont val="Tahoma"/>
        <family val="2"/>
      </rPr>
      <t>MS18</t>
    </r>
  </si>
  <si>
    <t>Test Project Detail Report project when user input a string smaller than 20 characters on Content textarea</t>
  </si>
  <si>
    <t>テスト項目書</t>
  </si>
  <si>
    <t>プロジェクト名</t>
    <rPh sb="6" eb="7">
      <t>めい</t>
    </rPh>
    <phoneticPr fontId="0" type="noConversion"/>
  </si>
  <si>
    <t>作成者</t>
  </si>
  <si>
    <t>プロジェクトコード</t>
    <phoneticPr fontId="0" type="noConversion"/>
  </si>
  <si>
    <r>
      <t>レビュー者</t>
    </r>
    <r>
      <rPr>
        <b/>
        <sz val="10"/>
        <color indexed="60"/>
        <rFont val="Tahoma"/>
        <family val="2"/>
      </rPr>
      <t>/</t>
    </r>
    <r>
      <rPr>
        <b/>
        <sz val="10"/>
        <color indexed="60"/>
        <rFont val="ＭＳ Ｐゴシック"/>
        <family val="3"/>
        <charset val="128"/>
      </rPr>
      <t>承認者</t>
    </r>
  </si>
  <si>
    <t>ドキュメントコード</t>
    <phoneticPr fontId="0" type="noConversion"/>
  </si>
  <si>
    <t>発行日</t>
  </si>
  <si>
    <t>版数</t>
    <rPh sb="0" eb="2">
      <t>はんすう</t>
    </rPh>
    <phoneticPr fontId="0" type="noConversion"/>
  </si>
  <si>
    <t>変更履歴</t>
  </si>
  <si>
    <t>発効日</t>
    <rPh sb="0" eb="2">
      <t>はっこう</t>
    </rPh>
    <rPh sb="2" eb="3">
      <t>ﾆﾁ</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</si>
  <si>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</si>
  <si>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</si>
  <si>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rPh sb="0" eb="2">
      <t>へんこう</t>
    </rPh>
    <rPh sb="2" eb="4">
      <t>ないよう</t>
    </rPh>
    <phoneticPr fontId="0" type="noConversion"/>
  </si>
  <si>
    <t>参照資料</t>
    <rPh sb="0" eb="2">
      <t>さんしょう</t>
    </rPh>
    <rPh sb="2" eb="4">
      <t>しりょう</t>
    </rPh>
    <phoneticPr fontId="0" type="noConversion"/>
  </si>
  <si>
    <t>テスト項目一覧</t>
  </si>
  <si>
    <t>プロジェクト名</t>
  </si>
  <si>
    <t>プロジェクトコード</t>
  </si>
  <si>
    <t>レビュー者/承認者</t>
  </si>
  <si>
    <t>備考</t>
  </si>
  <si>
    <t>ドキュメントコード</t>
  </si>
  <si>
    <t>項番</t>
  </si>
  <si>
    <t>モジュールコード</t>
    <phoneticPr fontId="0" type="noConversion"/>
  </si>
  <si>
    <t>合格</t>
  </si>
  <si>
    <t>不合格</t>
    <rPh sb="0" eb="3">
      <t>ふごうかく</t>
    </rPh>
    <phoneticPr fontId="0" type="noConversion"/>
  </si>
  <si>
    <t>未テスト</t>
  </si>
  <si>
    <t>テスト項目数</t>
    <rPh sb="5" eb="6">
      <t>すう</t>
    </rPh>
    <phoneticPr fontId="0" type="noConversion"/>
  </si>
  <si>
    <t>テストカバレッジ</t>
  </si>
  <si>
    <t>テスト成功カバレッジ</t>
  </si>
  <si>
    <t>テスト環境設定</t>
  </si>
  <si>
    <t>テスト報告</t>
  </si>
  <si>
    <t>機能名</t>
    <rPh sb="0" eb="3">
      <t>きのうめい</t>
    </rPh>
    <phoneticPr fontId="0" type="noConversion"/>
  </si>
  <si>
    <t>シート名</t>
    <rPh sb="3" eb="4">
      <t>めい</t>
    </rPh>
    <phoneticPr fontId="0" type="noConversion"/>
  </si>
  <si>
    <t>説明</t>
    <rPh sb="0" eb="2">
      <t>せつめい</t>
    </rPh>
    <phoneticPr fontId="0" type="noConversion"/>
  </si>
  <si>
    <t>事前条件</t>
  </si>
  <si>
    <t>モジュールコード</t>
  </si>
  <si>
    <t>テスト要求</t>
    <rPh sb="3" eb="5">
      <t>ようきゅう</t>
    </rPh>
    <phoneticPr fontId="0" type="noConversion"/>
  </si>
  <si>
    <t>テスター</t>
    <phoneticPr fontId="0" type="noConversion"/>
  </si>
  <si>
    <t>合格</t>
    <rPh sb="0" eb="2">
      <t>ごうかく</t>
    </rPh>
    <phoneticPr fontId="0" type="noConversion"/>
  </si>
  <si>
    <t>未テスト</t>
    <rPh sb="0" eb="1">
      <t>み</t>
    </rPh>
    <phoneticPr fontId="0" type="noConversion"/>
  </si>
  <si>
    <t>テスト項目数</t>
  </si>
  <si>
    <t>テスト項目説明</t>
    <rPh sb="5" eb="7">
      <t>せつめい</t>
    </rPh>
    <phoneticPr fontId="0" type="noConversion"/>
  </si>
  <si>
    <t>テスト項目手順</t>
    <rPh sb="5" eb="7">
      <t>てじゅん</t>
    </rPh>
    <phoneticPr fontId="0" type="noConversion"/>
  </si>
  <si>
    <t>期待結果</t>
    <rPh sb="0" eb="2">
      <t>きたい</t>
    </rPh>
    <rPh sb="2" eb="4">
      <t>けっか</t>
    </rPh>
    <phoneticPr fontId="0" type="noConversion"/>
  </si>
  <si>
    <t>依存テスト項目</t>
    <rPh sb="0" eb="2">
      <t>いぞん</t>
    </rPh>
    <phoneticPr fontId="0" type="noConversion"/>
  </si>
  <si>
    <t>テスト
実施日</t>
    <rPh sb="4" eb="7">
      <t>じっしび</t>
    </rPh>
    <phoneticPr fontId="0" type="noConversion"/>
  </si>
  <si>
    <t>備考</t>
    <rPh sb="0" eb="2">
      <t>びこう</t>
    </rPh>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</si>
</sst>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43">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
      <b/>
      <sz val="11"/>
      <color theme="0"/>
      <name val="Times New Roman"/>
      <family val="1"/>
    </font>
    <font>
      <b/>
      <sz val="10"/>
      <color indexed="60"/>
      <name val="ＭＳ Ｐゴシック"/>
      <family val="3"/>
      <charset val="128"/>
    </font>
    <font>
      <b/>
      <sz val="10"/>
      <color theme="9" tint="-0.499984740745262"/>
      <name val="MS PGothic"/>
      <family val="2"/>
    </font>
    <font>
      <b/>
      <sz val="10"/>
      <color indexed="9"/>
      <name val="ＭＳ Ｐゴシック"/>
      <family val="3"/>
      <charset val="128"/>
    </font>
    <font>
      <sz val="10"/>
      <color indexed="8"/>
      <name val="ＭＳ Ｐ明朝"/>
      <family val="1"/>
      <charset val="128"/>
    </font>
    <font>
      <b/>
      <sz val="11"/>
      <color rgb="FFFF0000"/>
      <name val="ＭＳ Ｐゴシック"/>
    </font>
    <font>
      <b/>
      <sz val="12"/>
      <name val="ＭＳ Ｐゴシック"/>
      <family val="3"/>
      <charset val="128"/>
    </font>
    <font>
      <b/>
      <sz val="12"/>
      <color indexed="8"/>
      <name val="ＭＳ Ｐゴシック"/>
      <family val="3"/>
      <charset val="128"/>
    </font>
    <font>
      <b/>
      <sz val="12"/>
      <color indexed="8"/>
      <name val="Tahoma"/>
      <family val="2"/>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
      <patternFill patternType="solid">
        <fgColor theme="0"/>
        <bgColor indexed="41"/>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theme="4" tint="-0.249977111117893"/>
        <bgColor indexed="64"/>
      </patternFill>
    </fill>
    <fill>
      <patternFill patternType="solid">
        <fgColor rgb="FF000080"/>
        <bgColor indexed="32"/>
      </patternFill>
    </fill>
    <fill>
      <patternFill patternType="solid">
        <fgColor rgb="FF000080"/>
        <bgColor indexed="56"/>
      </patternFill>
    </fill>
  </fills>
  <borders count="5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right style="thin">
        <color indexed="64"/>
      </right>
      <top style="thin">
        <color indexed="8"/>
      </top>
      <bottom/>
      <diagonal/>
    </border>
    <border>
      <left/>
      <right style="thin">
        <color indexed="64"/>
      </right>
      <top/>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46">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3" fillId="0" borderId="0" xfId="0" applyFont="1" applyAlignment="1">
      <alignment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4"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5"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6" xfId="0" applyFont="1" applyFill="1" applyBorder="1" applyAlignment="1"/>
    <xf numFmtId="0" fontId="3" fillId="2" borderId="16"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7"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8" xfId="2" applyFont="1" applyFill="1" applyBorder="1" applyAlignment="1">
      <alignment horizontal="center" vertical="center"/>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5" borderId="2" xfId="2" applyFont="1" applyFill="1" applyBorder="1" applyAlignment="1">
      <alignment vertical="top" wrapText="1"/>
    </xf>
    <xf numFmtId="0" fontId="17" fillId="5" borderId="0" xfId="2" applyFont="1" applyFill="1"/>
    <xf numFmtId="0" fontId="3" fillId="2" borderId="0" xfId="2" applyFont="1" applyFill="1" applyAlignment="1"/>
    <xf numFmtId="0" fontId="23" fillId="2" borderId="17" xfId="1" applyFont="1" applyFill="1" applyBorder="1" applyAlignment="1"/>
    <xf numFmtId="14" fontId="7" fillId="2" borderId="3" xfId="0" applyNumberFormat="1" applyFont="1" applyFill="1" applyBorder="1" applyAlignment="1">
      <alignment horizontal="left"/>
    </xf>
    <xf numFmtId="0" fontId="3" fillId="5" borderId="14" xfId="5" applyFont="1" applyFill="1" applyBorder="1" applyAlignment="1">
      <alignment vertical="top" wrapText="1"/>
    </xf>
    <xf numFmtId="0" fontId="3" fillId="2" borderId="21" xfId="5" applyFont="1" applyFill="1" applyBorder="1" applyAlignment="1">
      <alignment vertical="top" wrapText="1"/>
    </xf>
    <xf numFmtId="0" fontId="3" fillId="5" borderId="21" xfId="5" applyFont="1" applyFill="1" applyBorder="1" applyAlignment="1">
      <alignment vertical="top" wrapText="1"/>
    </xf>
    <xf numFmtId="0" fontId="18" fillId="5" borderId="2" xfId="2" applyFont="1" applyFill="1" applyBorder="1" applyAlignment="1">
      <alignment horizontal="left" vertical="top" wrapText="1"/>
    </xf>
    <xf numFmtId="14" fontId="3" fillId="5" borderId="2" xfId="5" applyNumberFormat="1" applyFont="1" applyFill="1" applyBorder="1" applyAlignment="1">
      <alignment vertical="top" wrapText="1"/>
    </xf>
    <xf numFmtId="0" fontId="18" fillId="5" borderId="14" xfId="2" applyFont="1" applyFill="1" applyBorder="1" applyAlignment="1">
      <alignment horizontal="left" vertical="top" wrapText="1"/>
    </xf>
    <xf numFmtId="14" fontId="3" fillId="5" borderId="14" xfId="5" applyNumberFormat="1" applyFont="1" applyFill="1" applyBorder="1" applyAlignment="1">
      <alignment vertical="top" wrapText="1"/>
    </xf>
    <xf numFmtId="0" fontId="3" fillId="5" borderId="14" xfId="2" applyFont="1" applyFill="1" applyBorder="1" applyAlignment="1">
      <alignment vertical="top" wrapText="1"/>
    </xf>
    <xf numFmtId="0" fontId="18" fillId="5" borderId="21" xfId="2" applyFont="1" applyFill="1" applyBorder="1" applyAlignment="1">
      <alignment horizontal="left" vertical="top" wrapText="1"/>
    </xf>
    <xf numFmtId="14" fontId="3" fillId="5" borderId="21" xfId="5" applyNumberFormat="1" applyFont="1" applyFill="1" applyBorder="1" applyAlignment="1">
      <alignment vertical="top" wrapText="1"/>
    </xf>
    <xf numFmtId="0" fontId="3" fillId="5" borderId="21" xfId="2" applyFont="1" applyFill="1" applyBorder="1" applyAlignment="1">
      <alignment vertical="top" wrapText="1"/>
    </xf>
    <xf numFmtId="0" fontId="3" fillId="0" borderId="21" xfId="5" applyFont="1" applyFill="1" applyBorder="1" applyAlignment="1">
      <alignment horizontal="left" vertical="top" wrapText="1"/>
    </xf>
    <xf numFmtId="0" fontId="3" fillId="5" borderId="21" xfId="5" applyFont="1" applyFill="1" applyBorder="1" applyAlignment="1">
      <alignment horizontal="left" vertical="top" wrapText="1"/>
    </xf>
    <xf numFmtId="0" fontId="3" fillId="0" borderId="21" xfId="5" applyFont="1" applyFill="1" applyBorder="1" applyAlignment="1">
      <alignment horizontal="left" vertical="center" wrapText="1"/>
    </xf>
    <xf numFmtId="0" fontId="24" fillId="2" borderId="17" xfId="1" applyFont="1" applyFill="1" applyBorder="1" applyAlignment="1"/>
    <xf numFmtId="0" fontId="3" fillId="5" borderId="2" xfId="5" applyFont="1" applyFill="1" applyBorder="1" applyAlignment="1">
      <alignment vertical="top" wrapText="1"/>
    </xf>
    <xf numFmtId="0" fontId="19" fillId="3" borderId="22" xfId="0" applyNumberFormat="1" applyFont="1" applyFill="1" applyBorder="1" applyAlignment="1">
      <alignment horizontal="center"/>
    </xf>
    <xf numFmtId="0" fontId="9" fillId="3" borderId="23" xfId="0" applyFont="1" applyFill="1" applyBorder="1"/>
    <xf numFmtId="0" fontId="19" fillId="3" borderId="23" xfId="0" applyFont="1" applyFill="1" applyBorder="1" applyAlignment="1">
      <alignment horizontal="center"/>
    </xf>
    <xf numFmtId="0" fontId="19" fillId="3" borderId="24" xfId="0" applyFont="1" applyFill="1" applyBorder="1" applyAlignment="1">
      <alignment horizontal="center"/>
    </xf>
    <xf numFmtId="0" fontId="3" fillId="2" borderId="21" xfId="0" applyNumberFormat="1" applyFont="1" applyFill="1" applyBorder="1" applyAlignment="1">
      <alignment horizontal="center"/>
    </xf>
    <xf numFmtId="0" fontId="16" fillId="2" borderId="21" xfId="1" applyNumberFormat="1" applyFill="1" applyBorder="1" applyAlignment="1" applyProtection="1">
      <alignment horizontal="left" vertical="center"/>
    </xf>
    <xf numFmtId="0" fontId="16" fillId="2" borderId="21" xfId="1" applyFill="1" applyBorder="1" applyAlignment="1">
      <alignment horizontal="left" vertical="center"/>
    </xf>
    <xf numFmtId="0" fontId="16" fillId="2" borderId="21" xfId="1" applyFill="1" applyBorder="1"/>
    <xf numFmtId="0" fontId="0" fillId="0" borderId="21" xfId="0" applyBorder="1"/>
    <xf numFmtId="0" fontId="15" fillId="2" borderId="21" xfId="1" applyNumberFormat="1" applyFont="1" applyFill="1" applyBorder="1" applyAlignment="1" applyProtection="1">
      <alignment horizontal="left" vertical="center"/>
    </xf>
    <xf numFmtId="0" fontId="3" fillId="2" borderId="21" xfId="0" applyFont="1" applyFill="1" applyBorder="1" applyAlignment="1">
      <alignment horizontal="left" vertical="center"/>
    </xf>
    <xf numFmtId="0" fontId="3" fillId="2" borderId="21"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5" borderId="0" xfId="5" applyFont="1" applyFill="1" applyBorder="1" applyAlignment="1">
      <alignment vertical="top" wrapText="1"/>
    </xf>
    <xf numFmtId="0" fontId="26" fillId="6" borderId="0" xfId="5" applyFont="1" applyFill="1" applyBorder="1" applyAlignment="1">
      <alignment horizontal="left" vertical="center"/>
    </xf>
    <xf numFmtId="14" fontId="26" fillId="5" borderId="0" xfId="5" applyNumberFormat="1" applyFont="1" applyFill="1" applyBorder="1" applyAlignment="1">
      <alignment vertical="top" wrapText="1"/>
    </xf>
    <xf numFmtId="0" fontId="26" fillId="5" borderId="0" xfId="2" applyFont="1" applyFill="1" applyBorder="1" applyAlignment="1">
      <alignment vertical="top" wrapText="1"/>
    </xf>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5"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7" fillId="2" borderId="2" xfId="5" applyFont="1" applyFill="1" applyBorder="1" applyAlignment="1">
      <alignment vertical="top" wrapText="1"/>
    </xf>
    <xf numFmtId="0" fontId="29" fillId="0" borderId="0" xfId="0" applyFont="1"/>
    <xf numFmtId="0" fontId="29" fillId="0" borderId="21" xfId="0" applyFont="1" applyBorder="1"/>
    <xf numFmtId="0" fontId="29" fillId="0" borderId="30" xfId="0" applyFont="1" applyBorder="1" applyAlignment="1">
      <alignment vertical="center" wrapText="1"/>
    </xf>
    <xf numFmtId="0" fontId="28" fillId="0" borderId="21" xfId="0" applyFont="1" applyBorder="1" applyAlignment="1">
      <alignment horizontal="left" vertical="center" wrapText="1" indent="1"/>
    </xf>
    <xf numFmtId="0" fontId="14" fillId="4" borderId="31" xfId="5" applyFont="1" applyFill="1" applyBorder="1" applyAlignment="1">
      <alignment horizontal="left" vertical="center"/>
    </xf>
    <xf numFmtId="0" fontId="14" fillId="4" borderId="32" xfId="5" applyFont="1" applyFill="1" applyBorder="1" applyAlignment="1">
      <alignment horizontal="left" vertical="center"/>
    </xf>
    <xf numFmtId="0" fontId="14" fillId="4" borderId="33" xfId="5" applyFont="1" applyFill="1" applyBorder="1" applyAlignment="1">
      <alignment horizontal="left" vertical="center"/>
    </xf>
    <xf numFmtId="0" fontId="3" fillId="6" borderId="21" xfId="5" applyFont="1" applyFill="1" applyBorder="1" applyAlignment="1">
      <alignment horizontal="left" vertical="center"/>
    </xf>
    <xf numFmtId="0" fontId="3" fillId="5" borderId="32" xfId="5" applyFont="1" applyFill="1" applyBorder="1" applyAlignment="1">
      <alignment vertical="top" wrapText="1"/>
    </xf>
    <xf numFmtId="0" fontId="3" fillId="5" borderId="15" xfId="5" applyFont="1" applyFill="1" applyBorder="1" applyAlignment="1">
      <alignment vertical="top" wrapText="1"/>
    </xf>
    <xf numFmtId="0" fontId="3" fillId="2" borderId="14" xfId="5" applyFont="1" applyFill="1" applyBorder="1" applyAlignment="1">
      <alignment vertical="top" wrapText="1"/>
    </xf>
    <xf numFmtId="0" fontId="3" fillId="5" borderId="34" xfId="5" applyFont="1" applyFill="1" applyBorder="1" applyAlignment="1">
      <alignment vertical="top" wrapText="1"/>
    </xf>
    <xf numFmtId="0" fontId="14" fillId="4" borderId="35" xfId="5" applyFont="1" applyFill="1" applyBorder="1" applyAlignment="1">
      <alignment horizontal="left" vertical="center"/>
    </xf>
    <xf numFmtId="0" fontId="14" fillId="4" borderId="36" xfId="5" applyFont="1" applyFill="1" applyBorder="1" applyAlignment="1">
      <alignment horizontal="left" vertical="center"/>
    </xf>
    <xf numFmtId="0" fontId="3" fillId="5" borderId="31" xfId="5" applyFont="1" applyFill="1" applyBorder="1" applyAlignment="1">
      <alignment vertical="top" wrapText="1"/>
    </xf>
    <xf numFmtId="0" fontId="3" fillId="5" borderId="1" xfId="5" applyFont="1" applyFill="1" applyBorder="1" applyAlignment="1">
      <alignment vertical="top" wrapText="1"/>
    </xf>
    <xf numFmtId="0" fontId="18" fillId="5" borderId="21" xfId="0" applyFont="1" applyFill="1" applyBorder="1" applyAlignment="1">
      <alignment horizontal="left" vertical="top" wrapText="1"/>
    </xf>
    <xf numFmtId="0" fontId="14" fillId="4" borderId="21" xfId="5" applyFont="1" applyFill="1" applyBorder="1" applyAlignment="1">
      <alignment horizontal="left" vertical="center"/>
    </xf>
    <xf numFmtId="0" fontId="3" fillId="2" borderId="21" xfId="2" applyFont="1" applyFill="1" applyBorder="1"/>
    <xf numFmtId="0" fontId="3" fillId="2" borderId="21" xfId="2" applyFont="1" applyFill="1" applyBorder="1" applyAlignment="1"/>
    <xf numFmtId="0" fontId="29" fillId="0" borderId="21" xfId="0" applyFont="1" applyBorder="1" applyAlignment="1">
      <alignment wrapText="1"/>
    </xf>
    <xf numFmtId="0" fontId="3" fillId="2" borderId="34" xfId="5" applyFont="1" applyFill="1" applyBorder="1" applyAlignment="1">
      <alignment vertical="top" wrapText="1"/>
    </xf>
    <xf numFmtId="0" fontId="3" fillId="2" borderId="34" xfId="2" applyFont="1" applyFill="1" applyBorder="1"/>
    <xf numFmtId="0" fontId="28" fillId="0" borderId="30" xfId="0" applyFont="1" applyBorder="1" applyAlignment="1">
      <alignment horizontal="left" vertical="center" wrapText="1" indent="1"/>
    </xf>
    <xf numFmtId="0" fontId="3" fillId="2" borderId="30" xfId="5" applyFont="1" applyFill="1" applyBorder="1" applyAlignment="1">
      <alignment vertical="top" wrapText="1"/>
    </xf>
    <xf numFmtId="0" fontId="3" fillId="5" borderId="30" xfId="5" applyFont="1" applyFill="1" applyBorder="1" applyAlignment="1">
      <alignment vertical="top" wrapText="1"/>
    </xf>
    <xf numFmtId="0" fontId="3" fillId="2" borderId="21" xfId="2" applyFont="1" applyFill="1" applyBorder="1" applyAlignment="1">
      <alignment vertical="top"/>
    </xf>
    <xf numFmtId="0" fontId="3" fillId="2" borderId="21" xfId="2" applyFont="1" applyFill="1" applyBorder="1" applyAlignment="1">
      <alignment vertical="top" wrapText="1"/>
    </xf>
    <xf numFmtId="0" fontId="18" fillId="5" borderId="1" xfId="0" applyFont="1" applyFill="1" applyBorder="1" applyAlignment="1">
      <alignment horizontal="left" vertical="top" wrapText="1"/>
    </xf>
    <xf numFmtId="0" fontId="3" fillId="2" borderId="30" xfId="2" applyFont="1" applyFill="1" applyBorder="1" applyAlignment="1">
      <alignment wrapText="1"/>
    </xf>
    <xf numFmtId="0" fontId="3" fillId="2" borderId="21" xfId="0" applyFont="1" applyFill="1" applyBorder="1" applyAlignment="1">
      <alignment horizontal="center" vertical="center"/>
    </xf>
    <xf numFmtId="0" fontId="14" fillId="7" borderId="30" xfId="5" applyFont="1" applyFill="1" applyBorder="1" applyAlignment="1">
      <alignment horizontal="left" vertical="center"/>
    </xf>
    <xf numFmtId="0" fontId="3" fillId="9" borderId="21" xfId="0" applyFont="1" applyFill="1" applyBorder="1"/>
    <xf numFmtId="0" fontId="3" fillId="9" borderId="21" xfId="0" applyFont="1" applyFill="1" applyBorder="1" applyAlignment="1">
      <alignment vertical="top" wrapText="1"/>
    </xf>
    <xf numFmtId="0" fontId="32" fillId="9" borderId="21" xfId="0" applyFont="1" applyFill="1" applyBorder="1" applyAlignment="1">
      <alignment horizontal="left" vertical="top"/>
    </xf>
    <xf numFmtId="0" fontId="32" fillId="9" borderId="21" xfId="0" applyFont="1" applyFill="1" applyBorder="1" applyAlignment="1">
      <alignment horizontal="left" vertical="center"/>
    </xf>
    <xf numFmtId="0" fontId="14" fillId="4" borderId="30" xfId="5" applyFont="1" applyFill="1" applyBorder="1" applyAlignment="1">
      <alignment horizontal="left" vertical="center"/>
    </xf>
    <xf numFmtId="0" fontId="14" fillId="4" borderId="37" xfId="5" applyFont="1" applyFill="1" applyBorder="1" applyAlignment="1">
      <alignment horizontal="left" vertical="center"/>
    </xf>
    <xf numFmtId="0" fontId="14" fillId="4" borderId="38" xfId="5" applyFont="1" applyFill="1" applyBorder="1" applyAlignment="1">
      <alignment horizontal="left" vertical="center"/>
    </xf>
    <xf numFmtId="0" fontId="8" fillId="2" borderId="21" xfId="7" applyFont="1" applyFill="1" applyBorder="1" applyAlignment="1">
      <alignment horizontal="left" vertical="top" wrapText="1"/>
    </xf>
    <xf numFmtId="0" fontId="27" fillId="2" borderId="21" xfId="7" applyFont="1" applyFill="1" applyBorder="1" applyAlignment="1">
      <alignment horizontal="left" vertical="top" wrapText="1"/>
    </xf>
    <xf numFmtId="0" fontId="18" fillId="2" borderId="21" xfId="7" applyFont="1" applyFill="1" applyBorder="1" applyAlignment="1">
      <alignment vertical="top" wrapText="1"/>
    </xf>
    <xf numFmtId="0" fontId="18" fillId="2" borderId="21" xfId="0" applyFont="1" applyFill="1" applyBorder="1" applyAlignment="1">
      <alignment horizontal="left" vertical="top" wrapText="1"/>
    </xf>
    <xf numFmtId="0" fontId="27" fillId="2" borderId="21" xfId="0" applyFont="1" applyFill="1" applyBorder="1" applyAlignment="1">
      <alignment horizontal="left" vertical="top" wrapText="1"/>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1" xfId="2" applyNumberFormat="1" applyFont="1" applyFill="1" applyBorder="1" applyAlignment="1">
      <alignment vertical="top"/>
    </xf>
    <xf numFmtId="0" fontId="3" fillId="0" borderId="21" xfId="5" applyFont="1" applyFill="1" applyBorder="1" applyAlignment="1">
      <alignment vertical="top" wrapText="1"/>
    </xf>
    <xf numFmtId="0" fontId="3" fillId="5" borderId="21" xfId="2" quotePrefix="1" applyFont="1" applyFill="1" applyBorder="1" applyAlignment="1">
      <alignment vertical="top" wrapText="1"/>
    </xf>
    <xf numFmtId="0" fontId="14" fillId="4" borderId="21" xfId="5" applyFont="1" applyFill="1" applyBorder="1" applyAlignment="1">
      <alignment horizontal="left" vertical="top"/>
    </xf>
    <xf numFmtId="0" fontId="3" fillId="5" borderId="21" xfId="2" applyFont="1" applyFill="1" applyBorder="1" applyAlignment="1">
      <alignment horizontal="left" vertical="top" wrapText="1"/>
    </xf>
    <xf numFmtId="0" fontId="3" fillId="2" borderId="21" xfId="2" applyFont="1" applyFill="1" applyBorder="1" applyAlignment="1">
      <alignment horizontal="left" vertical="top"/>
    </xf>
    <xf numFmtId="0" fontId="14" fillId="4" borderId="0" xfId="5" applyFont="1" applyFill="1" applyBorder="1" applyAlignment="1">
      <alignment horizontal="left" vertical="center"/>
    </xf>
    <xf numFmtId="14" fontId="3" fillId="2" borderId="21" xfId="2" applyNumberFormat="1" applyFont="1" applyFill="1" applyBorder="1" applyAlignment="1"/>
    <xf numFmtId="0" fontId="3" fillId="5" borderId="47" xfId="5" applyFont="1" applyFill="1" applyBorder="1" applyAlignment="1">
      <alignment vertical="top" wrapText="1"/>
    </xf>
    <xf numFmtId="0" fontId="3" fillId="5" borderId="46" xfId="5" applyFont="1" applyFill="1" applyBorder="1" applyAlignment="1">
      <alignment vertical="top" wrapText="1"/>
    </xf>
    <xf numFmtId="0" fontId="7" fillId="2" borderId="2" xfId="0" applyFont="1" applyFill="1" applyBorder="1" applyAlignment="1">
      <alignment horizontal="left" vertical="center"/>
    </xf>
    <xf numFmtId="0" fontId="14" fillId="4" borderId="48" xfId="5" applyFont="1" applyFill="1" applyBorder="1" applyAlignment="1">
      <alignment horizontal="left" vertical="center"/>
    </xf>
    <xf numFmtId="0" fontId="14" fillId="4" borderId="49" xfId="5" applyFont="1" applyFill="1" applyBorder="1" applyAlignment="1">
      <alignment horizontal="left" vertical="center"/>
    </xf>
    <xf numFmtId="0" fontId="14" fillId="4" borderId="50" xfId="5" applyFont="1" applyFill="1" applyBorder="1" applyAlignment="1">
      <alignment horizontal="left" vertical="center"/>
    </xf>
    <xf numFmtId="0" fontId="34" fillId="10" borderId="28" xfId="0" applyFont="1" applyFill="1" applyBorder="1" applyAlignment="1">
      <alignment horizontal="center" vertical="center" wrapText="1"/>
    </xf>
    <xf numFmtId="0" fontId="34" fillId="10" borderId="29" xfId="0" applyFont="1" applyFill="1" applyBorder="1" applyAlignment="1">
      <alignment horizontal="center" vertical="center" wrapText="1"/>
    </xf>
    <xf numFmtId="0" fontId="34" fillId="10" borderId="21" xfId="0" applyFont="1" applyFill="1" applyBorder="1" applyAlignment="1">
      <alignment horizontal="center"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8" fillId="0" borderId="2" xfId="0" applyFont="1" applyBorder="1" applyAlignment="1">
      <alignment horizontal="left" vertical="center"/>
    </xf>
    <xf numFmtId="0" fontId="8" fillId="2" borderId="2" xfId="0" applyFont="1" applyFill="1" applyBorder="1" applyAlignment="1">
      <alignment horizontal="left"/>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30" fillId="0" borderId="0" xfId="0" applyFont="1" applyAlignment="1">
      <alignment horizontal="left" vertical="center"/>
    </xf>
    <xf numFmtId="0" fontId="8" fillId="2" borderId="43" xfId="5" applyFont="1" applyFill="1" applyBorder="1" applyAlignment="1">
      <alignment horizontal="left" wrapText="1"/>
    </xf>
    <xf numFmtId="0" fontId="8" fillId="2" borderId="44" xfId="5" applyFont="1" applyFill="1" applyBorder="1" applyAlignment="1">
      <alignment horizontal="left" wrapText="1"/>
    </xf>
    <xf numFmtId="0" fontId="8" fillId="2" borderId="45" xfId="5" applyFont="1" applyFill="1" applyBorder="1" applyAlignment="1">
      <alignment horizontal="left" wrapText="1"/>
    </xf>
    <xf numFmtId="0" fontId="8" fillId="2" borderId="1" xfId="5" applyFont="1" applyFill="1" applyBorder="1" applyAlignment="1">
      <alignment horizontal="left" wrapText="1"/>
    </xf>
    <xf numFmtId="0" fontId="8" fillId="2" borderId="15" xfId="5" applyFont="1" applyFill="1" applyBorder="1" applyAlignment="1">
      <alignment horizontal="left" wrapText="1"/>
    </xf>
    <xf numFmtId="0" fontId="8" fillId="2" borderId="42" xfId="5" applyFont="1" applyFill="1" applyBorder="1" applyAlignment="1">
      <alignment horizontal="left" wrapText="1"/>
    </xf>
    <xf numFmtId="0" fontId="12" fillId="2" borderId="15" xfId="2" applyFont="1" applyFill="1" applyBorder="1" applyAlignment="1">
      <alignment horizontal="center" vertical="center" wrapText="1"/>
    </xf>
    <xf numFmtId="0" fontId="12" fillId="2" borderId="42" xfId="2" applyFont="1" applyFill="1" applyBorder="1" applyAlignment="1">
      <alignment horizontal="center" vertical="center" wrapText="1"/>
    </xf>
    <xf numFmtId="0" fontId="18" fillId="2" borderId="39" xfId="2" applyFont="1" applyFill="1" applyBorder="1" applyAlignment="1">
      <alignment horizontal="center" vertical="center" wrapText="1"/>
    </xf>
    <xf numFmtId="0" fontId="18" fillId="2" borderId="40" xfId="2" applyFont="1" applyFill="1" applyBorder="1" applyAlignment="1">
      <alignment horizontal="center" vertical="center" wrapText="1"/>
    </xf>
    <xf numFmtId="0" fontId="18" fillId="2" borderId="41" xfId="2" applyFont="1" applyFill="1" applyBorder="1" applyAlignment="1">
      <alignment horizontal="center" vertical="center" wrapText="1"/>
    </xf>
    <xf numFmtId="0" fontId="8" fillId="2" borderId="25" xfId="5" applyFont="1" applyFill="1" applyBorder="1" applyAlignment="1">
      <alignment horizontal="left" wrapText="1"/>
    </xf>
    <xf numFmtId="0" fontId="8" fillId="2" borderId="26" xfId="5" applyFont="1" applyFill="1" applyBorder="1" applyAlignment="1">
      <alignment horizontal="left" wrapText="1"/>
    </xf>
    <xf numFmtId="0" fontId="18" fillId="2" borderId="27" xfId="2" applyFont="1" applyFill="1" applyBorder="1" applyAlignment="1">
      <alignment horizontal="center" vertical="center" wrapText="1"/>
    </xf>
    <xf numFmtId="0" fontId="32" fillId="8" borderId="21" xfId="0" applyFont="1" applyFill="1" applyBorder="1" applyAlignment="1">
      <alignment horizontal="left" vertical="top" wrapText="1"/>
    </xf>
    <xf numFmtId="0" fontId="35" fillId="5" borderId="2" xfId="0" applyFont="1" applyFill="1" applyBorder="1" applyAlignment="1">
      <alignment horizontal="left"/>
    </xf>
    <xf numFmtId="0" fontId="35" fillId="5" borderId="2" xfId="0" applyFont="1" applyFill="1" applyBorder="1" applyAlignment="1">
      <alignment horizontal="left" vertical="center"/>
    </xf>
    <xf numFmtId="0" fontId="7" fillId="5" borderId="2" xfId="0" applyFont="1" applyFill="1" applyBorder="1" applyAlignment="1">
      <alignment horizontal="left" vertical="center"/>
    </xf>
    <xf numFmtId="0" fontId="36" fillId="0" borderId="0" xfId="0" applyFont="1"/>
    <xf numFmtId="164" fontId="37" fillId="11" borderId="4" xfId="0" applyNumberFormat="1" applyFont="1" applyFill="1" applyBorder="1" applyAlignment="1">
      <alignment horizontal="left" vertical="center"/>
    </xf>
    <xf numFmtId="0" fontId="37" fillId="11" borderId="5" xfId="0" applyFont="1" applyFill="1" applyBorder="1" applyAlignment="1">
      <alignment horizontal="left" vertical="center"/>
    </xf>
    <xf numFmtId="0" fontId="9" fillId="11" borderId="5" xfId="0" applyFont="1" applyFill="1" applyBorder="1" applyAlignment="1">
      <alignment horizontal="left" vertical="center"/>
    </xf>
    <xf numFmtId="0" fontId="37" fillId="11" borderId="6" xfId="0" applyFont="1" applyFill="1" applyBorder="1" applyAlignment="1">
      <alignment horizontal="left" vertical="center"/>
    </xf>
    <xf numFmtId="0" fontId="8" fillId="2" borderId="1" xfId="0" applyFont="1" applyFill="1" applyBorder="1" applyAlignment="1">
      <alignment horizontal="left"/>
    </xf>
    <xf numFmtId="0" fontId="8" fillId="2" borderId="3" xfId="0" applyFont="1" applyFill="1" applyBorder="1" applyAlignment="1">
      <alignment horizontal="left"/>
    </xf>
    <xf numFmtId="0" fontId="7" fillId="2" borderId="1" xfId="0" applyFont="1" applyFill="1" applyBorder="1" applyAlignment="1">
      <alignment horizontal="left"/>
    </xf>
    <xf numFmtId="0" fontId="7" fillId="2" borderId="3" xfId="0" applyFont="1" applyFill="1" applyBorder="1" applyAlignment="1">
      <alignment horizontal="left"/>
    </xf>
    <xf numFmtId="0" fontId="8" fillId="2" borderId="1" xfId="4" applyFont="1" applyFill="1" applyBorder="1" applyAlignment="1">
      <alignment vertical="top" wrapText="1"/>
    </xf>
    <xf numFmtId="1" fontId="37" fillId="12" borderId="4" xfId="0" applyNumberFormat="1" applyFont="1" applyFill="1" applyBorder="1" applyAlignment="1">
      <alignment horizontal="center" vertical="center"/>
    </xf>
    <xf numFmtId="0" fontId="37" fillId="3" borderId="5" xfId="0" applyNumberFormat="1" applyFont="1" applyFill="1" applyBorder="1" applyAlignment="1">
      <alignment horizontal="center"/>
    </xf>
    <xf numFmtId="0" fontId="37" fillId="3" borderId="5" xfId="0" applyNumberFormat="1" applyFont="1" applyFill="1" applyBorder="1" applyAlignment="1">
      <alignment horizontal="center" wrapText="1"/>
    </xf>
    <xf numFmtId="0" fontId="9" fillId="3" borderId="51" xfId="0" applyNumberFormat="1" applyFont="1" applyFill="1" applyBorder="1" applyAlignment="1">
      <alignment horizontal="center"/>
    </xf>
    <xf numFmtId="0" fontId="37" fillId="3" borderId="52" xfId="0" applyNumberFormat="1" applyFont="1" applyFill="1" applyBorder="1" applyAlignment="1">
      <alignment horizontal="center" wrapText="1"/>
    </xf>
    <xf numFmtId="0" fontId="39" fillId="0" borderId="0" xfId="0" applyFont="1"/>
    <xf numFmtId="0" fontId="8" fillId="2" borderId="15" xfId="4" applyFont="1" applyFill="1" applyBorder="1" applyAlignment="1">
      <alignment vertical="top" wrapText="1"/>
    </xf>
    <xf numFmtId="0" fontId="8" fillId="2" borderId="3" xfId="4" applyFont="1" applyFill="1" applyBorder="1" applyAlignment="1">
      <alignment vertical="top" wrapText="1"/>
    </xf>
    <xf numFmtId="0" fontId="37" fillId="12" borderId="5" xfId="0" applyFont="1" applyFill="1" applyBorder="1" applyAlignment="1">
      <alignment horizontal="center" vertical="center"/>
    </xf>
    <xf numFmtId="0" fontId="37" fillId="12" borderId="51" xfId="0" applyFont="1" applyFill="1" applyBorder="1" applyAlignment="1">
      <alignment horizontal="center" vertical="center"/>
    </xf>
    <xf numFmtId="0" fontId="9" fillId="12" borderId="6" xfId="0" applyFont="1" applyFill="1" applyBorder="1" applyAlignment="1">
      <alignment horizontal="center" vertical="center"/>
    </xf>
    <xf numFmtId="0" fontId="40" fillId="2" borderId="13" xfId="5" applyFont="1" applyFill="1" applyBorder="1" applyAlignment="1">
      <alignment horizontal="left" wrapText="1"/>
    </xf>
    <xf numFmtId="0" fontId="41" fillId="2" borderId="2" xfId="0" applyFont="1" applyFill="1" applyBorder="1" applyAlignment="1">
      <alignment horizontal="center" vertical="center" wrapText="1"/>
    </xf>
    <xf numFmtId="0" fontId="42" fillId="2" borderId="15" xfId="2" applyFont="1" applyFill="1" applyBorder="1" applyAlignment="1">
      <alignment horizontal="center" vertical="center" wrapText="1"/>
    </xf>
    <xf numFmtId="0" fontId="42" fillId="2" borderId="1" xfId="2" applyFont="1" applyFill="1" applyBorder="1" applyAlignment="1">
      <alignment horizontal="center" vertical="center" wrapText="1"/>
    </xf>
    <xf numFmtId="0" fontId="37" fillId="3" borderId="2" xfId="5" applyFont="1" applyFill="1" applyBorder="1" applyAlignment="1">
      <alignment horizontal="center" vertical="center" wrapText="1"/>
    </xf>
    <xf numFmtId="0" fontId="37" fillId="3" borderId="14" xfId="5" applyFont="1" applyFill="1" applyBorder="1" applyAlignment="1">
      <alignment horizontal="center"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System%20Test%20Case_v1.0_JP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テスト報告"/>
      <sheetName val="テスト項目一覧"/>
      <sheetName val="Calculate"/>
      <sheetName val="Message Rules"/>
      <sheetName val="Common"/>
      <sheetName val="Display Homepage"/>
      <sheetName val="Account management"/>
      <sheetName val="Create Edit Project"/>
      <sheetName val="Project Detail"/>
      <sheetName val="Back Project"/>
      <sheetName val="Project management"/>
      <sheetName val="Discover"/>
      <sheetName val="Statistic"/>
      <sheetName val="Message"/>
      <sheetName val="Admin Module"/>
    </sheetNames>
    <sheetDataSet>
      <sheetData sheetId="0">
        <row r="4">
          <cell r="C4" t="str">
            <v>Dandelion</v>
          </cell>
        </row>
        <row r="5">
          <cell r="C5" t="str">
            <v>DDL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B17" sqref="B17"/>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92" t="s">
        <v>1192</v>
      </c>
      <c r="D2" s="192"/>
      <c r="E2" s="192"/>
      <c r="F2" s="192"/>
      <c r="G2" s="192"/>
    </row>
    <row r="3" spans="1:7">
      <c r="B3" s="6"/>
      <c r="C3" s="7"/>
      <c r="F3" s="8"/>
    </row>
    <row r="4" spans="1:7" ht="14.25" customHeight="1">
      <c r="B4" s="216" t="s">
        <v>1193</v>
      </c>
      <c r="C4" s="193" t="s">
        <v>32</v>
      </c>
      <c r="D4" s="193"/>
      <c r="E4" s="193"/>
      <c r="F4" s="216" t="s">
        <v>1194</v>
      </c>
      <c r="G4" s="9" t="s">
        <v>33</v>
      </c>
    </row>
    <row r="5" spans="1:7" ht="14.25" customHeight="1">
      <c r="B5" s="216" t="s">
        <v>1195</v>
      </c>
      <c r="C5" s="193" t="s">
        <v>35</v>
      </c>
      <c r="D5" s="193"/>
      <c r="E5" s="193"/>
      <c r="F5" s="216" t="s">
        <v>1196</v>
      </c>
      <c r="G5" s="9" t="s">
        <v>34</v>
      </c>
    </row>
    <row r="6" spans="1:7" ht="15.75" customHeight="1">
      <c r="B6" s="217" t="s">
        <v>1197</v>
      </c>
      <c r="C6" s="194" t="str">
        <f>C5&amp;"_"&amp;"System Test Case"&amp;"_"&amp;"v1.0"</f>
        <v>DDL_System Test Case_v1.0</v>
      </c>
      <c r="D6" s="194"/>
      <c r="E6" s="194"/>
      <c r="F6" s="216" t="s">
        <v>1198</v>
      </c>
      <c r="G6" s="63">
        <v>42295</v>
      </c>
    </row>
    <row r="7" spans="1:7" ht="13.5" customHeight="1">
      <c r="B7" s="218"/>
      <c r="C7" s="194"/>
      <c r="D7" s="194"/>
      <c r="E7" s="194"/>
      <c r="F7" s="216" t="s">
        <v>1199</v>
      </c>
      <c r="G7" s="10" t="s">
        <v>9</v>
      </c>
    </row>
    <row r="8" spans="1:7">
      <c r="B8" s="1"/>
      <c r="C8" s="11"/>
      <c r="D8" s="12"/>
      <c r="E8" s="12"/>
      <c r="F8" s="12"/>
      <c r="G8" s="13"/>
    </row>
    <row r="9" spans="1:7">
      <c r="B9" s="1"/>
      <c r="C9" s="14"/>
      <c r="D9" s="14"/>
      <c r="E9" s="14"/>
      <c r="F9" s="14"/>
    </row>
    <row r="10" spans="1:7">
      <c r="B10" s="219" t="s">
        <v>1200</v>
      </c>
    </row>
    <row r="11" spans="1:7" s="15" customFormat="1">
      <c r="B11" s="220" t="s">
        <v>1201</v>
      </c>
      <c r="C11" s="221" t="s">
        <v>1199</v>
      </c>
      <c r="D11" s="221" t="s">
        <v>1202</v>
      </c>
      <c r="E11" s="222" t="s">
        <v>1203</v>
      </c>
      <c r="F11" s="221" t="s">
        <v>1204</v>
      </c>
      <c r="G11" s="223" t="s">
        <v>1205</v>
      </c>
    </row>
    <row r="12" spans="1:7" s="16" customFormat="1" ht="21.75" customHeight="1">
      <c r="B12" s="64">
        <v>42295</v>
      </c>
      <c r="C12" s="65" t="s">
        <v>9</v>
      </c>
      <c r="D12" s="66"/>
      <c r="E12" s="66" t="s">
        <v>10</v>
      </c>
      <c r="F12" s="19"/>
      <c r="G12" s="20"/>
    </row>
    <row r="13" spans="1:7" s="16" customFormat="1" ht="21.75" customHeight="1">
      <c r="B13" s="64"/>
      <c r="C13" s="65"/>
      <c r="D13" s="18"/>
      <c r="E13" s="66"/>
      <c r="F13" s="18"/>
      <c r="G13" s="22"/>
    </row>
    <row r="14" spans="1:7" s="16" customFormat="1" ht="19.5" customHeight="1">
      <c r="B14" s="64"/>
      <c r="C14" s="65"/>
      <c r="D14" s="18"/>
      <c r="E14" s="18"/>
      <c r="G14" s="22"/>
    </row>
    <row r="15" spans="1:7" s="16" customFormat="1" ht="21.75" customHeight="1">
      <c r="B15" s="21"/>
      <c r="C15" s="17"/>
      <c r="D15" s="18"/>
      <c r="E15" s="18"/>
      <c r="F15" s="18"/>
      <c r="G15" s="22"/>
    </row>
    <row r="16" spans="1:7" s="16" customFormat="1" ht="19.5" customHeight="1">
      <c r="B16" s="21"/>
      <c r="C16" s="17"/>
      <c r="D16" s="18"/>
      <c r="E16" s="18"/>
      <c r="F16" s="18"/>
      <c r="G16" s="22"/>
    </row>
    <row r="17" spans="2:7" s="16" customFormat="1" ht="21.75" customHeight="1">
      <c r="B17" s="21"/>
      <c r="C17" s="17"/>
      <c r="D17" s="18"/>
      <c r="E17" s="18"/>
      <c r="F17" s="18"/>
      <c r="G17" s="22"/>
    </row>
    <row r="18" spans="2:7" s="16" customFormat="1" ht="19.5" customHeight="1">
      <c r="B18" s="23"/>
      <c r="C18" s="24"/>
      <c r="D18" s="25"/>
      <c r="E18" s="25"/>
      <c r="F18" s="25"/>
      <c r="G18" s="26"/>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2"/>
  <sheetViews>
    <sheetView zoomScale="85" zoomScaleNormal="85" workbookViewId="0">
      <selection activeCell="A10" sqref="A10:I10"/>
    </sheetView>
  </sheetViews>
  <sheetFormatPr defaultRowHeight="12.75"/>
  <cols>
    <col min="1" max="1" width="17.375" style="78" customWidth="1"/>
    <col min="2" max="2" width="46.75" style="78" customWidth="1"/>
    <col min="3" max="3" width="34.375" style="78" customWidth="1"/>
    <col min="4" max="4" width="31.625" style="78" customWidth="1"/>
    <col min="5" max="5" width="16.5" style="78" customWidth="1"/>
    <col min="6" max="6" width="15.625" style="78" customWidth="1"/>
    <col min="7" max="7" width="14.75" style="78" customWidth="1"/>
    <col min="8" max="8" width="9" style="81"/>
    <col min="9" max="9" width="16.5" style="78" customWidth="1"/>
    <col min="10" max="10" width="9.375" style="80" hidden="1" customWidth="1"/>
    <col min="11" max="11" width="9" style="78" customWidth="1"/>
    <col min="12" max="16" width="9" style="78"/>
    <col min="17" max="17" width="0" style="78" hidden="1" customWidth="1"/>
    <col min="18" max="16384" width="9" style="78"/>
  </cols>
  <sheetData>
    <row r="1" spans="1:257" ht="13.5" thickBot="1">
      <c r="A1" s="98" t="s">
        <v>11</v>
      </c>
      <c r="B1" s="67"/>
      <c r="C1" s="67"/>
      <c r="D1" s="67"/>
      <c r="E1" s="67"/>
      <c r="F1" s="67"/>
      <c r="G1" s="67"/>
      <c r="H1" s="68"/>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row>
    <row r="2" spans="1:257" ht="15">
      <c r="A2" s="240" t="s">
        <v>1226</v>
      </c>
      <c r="B2" s="212" t="s">
        <v>543</v>
      </c>
      <c r="C2" s="212"/>
      <c r="D2" s="212"/>
      <c r="E2" s="212"/>
      <c r="F2" s="212"/>
      <c r="G2" s="212"/>
      <c r="H2" s="70"/>
      <c r="I2" s="69"/>
      <c r="J2" s="69" t="s">
        <v>1</v>
      </c>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row>
    <row r="3" spans="1:257" ht="15">
      <c r="A3" s="240" t="s">
        <v>1227</v>
      </c>
      <c r="B3" s="212" t="s">
        <v>673</v>
      </c>
      <c r="C3" s="212"/>
      <c r="D3" s="212"/>
      <c r="E3" s="212"/>
      <c r="F3" s="212"/>
      <c r="G3" s="212"/>
      <c r="H3" s="70"/>
      <c r="I3" s="69"/>
      <c r="J3" s="69" t="s">
        <v>2</v>
      </c>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row>
    <row r="4" spans="1:257" ht="15">
      <c r="A4" s="240" t="s">
        <v>1228</v>
      </c>
      <c r="B4" s="213" t="s">
        <v>33</v>
      </c>
      <c r="C4" s="213"/>
      <c r="D4" s="213"/>
      <c r="E4" s="213"/>
      <c r="F4" s="213"/>
      <c r="G4" s="213"/>
      <c r="H4" s="70"/>
      <c r="I4" s="69"/>
      <c r="J4" s="71"/>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row>
    <row r="5" spans="1:257" ht="15" customHeight="1">
      <c r="A5" s="240" t="s">
        <v>1229</v>
      </c>
      <c r="B5" s="241" t="s">
        <v>1215</v>
      </c>
      <c r="C5" s="241" t="s">
        <v>1230</v>
      </c>
      <c r="D5" s="242" t="s">
        <v>4</v>
      </c>
      <c r="E5" s="243" t="s">
        <v>1231</v>
      </c>
      <c r="F5" s="207"/>
      <c r="G5" s="208"/>
      <c r="H5" s="72"/>
      <c r="I5" s="69"/>
      <c r="J5" s="69" t="s">
        <v>5</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row>
    <row r="6" spans="1:257" ht="13.5" thickBot="1">
      <c r="A6" s="74">
        <f>COUNTIF(F12:G112,"Pass")</f>
        <v>0</v>
      </c>
      <c r="B6" s="75">
        <f>COUNTIF(F12:G112,"Fail")</f>
        <v>0</v>
      </c>
      <c r="C6" s="75">
        <f>E6-D6-B6-A6</f>
        <v>40</v>
      </c>
      <c r="D6" s="76">
        <f>COUNTIF(F12:G112,"N/A")</f>
        <v>0</v>
      </c>
      <c r="E6" s="214">
        <f>COUNTA(A12:A112)*2</f>
        <v>40</v>
      </c>
      <c r="F6" s="214"/>
      <c r="G6" s="214"/>
      <c r="H6" s="72"/>
      <c r="I6" s="69"/>
      <c r="J6" s="69" t="s">
        <v>4</v>
      </c>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row>
    <row r="7" spans="1:257">
      <c r="A7" s="173"/>
      <c r="B7" s="173"/>
      <c r="C7" s="173"/>
      <c r="D7" s="173"/>
      <c r="E7" s="174"/>
      <c r="F7" s="174"/>
      <c r="G7" s="174"/>
      <c r="H7" s="72"/>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row>
    <row r="8" spans="1:257">
      <c r="A8" s="173"/>
      <c r="B8" s="173"/>
      <c r="C8" s="173"/>
      <c r="D8" s="173"/>
      <c r="E8" s="174"/>
      <c r="F8" s="174"/>
      <c r="G8" s="174"/>
      <c r="H8" s="72"/>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row>
    <row r="9" spans="1:257">
      <c r="A9" s="69"/>
      <c r="B9" s="69"/>
      <c r="C9" s="69"/>
      <c r="D9" s="77"/>
      <c r="E9" s="77"/>
      <c r="F9" s="77"/>
      <c r="G9" s="77"/>
      <c r="H9" s="72"/>
      <c r="I9" s="72"/>
      <c r="J9" s="73"/>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7" customHeight="1">
      <c r="A10" s="41" t="s">
        <v>6</v>
      </c>
      <c r="B10" s="244" t="s">
        <v>1232</v>
      </c>
      <c r="C10" s="244" t="s">
        <v>1233</v>
      </c>
      <c r="D10" s="244" t="s">
        <v>1234</v>
      </c>
      <c r="E10" s="42" t="s">
        <v>1235</v>
      </c>
      <c r="F10" s="42" t="s">
        <v>534</v>
      </c>
      <c r="G10" s="42" t="s">
        <v>533</v>
      </c>
      <c r="H10" s="245" t="s">
        <v>1236</v>
      </c>
      <c r="I10" s="244" t="s">
        <v>1237</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row>
    <row r="11" spans="1:257" ht="14.25" customHeight="1">
      <c r="A11" s="133"/>
      <c r="B11" s="133" t="s">
        <v>543</v>
      </c>
      <c r="C11" s="134"/>
      <c r="D11" s="134"/>
      <c r="E11" s="134"/>
      <c r="F11" s="134"/>
      <c r="G11" s="134"/>
      <c r="H11" s="134"/>
      <c r="I11" s="135"/>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row>
    <row r="12" spans="1:257" ht="14.25" customHeight="1">
      <c r="A12" s="85" t="str">
        <f>IF(OR(B12&lt;&gt;"",D12&lt;E11&gt;""),"["&amp;TEXT($B$2,"##")&amp;"-"&amp;TEXT(ROW()-10,"##")&amp;"]","")</f>
        <v>[Back Project-2]</v>
      </c>
      <c r="B12" s="86" t="s">
        <v>652</v>
      </c>
      <c r="C12" s="86" t="s">
        <v>653</v>
      </c>
      <c r="D12" s="86" t="s">
        <v>654</v>
      </c>
      <c r="E12" s="92"/>
      <c r="F12" s="86"/>
      <c r="G12" s="86"/>
      <c r="H12" s="93"/>
      <c r="I12" s="179"/>
      <c r="J12" s="78"/>
    </row>
    <row r="13" spans="1:257" ht="14.25" customHeight="1">
      <c r="A13" s="85" t="str">
        <f t="shared" ref="A13:A18" si="0">IF(OR(B13&lt;&gt;"",D13&lt;E12&gt;""),"["&amp;TEXT($B$2,"##")&amp;"-"&amp;TEXT(ROW()-10,"##")&amp;"]","")</f>
        <v>[Back Project-3]</v>
      </c>
      <c r="B13" s="86" t="s">
        <v>652</v>
      </c>
      <c r="C13" s="86" t="s">
        <v>653</v>
      </c>
      <c r="D13" s="86" t="s">
        <v>654</v>
      </c>
      <c r="E13" s="92"/>
      <c r="F13" s="86"/>
      <c r="G13" s="86"/>
      <c r="H13" s="93"/>
      <c r="I13" s="179"/>
      <c r="J13" s="78"/>
    </row>
    <row r="14" spans="1:257" ht="14.25" customHeight="1">
      <c r="A14" s="85" t="str">
        <f>IF(OR(B14&lt;&gt;"",D14&lt;E11&gt;""),"["&amp;TEXT($B$2,"##")&amp;"-"&amp;TEXT(ROW()-10,"##")&amp;"]","")</f>
        <v>[Back Project-4]</v>
      </c>
      <c r="B14" s="86" t="s">
        <v>1121</v>
      </c>
      <c r="C14" s="86" t="s">
        <v>1123</v>
      </c>
      <c r="D14" s="86" t="s">
        <v>1122</v>
      </c>
      <c r="E14" s="92"/>
      <c r="F14" s="86"/>
      <c r="G14" s="86"/>
      <c r="H14" s="93"/>
      <c r="I14" s="179"/>
      <c r="J14" s="78"/>
    </row>
    <row r="15" spans="1:257" ht="14.25" customHeight="1">
      <c r="A15" s="85" t="str">
        <f>IF(OR(B15&lt;&gt;"",D15&lt;E12&gt;""),"["&amp;TEXT($B$2,"##")&amp;"-"&amp;TEXT(ROW()-10,"##")&amp;"]","")</f>
        <v>[Back Project-5]</v>
      </c>
      <c r="B15" s="86" t="s">
        <v>1121</v>
      </c>
      <c r="C15" s="86" t="s">
        <v>655</v>
      </c>
      <c r="D15" s="86" t="s">
        <v>1122</v>
      </c>
      <c r="E15" s="92"/>
      <c r="F15" s="86"/>
      <c r="G15" s="86"/>
      <c r="H15" s="93"/>
      <c r="I15" s="179"/>
      <c r="J15" s="78"/>
    </row>
    <row r="16" spans="1:257" ht="14.25" customHeight="1">
      <c r="A16" s="85" t="str">
        <f>IF(OR(B16&lt;&gt;"",D16&lt;E13&gt;""),"["&amp;TEXT($B$2,"##")&amp;"-"&amp;TEXT(ROW()-10,"##")&amp;"]","")</f>
        <v>[Back Project-6]</v>
      </c>
      <c r="B16" s="86" t="s">
        <v>657</v>
      </c>
      <c r="C16" s="86" t="s">
        <v>655</v>
      </c>
      <c r="D16" s="86" t="s">
        <v>656</v>
      </c>
      <c r="E16" s="92"/>
      <c r="F16" s="86"/>
      <c r="G16" s="86"/>
      <c r="H16" s="93"/>
      <c r="I16" s="179"/>
      <c r="J16" s="78"/>
    </row>
    <row r="17" spans="1:10" ht="14.25" customHeight="1">
      <c r="A17" s="85" t="str">
        <f t="shared" si="0"/>
        <v>[Back Project-7]</v>
      </c>
      <c r="B17" s="86" t="s">
        <v>658</v>
      </c>
      <c r="C17" s="86" t="s">
        <v>659</v>
      </c>
      <c r="D17" s="86" t="s">
        <v>1124</v>
      </c>
      <c r="E17" s="92"/>
      <c r="F17" s="86"/>
      <c r="G17" s="86"/>
      <c r="H17" s="93"/>
      <c r="I17" s="179"/>
      <c r="J17" s="78"/>
    </row>
    <row r="18" spans="1:10" ht="14.25" customHeight="1">
      <c r="A18" s="85" t="str">
        <f t="shared" si="0"/>
        <v>[Back Project-8]</v>
      </c>
      <c r="B18" s="86" t="s">
        <v>660</v>
      </c>
      <c r="C18" s="86" t="s">
        <v>662</v>
      </c>
      <c r="D18" s="86" t="s">
        <v>661</v>
      </c>
      <c r="E18" s="97"/>
      <c r="F18" s="86"/>
      <c r="G18" s="86"/>
      <c r="H18" s="93"/>
      <c r="I18" s="95"/>
      <c r="J18" s="78"/>
    </row>
    <row r="19" spans="1:10" ht="14.25" customHeight="1">
      <c r="A19" s="85" t="str">
        <f t="shared" ref="A19:A20" si="1">IF(OR(B19&lt;&gt;"",D19&lt;E18&gt;""),"["&amp;TEXT($B$2,"##")&amp;"-"&amp;TEXT(ROW()-10,"##")&amp;"]","")</f>
        <v>[Back Project-9]</v>
      </c>
      <c r="B19" s="86" t="s">
        <v>663</v>
      </c>
      <c r="C19" s="86" t="s">
        <v>664</v>
      </c>
      <c r="D19" s="86" t="s">
        <v>665</v>
      </c>
      <c r="E19" s="97"/>
      <c r="F19" s="86"/>
      <c r="G19" s="86"/>
      <c r="H19" s="93"/>
      <c r="I19" s="95"/>
      <c r="J19" s="78"/>
    </row>
    <row r="20" spans="1:10" ht="14.25" customHeight="1">
      <c r="A20" s="85" t="str">
        <f t="shared" si="1"/>
        <v>[Back Project-10]</v>
      </c>
      <c r="B20" s="86" t="s">
        <v>1127</v>
      </c>
      <c r="C20" s="86" t="s">
        <v>1125</v>
      </c>
      <c r="D20" s="86" t="s">
        <v>1126</v>
      </c>
      <c r="E20" s="97"/>
      <c r="F20" s="86"/>
      <c r="G20" s="86"/>
      <c r="H20" s="93"/>
      <c r="I20" s="95"/>
      <c r="J20" s="78"/>
    </row>
    <row r="21" spans="1:10" ht="14.25" customHeight="1">
      <c r="A21" s="146"/>
      <c r="B21" s="146" t="s">
        <v>651</v>
      </c>
      <c r="C21" s="146"/>
      <c r="D21" s="146"/>
      <c r="E21" s="146"/>
      <c r="F21" s="146"/>
      <c r="G21" s="146"/>
      <c r="H21" s="146"/>
      <c r="I21" s="178"/>
      <c r="J21" s="78"/>
    </row>
    <row r="22" spans="1:10" ht="14.25" customHeight="1">
      <c r="A22" s="85" t="str">
        <f t="shared" ref="A22:A32" si="2">IF(OR(B22&lt;&gt;"",D22&lt;E21&gt;""),"["&amp;TEXT($B$2,"##")&amp;"-"&amp;TEXT(ROW()-10,"##")&amp;"]","")</f>
        <v>[Back Project-12]</v>
      </c>
      <c r="B22" s="86" t="s">
        <v>666</v>
      </c>
      <c r="C22" s="86" t="s">
        <v>667</v>
      </c>
      <c r="D22" s="86" t="s">
        <v>668</v>
      </c>
      <c r="E22" s="147"/>
      <c r="F22" s="86"/>
      <c r="G22" s="86"/>
      <c r="H22" s="93"/>
      <c r="I22" s="180"/>
      <c r="J22" s="78"/>
    </row>
    <row r="23" spans="1:10" ht="14.25" customHeight="1">
      <c r="A23" s="85" t="str">
        <f t="shared" si="2"/>
        <v>[Back Project-13]</v>
      </c>
      <c r="B23" s="86" t="s">
        <v>687</v>
      </c>
      <c r="C23" s="86" t="s">
        <v>667</v>
      </c>
      <c r="D23" s="86" t="s">
        <v>672</v>
      </c>
      <c r="E23" s="147"/>
      <c r="F23" s="86"/>
      <c r="G23" s="86"/>
      <c r="H23" s="93"/>
      <c r="I23" s="180"/>
      <c r="J23" s="78"/>
    </row>
    <row r="24" spans="1:10" ht="14.25" customHeight="1">
      <c r="A24" s="85" t="str">
        <f t="shared" si="2"/>
        <v>[Back Project-14]</v>
      </c>
      <c r="B24" s="99" t="s">
        <v>693</v>
      </c>
      <c r="C24" s="99" t="s">
        <v>680</v>
      </c>
      <c r="D24" s="99" t="s">
        <v>674</v>
      </c>
      <c r="E24" s="147"/>
      <c r="F24" s="86"/>
      <c r="G24" s="86"/>
      <c r="H24" s="93"/>
      <c r="I24" s="180"/>
      <c r="J24" s="78"/>
    </row>
    <row r="25" spans="1:10" ht="14.25" customHeight="1">
      <c r="A25" s="85" t="str">
        <f t="shared" si="2"/>
        <v>[Back Project-15]</v>
      </c>
      <c r="B25" s="99" t="s">
        <v>692</v>
      </c>
      <c r="C25" s="99" t="s">
        <v>681</v>
      </c>
      <c r="D25" s="125" t="s">
        <v>682</v>
      </c>
      <c r="E25" s="147"/>
      <c r="F25" s="86"/>
      <c r="G25" s="86"/>
      <c r="H25" s="93"/>
      <c r="I25" s="180"/>
      <c r="J25" s="78"/>
    </row>
    <row r="26" spans="1:10" ht="14.25" customHeight="1">
      <c r="A26" s="85" t="str">
        <f t="shared" si="2"/>
        <v>[Back Project-16]</v>
      </c>
      <c r="B26" s="99" t="s">
        <v>691</v>
      </c>
      <c r="C26" s="99" t="s">
        <v>679</v>
      </c>
      <c r="D26" s="99" t="s">
        <v>675</v>
      </c>
      <c r="E26" s="147"/>
      <c r="F26" s="86"/>
      <c r="G26" s="86"/>
      <c r="H26" s="93"/>
      <c r="I26" s="180"/>
      <c r="J26" s="78"/>
    </row>
    <row r="27" spans="1:10" ht="14.25" customHeight="1">
      <c r="A27" s="85" t="str">
        <f t="shared" si="2"/>
        <v>[Back Project-17]</v>
      </c>
      <c r="B27" s="99" t="s">
        <v>690</v>
      </c>
      <c r="C27" s="99" t="s">
        <v>678</v>
      </c>
      <c r="D27" s="144" t="s">
        <v>675</v>
      </c>
      <c r="E27" s="147"/>
      <c r="F27" s="86"/>
      <c r="G27" s="86"/>
      <c r="H27" s="93"/>
      <c r="I27" s="180"/>
      <c r="J27" s="78"/>
    </row>
    <row r="28" spans="1:10" ht="14.25" customHeight="1">
      <c r="A28" s="85" t="str">
        <f t="shared" si="2"/>
        <v>[Back Project-18]</v>
      </c>
      <c r="B28" s="99" t="s">
        <v>689</v>
      </c>
      <c r="C28" s="99" t="s">
        <v>677</v>
      </c>
      <c r="D28" s="144" t="s">
        <v>676</v>
      </c>
      <c r="E28" s="147"/>
      <c r="F28" s="86"/>
      <c r="G28" s="86"/>
      <c r="H28" s="93"/>
      <c r="I28" s="180"/>
      <c r="J28" s="78"/>
    </row>
    <row r="29" spans="1:10" ht="14.25" customHeight="1">
      <c r="A29" s="85" t="str">
        <f>IF(OR(B29&lt;&gt;"",D29&lt;E28&gt;""),"["&amp;TEXT($B$2,"##")&amp;"-"&amp;TEXT(ROW()-10,"##")&amp;"]","")</f>
        <v>[Back Project-19]</v>
      </c>
      <c r="B29" s="99" t="s">
        <v>688</v>
      </c>
      <c r="C29" s="99" t="s">
        <v>683</v>
      </c>
      <c r="D29" s="157" t="s">
        <v>684</v>
      </c>
      <c r="E29" s="147"/>
      <c r="F29" s="86"/>
      <c r="G29" s="86"/>
      <c r="H29" s="93"/>
      <c r="I29" s="180"/>
      <c r="J29" s="78"/>
    </row>
    <row r="30" spans="1:10" ht="14.25" customHeight="1">
      <c r="A30" s="150" t="str">
        <f t="shared" si="2"/>
        <v>[Back Project-20]</v>
      </c>
      <c r="B30" s="86" t="s">
        <v>695</v>
      </c>
      <c r="C30" s="156" t="s">
        <v>696</v>
      </c>
      <c r="D30" s="158" t="s">
        <v>697</v>
      </c>
      <c r="E30" s="147"/>
      <c r="F30" s="86"/>
      <c r="G30" s="86"/>
      <c r="H30" s="93"/>
      <c r="I30" s="180"/>
      <c r="J30" s="78"/>
    </row>
    <row r="31" spans="1:10" ht="14.25" customHeight="1">
      <c r="A31" s="150" t="str">
        <f t="shared" si="2"/>
        <v>[Back Project-21]</v>
      </c>
      <c r="B31" s="84" t="s">
        <v>694</v>
      </c>
      <c r="C31" s="84" t="s">
        <v>685</v>
      </c>
      <c r="D31" s="143" t="s">
        <v>686</v>
      </c>
      <c r="E31" s="147"/>
      <c r="F31" s="86"/>
      <c r="G31" s="86"/>
      <c r="H31" s="93"/>
      <c r="I31" s="180"/>
      <c r="J31" s="78"/>
    </row>
    <row r="32" spans="1:10" ht="14.25" customHeight="1">
      <c r="A32" s="85" t="str">
        <f t="shared" si="2"/>
        <v>[Back Project-22]</v>
      </c>
      <c r="B32" s="86" t="s">
        <v>698</v>
      </c>
      <c r="C32" s="86" t="s">
        <v>699</v>
      </c>
      <c r="D32" s="154" t="s">
        <v>700</v>
      </c>
      <c r="E32" s="147"/>
      <c r="F32" s="86"/>
      <c r="G32" s="86"/>
      <c r="H32" s="93"/>
      <c r="I32" s="86"/>
      <c r="J32" s="78"/>
    </row>
  </sheetData>
  <mergeCells count="5">
    <mergeCell ref="B2:G2"/>
    <mergeCell ref="B3:G3"/>
    <mergeCell ref="B4:G4"/>
    <mergeCell ref="E5:G5"/>
    <mergeCell ref="E6:G6"/>
  </mergeCells>
  <dataValidations count="1">
    <dataValidation type="list" allowBlank="1" showErrorMessage="1" sqref="F12:G20 F22:G32">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6"/>
  <sheetViews>
    <sheetView zoomScale="70" zoomScaleNormal="70" workbookViewId="0">
      <selection activeCell="A10" sqref="A10:I10"/>
    </sheetView>
  </sheetViews>
  <sheetFormatPr defaultRowHeight="12.75"/>
  <cols>
    <col min="1" max="1" width="22.625" style="78" customWidth="1"/>
    <col min="2" max="2" width="46.75" style="78" customWidth="1"/>
    <col min="3" max="3" width="34.375" style="78" customWidth="1"/>
    <col min="4" max="4" width="31.625" style="78" customWidth="1"/>
    <col min="5" max="5" width="16.5" style="78" customWidth="1"/>
    <col min="6" max="6" width="15.625" style="78" customWidth="1"/>
    <col min="7" max="7" width="14.75" style="78" customWidth="1"/>
    <col min="8" max="8" width="9" style="81"/>
    <col min="9" max="9" width="16.5" style="78" customWidth="1"/>
    <col min="10" max="10" width="16.5" style="78" hidden="1" customWidth="1"/>
    <col min="11" max="14" width="16.5" style="78" customWidth="1"/>
    <col min="15" max="15" width="12.25" style="80" customWidth="1"/>
    <col min="16" max="16" width="3.75" style="78" hidden="1" customWidth="1"/>
    <col min="17" max="16384" width="9" style="78"/>
  </cols>
  <sheetData>
    <row r="1" spans="1:262" ht="13.5" thickBot="1">
      <c r="A1" s="98" t="s">
        <v>11</v>
      </c>
      <c r="B1" s="67"/>
      <c r="C1" s="67"/>
      <c r="D1" s="67"/>
      <c r="E1" s="67"/>
      <c r="F1" s="67"/>
      <c r="G1" s="67"/>
      <c r="H1" s="68"/>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row>
    <row r="2" spans="1:262" ht="15">
      <c r="A2" s="240" t="s">
        <v>1226</v>
      </c>
      <c r="B2" s="212" t="s">
        <v>701</v>
      </c>
      <c r="C2" s="212"/>
      <c r="D2" s="212"/>
      <c r="E2" s="212"/>
      <c r="F2" s="212"/>
      <c r="G2" s="212"/>
      <c r="H2" s="70"/>
      <c r="J2" s="69" t="s">
        <v>1</v>
      </c>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row>
    <row r="3" spans="1:262" ht="15">
      <c r="A3" s="240" t="s">
        <v>1227</v>
      </c>
      <c r="B3" s="212" t="s">
        <v>702</v>
      </c>
      <c r="C3" s="212"/>
      <c r="D3" s="212"/>
      <c r="E3" s="212"/>
      <c r="F3" s="212"/>
      <c r="G3" s="212"/>
      <c r="H3" s="70"/>
      <c r="J3" s="69" t="s">
        <v>2</v>
      </c>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row>
    <row r="4" spans="1:262" ht="15">
      <c r="A4" s="240" t="s">
        <v>1228</v>
      </c>
      <c r="B4" s="213" t="s">
        <v>33</v>
      </c>
      <c r="C4" s="213"/>
      <c r="D4" s="213"/>
      <c r="E4" s="213"/>
      <c r="F4" s="213"/>
      <c r="G4" s="213"/>
      <c r="H4" s="70"/>
      <c r="J4" s="71"/>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row>
    <row r="5" spans="1:262" ht="15" customHeight="1">
      <c r="A5" s="240" t="s">
        <v>1229</v>
      </c>
      <c r="B5" s="241" t="s">
        <v>1215</v>
      </c>
      <c r="C5" s="241" t="s">
        <v>1230</v>
      </c>
      <c r="D5" s="242" t="s">
        <v>4</v>
      </c>
      <c r="E5" s="243" t="s">
        <v>1231</v>
      </c>
      <c r="F5" s="207"/>
      <c r="G5" s="208"/>
      <c r="H5" s="72"/>
      <c r="J5" s="69" t="s">
        <v>5</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row>
    <row r="6" spans="1:262" ht="13.5" thickBot="1">
      <c r="A6" s="74">
        <f>COUNTIF(F11:G107,"Pass")</f>
        <v>0</v>
      </c>
      <c r="B6" s="75">
        <f>COUNTIF(F11:G107,"Fail")</f>
        <v>0</v>
      </c>
      <c r="C6" s="75">
        <f>E6-D6-B6-A6</f>
        <v>62</v>
      </c>
      <c r="D6" s="76">
        <f>COUNTIF(F11:G107,"N/A")</f>
        <v>0</v>
      </c>
      <c r="E6" s="214">
        <f>COUNTA(A11:A107)*2</f>
        <v>62</v>
      </c>
      <c r="F6" s="214"/>
      <c r="G6" s="214"/>
      <c r="H6" s="72"/>
      <c r="J6" s="69" t="s">
        <v>4</v>
      </c>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row>
    <row r="7" spans="1:262">
      <c r="A7" s="173"/>
      <c r="B7" s="173"/>
      <c r="C7" s="173"/>
      <c r="D7" s="173"/>
      <c r="E7" s="174"/>
      <c r="F7" s="174"/>
      <c r="G7" s="174"/>
      <c r="H7" s="72"/>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row>
    <row r="8" spans="1:262">
      <c r="A8" s="173"/>
      <c r="B8" s="173"/>
      <c r="C8" s="173"/>
      <c r="D8" s="173"/>
      <c r="E8" s="174"/>
      <c r="F8" s="174"/>
      <c r="G8" s="174"/>
      <c r="H8" s="72"/>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c r="IQ8" s="69"/>
      <c r="IR8" s="69"/>
      <c r="IS8" s="69"/>
      <c r="IT8" s="69"/>
      <c r="IU8" s="69"/>
    </row>
    <row r="9" spans="1:262">
      <c r="A9" s="69"/>
      <c r="B9" s="69"/>
      <c r="C9" s="69"/>
      <c r="D9" s="77"/>
      <c r="E9" s="77"/>
      <c r="F9" s="77"/>
      <c r="G9" s="77"/>
      <c r="H9" s="72"/>
      <c r="I9" s="72"/>
      <c r="J9" s="72"/>
      <c r="K9" s="72"/>
      <c r="L9" s="72"/>
      <c r="M9" s="72"/>
      <c r="N9" s="72"/>
      <c r="O9" s="73"/>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c r="IX9" s="69"/>
      <c r="IY9" s="69"/>
      <c r="IZ9" s="69"/>
      <c r="JA9" s="69"/>
      <c r="JB9" s="69"/>
    </row>
    <row r="10" spans="1:262" ht="30" customHeight="1">
      <c r="A10" s="41" t="s">
        <v>6</v>
      </c>
      <c r="B10" s="244" t="s">
        <v>1232</v>
      </c>
      <c r="C10" s="244" t="s">
        <v>1233</v>
      </c>
      <c r="D10" s="244" t="s">
        <v>1234</v>
      </c>
      <c r="E10" s="42" t="s">
        <v>1235</v>
      </c>
      <c r="F10" s="42" t="s">
        <v>534</v>
      </c>
      <c r="G10" s="42" t="s">
        <v>533</v>
      </c>
      <c r="H10" s="245" t="s">
        <v>1236</v>
      </c>
      <c r="I10" s="244" t="s">
        <v>1237</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c r="IQ10" s="69"/>
      <c r="IR10" s="69"/>
      <c r="IS10" s="69"/>
      <c r="IT10" s="69"/>
    </row>
    <row r="11" spans="1:262" ht="14.25" customHeight="1">
      <c r="A11" s="133"/>
      <c r="B11" s="133" t="s">
        <v>703</v>
      </c>
      <c r="C11" s="134"/>
      <c r="D11" s="134"/>
      <c r="E11" s="134"/>
      <c r="F11" s="134"/>
      <c r="G11" s="134"/>
      <c r="H11" s="134"/>
      <c r="I11" s="187"/>
      <c r="O11" s="78"/>
    </row>
    <row r="12" spans="1:262" ht="14.25" customHeight="1">
      <c r="A12" s="85" t="str">
        <f>IF(OR(B12&lt;&gt;"",D12&lt;E11&gt;""),"["&amp;TEXT($B$2,"##")&amp;"-"&amp;TEXT(ROW()-10,"##")&amp;"]","")</f>
        <v>[Project management-2]</v>
      </c>
      <c r="B12" s="86" t="s">
        <v>706</v>
      </c>
      <c r="C12" s="86" t="s">
        <v>753</v>
      </c>
      <c r="D12" s="86" t="s">
        <v>709</v>
      </c>
      <c r="E12" s="92"/>
      <c r="F12" s="86"/>
      <c r="G12" s="86"/>
      <c r="H12" s="93"/>
      <c r="I12" s="94"/>
      <c r="O12" s="78"/>
    </row>
    <row r="13" spans="1:262" ht="14.25" customHeight="1">
      <c r="A13" s="85" t="str">
        <f t="shared" ref="A13:A27" si="0">IF(OR(B13&lt;&gt;"",D13&lt;E12&gt;""),"["&amp;TEXT($B$2,"##")&amp;"-"&amp;TEXT(ROW()-10,"##")&amp;"]","")</f>
        <v>[Project management-3]</v>
      </c>
      <c r="B13" s="86" t="s">
        <v>708</v>
      </c>
      <c r="C13" s="86" t="s">
        <v>753</v>
      </c>
      <c r="D13" s="86" t="s">
        <v>707</v>
      </c>
      <c r="E13" s="92"/>
      <c r="F13" s="86"/>
      <c r="G13" s="86"/>
      <c r="H13" s="93"/>
      <c r="I13" s="94"/>
      <c r="O13" s="78"/>
    </row>
    <row r="14" spans="1:262" ht="14.25" customHeight="1">
      <c r="A14" s="85" t="str">
        <f t="shared" si="0"/>
        <v>[Project management-4]</v>
      </c>
      <c r="B14" s="86" t="s">
        <v>728</v>
      </c>
      <c r="C14" s="86" t="s">
        <v>753</v>
      </c>
      <c r="D14" s="86" t="s">
        <v>710</v>
      </c>
      <c r="E14" s="92"/>
      <c r="F14" s="86"/>
      <c r="G14" s="86"/>
      <c r="H14" s="93"/>
      <c r="I14" s="94"/>
      <c r="O14" s="78"/>
    </row>
    <row r="15" spans="1:262" ht="14.25" customHeight="1">
      <c r="A15" s="85" t="str">
        <f t="shared" si="0"/>
        <v>[Project management-5]</v>
      </c>
      <c r="B15" s="86" t="s">
        <v>712</v>
      </c>
      <c r="C15" s="86" t="s">
        <v>754</v>
      </c>
      <c r="D15" s="86" t="s">
        <v>716</v>
      </c>
      <c r="E15" s="92"/>
      <c r="F15" s="86"/>
      <c r="G15" s="86"/>
      <c r="H15" s="93"/>
      <c r="I15" s="94"/>
      <c r="O15" s="78"/>
    </row>
    <row r="16" spans="1:262" ht="14.25" customHeight="1">
      <c r="A16" s="85" t="str">
        <f t="shared" si="0"/>
        <v>[Project management-6]</v>
      </c>
      <c r="B16" s="86" t="s">
        <v>711</v>
      </c>
      <c r="C16" s="86" t="s">
        <v>755</v>
      </c>
      <c r="D16" s="86" t="s">
        <v>715</v>
      </c>
      <c r="E16" s="92"/>
      <c r="F16" s="86"/>
      <c r="G16" s="86"/>
      <c r="H16" s="93"/>
      <c r="I16" s="94"/>
      <c r="O16" s="78"/>
    </row>
    <row r="17" spans="1:254" ht="14.25" customHeight="1">
      <c r="A17" s="85" t="str">
        <f t="shared" si="0"/>
        <v>[Project management-7]</v>
      </c>
      <c r="B17" s="86" t="s">
        <v>713</v>
      </c>
      <c r="C17" s="86" t="s">
        <v>756</v>
      </c>
      <c r="D17" s="86" t="s">
        <v>717</v>
      </c>
      <c r="E17" s="92"/>
      <c r="F17" s="86"/>
      <c r="G17" s="86"/>
      <c r="H17" s="93"/>
      <c r="I17" s="94"/>
      <c r="O17" s="78"/>
    </row>
    <row r="18" spans="1:254" ht="14.25" customHeight="1">
      <c r="A18" s="85" t="str">
        <f t="shared" si="0"/>
        <v>[Project management-8]</v>
      </c>
      <c r="B18" s="86" t="s">
        <v>720</v>
      </c>
      <c r="C18" s="86" t="s">
        <v>754</v>
      </c>
      <c r="D18" s="86" t="s">
        <v>716</v>
      </c>
      <c r="E18" s="92"/>
      <c r="F18" s="86"/>
      <c r="G18" s="86"/>
      <c r="H18" s="93"/>
      <c r="I18" s="94"/>
      <c r="O18" s="78"/>
    </row>
    <row r="19" spans="1:254" ht="14.25" customHeight="1">
      <c r="A19" s="85" t="str">
        <f t="shared" si="0"/>
        <v>[Project management-9]</v>
      </c>
      <c r="B19" s="86" t="s">
        <v>734</v>
      </c>
      <c r="C19" s="86" t="s">
        <v>757</v>
      </c>
      <c r="D19" s="86" t="s">
        <v>738</v>
      </c>
      <c r="E19" s="92"/>
      <c r="F19" s="86"/>
      <c r="G19" s="86"/>
      <c r="H19" s="93"/>
      <c r="I19" s="94"/>
      <c r="O19" s="78"/>
    </row>
    <row r="20" spans="1:254" ht="14.25" customHeight="1">
      <c r="A20" s="85" t="str">
        <f t="shared" si="0"/>
        <v>[Project management-10]</v>
      </c>
      <c r="B20" s="86" t="s">
        <v>735</v>
      </c>
      <c r="C20" s="86" t="s">
        <v>758</v>
      </c>
      <c r="D20" s="86" t="s">
        <v>737</v>
      </c>
      <c r="E20" s="92"/>
      <c r="F20" s="86"/>
      <c r="G20" s="86"/>
      <c r="H20" s="93"/>
      <c r="I20" s="94"/>
      <c r="O20" s="78"/>
    </row>
    <row r="21" spans="1:254" ht="14.25" customHeight="1">
      <c r="A21" s="85" t="str">
        <f t="shared" si="0"/>
        <v>[Project management-11]</v>
      </c>
      <c r="B21" s="86" t="s">
        <v>736</v>
      </c>
      <c r="C21" s="86" t="s">
        <v>759</v>
      </c>
      <c r="D21" s="86" t="s">
        <v>739</v>
      </c>
      <c r="E21" s="92"/>
      <c r="F21" s="86"/>
      <c r="G21" s="86"/>
      <c r="H21" s="93"/>
      <c r="I21" s="94"/>
      <c r="O21" s="78"/>
    </row>
    <row r="22" spans="1:254" ht="14.25" customHeight="1">
      <c r="A22" s="85" t="str">
        <f t="shared" si="0"/>
        <v>[Project management-12]</v>
      </c>
      <c r="B22" s="86" t="s">
        <v>720</v>
      </c>
      <c r="C22" s="86" t="s">
        <v>760</v>
      </c>
      <c r="D22" s="86" t="s">
        <v>719</v>
      </c>
      <c r="E22" s="92"/>
      <c r="F22" s="86"/>
      <c r="G22" s="86"/>
      <c r="H22" s="93"/>
      <c r="I22" s="94"/>
      <c r="O22" s="78"/>
    </row>
    <row r="23" spans="1:254" ht="14.25" customHeight="1">
      <c r="A23" s="85" t="str">
        <f t="shared" si="0"/>
        <v>[Project management-13]</v>
      </c>
      <c r="B23" s="86" t="s">
        <v>722</v>
      </c>
      <c r="C23" s="86" t="s">
        <v>761</v>
      </c>
      <c r="D23" s="86" t="s">
        <v>721</v>
      </c>
      <c r="E23" s="92"/>
      <c r="F23" s="86"/>
      <c r="G23" s="86"/>
      <c r="H23" s="93"/>
      <c r="I23" s="94"/>
      <c r="O23" s="78"/>
    </row>
    <row r="24" spans="1:254" ht="14.25" customHeight="1">
      <c r="A24" s="85" t="str">
        <f t="shared" si="0"/>
        <v>[Project management-14]</v>
      </c>
      <c r="B24" s="86" t="s">
        <v>723</v>
      </c>
      <c r="C24" s="86" t="s">
        <v>762</v>
      </c>
      <c r="D24" s="86" t="s">
        <v>724</v>
      </c>
      <c r="E24" s="92"/>
      <c r="F24" s="86"/>
      <c r="G24" s="86"/>
      <c r="H24" s="93"/>
      <c r="I24" s="94"/>
      <c r="O24" s="78"/>
    </row>
    <row r="25" spans="1:254" ht="14.25" customHeight="1">
      <c r="A25" s="85" t="str">
        <f t="shared" si="0"/>
        <v>[Project management-15]</v>
      </c>
      <c r="B25" s="86" t="s">
        <v>714</v>
      </c>
      <c r="C25" s="86" t="s">
        <v>763</v>
      </c>
      <c r="D25" s="86" t="s">
        <v>718</v>
      </c>
      <c r="E25" s="92"/>
      <c r="F25" s="86"/>
      <c r="G25" s="86"/>
      <c r="H25" s="93"/>
      <c r="I25" s="94"/>
      <c r="O25" s="78"/>
    </row>
    <row r="26" spans="1:254" ht="14.25" customHeight="1">
      <c r="A26" s="85" t="str">
        <f t="shared" si="0"/>
        <v>[Project management-16]</v>
      </c>
      <c r="B26" s="86" t="s">
        <v>740</v>
      </c>
      <c r="C26" s="86" t="s">
        <v>764</v>
      </c>
      <c r="D26" s="86" t="s">
        <v>1165</v>
      </c>
      <c r="E26" s="92"/>
      <c r="F26" s="86"/>
      <c r="G26" s="86"/>
      <c r="H26" s="93"/>
      <c r="I26" s="94"/>
      <c r="O26" s="78"/>
    </row>
    <row r="27" spans="1:254" ht="14.25" customHeight="1">
      <c r="A27" s="85" t="str">
        <f t="shared" si="0"/>
        <v>[Project management-17]</v>
      </c>
      <c r="B27" s="86" t="s">
        <v>741</v>
      </c>
      <c r="C27" s="86" t="s">
        <v>765</v>
      </c>
      <c r="D27" s="86" t="s">
        <v>1166</v>
      </c>
      <c r="E27" s="92"/>
      <c r="F27" s="86"/>
      <c r="G27" s="86"/>
      <c r="H27" s="93"/>
      <c r="I27" s="94"/>
      <c r="O27" s="78"/>
    </row>
    <row r="28" spans="1:254" ht="14.25" customHeight="1">
      <c r="A28" s="85" t="str">
        <f t="shared" ref="A28" si="1">IF(OR(B28&lt;&gt;"",D28&lt;E27&gt;""),"["&amp;TEXT($B$2,"##")&amp;"-"&amp;TEXT(ROW()-10,"##")&amp;"]","")</f>
        <v>[Project management-18]</v>
      </c>
      <c r="B28" s="86" t="s">
        <v>1175</v>
      </c>
      <c r="C28" s="86" t="s">
        <v>1129</v>
      </c>
      <c r="D28" s="86" t="s">
        <v>1174</v>
      </c>
      <c r="E28" s="92"/>
      <c r="F28" s="86"/>
      <c r="G28" s="86"/>
      <c r="H28" s="93"/>
      <c r="I28" s="94"/>
      <c r="O28" s="78"/>
    </row>
    <row r="29" spans="1:254" ht="14.25" customHeight="1">
      <c r="A29" s="146"/>
      <c r="B29" s="146" t="s">
        <v>704</v>
      </c>
      <c r="C29" s="134"/>
      <c r="D29" s="134"/>
      <c r="E29" s="181"/>
      <c r="F29" s="181"/>
      <c r="G29" s="181"/>
      <c r="H29" s="181"/>
      <c r="I29" s="188"/>
      <c r="O29" s="78"/>
    </row>
    <row r="30" spans="1:254" s="80" customFormat="1" ht="14.25" customHeight="1">
      <c r="A30" s="85" t="str">
        <f>IF(OR(B30&lt;&gt;"",D30&lt;E29&gt;""),"["&amp;TEXT($B$2,"##")&amp;"-"&amp;TEXT(ROW()-10,"##")&amp;"]","")</f>
        <v>[Project management-20]</v>
      </c>
      <c r="B30" s="86" t="s">
        <v>725</v>
      </c>
      <c r="C30" s="86" t="s">
        <v>766</v>
      </c>
      <c r="D30" s="86" t="s">
        <v>727</v>
      </c>
      <c r="E30" s="147"/>
      <c r="F30" s="86"/>
      <c r="G30" s="86"/>
      <c r="H30" s="93"/>
      <c r="I30" s="147"/>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78"/>
      <c r="BQ30" s="78"/>
      <c r="BR30" s="78"/>
      <c r="BS30" s="78"/>
      <c r="BT30" s="78"/>
      <c r="BU30" s="78"/>
      <c r="BV30" s="78"/>
      <c r="BW30" s="78"/>
      <c r="BX30" s="78"/>
      <c r="BY30" s="78"/>
      <c r="BZ30" s="78"/>
      <c r="CA30" s="78"/>
      <c r="CB30" s="78"/>
      <c r="CC30" s="78"/>
      <c r="CD30" s="78"/>
      <c r="CE30" s="78"/>
      <c r="CF30" s="78"/>
      <c r="CG30" s="78"/>
      <c r="CH30" s="78"/>
      <c r="CI30" s="78"/>
      <c r="CJ30" s="78"/>
      <c r="CK30" s="78"/>
      <c r="CL30" s="78"/>
      <c r="CM30" s="78"/>
      <c r="CN30" s="78"/>
      <c r="CO30" s="78"/>
      <c r="CP30" s="78"/>
      <c r="CQ30" s="78"/>
      <c r="CR30" s="78"/>
      <c r="CS30" s="78"/>
      <c r="CT30" s="78"/>
      <c r="CU30" s="78"/>
      <c r="CV30" s="78"/>
      <c r="CW30" s="78"/>
      <c r="CX30" s="78"/>
      <c r="CY30" s="78"/>
      <c r="CZ30" s="78"/>
      <c r="DA30" s="78"/>
      <c r="DB30" s="78"/>
      <c r="DC30" s="78"/>
      <c r="DD30" s="78"/>
      <c r="DE30" s="78"/>
      <c r="DF30" s="78"/>
      <c r="DG30" s="78"/>
      <c r="DH30" s="78"/>
      <c r="DI30" s="78"/>
      <c r="DJ30" s="78"/>
      <c r="DK30" s="78"/>
      <c r="DL30" s="78"/>
      <c r="DM30" s="78"/>
      <c r="DN30" s="78"/>
      <c r="DO30" s="78"/>
      <c r="DP30" s="78"/>
      <c r="DQ30" s="78"/>
      <c r="DR30" s="78"/>
      <c r="DS30" s="78"/>
      <c r="DT30" s="78"/>
      <c r="DU30" s="78"/>
      <c r="DV30" s="78"/>
      <c r="DW30" s="78"/>
      <c r="DX30" s="78"/>
      <c r="DY30" s="78"/>
      <c r="DZ30" s="78"/>
      <c r="EA30" s="78"/>
      <c r="EB30" s="78"/>
      <c r="EC30" s="78"/>
      <c r="ED30" s="78"/>
      <c r="EE30" s="78"/>
      <c r="EF30" s="78"/>
      <c r="EG30" s="78"/>
      <c r="EH30" s="78"/>
      <c r="EI30" s="78"/>
      <c r="EJ30" s="78"/>
      <c r="EK30" s="78"/>
      <c r="EL30" s="78"/>
      <c r="EM30" s="78"/>
      <c r="EN30" s="78"/>
      <c r="EO30" s="78"/>
      <c r="EP30" s="78"/>
      <c r="EQ30" s="78"/>
      <c r="ER30" s="78"/>
      <c r="ES30" s="78"/>
      <c r="ET30" s="78"/>
      <c r="EU30" s="78"/>
      <c r="EV30" s="78"/>
      <c r="EW30" s="78"/>
      <c r="EX30" s="78"/>
      <c r="EY30" s="78"/>
      <c r="EZ30" s="78"/>
      <c r="FA30" s="78"/>
      <c r="FB30" s="78"/>
      <c r="FC30" s="78"/>
      <c r="FD30" s="78"/>
      <c r="FE30" s="78"/>
      <c r="FF30" s="78"/>
      <c r="FG30" s="78"/>
      <c r="FH30" s="78"/>
      <c r="FI30" s="78"/>
      <c r="FJ30" s="78"/>
      <c r="FK30" s="78"/>
      <c r="FL30" s="78"/>
      <c r="FM30" s="78"/>
      <c r="FN30" s="78"/>
      <c r="FO30" s="78"/>
      <c r="FP30" s="78"/>
      <c r="FQ30" s="78"/>
      <c r="FR30" s="78"/>
      <c r="FS30" s="78"/>
      <c r="FT30" s="78"/>
      <c r="FU30" s="78"/>
      <c r="FV30" s="78"/>
      <c r="FW30" s="78"/>
      <c r="FX30" s="78"/>
      <c r="FY30" s="78"/>
      <c r="FZ30" s="78"/>
      <c r="GA30" s="78"/>
      <c r="GB30" s="78"/>
      <c r="GC30" s="78"/>
      <c r="GD30" s="78"/>
      <c r="GE30" s="78"/>
      <c r="GF30" s="78"/>
      <c r="GG30" s="78"/>
      <c r="GH30" s="78"/>
      <c r="GI30" s="78"/>
      <c r="GJ30" s="78"/>
      <c r="GK30" s="78"/>
      <c r="GL30" s="78"/>
      <c r="GM30" s="78"/>
      <c r="GN30" s="78"/>
      <c r="GO30" s="78"/>
      <c r="GP30" s="78"/>
      <c r="GQ30" s="78"/>
      <c r="GR30" s="78"/>
      <c r="GS30" s="78"/>
      <c r="GT30" s="78"/>
      <c r="GU30" s="78"/>
      <c r="GV30" s="78"/>
      <c r="GW30" s="78"/>
      <c r="GX30" s="78"/>
      <c r="GY30" s="78"/>
      <c r="GZ30" s="78"/>
      <c r="HA30" s="78"/>
      <c r="HB30" s="78"/>
      <c r="HC30" s="78"/>
      <c r="HD30" s="78"/>
      <c r="HE30" s="78"/>
      <c r="HF30" s="78"/>
      <c r="HG30" s="78"/>
      <c r="HH30" s="78"/>
      <c r="HI30" s="78"/>
      <c r="HJ30" s="78"/>
      <c r="HK30" s="78"/>
      <c r="HL30" s="78"/>
      <c r="HM30" s="78"/>
      <c r="HN30" s="78"/>
      <c r="HO30" s="78"/>
      <c r="HP30" s="78"/>
      <c r="HQ30" s="78"/>
      <c r="HR30" s="78"/>
      <c r="HS30" s="78"/>
      <c r="HT30" s="78"/>
      <c r="HU30" s="78"/>
      <c r="HV30" s="78"/>
      <c r="HW30" s="78"/>
      <c r="HX30" s="78"/>
      <c r="HY30" s="78"/>
      <c r="HZ30" s="78"/>
      <c r="IA30" s="78"/>
      <c r="IB30" s="78"/>
      <c r="IC30" s="78"/>
      <c r="ID30" s="78"/>
      <c r="IE30" s="78"/>
      <c r="IF30" s="78"/>
      <c r="IG30" s="78"/>
      <c r="IH30" s="78"/>
      <c r="II30" s="78"/>
      <c r="IJ30" s="78"/>
      <c r="IK30" s="78"/>
      <c r="IL30" s="78"/>
      <c r="IM30" s="78"/>
      <c r="IN30" s="78"/>
      <c r="IO30" s="78"/>
      <c r="IP30" s="78"/>
      <c r="IQ30" s="78"/>
      <c r="IR30" s="78"/>
      <c r="IS30" s="78"/>
      <c r="IT30" s="78"/>
    </row>
    <row r="31" spans="1:254" s="80" customFormat="1" ht="14.25" customHeight="1">
      <c r="A31" s="85" t="str">
        <f t="shared" ref="A31:A36" si="2">IF(OR(B31&lt;&gt;"",D31&lt;E30&gt;""),"["&amp;TEXT($B$2,"##")&amp;"-"&amp;TEXT(ROW()-10,"##")&amp;"]","")</f>
        <v>[Project management-21]</v>
      </c>
      <c r="B31" s="86" t="s">
        <v>726</v>
      </c>
      <c r="C31" s="86" t="s">
        <v>766</v>
      </c>
      <c r="D31" s="86" t="s">
        <v>727</v>
      </c>
      <c r="E31" s="147"/>
      <c r="F31" s="86"/>
      <c r="G31" s="86"/>
      <c r="H31" s="93"/>
      <c r="I31" s="147"/>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c r="DE31" s="78"/>
      <c r="DF31" s="78"/>
      <c r="DG31" s="78"/>
      <c r="DH31" s="78"/>
      <c r="DI31" s="78"/>
      <c r="DJ31" s="78"/>
      <c r="DK31" s="78"/>
      <c r="DL31" s="78"/>
      <c r="DM31" s="78"/>
      <c r="DN31" s="78"/>
      <c r="DO31" s="78"/>
      <c r="DP31" s="78"/>
      <c r="DQ31" s="78"/>
      <c r="DR31" s="78"/>
      <c r="DS31" s="78"/>
      <c r="DT31" s="78"/>
      <c r="DU31" s="78"/>
      <c r="DV31" s="78"/>
      <c r="DW31" s="78"/>
      <c r="DX31" s="78"/>
      <c r="DY31" s="78"/>
      <c r="DZ31" s="78"/>
      <c r="EA31" s="78"/>
      <c r="EB31" s="78"/>
      <c r="EC31" s="78"/>
      <c r="ED31" s="78"/>
      <c r="EE31" s="78"/>
      <c r="EF31" s="78"/>
      <c r="EG31" s="78"/>
      <c r="EH31" s="78"/>
      <c r="EI31" s="78"/>
      <c r="EJ31" s="78"/>
      <c r="EK31" s="78"/>
      <c r="EL31" s="78"/>
      <c r="EM31" s="78"/>
      <c r="EN31" s="78"/>
      <c r="EO31" s="78"/>
      <c r="EP31" s="78"/>
      <c r="EQ31" s="78"/>
      <c r="ER31" s="78"/>
      <c r="ES31" s="78"/>
      <c r="ET31" s="78"/>
      <c r="EU31" s="78"/>
      <c r="EV31" s="78"/>
      <c r="EW31" s="78"/>
      <c r="EX31" s="78"/>
      <c r="EY31" s="78"/>
      <c r="EZ31" s="78"/>
      <c r="FA31" s="78"/>
      <c r="FB31" s="78"/>
      <c r="FC31" s="78"/>
      <c r="FD31" s="78"/>
      <c r="FE31" s="78"/>
      <c r="FF31" s="78"/>
      <c r="FG31" s="78"/>
      <c r="FH31" s="78"/>
      <c r="FI31" s="78"/>
      <c r="FJ31" s="78"/>
      <c r="FK31" s="78"/>
      <c r="FL31" s="78"/>
      <c r="FM31" s="78"/>
      <c r="FN31" s="78"/>
      <c r="FO31" s="78"/>
      <c r="FP31" s="78"/>
      <c r="FQ31" s="78"/>
      <c r="FR31" s="78"/>
      <c r="FS31" s="78"/>
      <c r="FT31" s="78"/>
      <c r="FU31" s="78"/>
      <c r="FV31" s="78"/>
      <c r="FW31" s="78"/>
      <c r="FX31" s="78"/>
      <c r="FY31" s="78"/>
      <c r="FZ31" s="78"/>
      <c r="GA31" s="78"/>
      <c r="GB31" s="78"/>
      <c r="GC31" s="78"/>
      <c r="GD31" s="78"/>
      <c r="GE31" s="78"/>
      <c r="GF31" s="78"/>
      <c r="GG31" s="78"/>
      <c r="GH31" s="78"/>
      <c r="GI31" s="78"/>
      <c r="GJ31" s="78"/>
      <c r="GK31" s="78"/>
      <c r="GL31" s="78"/>
      <c r="GM31" s="78"/>
      <c r="GN31" s="78"/>
      <c r="GO31" s="78"/>
      <c r="GP31" s="78"/>
      <c r="GQ31" s="78"/>
      <c r="GR31" s="78"/>
      <c r="GS31" s="78"/>
      <c r="GT31" s="78"/>
      <c r="GU31" s="78"/>
      <c r="GV31" s="78"/>
      <c r="GW31" s="78"/>
      <c r="GX31" s="78"/>
      <c r="GY31" s="78"/>
      <c r="GZ31" s="78"/>
      <c r="HA31" s="78"/>
      <c r="HB31" s="78"/>
      <c r="HC31" s="78"/>
      <c r="HD31" s="78"/>
      <c r="HE31" s="78"/>
      <c r="HF31" s="78"/>
      <c r="HG31" s="78"/>
      <c r="HH31" s="78"/>
      <c r="HI31" s="78"/>
      <c r="HJ31" s="78"/>
      <c r="HK31" s="78"/>
      <c r="HL31" s="78"/>
      <c r="HM31" s="78"/>
      <c r="HN31" s="78"/>
      <c r="HO31" s="78"/>
      <c r="HP31" s="78"/>
      <c r="HQ31" s="78"/>
      <c r="HR31" s="78"/>
      <c r="HS31" s="78"/>
      <c r="HT31" s="78"/>
      <c r="HU31" s="78"/>
      <c r="HV31" s="78"/>
      <c r="HW31" s="78"/>
      <c r="HX31" s="78"/>
      <c r="HY31" s="78"/>
      <c r="HZ31" s="78"/>
      <c r="IA31" s="78"/>
      <c r="IB31" s="78"/>
      <c r="IC31" s="78"/>
      <c r="ID31" s="78"/>
      <c r="IE31" s="78"/>
      <c r="IF31" s="78"/>
      <c r="IG31" s="78"/>
      <c r="IH31" s="78"/>
      <c r="II31" s="78"/>
      <c r="IJ31" s="78"/>
      <c r="IK31" s="78"/>
      <c r="IL31" s="78"/>
      <c r="IM31" s="78"/>
      <c r="IN31" s="78"/>
      <c r="IO31" s="78"/>
      <c r="IP31" s="78"/>
      <c r="IQ31" s="78"/>
      <c r="IR31" s="78"/>
      <c r="IS31" s="78"/>
      <c r="IT31" s="78"/>
    </row>
    <row r="32" spans="1:254" s="80" customFormat="1" ht="14.25" customHeight="1">
      <c r="A32" s="85" t="str">
        <f t="shared" si="2"/>
        <v>[Project management-22]</v>
      </c>
      <c r="B32" s="86" t="s">
        <v>729</v>
      </c>
      <c r="C32" s="86" t="s">
        <v>766</v>
      </c>
      <c r="D32" s="86" t="s">
        <v>730</v>
      </c>
      <c r="E32" s="147"/>
      <c r="F32" s="86"/>
      <c r="G32" s="86"/>
      <c r="H32" s="93"/>
      <c r="I32" s="147"/>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row>
    <row r="33" spans="1:254" s="80" customFormat="1" ht="14.25" customHeight="1">
      <c r="A33" s="85" t="str">
        <f t="shared" si="2"/>
        <v>[Project management-23]</v>
      </c>
      <c r="B33" s="86" t="s">
        <v>1168</v>
      </c>
      <c r="C33" s="86" t="s">
        <v>767</v>
      </c>
      <c r="D33" s="86" t="s">
        <v>731</v>
      </c>
      <c r="E33" s="147"/>
      <c r="F33" s="86"/>
      <c r="G33" s="86"/>
      <c r="H33" s="93"/>
      <c r="I33" s="147"/>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row>
    <row r="34" spans="1:254" s="80" customFormat="1" ht="14.25" customHeight="1">
      <c r="A34" s="85" t="str">
        <f t="shared" si="2"/>
        <v>[Project management-24]</v>
      </c>
      <c r="B34" s="86" t="s">
        <v>1169</v>
      </c>
      <c r="C34" s="86" t="s">
        <v>768</v>
      </c>
      <c r="D34" s="86" t="s">
        <v>1167</v>
      </c>
      <c r="E34" s="147"/>
      <c r="F34" s="86"/>
      <c r="G34" s="86"/>
      <c r="H34" s="93"/>
      <c r="I34" s="147"/>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c r="CJ34" s="78"/>
      <c r="CK34" s="78"/>
      <c r="CL34" s="78"/>
      <c r="CM34" s="78"/>
      <c r="CN34" s="78"/>
      <c r="CO34" s="78"/>
      <c r="CP34" s="78"/>
      <c r="CQ34" s="78"/>
      <c r="CR34" s="78"/>
      <c r="CS34" s="78"/>
      <c r="CT34" s="78"/>
      <c r="CU34" s="78"/>
      <c r="CV34" s="78"/>
      <c r="CW34" s="78"/>
      <c r="CX34" s="78"/>
      <c r="CY34" s="78"/>
      <c r="CZ34" s="78"/>
      <c r="DA34" s="78"/>
      <c r="DB34" s="78"/>
      <c r="DC34" s="78"/>
      <c r="DD34" s="78"/>
      <c r="DE34" s="78"/>
      <c r="DF34" s="78"/>
      <c r="DG34" s="78"/>
      <c r="DH34" s="78"/>
      <c r="DI34" s="78"/>
      <c r="DJ34" s="78"/>
      <c r="DK34" s="78"/>
      <c r="DL34" s="78"/>
      <c r="DM34" s="78"/>
      <c r="DN34" s="78"/>
      <c r="DO34" s="78"/>
      <c r="DP34" s="78"/>
      <c r="DQ34" s="78"/>
      <c r="DR34" s="78"/>
      <c r="DS34" s="78"/>
      <c r="DT34" s="78"/>
      <c r="DU34" s="78"/>
      <c r="DV34" s="78"/>
      <c r="DW34" s="78"/>
      <c r="DX34" s="78"/>
      <c r="DY34" s="78"/>
      <c r="DZ34" s="78"/>
      <c r="EA34" s="78"/>
      <c r="EB34" s="78"/>
      <c r="EC34" s="78"/>
      <c r="ED34" s="78"/>
      <c r="EE34" s="78"/>
      <c r="EF34" s="78"/>
      <c r="EG34" s="78"/>
      <c r="EH34" s="78"/>
      <c r="EI34" s="78"/>
      <c r="EJ34" s="78"/>
      <c r="EK34" s="78"/>
      <c r="EL34" s="78"/>
      <c r="EM34" s="78"/>
      <c r="EN34" s="78"/>
      <c r="EO34" s="78"/>
      <c r="EP34" s="78"/>
      <c r="EQ34" s="78"/>
      <c r="ER34" s="78"/>
      <c r="ES34" s="78"/>
      <c r="ET34" s="78"/>
      <c r="EU34" s="78"/>
      <c r="EV34" s="78"/>
      <c r="EW34" s="78"/>
      <c r="EX34" s="78"/>
      <c r="EY34" s="78"/>
      <c r="EZ34" s="78"/>
      <c r="FA34" s="78"/>
      <c r="FB34" s="78"/>
      <c r="FC34" s="78"/>
      <c r="FD34" s="78"/>
      <c r="FE34" s="78"/>
      <c r="FF34" s="78"/>
      <c r="FG34" s="78"/>
      <c r="FH34" s="78"/>
      <c r="FI34" s="78"/>
      <c r="FJ34" s="78"/>
      <c r="FK34" s="78"/>
      <c r="FL34" s="78"/>
      <c r="FM34" s="78"/>
      <c r="FN34" s="78"/>
      <c r="FO34" s="78"/>
      <c r="FP34" s="78"/>
      <c r="FQ34" s="78"/>
      <c r="FR34" s="78"/>
      <c r="FS34" s="78"/>
      <c r="FT34" s="78"/>
      <c r="FU34" s="78"/>
      <c r="FV34" s="78"/>
      <c r="FW34" s="78"/>
      <c r="FX34" s="78"/>
      <c r="FY34" s="78"/>
      <c r="FZ34" s="78"/>
      <c r="GA34" s="78"/>
      <c r="GB34" s="78"/>
      <c r="GC34" s="78"/>
      <c r="GD34" s="78"/>
      <c r="GE34" s="78"/>
      <c r="GF34" s="78"/>
      <c r="GG34" s="78"/>
      <c r="GH34" s="78"/>
      <c r="GI34" s="78"/>
      <c r="GJ34" s="78"/>
      <c r="GK34" s="78"/>
      <c r="GL34" s="78"/>
      <c r="GM34" s="78"/>
      <c r="GN34" s="78"/>
      <c r="GO34" s="78"/>
      <c r="GP34" s="78"/>
      <c r="GQ34" s="78"/>
      <c r="GR34" s="78"/>
      <c r="GS34" s="78"/>
      <c r="GT34" s="78"/>
      <c r="GU34" s="78"/>
      <c r="GV34" s="78"/>
      <c r="GW34" s="78"/>
      <c r="GX34" s="78"/>
      <c r="GY34" s="78"/>
      <c r="GZ34" s="78"/>
      <c r="HA34" s="78"/>
      <c r="HB34" s="78"/>
      <c r="HC34" s="78"/>
      <c r="HD34" s="78"/>
      <c r="HE34" s="78"/>
      <c r="HF34" s="78"/>
      <c r="HG34" s="78"/>
      <c r="HH34" s="78"/>
      <c r="HI34" s="78"/>
      <c r="HJ34" s="78"/>
      <c r="HK34" s="78"/>
      <c r="HL34" s="78"/>
      <c r="HM34" s="78"/>
      <c r="HN34" s="78"/>
      <c r="HO34" s="78"/>
      <c r="HP34" s="78"/>
      <c r="HQ34" s="78"/>
      <c r="HR34" s="78"/>
      <c r="HS34" s="78"/>
      <c r="HT34" s="78"/>
      <c r="HU34" s="78"/>
      <c r="HV34" s="78"/>
      <c r="HW34" s="78"/>
      <c r="HX34" s="78"/>
      <c r="HY34" s="78"/>
      <c r="HZ34" s="78"/>
      <c r="IA34" s="78"/>
      <c r="IB34" s="78"/>
      <c r="IC34" s="78"/>
      <c r="ID34" s="78"/>
      <c r="IE34" s="78"/>
      <c r="IF34" s="78"/>
      <c r="IG34" s="78"/>
      <c r="IH34" s="78"/>
      <c r="II34" s="78"/>
      <c r="IJ34" s="78"/>
      <c r="IK34" s="78"/>
      <c r="IL34" s="78"/>
      <c r="IM34" s="78"/>
      <c r="IN34" s="78"/>
      <c r="IO34" s="78"/>
      <c r="IP34" s="78"/>
      <c r="IQ34" s="78"/>
      <c r="IR34" s="78"/>
      <c r="IS34" s="78"/>
      <c r="IT34" s="78"/>
    </row>
    <row r="35" spans="1:254" s="80" customFormat="1" ht="14.25" customHeight="1">
      <c r="A35" s="85" t="str">
        <f t="shared" si="2"/>
        <v>[Project management-25]</v>
      </c>
      <c r="B35" s="86" t="s">
        <v>1170</v>
      </c>
      <c r="C35" s="86" t="s">
        <v>732</v>
      </c>
      <c r="D35" s="86" t="s">
        <v>733</v>
      </c>
      <c r="E35" s="147"/>
      <c r="F35" s="86"/>
      <c r="G35" s="86"/>
      <c r="H35" s="93"/>
      <c r="I35" s="147"/>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row>
    <row r="36" spans="1:254" s="80" customFormat="1" ht="14.25" customHeight="1">
      <c r="A36" s="85" t="str">
        <f t="shared" si="2"/>
        <v>[Project management-26]</v>
      </c>
      <c r="B36" s="86" t="s">
        <v>1171</v>
      </c>
      <c r="C36" s="86" t="s">
        <v>1172</v>
      </c>
      <c r="D36" s="86" t="s">
        <v>1173</v>
      </c>
      <c r="E36" s="92"/>
      <c r="F36" s="86"/>
      <c r="G36" s="86"/>
      <c r="H36" s="93"/>
      <c r="I36" s="94"/>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row>
    <row r="37" spans="1:254" ht="14.25" customHeight="1">
      <c r="A37" s="146"/>
      <c r="B37" s="146" t="s">
        <v>705</v>
      </c>
      <c r="C37" s="146"/>
      <c r="D37" s="146"/>
      <c r="E37" s="146"/>
      <c r="F37" s="146"/>
      <c r="G37" s="146"/>
      <c r="H37" s="146"/>
      <c r="I37" s="188"/>
      <c r="O37" s="78"/>
    </row>
    <row r="38" spans="1:254" ht="14.25" customHeight="1">
      <c r="A38" s="85" t="str">
        <f>IF(OR(B38&lt;&gt;"",D38&lt;E37&gt;""),"["&amp;TEXT($B$2,"##")&amp;"-"&amp;TEXT(ROW()-10,"##")&amp;"]","")</f>
        <v>[Project management-28]</v>
      </c>
      <c r="B38" s="86" t="s">
        <v>742</v>
      </c>
      <c r="C38" s="86" t="s">
        <v>769</v>
      </c>
      <c r="D38" s="86" t="s">
        <v>743</v>
      </c>
      <c r="E38" s="147"/>
      <c r="F38" s="86"/>
      <c r="G38" s="86"/>
      <c r="H38" s="93"/>
      <c r="I38" s="147"/>
      <c r="O38" s="78"/>
    </row>
    <row r="39" spans="1:254" ht="14.25" customHeight="1">
      <c r="A39" s="85" t="str">
        <f>IF(OR(B39&lt;&gt;"",D39&lt;E38&gt;""),"["&amp;TEXT($B$2,"##")&amp;"-"&amp;TEXT(ROW()-10,"##")&amp;"]","")</f>
        <v>[Project management-29]</v>
      </c>
      <c r="B39" s="86" t="s">
        <v>744</v>
      </c>
      <c r="C39" s="86" t="s">
        <v>769</v>
      </c>
      <c r="D39" s="86" t="s">
        <v>743</v>
      </c>
      <c r="E39" s="147"/>
      <c r="F39" s="86"/>
      <c r="G39" s="86"/>
      <c r="H39" s="93"/>
      <c r="I39" s="147"/>
      <c r="O39" s="78"/>
    </row>
    <row r="40" spans="1:254" ht="14.25" customHeight="1">
      <c r="A40" s="85" t="str">
        <f t="shared" ref="A40:A44" si="3">IF(OR(B40&lt;&gt;"",D40&lt;E39&gt;""),"["&amp;TEXT($B$2,"##")&amp;"-"&amp;TEXT(ROW()-10,"##")&amp;"]","")</f>
        <v>[Project management-30]</v>
      </c>
      <c r="B40" s="86" t="s">
        <v>747</v>
      </c>
      <c r="C40" s="86" t="s">
        <v>769</v>
      </c>
      <c r="D40" s="86" t="s">
        <v>745</v>
      </c>
      <c r="E40" s="147"/>
      <c r="F40" s="86"/>
      <c r="G40" s="86"/>
      <c r="H40" s="93"/>
      <c r="I40" s="147"/>
      <c r="O40" s="78"/>
    </row>
    <row r="41" spans="1:254" ht="14.25" customHeight="1">
      <c r="A41" s="85" t="str">
        <f t="shared" si="3"/>
        <v>[Project management-31]</v>
      </c>
      <c r="B41" s="86" t="s">
        <v>748</v>
      </c>
      <c r="C41" s="86" t="s">
        <v>770</v>
      </c>
      <c r="D41" s="86" t="s">
        <v>746</v>
      </c>
      <c r="E41" s="147"/>
      <c r="F41" s="86"/>
      <c r="G41" s="86"/>
      <c r="H41" s="93"/>
      <c r="I41" s="147"/>
      <c r="O41" s="78"/>
    </row>
    <row r="42" spans="1:254" ht="14.25" customHeight="1">
      <c r="A42" s="85" t="str">
        <f t="shared" si="3"/>
        <v>[Project management-32]</v>
      </c>
      <c r="B42" s="86" t="s">
        <v>749</v>
      </c>
      <c r="C42" s="86" t="s">
        <v>771</v>
      </c>
      <c r="D42" s="86" t="s">
        <v>750</v>
      </c>
      <c r="E42" s="147"/>
      <c r="F42" s="86"/>
      <c r="G42" s="86"/>
      <c r="H42" s="93"/>
      <c r="I42" s="147"/>
      <c r="O42" s="78"/>
    </row>
    <row r="43" spans="1:254" ht="14.25" customHeight="1">
      <c r="A43" s="85" t="str">
        <f t="shared" si="3"/>
        <v>[Project management-33]</v>
      </c>
      <c r="B43" s="86" t="s">
        <v>1177</v>
      </c>
      <c r="C43" s="86" t="s">
        <v>751</v>
      </c>
      <c r="D43" s="86" t="s">
        <v>752</v>
      </c>
      <c r="E43" s="147"/>
      <c r="F43" s="86"/>
      <c r="G43" s="86"/>
      <c r="H43" s="93"/>
      <c r="I43" s="147"/>
      <c r="O43" s="78"/>
    </row>
    <row r="44" spans="1:254" ht="14.25" customHeight="1">
      <c r="A44" s="85" t="str">
        <f t="shared" si="3"/>
        <v>[Project management-34]</v>
      </c>
      <c r="B44" s="86" t="s">
        <v>1176</v>
      </c>
      <c r="C44" s="86" t="s">
        <v>1178</v>
      </c>
      <c r="D44" s="86" t="s">
        <v>1173</v>
      </c>
      <c r="E44" s="92"/>
      <c r="F44" s="86"/>
      <c r="G44" s="86"/>
      <c r="H44" s="93"/>
      <c r="I44" s="94"/>
      <c r="O44" s="78"/>
    </row>
    <row r="45" spans="1:254">
      <c r="O45" s="78"/>
    </row>
    <row r="46" spans="1:254">
      <c r="O46" s="78"/>
    </row>
  </sheetData>
  <mergeCells count="5">
    <mergeCell ref="B2:G2"/>
    <mergeCell ref="B3:G3"/>
    <mergeCell ref="B4:G4"/>
    <mergeCell ref="E5:G5"/>
    <mergeCell ref="E6:G6"/>
  </mergeCells>
  <dataValidations count="1">
    <dataValidation type="list" allowBlank="1" showErrorMessage="1" sqref="F38:G44 F12:G28 F30:G36">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1"/>
  <sheetViews>
    <sheetView zoomScale="85" zoomScaleNormal="85" workbookViewId="0">
      <selection activeCell="A10" sqref="A10:I10"/>
    </sheetView>
  </sheetViews>
  <sheetFormatPr defaultRowHeight="12.75"/>
  <cols>
    <col min="1" max="1" width="22.625" style="78" customWidth="1"/>
    <col min="2" max="2" width="46.75" style="78" customWidth="1"/>
    <col min="3" max="3" width="34.375" style="78" customWidth="1"/>
    <col min="4" max="4" width="31.625" style="78" customWidth="1"/>
    <col min="5" max="5" width="16.5" style="78" customWidth="1"/>
    <col min="6" max="6" width="15.625" style="78" customWidth="1"/>
    <col min="7" max="7" width="14.75" style="78" customWidth="1"/>
    <col min="8" max="8" width="9" style="81"/>
    <col min="9" max="9" width="16.5" style="78" customWidth="1"/>
    <col min="10" max="10" width="14.125" style="80" hidden="1" customWidth="1"/>
    <col min="11" max="11" width="9" style="78" customWidth="1"/>
    <col min="12" max="12" width="11.125" style="78" customWidth="1"/>
    <col min="13" max="13" width="14.25" style="78" customWidth="1"/>
    <col min="14" max="14" width="12" style="78" customWidth="1"/>
    <col min="15" max="15" width="14" style="78" customWidth="1"/>
    <col min="16" max="16" width="9" style="78"/>
    <col min="17" max="17" width="0" style="78" hidden="1" customWidth="1"/>
    <col min="18" max="16384" width="9" style="78"/>
  </cols>
  <sheetData>
    <row r="1" spans="1:257" ht="13.5" thickBot="1">
      <c r="A1" s="98" t="s">
        <v>11</v>
      </c>
      <c r="B1" s="67"/>
      <c r="C1" s="67"/>
      <c r="D1" s="67"/>
      <c r="E1" s="67"/>
      <c r="F1" s="67"/>
      <c r="G1" s="67"/>
      <c r="H1" s="68"/>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row>
    <row r="2" spans="1:257" ht="15">
      <c r="A2" s="240" t="s">
        <v>1226</v>
      </c>
      <c r="B2" s="212" t="s">
        <v>772</v>
      </c>
      <c r="C2" s="212"/>
      <c r="D2" s="212"/>
      <c r="E2" s="212"/>
      <c r="F2" s="212"/>
      <c r="G2" s="212"/>
      <c r="H2" s="70"/>
      <c r="I2" s="69"/>
      <c r="J2" s="69" t="s">
        <v>1</v>
      </c>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row>
    <row r="3" spans="1:257" ht="15">
      <c r="A3" s="240" t="s">
        <v>1227</v>
      </c>
      <c r="B3" s="212" t="s">
        <v>773</v>
      </c>
      <c r="C3" s="212"/>
      <c r="D3" s="212"/>
      <c r="E3" s="212"/>
      <c r="F3" s="212"/>
      <c r="G3" s="212"/>
      <c r="H3" s="70"/>
      <c r="I3" s="69"/>
      <c r="J3" s="69" t="s">
        <v>2</v>
      </c>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row>
    <row r="4" spans="1:257" ht="15">
      <c r="A4" s="240" t="s">
        <v>1228</v>
      </c>
      <c r="B4" s="213" t="s">
        <v>33</v>
      </c>
      <c r="C4" s="213"/>
      <c r="D4" s="213"/>
      <c r="E4" s="213"/>
      <c r="F4" s="213"/>
      <c r="G4" s="213"/>
      <c r="H4" s="70"/>
      <c r="I4" s="69"/>
      <c r="J4" s="71"/>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row>
    <row r="5" spans="1:257" ht="15" customHeight="1">
      <c r="A5" s="240" t="s">
        <v>1229</v>
      </c>
      <c r="B5" s="241" t="s">
        <v>1215</v>
      </c>
      <c r="C5" s="241" t="s">
        <v>1230</v>
      </c>
      <c r="D5" s="242" t="s">
        <v>4</v>
      </c>
      <c r="E5" s="243" t="s">
        <v>1231</v>
      </c>
      <c r="F5" s="207"/>
      <c r="G5" s="208"/>
      <c r="H5" s="72"/>
      <c r="I5" s="69"/>
      <c r="J5" s="69" t="s">
        <v>5</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row>
    <row r="6" spans="1:257" ht="13.5" thickBot="1">
      <c r="A6" s="74">
        <f>COUNTIF(F11:G84,"Pass")</f>
        <v>0</v>
      </c>
      <c r="B6" s="75">
        <f>COUNTIF(F11:G84,"Fail")</f>
        <v>0</v>
      </c>
      <c r="C6" s="75">
        <f>E6-D6-B6-A6</f>
        <v>18</v>
      </c>
      <c r="D6" s="76">
        <f>COUNTIF(F11:G84,"N/A")</f>
        <v>0</v>
      </c>
      <c r="E6" s="214">
        <f>COUNTA(A11:A84)*2</f>
        <v>18</v>
      </c>
      <c r="F6" s="214"/>
      <c r="G6" s="214"/>
      <c r="H6" s="72"/>
      <c r="I6" s="69"/>
      <c r="J6" s="69" t="s">
        <v>4</v>
      </c>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row>
    <row r="7" spans="1:257">
      <c r="A7" s="173"/>
      <c r="B7" s="173"/>
      <c r="C7" s="173"/>
      <c r="D7" s="173"/>
      <c r="E7" s="174"/>
      <c r="F7" s="174"/>
      <c r="G7" s="174"/>
      <c r="H7" s="72"/>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row>
    <row r="8" spans="1:257">
      <c r="A8" s="173"/>
      <c r="B8" s="173"/>
      <c r="C8" s="173"/>
      <c r="D8" s="173"/>
      <c r="E8" s="174"/>
      <c r="F8" s="174"/>
      <c r="G8" s="174"/>
      <c r="H8" s="72"/>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row>
    <row r="9" spans="1:257">
      <c r="A9" s="69"/>
      <c r="B9" s="69"/>
      <c r="C9" s="69"/>
      <c r="D9" s="77"/>
      <c r="E9" s="77"/>
      <c r="F9" s="77"/>
      <c r="G9" s="77"/>
      <c r="H9" s="72"/>
      <c r="I9" s="72"/>
      <c r="J9" s="73"/>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8.5" customHeight="1">
      <c r="A10" s="41" t="s">
        <v>6</v>
      </c>
      <c r="B10" s="244" t="s">
        <v>1232</v>
      </c>
      <c r="C10" s="244" t="s">
        <v>1233</v>
      </c>
      <c r="D10" s="244" t="s">
        <v>1234</v>
      </c>
      <c r="E10" s="42" t="s">
        <v>1235</v>
      </c>
      <c r="F10" s="42" t="s">
        <v>534</v>
      </c>
      <c r="G10" s="42" t="s">
        <v>533</v>
      </c>
      <c r="H10" s="245" t="s">
        <v>1236</v>
      </c>
      <c r="I10" s="244" t="s">
        <v>1237</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row>
    <row r="11" spans="1:257" ht="14.25" customHeight="1">
      <c r="A11" s="133"/>
      <c r="B11" s="133" t="s">
        <v>772</v>
      </c>
      <c r="C11" s="134"/>
      <c r="D11" s="134"/>
      <c r="E11" s="134"/>
      <c r="F11" s="134"/>
      <c r="G11" s="134"/>
      <c r="H11" s="134"/>
      <c r="I11" s="135"/>
      <c r="J11" s="78"/>
    </row>
    <row r="12" spans="1:257" ht="14.25" customHeight="1">
      <c r="A12" s="85" t="str">
        <f>IF(OR(B12&lt;&gt;"",D12&lt;E11&gt;""),"["&amp;TEXT($B$2,"##")&amp;"-"&amp;TEXT(ROW()-10,"##")&amp;"]","")</f>
        <v>[Discover-2]</v>
      </c>
      <c r="B12" s="86" t="s">
        <v>774</v>
      </c>
      <c r="C12" s="86" t="s">
        <v>823</v>
      </c>
      <c r="D12" s="86" t="s">
        <v>775</v>
      </c>
      <c r="E12" s="92"/>
      <c r="F12" s="86"/>
      <c r="G12" s="86"/>
      <c r="H12" s="93"/>
      <c r="I12" s="94"/>
      <c r="J12" s="78"/>
    </row>
    <row r="13" spans="1:257" ht="14.25" customHeight="1">
      <c r="A13" s="85" t="str">
        <f t="shared" ref="A13:A20" si="0">IF(OR(B13&lt;&gt;"",D13&lt;E12&gt;""),"["&amp;TEXT($B$2,"##")&amp;"-"&amp;TEXT(ROW()-10,"##")&amp;"]","")</f>
        <v>[Discover-3]</v>
      </c>
      <c r="B13" s="86" t="s">
        <v>776</v>
      </c>
      <c r="C13" s="86" t="s">
        <v>823</v>
      </c>
      <c r="D13" s="86" t="s">
        <v>775</v>
      </c>
      <c r="E13" s="92"/>
      <c r="F13" s="86"/>
      <c r="G13" s="86"/>
      <c r="H13" s="93"/>
      <c r="I13" s="94"/>
      <c r="J13" s="78"/>
    </row>
    <row r="14" spans="1:257" ht="14.25" customHeight="1">
      <c r="A14" s="85" t="str">
        <f t="shared" si="0"/>
        <v>[Discover-4]</v>
      </c>
      <c r="B14" s="86" t="s">
        <v>777</v>
      </c>
      <c r="C14" s="86" t="s">
        <v>824</v>
      </c>
      <c r="D14" s="86" t="s">
        <v>778</v>
      </c>
      <c r="E14" s="92"/>
      <c r="F14" s="86"/>
      <c r="G14" s="86"/>
      <c r="H14" s="93"/>
      <c r="I14" s="94"/>
      <c r="J14" s="78"/>
    </row>
    <row r="15" spans="1:257" ht="14.25" customHeight="1">
      <c r="A15" s="85" t="str">
        <f t="shared" si="0"/>
        <v>[Discover-5]</v>
      </c>
      <c r="B15" s="86" t="s">
        <v>779</v>
      </c>
      <c r="C15" s="86" t="s">
        <v>825</v>
      </c>
      <c r="D15" s="86" t="s">
        <v>780</v>
      </c>
      <c r="E15" s="92"/>
      <c r="F15" s="86"/>
      <c r="G15" s="86"/>
      <c r="H15" s="93"/>
      <c r="I15" s="94"/>
      <c r="J15" s="78"/>
    </row>
    <row r="16" spans="1:257" ht="14.25" customHeight="1">
      <c r="A16" s="85" t="str">
        <f t="shared" si="0"/>
        <v>[Discover-6]</v>
      </c>
      <c r="B16" s="86" t="s">
        <v>785</v>
      </c>
      <c r="C16" s="86" t="s">
        <v>826</v>
      </c>
      <c r="D16" s="86" t="s">
        <v>786</v>
      </c>
      <c r="E16" s="92"/>
      <c r="F16" s="86"/>
      <c r="G16" s="86"/>
      <c r="H16" s="93"/>
      <c r="I16" s="94"/>
      <c r="J16" s="78"/>
    </row>
    <row r="17" spans="1:10" ht="14.25" customHeight="1">
      <c r="A17" s="85" t="str">
        <f t="shared" si="0"/>
        <v>[Discover-7]</v>
      </c>
      <c r="B17" s="86" t="s">
        <v>782</v>
      </c>
      <c r="C17" s="86" t="s">
        <v>827</v>
      </c>
      <c r="D17" s="86" t="s">
        <v>783</v>
      </c>
      <c r="E17" s="92"/>
      <c r="F17" s="86"/>
      <c r="G17" s="86"/>
      <c r="H17" s="93"/>
      <c r="I17" s="94"/>
      <c r="J17" s="78"/>
    </row>
    <row r="18" spans="1:10" ht="14.25" customHeight="1">
      <c r="A18" s="85" t="str">
        <f t="shared" si="0"/>
        <v>[Discover-8]</v>
      </c>
      <c r="B18" s="86" t="s">
        <v>781</v>
      </c>
      <c r="C18" s="86" t="s">
        <v>828</v>
      </c>
      <c r="D18" s="86" t="s">
        <v>784</v>
      </c>
      <c r="E18" s="92"/>
      <c r="F18" s="86"/>
      <c r="G18" s="86"/>
      <c r="H18" s="93"/>
      <c r="I18" s="94"/>
      <c r="J18" s="78"/>
    </row>
    <row r="19" spans="1:10" ht="14.25" customHeight="1">
      <c r="A19" s="85" t="str">
        <f t="shared" si="0"/>
        <v>[Discover-9]</v>
      </c>
      <c r="B19" s="86" t="s">
        <v>787</v>
      </c>
      <c r="C19" s="86" t="s">
        <v>829</v>
      </c>
      <c r="D19" s="86" t="s">
        <v>789</v>
      </c>
      <c r="E19" s="92"/>
      <c r="F19" s="86"/>
      <c r="G19" s="86"/>
      <c r="H19" s="93"/>
      <c r="I19" s="94"/>
      <c r="J19" s="78"/>
    </row>
    <row r="20" spans="1:10" ht="14.25" customHeight="1">
      <c r="A20" s="85" t="str">
        <f t="shared" si="0"/>
        <v>[Discover-10]</v>
      </c>
      <c r="B20" s="86" t="s">
        <v>788</v>
      </c>
      <c r="C20" s="86" t="s">
        <v>830</v>
      </c>
      <c r="D20" s="86" t="s">
        <v>790</v>
      </c>
      <c r="E20" s="92"/>
      <c r="F20" s="86"/>
      <c r="G20" s="86"/>
      <c r="H20" s="93"/>
      <c r="I20" s="94"/>
      <c r="J20" s="78"/>
    </row>
    <row r="21" spans="1:10">
      <c r="J21" s="78"/>
    </row>
  </sheetData>
  <mergeCells count="5">
    <mergeCell ref="B2:G2"/>
    <mergeCell ref="B3:G3"/>
    <mergeCell ref="B4:G4"/>
    <mergeCell ref="E5:G5"/>
    <mergeCell ref="E6:G6"/>
  </mergeCells>
  <dataValidations count="1">
    <dataValidation type="list" allowBlank="1" showErrorMessage="1" sqref="F12:G2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85" zoomScaleNormal="85" workbookViewId="0">
      <selection activeCell="A10" sqref="A10:I10"/>
    </sheetView>
  </sheetViews>
  <sheetFormatPr defaultRowHeight="12.75"/>
  <cols>
    <col min="1" max="1" width="22.625" style="78" customWidth="1"/>
    <col min="2" max="2" width="46.75" style="78" customWidth="1"/>
    <col min="3" max="3" width="34.375" style="78" customWidth="1"/>
    <col min="4" max="4" width="31.625" style="78" customWidth="1"/>
    <col min="5" max="5" width="16.5" style="78" customWidth="1"/>
    <col min="6" max="6" width="15.625" style="78" customWidth="1"/>
    <col min="7" max="7" width="14.75" style="78" customWidth="1"/>
    <col min="8" max="8" width="9" style="81"/>
    <col min="9" max="9" width="16.5" style="78" customWidth="1"/>
    <col min="10" max="10" width="9.375" style="80" hidden="1" customWidth="1"/>
    <col min="11" max="11" width="9" style="78" customWidth="1"/>
    <col min="12" max="16" width="9" style="78"/>
    <col min="17" max="17" width="0" style="78" hidden="1" customWidth="1"/>
    <col min="18" max="16384" width="9" style="78"/>
  </cols>
  <sheetData>
    <row r="1" spans="1:257" ht="13.5" thickBot="1">
      <c r="A1" s="98" t="s">
        <v>11</v>
      </c>
      <c r="B1" s="67"/>
      <c r="C1" s="67"/>
      <c r="D1" s="67"/>
      <c r="E1" s="67"/>
      <c r="F1" s="67"/>
      <c r="G1" s="67"/>
      <c r="H1" s="68"/>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row>
    <row r="2" spans="1:257" ht="15">
      <c r="A2" s="240" t="s">
        <v>1226</v>
      </c>
      <c r="B2" s="212" t="s">
        <v>791</v>
      </c>
      <c r="C2" s="212"/>
      <c r="D2" s="212"/>
      <c r="E2" s="212"/>
      <c r="F2" s="212"/>
      <c r="G2" s="212"/>
      <c r="H2" s="70"/>
      <c r="I2" s="69"/>
      <c r="J2" s="69" t="s">
        <v>1</v>
      </c>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row>
    <row r="3" spans="1:257" ht="15">
      <c r="A3" s="240" t="s">
        <v>1227</v>
      </c>
      <c r="B3" s="212" t="s">
        <v>793</v>
      </c>
      <c r="C3" s="212"/>
      <c r="D3" s="212"/>
      <c r="E3" s="212"/>
      <c r="F3" s="212"/>
      <c r="G3" s="212"/>
      <c r="H3" s="70"/>
      <c r="I3" s="69"/>
      <c r="J3" s="69" t="s">
        <v>2</v>
      </c>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row>
    <row r="4" spans="1:257" ht="15">
      <c r="A4" s="240" t="s">
        <v>1228</v>
      </c>
      <c r="B4" s="213" t="s">
        <v>33</v>
      </c>
      <c r="C4" s="213"/>
      <c r="D4" s="213"/>
      <c r="E4" s="213"/>
      <c r="F4" s="213"/>
      <c r="G4" s="213"/>
      <c r="H4" s="70"/>
      <c r="I4" s="69"/>
      <c r="J4" s="71"/>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row>
    <row r="5" spans="1:257" ht="15" customHeight="1">
      <c r="A5" s="240" t="s">
        <v>1229</v>
      </c>
      <c r="B5" s="241" t="s">
        <v>1215</v>
      </c>
      <c r="C5" s="241" t="s">
        <v>1230</v>
      </c>
      <c r="D5" s="242" t="s">
        <v>4</v>
      </c>
      <c r="E5" s="243" t="s">
        <v>1231</v>
      </c>
      <c r="F5" s="207"/>
      <c r="G5" s="208"/>
      <c r="H5" s="72"/>
      <c r="I5" s="69"/>
      <c r="J5" s="69" t="s">
        <v>5</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row>
    <row r="6" spans="1:257" ht="13.5" thickBot="1">
      <c r="A6" s="74">
        <f>COUNTIF(F11:G87,"Pass")</f>
        <v>0</v>
      </c>
      <c r="B6" s="75">
        <f>COUNTIF(F11:G87,"Fail")</f>
        <v>0</v>
      </c>
      <c r="C6" s="75">
        <f>E6-D6-B6-A6</f>
        <v>24</v>
      </c>
      <c r="D6" s="76">
        <f>COUNTIF(F11:G87,"N/A")</f>
        <v>0</v>
      </c>
      <c r="E6" s="214">
        <f>COUNTA(A11:A87)*2</f>
        <v>24</v>
      </c>
      <c r="F6" s="214"/>
      <c r="G6" s="214"/>
      <c r="H6" s="72"/>
      <c r="I6" s="69"/>
      <c r="J6" s="69" t="s">
        <v>4</v>
      </c>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row>
    <row r="7" spans="1:257">
      <c r="A7" s="173"/>
      <c r="B7" s="173"/>
      <c r="C7" s="173"/>
      <c r="D7" s="173"/>
      <c r="E7" s="174"/>
      <c r="F7" s="174"/>
      <c r="G7" s="174"/>
      <c r="H7" s="72"/>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row>
    <row r="8" spans="1:257">
      <c r="A8" s="173"/>
      <c r="B8" s="173"/>
      <c r="C8" s="173"/>
      <c r="D8" s="173"/>
      <c r="E8" s="174"/>
      <c r="F8" s="174"/>
      <c r="G8" s="174"/>
      <c r="H8" s="72"/>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row>
    <row r="9" spans="1:257">
      <c r="A9" s="69"/>
      <c r="B9" s="69"/>
      <c r="C9" s="69"/>
      <c r="D9" s="77"/>
      <c r="E9" s="77"/>
      <c r="F9" s="77"/>
      <c r="G9" s="77"/>
      <c r="H9" s="72"/>
      <c r="I9" s="72"/>
      <c r="J9" s="73"/>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5.5">
      <c r="A10" s="41" t="s">
        <v>6</v>
      </c>
      <c r="B10" s="244" t="s">
        <v>1232</v>
      </c>
      <c r="C10" s="244" t="s">
        <v>1233</v>
      </c>
      <c r="D10" s="244" t="s">
        <v>1234</v>
      </c>
      <c r="E10" s="42" t="s">
        <v>1235</v>
      </c>
      <c r="F10" s="42" t="s">
        <v>534</v>
      </c>
      <c r="G10" s="42" t="s">
        <v>533</v>
      </c>
      <c r="H10" s="245" t="s">
        <v>1236</v>
      </c>
      <c r="I10" s="244" t="s">
        <v>1237</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row>
    <row r="11" spans="1:257">
      <c r="A11" s="133"/>
      <c r="B11" s="133" t="s">
        <v>791</v>
      </c>
      <c r="C11" s="134"/>
      <c r="D11" s="134"/>
      <c r="E11" s="134"/>
      <c r="F11" s="134"/>
      <c r="G11" s="134"/>
      <c r="H11" s="134"/>
      <c r="I11" s="135"/>
      <c r="J11" s="78"/>
    </row>
    <row r="12" spans="1:257" ht="14.25" customHeight="1">
      <c r="A12" s="85" t="str">
        <f>IF(OR(B12&lt;&gt;"",D12&lt;E11&gt;""),"["&amp;TEXT($B$2,"##")&amp;"-"&amp;TEXT(ROW()-10,"##")&amp;"]","")</f>
        <v>[Statistic-2]</v>
      </c>
      <c r="B12" s="86" t="s">
        <v>794</v>
      </c>
      <c r="C12" s="86" t="s">
        <v>822</v>
      </c>
      <c r="D12" s="86" t="s">
        <v>797</v>
      </c>
      <c r="E12" s="92"/>
      <c r="F12" s="86"/>
      <c r="G12" s="86"/>
      <c r="H12" s="93"/>
      <c r="I12" s="177"/>
      <c r="J12" s="78"/>
    </row>
    <row r="13" spans="1:257" ht="14.25" customHeight="1">
      <c r="A13" s="85" t="str">
        <f t="shared" ref="A13:A23" si="0">IF(OR(B13&lt;&gt;"",D13&lt;E12&gt;""),"["&amp;TEXT($B$2,"##")&amp;"-"&amp;TEXT(ROW()-10,"##")&amp;"]","")</f>
        <v>[Statistic-3]</v>
      </c>
      <c r="B13" s="86" t="s">
        <v>795</v>
      </c>
      <c r="C13" s="86" t="s">
        <v>822</v>
      </c>
      <c r="D13" s="86" t="s">
        <v>797</v>
      </c>
      <c r="E13" s="92"/>
      <c r="F13" s="86"/>
      <c r="G13" s="86"/>
      <c r="H13" s="93"/>
      <c r="I13" s="177"/>
      <c r="J13" s="78"/>
    </row>
    <row r="14" spans="1:257" ht="14.25" customHeight="1">
      <c r="A14" s="85" t="str">
        <f t="shared" si="0"/>
        <v>[Statistic-4]</v>
      </c>
      <c r="B14" s="86" t="s">
        <v>796</v>
      </c>
      <c r="C14" s="86" t="s">
        <v>798</v>
      </c>
      <c r="D14" s="86" t="s">
        <v>799</v>
      </c>
      <c r="E14" s="92"/>
      <c r="F14" s="86"/>
      <c r="G14" s="86"/>
      <c r="H14" s="93"/>
      <c r="I14" s="94"/>
      <c r="J14" s="78"/>
    </row>
    <row r="15" spans="1:257" ht="14.25" customHeight="1">
      <c r="A15" s="85" t="str">
        <f t="shared" si="0"/>
        <v>[Statistic-5]</v>
      </c>
      <c r="B15" s="86" t="s">
        <v>1118</v>
      </c>
      <c r="C15" s="86" t="s">
        <v>1112</v>
      </c>
      <c r="D15" s="86" t="s">
        <v>1113</v>
      </c>
      <c r="E15" s="92"/>
      <c r="F15" s="86"/>
      <c r="G15" s="86"/>
      <c r="H15" s="93"/>
      <c r="I15" s="94"/>
      <c r="J15" s="78"/>
    </row>
    <row r="16" spans="1:257" ht="14.25" customHeight="1">
      <c r="A16" s="85" t="str">
        <f t="shared" ref="A16:A17" si="1">IF(OR(B16&lt;&gt;"",D16&lt;E15&gt;""),"["&amp;TEXT($B$2,"##")&amp;"-"&amp;TEXT(ROW()-10,"##")&amp;"]","")</f>
        <v>[Statistic-6]</v>
      </c>
      <c r="B16" s="86" t="s">
        <v>1119</v>
      </c>
      <c r="C16" s="86" t="s">
        <v>1114</v>
      </c>
      <c r="D16" s="86" t="s">
        <v>1117</v>
      </c>
      <c r="E16" s="92"/>
      <c r="F16" s="86"/>
      <c r="G16" s="86"/>
      <c r="H16" s="93"/>
      <c r="I16" s="94"/>
      <c r="J16" s="78"/>
    </row>
    <row r="17" spans="1:10" ht="14.25" customHeight="1">
      <c r="A17" s="85" t="str">
        <f t="shared" si="1"/>
        <v>[Statistic-7]</v>
      </c>
      <c r="B17" s="86" t="s">
        <v>1120</v>
      </c>
      <c r="C17" s="86" t="s">
        <v>1115</v>
      </c>
      <c r="D17" s="86" t="s">
        <v>1116</v>
      </c>
      <c r="E17" s="92"/>
      <c r="F17" s="86"/>
      <c r="G17" s="86"/>
      <c r="H17" s="93"/>
      <c r="I17" s="94"/>
      <c r="J17" s="78"/>
    </row>
    <row r="18" spans="1:10" ht="14.25" customHeight="1">
      <c r="A18" s="85" t="str">
        <f>IF(OR(B18&lt;&gt;"",D18&lt;E14&gt;""),"["&amp;TEXT($B$2,"##")&amp;"-"&amp;TEXT(ROW()-10,"##")&amp;"]","")</f>
        <v>[Statistic-8]</v>
      </c>
      <c r="B18" s="86" t="s">
        <v>800</v>
      </c>
      <c r="C18" s="86" t="s">
        <v>804</v>
      </c>
      <c r="D18" s="86" t="s">
        <v>805</v>
      </c>
      <c r="E18" s="92"/>
      <c r="F18" s="86"/>
      <c r="G18" s="86"/>
      <c r="H18" s="93"/>
      <c r="I18" s="94"/>
      <c r="J18" s="78"/>
    </row>
    <row r="19" spans="1:10" ht="14.25" customHeight="1">
      <c r="A19" s="85" t="str">
        <f t="shared" si="0"/>
        <v>[Statistic-9]</v>
      </c>
      <c r="B19" s="86" t="s">
        <v>801</v>
      </c>
      <c r="C19" s="86" t="s">
        <v>802</v>
      </c>
      <c r="D19" s="86" t="s">
        <v>803</v>
      </c>
      <c r="E19" s="92"/>
      <c r="F19" s="86"/>
      <c r="G19" s="86"/>
      <c r="H19" s="93"/>
      <c r="I19" s="94"/>
      <c r="J19" s="78"/>
    </row>
    <row r="20" spans="1:10" ht="14.25" customHeight="1">
      <c r="A20" s="85" t="str">
        <f t="shared" si="0"/>
        <v>[Statistic-10]</v>
      </c>
      <c r="B20" s="86" t="s">
        <v>806</v>
      </c>
      <c r="C20" s="86" t="s">
        <v>807</v>
      </c>
      <c r="D20" s="86" t="s">
        <v>811</v>
      </c>
      <c r="E20" s="92"/>
      <c r="F20" s="86"/>
      <c r="G20" s="86"/>
      <c r="H20" s="93"/>
      <c r="I20" s="94"/>
      <c r="J20" s="78"/>
    </row>
    <row r="21" spans="1:10" ht="14.25" customHeight="1">
      <c r="A21" s="85" t="str">
        <f t="shared" si="0"/>
        <v>[Statistic-11]</v>
      </c>
      <c r="B21" s="86" t="s">
        <v>808</v>
      </c>
      <c r="C21" s="86" t="s">
        <v>809</v>
      </c>
      <c r="D21" s="86" t="s">
        <v>810</v>
      </c>
      <c r="E21" s="92"/>
      <c r="F21" s="86"/>
      <c r="G21" s="86"/>
      <c r="H21" s="93"/>
      <c r="I21" s="177"/>
      <c r="J21" s="78"/>
    </row>
    <row r="22" spans="1:10" ht="14.25" customHeight="1">
      <c r="A22" s="85" t="str">
        <f t="shared" si="0"/>
        <v>[Statistic-12]</v>
      </c>
      <c r="B22" s="86" t="s">
        <v>812</v>
      </c>
      <c r="C22" s="86" t="s">
        <v>813</v>
      </c>
      <c r="D22" s="86" t="s">
        <v>814</v>
      </c>
      <c r="E22" s="92"/>
      <c r="F22" s="86"/>
      <c r="G22" s="86"/>
      <c r="H22" s="93"/>
      <c r="I22" s="177"/>
      <c r="J22" s="78"/>
    </row>
    <row r="23" spans="1:10" ht="14.25" customHeight="1">
      <c r="A23" s="85" t="str">
        <f t="shared" si="0"/>
        <v>[Statistic-13]</v>
      </c>
      <c r="B23" s="86" t="s">
        <v>815</v>
      </c>
      <c r="C23" s="86" t="s">
        <v>816</v>
      </c>
      <c r="D23" s="86" t="s">
        <v>817</v>
      </c>
      <c r="E23" s="92"/>
      <c r="F23" s="86"/>
      <c r="G23" s="86"/>
      <c r="H23" s="93"/>
      <c r="I23" s="177"/>
      <c r="J23" s="78"/>
    </row>
    <row r="24" spans="1:10">
      <c r="J24" s="78"/>
    </row>
  </sheetData>
  <mergeCells count="5">
    <mergeCell ref="B2:G2"/>
    <mergeCell ref="B3:G3"/>
    <mergeCell ref="B4:G4"/>
    <mergeCell ref="E5:G5"/>
    <mergeCell ref="E6:G6"/>
  </mergeCells>
  <dataValidations count="1">
    <dataValidation type="list" allowBlank="1" showErrorMessage="1" sqref="F12:G23">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9"/>
  <sheetViews>
    <sheetView zoomScale="70" zoomScaleNormal="70" workbookViewId="0">
      <selection activeCell="A10" sqref="A10:I10"/>
    </sheetView>
  </sheetViews>
  <sheetFormatPr defaultRowHeight="14.25" customHeight="1"/>
  <cols>
    <col min="1" max="1" width="22.625" style="78" customWidth="1"/>
    <col min="2" max="2" width="46.75" style="78" customWidth="1"/>
    <col min="3" max="3" width="34.375" style="78" customWidth="1"/>
    <col min="4" max="4" width="31.625" style="78" customWidth="1"/>
    <col min="5" max="5" width="16.5" style="78" customWidth="1"/>
    <col min="6" max="6" width="15.625" style="78" customWidth="1"/>
    <col min="7" max="7" width="14.75" style="78" customWidth="1"/>
    <col min="8" max="8" width="9" style="81"/>
    <col min="9" max="9" width="16.5" style="78" customWidth="1"/>
    <col min="10" max="10" width="9.375" style="80" hidden="1" customWidth="1"/>
    <col min="11" max="11" width="9" style="78" customWidth="1"/>
    <col min="12" max="16" width="9" style="78"/>
    <col min="17" max="17" width="0" style="78" hidden="1" customWidth="1"/>
    <col min="18" max="16384" width="9" style="78"/>
  </cols>
  <sheetData>
    <row r="1" spans="1:257" ht="14.25" customHeight="1" thickBot="1">
      <c r="A1" s="98" t="s">
        <v>11</v>
      </c>
      <c r="B1" s="67"/>
      <c r="C1" s="67"/>
      <c r="D1" s="67"/>
      <c r="E1" s="67"/>
      <c r="F1" s="67"/>
      <c r="G1" s="67"/>
      <c r="H1" s="68"/>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row>
    <row r="2" spans="1:257" ht="14.25" customHeight="1">
      <c r="A2" s="240" t="s">
        <v>1226</v>
      </c>
      <c r="B2" s="212" t="s">
        <v>792</v>
      </c>
      <c r="C2" s="212"/>
      <c r="D2" s="212"/>
      <c r="E2" s="212"/>
      <c r="F2" s="212"/>
      <c r="G2" s="212"/>
      <c r="H2" s="70"/>
      <c r="I2" s="69"/>
      <c r="J2" s="69" t="s">
        <v>1</v>
      </c>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row>
    <row r="3" spans="1:257" ht="14.25" customHeight="1">
      <c r="A3" s="240" t="s">
        <v>1227</v>
      </c>
      <c r="B3" s="212" t="s">
        <v>818</v>
      </c>
      <c r="C3" s="212"/>
      <c r="D3" s="212"/>
      <c r="E3" s="212"/>
      <c r="F3" s="212"/>
      <c r="G3" s="212"/>
      <c r="H3" s="70"/>
      <c r="I3" s="69"/>
      <c r="J3" s="69" t="s">
        <v>2</v>
      </c>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row>
    <row r="4" spans="1:257" ht="14.25" customHeight="1">
      <c r="A4" s="240" t="s">
        <v>1228</v>
      </c>
      <c r="B4" s="213" t="s">
        <v>33</v>
      </c>
      <c r="C4" s="213"/>
      <c r="D4" s="213"/>
      <c r="E4" s="213"/>
      <c r="F4" s="213"/>
      <c r="G4" s="213"/>
      <c r="H4" s="70"/>
      <c r="I4" s="69"/>
      <c r="J4" s="71"/>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row>
    <row r="5" spans="1:257" ht="14.25" customHeight="1">
      <c r="A5" s="240" t="s">
        <v>1229</v>
      </c>
      <c r="B5" s="241" t="s">
        <v>1215</v>
      </c>
      <c r="C5" s="241" t="s">
        <v>1230</v>
      </c>
      <c r="D5" s="242" t="s">
        <v>4</v>
      </c>
      <c r="E5" s="243" t="s">
        <v>1231</v>
      </c>
      <c r="F5" s="207"/>
      <c r="G5" s="208"/>
      <c r="H5" s="72"/>
      <c r="I5" s="69"/>
      <c r="J5" s="69" t="s">
        <v>5</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row>
    <row r="6" spans="1:257" ht="14.25" customHeight="1" thickBot="1">
      <c r="A6" s="74">
        <f>COUNTIF(F11:G101,"Pass")</f>
        <v>0</v>
      </c>
      <c r="B6" s="75">
        <f>COUNTIF(F11:G101,"Fail")</f>
        <v>0</v>
      </c>
      <c r="C6" s="75">
        <f>E6-D6-B6-A6</f>
        <v>52</v>
      </c>
      <c r="D6" s="76">
        <f>COUNTIF(F11:G101,"N/A")</f>
        <v>0</v>
      </c>
      <c r="E6" s="214">
        <f>COUNTA(A11:A101)*2</f>
        <v>52</v>
      </c>
      <c r="F6" s="214"/>
      <c r="G6" s="214"/>
      <c r="H6" s="72"/>
      <c r="I6" s="69"/>
      <c r="J6" s="69" t="s">
        <v>4</v>
      </c>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row>
    <row r="7" spans="1:257" ht="14.25" customHeight="1">
      <c r="A7" s="173"/>
      <c r="B7" s="173"/>
      <c r="C7" s="173"/>
      <c r="D7" s="173"/>
      <c r="E7" s="174"/>
      <c r="F7" s="174"/>
      <c r="G7" s="174"/>
      <c r="H7" s="72"/>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row>
    <row r="8" spans="1:257" ht="14.25" customHeight="1">
      <c r="A8" s="173"/>
      <c r="B8" s="173"/>
      <c r="C8" s="173"/>
      <c r="D8" s="173"/>
      <c r="E8" s="174"/>
      <c r="F8" s="174"/>
      <c r="G8" s="174"/>
      <c r="H8" s="72"/>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row>
    <row r="9" spans="1:257" ht="14.25" customHeight="1">
      <c r="A9" s="69"/>
      <c r="B9" s="69"/>
      <c r="C9" s="69"/>
      <c r="D9" s="77"/>
      <c r="E9" s="77"/>
      <c r="F9" s="77"/>
      <c r="G9" s="77"/>
      <c r="H9" s="72"/>
      <c r="I9" s="72"/>
      <c r="J9" s="73"/>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8.5" customHeight="1">
      <c r="A10" s="41" t="s">
        <v>6</v>
      </c>
      <c r="B10" s="244" t="s">
        <v>1232</v>
      </c>
      <c r="C10" s="244" t="s">
        <v>1233</v>
      </c>
      <c r="D10" s="244" t="s">
        <v>1234</v>
      </c>
      <c r="E10" s="42" t="s">
        <v>1235</v>
      </c>
      <c r="F10" s="42" t="s">
        <v>534</v>
      </c>
      <c r="G10" s="42" t="s">
        <v>533</v>
      </c>
      <c r="H10" s="245" t="s">
        <v>1236</v>
      </c>
      <c r="I10" s="244" t="s">
        <v>1237</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row>
    <row r="11" spans="1:257" ht="14.25" customHeight="1">
      <c r="A11" s="133"/>
      <c r="B11" s="133" t="s">
        <v>792</v>
      </c>
      <c r="C11" s="134"/>
      <c r="D11" s="134"/>
      <c r="E11" s="134"/>
      <c r="F11" s="134"/>
      <c r="G11" s="134"/>
      <c r="H11" s="134"/>
      <c r="I11" s="135"/>
      <c r="J11" s="78"/>
    </row>
    <row r="12" spans="1:257" ht="14.25" customHeight="1">
      <c r="A12" s="85" t="str">
        <f>IF(OR(B12&lt;&gt;"",D12&lt;E11&gt;""),"["&amp;TEXT($B$2,"##")&amp;"-"&amp;TEXT(ROW()-10,"##")&amp;"]","")</f>
        <v>[Message-2]</v>
      </c>
      <c r="B12" s="86" t="s">
        <v>820</v>
      </c>
      <c r="C12" s="86" t="s">
        <v>831</v>
      </c>
      <c r="D12" s="86" t="s">
        <v>832</v>
      </c>
      <c r="E12" s="92"/>
      <c r="F12" s="86"/>
      <c r="G12" s="86"/>
      <c r="H12" s="93"/>
      <c r="I12" s="94"/>
      <c r="J12" s="78"/>
    </row>
    <row r="13" spans="1:257" ht="14.25" customHeight="1">
      <c r="A13" s="85" t="str">
        <f t="shared" ref="A13:A14" si="0">IF(OR(B13&lt;&gt;"",D13&lt;E12&gt;""),"["&amp;TEXT($B$2,"##")&amp;"-"&amp;TEXT(ROW()-10,"##")&amp;"]","")</f>
        <v>[Message-3]</v>
      </c>
      <c r="B13" s="86" t="s">
        <v>821</v>
      </c>
      <c r="C13" s="86" t="s">
        <v>834</v>
      </c>
      <c r="D13" s="86" t="s">
        <v>832</v>
      </c>
      <c r="E13" s="92"/>
      <c r="F13" s="86"/>
      <c r="G13" s="86"/>
      <c r="H13" s="93"/>
      <c r="I13" s="94"/>
      <c r="J13" s="78"/>
    </row>
    <row r="14" spans="1:257" ht="14.25" customHeight="1">
      <c r="A14" s="85" t="str">
        <f t="shared" si="0"/>
        <v>[Message-4]</v>
      </c>
      <c r="B14" s="86" t="s">
        <v>835</v>
      </c>
      <c r="C14" s="86" t="s">
        <v>836</v>
      </c>
      <c r="D14" s="86" t="s">
        <v>837</v>
      </c>
      <c r="E14" s="92"/>
      <c r="F14" s="86"/>
      <c r="G14" s="86"/>
      <c r="H14" s="93"/>
      <c r="I14" s="94"/>
      <c r="J14" s="78"/>
    </row>
    <row r="15" spans="1:257" ht="14.25" customHeight="1">
      <c r="A15" s="85" t="str">
        <f t="shared" ref="A15" si="1">IF(OR(B15&lt;&gt;"",D15&lt;E14&gt;""),"["&amp;TEXT($B$2,"##")&amp;"-"&amp;TEXT(ROW()-10,"##")&amp;"]","")</f>
        <v>[Message-5]</v>
      </c>
      <c r="B15" s="86" t="s">
        <v>838</v>
      </c>
      <c r="C15" s="86" t="s">
        <v>839</v>
      </c>
      <c r="D15" s="86" t="s">
        <v>840</v>
      </c>
      <c r="E15" s="92"/>
      <c r="F15" s="86"/>
      <c r="G15" s="86"/>
      <c r="H15" s="93"/>
      <c r="I15" s="94"/>
      <c r="J15" s="78"/>
    </row>
    <row r="16" spans="1:257" ht="14.25" customHeight="1">
      <c r="A16" s="85" t="str">
        <f t="shared" ref="A16" si="2">IF(OR(B16&lt;&gt;"",D16&lt;E15&gt;""),"["&amp;TEXT($B$2,"##")&amp;"-"&amp;TEXT(ROW()-10,"##")&amp;"]","")</f>
        <v>[Message-6]</v>
      </c>
      <c r="B16" s="86" t="s">
        <v>841</v>
      </c>
      <c r="C16" s="86" t="s">
        <v>842</v>
      </c>
      <c r="D16" s="86" t="s">
        <v>843</v>
      </c>
      <c r="E16" s="92"/>
      <c r="F16" s="86"/>
      <c r="G16" s="86"/>
      <c r="H16" s="93"/>
      <c r="I16" s="94"/>
      <c r="J16" s="78"/>
    </row>
    <row r="17" spans="1:10" ht="14.25" customHeight="1">
      <c r="A17" s="85" t="str">
        <f t="shared" ref="A17:A38" si="3">IF(OR(B17&lt;&gt;"",D17&lt;E16&gt;""),"["&amp;TEXT($B$2,"##")&amp;"-"&amp;TEXT(ROW()-10,"##")&amp;"]","")</f>
        <v>[Message-7]</v>
      </c>
      <c r="B17" s="86" t="s">
        <v>844</v>
      </c>
      <c r="C17" s="86" t="s">
        <v>845</v>
      </c>
      <c r="D17" s="86" t="s">
        <v>846</v>
      </c>
      <c r="E17" s="92"/>
      <c r="F17" s="86"/>
      <c r="G17" s="86"/>
      <c r="H17" s="93"/>
      <c r="I17" s="94"/>
      <c r="J17" s="78"/>
    </row>
    <row r="18" spans="1:10" ht="14.25" customHeight="1">
      <c r="A18" s="85" t="str">
        <f t="shared" si="3"/>
        <v>[Message-8]</v>
      </c>
      <c r="B18" s="86" t="s">
        <v>833</v>
      </c>
      <c r="C18" s="86" t="s">
        <v>847</v>
      </c>
      <c r="D18" s="86" t="s">
        <v>849</v>
      </c>
      <c r="E18" s="92"/>
      <c r="F18" s="86"/>
      <c r="G18" s="86"/>
      <c r="H18" s="93"/>
      <c r="I18" s="94"/>
      <c r="J18" s="78"/>
    </row>
    <row r="19" spans="1:10" ht="14.25" customHeight="1">
      <c r="A19" s="85" t="str">
        <f t="shared" si="3"/>
        <v>[Message-9]</v>
      </c>
      <c r="B19" s="86" t="s">
        <v>848</v>
      </c>
      <c r="C19" s="86" t="s">
        <v>847</v>
      </c>
      <c r="D19" s="86" t="s">
        <v>849</v>
      </c>
      <c r="E19" s="92"/>
      <c r="F19" s="86"/>
      <c r="G19" s="86"/>
      <c r="H19" s="93"/>
      <c r="I19" s="94"/>
      <c r="J19" s="78"/>
    </row>
    <row r="20" spans="1:10" ht="14.25" customHeight="1">
      <c r="A20" s="85" t="str">
        <f t="shared" si="3"/>
        <v>[Message-10]</v>
      </c>
      <c r="B20" s="86" t="s">
        <v>1179</v>
      </c>
      <c r="C20" s="86" t="s">
        <v>851</v>
      </c>
      <c r="D20" s="86" t="s">
        <v>852</v>
      </c>
      <c r="E20" s="92"/>
      <c r="F20" s="86"/>
      <c r="G20" s="86"/>
      <c r="H20" s="93"/>
      <c r="I20" s="94"/>
      <c r="J20" s="78"/>
    </row>
    <row r="21" spans="1:10" ht="14.25" customHeight="1">
      <c r="A21" s="85" t="str">
        <f t="shared" ref="A21" si="4">IF(OR(B21&lt;&gt;"",D21&lt;E20&gt;""),"["&amp;TEXT($B$2,"##")&amp;"-"&amp;TEXT(ROW()-10,"##")&amp;"]","")</f>
        <v>[Message-11]</v>
      </c>
      <c r="B21" s="86" t="s">
        <v>1180</v>
      </c>
      <c r="C21" s="86" t="s">
        <v>1181</v>
      </c>
      <c r="D21" s="86" t="s">
        <v>1182</v>
      </c>
      <c r="E21" s="92"/>
      <c r="F21" s="86"/>
      <c r="G21" s="86"/>
      <c r="H21" s="93"/>
      <c r="I21" s="94"/>
      <c r="J21" s="78"/>
    </row>
    <row r="22" spans="1:10" ht="14.25" customHeight="1">
      <c r="A22" s="85" t="str">
        <f t="shared" ref="A22:A24" si="5">IF(OR(B22&lt;&gt;"",D22&lt;E21&gt;""),"["&amp;TEXT($B$2,"##")&amp;"-"&amp;TEXT(ROW()-10,"##")&amp;"]","")</f>
        <v>[Message-12]</v>
      </c>
      <c r="B22" s="86" t="s">
        <v>1183</v>
      </c>
      <c r="C22" s="86" t="s">
        <v>1185</v>
      </c>
      <c r="D22" s="86" t="s">
        <v>1184</v>
      </c>
      <c r="E22" s="92"/>
      <c r="F22" s="86"/>
      <c r="G22" s="86"/>
      <c r="H22" s="93"/>
      <c r="I22" s="94"/>
      <c r="J22" s="78"/>
    </row>
    <row r="23" spans="1:10" ht="14.25" customHeight="1">
      <c r="A23" s="85" t="str">
        <f t="shared" si="5"/>
        <v>[Message-13]</v>
      </c>
      <c r="B23" s="86" t="s">
        <v>853</v>
      </c>
      <c r="C23" s="86" t="s">
        <v>854</v>
      </c>
      <c r="D23" s="86" t="s">
        <v>852</v>
      </c>
      <c r="E23" s="92"/>
      <c r="F23" s="86"/>
      <c r="G23" s="86"/>
      <c r="H23" s="93"/>
      <c r="I23" s="94"/>
      <c r="J23" s="78"/>
    </row>
    <row r="24" spans="1:10" ht="14.25" customHeight="1">
      <c r="A24" s="85" t="str">
        <f t="shared" si="5"/>
        <v>[Message-14]</v>
      </c>
      <c r="B24" s="86" t="s">
        <v>857</v>
      </c>
      <c r="C24" s="86" t="s">
        <v>855</v>
      </c>
      <c r="D24" s="86" t="s">
        <v>856</v>
      </c>
      <c r="E24" s="92"/>
      <c r="F24" s="86"/>
      <c r="G24" s="86"/>
      <c r="H24" s="93"/>
      <c r="I24" s="94"/>
      <c r="J24" s="78"/>
    </row>
    <row r="25" spans="1:10" ht="14.25" customHeight="1">
      <c r="A25" s="85" t="str">
        <f>IF(OR(B25&lt;&gt;"",D25&lt;E23&gt;""),"["&amp;TEXT($B$2,"##")&amp;"-"&amp;TEXT(ROW()-10,"##")&amp;"]","")</f>
        <v>[Message-15]</v>
      </c>
      <c r="B25" s="86" t="s">
        <v>1187</v>
      </c>
      <c r="C25" s="86" t="s">
        <v>1188</v>
      </c>
      <c r="D25" s="86" t="s">
        <v>1189</v>
      </c>
      <c r="E25" s="85" t="s">
        <v>1128</v>
      </c>
      <c r="F25" s="86"/>
      <c r="G25" s="86"/>
      <c r="H25" s="93"/>
      <c r="I25" s="94"/>
      <c r="J25" s="78"/>
    </row>
    <row r="26" spans="1:10" ht="14.25" customHeight="1">
      <c r="A26" s="85" t="str">
        <f>IF(OR(B26&lt;&gt;"",D26&lt;E24&gt;""),"["&amp;TEXT($B$2,"##")&amp;"-"&amp;TEXT(ROW()-10,"##")&amp;"]","")</f>
        <v>[Message-16]</v>
      </c>
      <c r="B26" s="86" t="s">
        <v>858</v>
      </c>
      <c r="C26" s="86" t="s">
        <v>836</v>
      </c>
      <c r="D26" s="86" t="s">
        <v>859</v>
      </c>
      <c r="E26" s="85" t="s">
        <v>1128</v>
      </c>
      <c r="F26" s="86"/>
      <c r="G26" s="86"/>
      <c r="H26" s="93"/>
      <c r="I26" s="94"/>
      <c r="J26" s="78"/>
    </row>
    <row r="27" spans="1:10" ht="14.25" customHeight="1">
      <c r="A27" s="85" t="str">
        <f t="shared" si="3"/>
        <v>[Message-17]</v>
      </c>
      <c r="B27" s="86" t="s">
        <v>860</v>
      </c>
      <c r="C27" s="86" t="s">
        <v>861</v>
      </c>
      <c r="D27" s="86" t="s">
        <v>862</v>
      </c>
      <c r="E27" s="85" t="s">
        <v>1128</v>
      </c>
      <c r="F27" s="86"/>
      <c r="G27" s="86"/>
      <c r="H27" s="93"/>
      <c r="I27" s="94"/>
      <c r="J27" s="78"/>
    </row>
    <row r="28" spans="1:10" ht="14.25" customHeight="1">
      <c r="A28" s="85" t="str">
        <f t="shared" si="3"/>
        <v>[Message-18]</v>
      </c>
      <c r="B28" s="86" t="s">
        <v>863</v>
      </c>
      <c r="C28" s="86" t="s">
        <v>865</v>
      </c>
      <c r="D28" s="86" t="s">
        <v>864</v>
      </c>
      <c r="E28" s="85"/>
      <c r="F28" s="86"/>
      <c r="G28" s="86"/>
      <c r="H28" s="93"/>
      <c r="I28" s="94"/>
      <c r="J28" s="78"/>
    </row>
    <row r="29" spans="1:10" ht="14.25" customHeight="1">
      <c r="A29" s="85" t="str">
        <f t="shared" si="3"/>
        <v>[Message-19]</v>
      </c>
      <c r="B29" s="86" t="s">
        <v>867</v>
      </c>
      <c r="C29" s="86" t="s">
        <v>871</v>
      </c>
      <c r="D29" s="86" t="s">
        <v>868</v>
      </c>
      <c r="E29" s="92"/>
      <c r="F29" s="86"/>
      <c r="G29" s="86"/>
      <c r="H29" s="93"/>
      <c r="I29" s="94"/>
      <c r="J29" s="78"/>
    </row>
    <row r="30" spans="1:10" ht="14.25" customHeight="1">
      <c r="A30" s="85" t="str">
        <f t="shared" si="3"/>
        <v>[Message-20]</v>
      </c>
      <c r="B30" s="86" t="s">
        <v>869</v>
      </c>
      <c r="C30" s="86" t="s">
        <v>870</v>
      </c>
      <c r="D30" s="86" t="s">
        <v>872</v>
      </c>
      <c r="E30" s="92"/>
      <c r="F30" s="86"/>
      <c r="G30" s="86"/>
      <c r="H30" s="93"/>
      <c r="I30" s="94"/>
      <c r="J30" s="78"/>
    </row>
    <row r="31" spans="1:10" ht="14.25" customHeight="1">
      <c r="A31" s="146"/>
      <c r="B31" s="146" t="s">
        <v>819</v>
      </c>
      <c r="C31" s="146"/>
      <c r="D31" s="146"/>
      <c r="E31" s="146"/>
      <c r="F31" s="146"/>
      <c r="G31" s="146"/>
      <c r="H31" s="146"/>
      <c r="I31" s="146"/>
      <c r="J31" s="78"/>
    </row>
    <row r="32" spans="1:10" ht="14.25" customHeight="1">
      <c r="A32" s="85" t="str">
        <f t="shared" si="3"/>
        <v>[Message-22]</v>
      </c>
      <c r="B32" s="86" t="s">
        <v>873</v>
      </c>
      <c r="C32" s="86" t="s">
        <v>875</v>
      </c>
      <c r="D32" s="86" t="s">
        <v>876</v>
      </c>
      <c r="E32" s="92"/>
      <c r="F32" s="86"/>
      <c r="G32" s="86"/>
      <c r="H32" s="93"/>
      <c r="I32" s="94"/>
      <c r="J32" s="78"/>
    </row>
    <row r="33" spans="1:10" ht="14.25" customHeight="1">
      <c r="A33" s="85" t="str">
        <f t="shared" si="3"/>
        <v>[Message-23]</v>
      </c>
      <c r="B33" s="86" t="s">
        <v>874</v>
      </c>
      <c r="C33" s="86" t="s">
        <v>875</v>
      </c>
      <c r="D33" s="86" t="s">
        <v>876</v>
      </c>
      <c r="E33" s="92"/>
      <c r="F33" s="86"/>
      <c r="G33" s="86"/>
      <c r="H33" s="93"/>
      <c r="I33" s="94"/>
      <c r="J33" s="78"/>
    </row>
    <row r="34" spans="1:10" ht="14.25" customHeight="1">
      <c r="A34" s="85" t="str">
        <f t="shared" si="3"/>
        <v>[Message-24]</v>
      </c>
      <c r="B34" s="86" t="s">
        <v>877</v>
      </c>
      <c r="C34" s="86" t="s">
        <v>878</v>
      </c>
      <c r="D34" s="86" t="s">
        <v>879</v>
      </c>
      <c r="E34" s="92"/>
      <c r="F34" s="86"/>
      <c r="G34" s="86"/>
      <c r="H34" s="93"/>
      <c r="I34" s="94"/>
      <c r="J34" s="78"/>
    </row>
    <row r="35" spans="1:10" ht="14.25" customHeight="1">
      <c r="A35" s="85" t="str">
        <f t="shared" si="3"/>
        <v>[Message-25]</v>
      </c>
      <c r="B35" s="86" t="s">
        <v>881</v>
      </c>
      <c r="C35" s="86" t="s">
        <v>883</v>
      </c>
      <c r="D35" s="86" t="s">
        <v>1186</v>
      </c>
      <c r="E35" s="92"/>
      <c r="F35" s="86"/>
      <c r="G35" s="86"/>
      <c r="H35" s="93"/>
      <c r="I35" s="94"/>
      <c r="J35" s="78"/>
    </row>
    <row r="36" spans="1:10" ht="14.25" customHeight="1">
      <c r="A36" s="85" t="str">
        <f t="shared" si="3"/>
        <v>[Message-26]</v>
      </c>
      <c r="B36" s="86" t="s">
        <v>860</v>
      </c>
      <c r="C36" s="86" t="s">
        <v>861</v>
      </c>
      <c r="D36" s="86" t="s">
        <v>862</v>
      </c>
      <c r="E36" s="92"/>
      <c r="F36" s="86"/>
      <c r="G36" s="86"/>
      <c r="H36" s="93"/>
      <c r="I36" s="94"/>
      <c r="J36" s="78"/>
    </row>
    <row r="37" spans="1:10" ht="14.25" customHeight="1">
      <c r="A37" s="85" t="str">
        <f t="shared" si="3"/>
        <v>[Message-27]</v>
      </c>
      <c r="B37" s="86" t="s">
        <v>863</v>
      </c>
      <c r="C37" s="86" t="s">
        <v>865</v>
      </c>
      <c r="D37" s="86" t="s">
        <v>864</v>
      </c>
      <c r="E37" s="92"/>
      <c r="F37" s="86"/>
      <c r="G37" s="86"/>
      <c r="H37" s="93"/>
      <c r="I37" s="94"/>
      <c r="J37" s="78"/>
    </row>
    <row r="38" spans="1:10" ht="14.25" customHeight="1">
      <c r="A38" s="85" t="str">
        <f t="shared" si="3"/>
        <v>[Message-28]</v>
      </c>
      <c r="B38" s="86" t="s">
        <v>866</v>
      </c>
      <c r="C38" s="86" t="s">
        <v>871</v>
      </c>
      <c r="D38" s="86" t="s">
        <v>880</v>
      </c>
      <c r="E38" s="92"/>
      <c r="F38" s="86"/>
      <c r="G38" s="86"/>
      <c r="H38" s="93"/>
      <c r="I38" s="94"/>
      <c r="J38" s="78"/>
    </row>
    <row r="39" spans="1:10" ht="14.25" customHeight="1">
      <c r="J39" s="78"/>
    </row>
  </sheetData>
  <mergeCells count="5">
    <mergeCell ref="B2:G2"/>
    <mergeCell ref="B3:G3"/>
    <mergeCell ref="B4:G4"/>
    <mergeCell ref="E5:G5"/>
    <mergeCell ref="E6:G6"/>
  </mergeCells>
  <dataValidations count="1">
    <dataValidation type="list" allowBlank="1" showErrorMessage="1" sqref="F32:G38 F12:G3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2"/>
  <sheetViews>
    <sheetView topLeftCell="A7" zoomScale="70" zoomScaleNormal="70" workbookViewId="0">
      <selection activeCell="L26" sqref="L26"/>
    </sheetView>
  </sheetViews>
  <sheetFormatPr defaultRowHeight="14.25" customHeight="1"/>
  <cols>
    <col min="1" max="1" width="16.875" style="78" customWidth="1"/>
    <col min="2" max="2" width="54" style="78" customWidth="1"/>
    <col min="3" max="3" width="34.375" style="78" customWidth="1"/>
    <col min="4" max="4" width="31.625" style="78" customWidth="1"/>
    <col min="5" max="7" width="16.5" style="78" customWidth="1"/>
    <col min="8" max="8" width="9" style="81"/>
    <col min="9" max="9" width="16.25" style="78" customWidth="1"/>
    <col min="10" max="10" width="9.375" style="80" hidden="1" customWidth="1"/>
    <col min="11" max="11" width="9" style="78" customWidth="1"/>
    <col min="12" max="12" width="13.625" style="78" customWidth="1"/>
    <col min="13" max="13" width="14.75" style="78" customWidth="1"/>
    <col min="14" max="15" width="9" style="78"/>
    <col min="16" max="16" width="9" style="78" customWidth="1"/>
    <col min="17" max="17" width="0" style="78" hidden="1" customWidth="1"/>
    <col min="18" max="22" width="9" style="78"/>
    <col min="23" max="23" width="0" style="78" hidden="1" customWidth="1"/>
    <col min="24" max="16384" width="9" style="78"/>
  </cols>
  <sheetData>
    <row r="1" spans="1:257" ht="27" customHeight="1" thickBot="1">
      <c r="A1" s="82" t="s">
        <v>11</v>
      </c>
      <c r="B1" s="67"/>
      <c r="C1" s="67"/>
      <c r="D1" s="67"/>
      <c r="E1" s="67"/>
      <c r="F1" s="67"/>
      <c r="G1" s="67"/>
      <c r="H1" s="68"/>
      <c r="J1" s="69" t="s">
        <v>1</v>
      </c>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row>
    <row r="2" spans="1:257" ht="14.25" customHeight="1">
      <c r="A2" s="240" t="s">
        <v>1226</v>
      </c>
      <c r="B2" s="212" t="s">
        <v>884</v>
      </c>
      <c r="C2" s="212"/>
      <c r="D2" s="212"/>
      <c r="E2" s="212"/>
      <c r="F2" s="212"/>
      <c r="G2" s="212"/>
      <c r="H2" s="70"/>
      <c r="J2" s="69" t="s">
        <v>2</v>
      </c>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row>
    <row r="3" spans="1:257" ht="14.25" customHeight="1">
      <c r="A3" s="240" t="s">
        <v>1227</v>
      </c>
      <c r="B3" s="212" t="s">
        <v>915</v>
      </c>
      <c r="C3" s="212"/>
      <c r="D3" s="212"/>
      <c r="E3" s="212"/>
      <c r="F3" s="212"/>
      <c r="G3" s="212"/>
      <c r="H3" s="70"/>
      <c r="J3" s="71"/>
      <c r="O3" s="69"/>
      <c r="P3" s="71"/>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row>
    <row r="4" spans="1:257" ht="14.25" customHeight="1">
      <c r="A4" s="240" t="s">
        <v>1228</v>
      </c>
      <c r="B4" s="213" t="s">
        <v>33</v>
      </c>
      <c r="C4" s="213"/>
      <c r="D4" s="213"/>
      <c r="E4" s="213"/>
      <c r="F4" s="213"/>
      <c r="G4" s="213"/>
      <c r="H4" s="70"/>
      <c r="J4" s="69" t="s">
        <v>5</v>
      </c>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row>
    <row r="5" spans="1:257" ht="14.25" customHeight="1">
      <c r="A5" s="240" t="s">
        <v>1229</v>
      </c>
      <c r="B5" s="241" t="s">
        <v>1215</v>
      </c>
      <c r="C5" s="241" t="s">
        <v>1230</v>
      </c>
      <c r="D5" s="242" t="s">
        <v>4</v>
      </c>
      <c r="E5" s="243" t="s">
        <v>1231</v>
      </c>
      <c r="F5" s="207"/>
      <c r="G5" s="208"/>
      <c r="H5" s="72"/>
      <c r="J5" s="69" t="s">
        <v>4</v>
      </c>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row>
    <row r="6" spans="1:257" ht="14.25" customHeight="1" thickBot="1">
      <c r="A6" s="74">
        <f>COUNTIF(F11:G94,"Pass")</f>
        <v>0</v>
      </c>
      <c r="B6" s="75">
        <f>COUNTIF(F11:G94,"Fail")</f>
        <v>0</v>
      </c>
      <c r="C6" s="75">
        <f>E6-D6-B6-A6</f>
        <v>122</v>
      </c>
      <c r="D6" s="76">
        <f>COUNTIF(F11:G94,"N/A")</f>
        <v>0</v>
      </c>
      <c r="E6" s="214">
        <f>COUNTA(A11:A94)*2</f>
        <v>122</v>
      </c>
      <c r="F6" s="214"/>
      <c r="G6" s="214"/>
      <c r="H6" s="72"/>
      <c r="I6" s="113"/>
      <c r="J6" s="78"/>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row>
    <row r="7" spans="1:257" ht="14.25" customHeight="1">
      <c r="A7" s="69"/>
      <c r="B7" s="69"/>
      <c r="C7" s="69"/>
      <c r="D7" s="77"/>
      <c r="E7" s="77"/>
      <c r="F7" s="77"/>
      <c r="G7" s="77"/>
      <c r="H7" s="72"/>
      <c r="J7" s="78"/>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row>
    <row r="8" spans="1:257" ht="14.25" customHeight="1">
      <c r="A8" s="69"/>
      <c r="B8" s="69"/>
      <c r="C8" s="69"/>
      <c r="D8" s="77"/>
      <c r="E8" s="77"/>
      <c r="F8" s="77"/>
      <c r="G8" s="77"/>
      <c r="H8" s="72"/>
      <c r="J8" s="78"/>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row>
    <row r="9" spans="1:257" ht="14.25" customHeight="1">
      <c r="A9" s="69"/>
      <c r="B9" s="69"/>
      <c r="C9" s="69"/>
      <c r="D9" s="77"/>
      <c r="E9" s="77"/>
      <c r="F9" s="77"/>
      <c r="G9" s="77"/>
      <c r="H9" s="72"/>
      <c r="I9" s="72"/>
      <c r="J9" s="73"/>
      <c r="K9" s="69"/>
      <c r="L9" s="69"/>
      <c r="M9" s="69"/>
      <c r="N9" s="69"/>
      <c r="O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28.5" customHeight="1">
      <c r="A10" s="41" t="s">
        <v>6</v>
      </c>
      <c r="B10" s="244" t="s">
        <v>1232</v>
      </c>
      <c r="C10" s="244" t="s">
        <v>1233</v>
      </c>
      <c r="D10" s="244" t="s">
        <v>1234</v>
      </c>
      <c r="E10" s="42" t="s">
        <v>1235</v>
      </c>
      <c r="F10" s="42" t="s">
        <v>534</v>
      </c>
      <c r="G10" s="42" t="s">
        <v>533</v>
      </c>
      <c r="H10" s="245" t="s">
        <v>1236</v>
      </c>
      <c r="I10" s="244" t="s">
        <v>1237</v>
      </c>
      <c r="J10" s="78"/>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row>
    <row r="11" spans="1:257" ht="14.25" customHeight="1">
      <c r="A11" s="160"/>
      <c r="B11" s="215" t="s">
        <v>59</v>
      </c>
      <c r="C11" s="215"/>
      <c r="D11" s="215"/>
      <c r="E11" s="215"/>
      <c r="F11" s="215"/>
      <c r="G11" s="215"/>
      <c r="H11" s="215"/>
      <c r="I11" s="215"/>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row>
    <row r="12" spans="1:257" ht="14.25" customHeight="1">
      <c r="A12" s="144" t="str">
        <f t="shared" ref="A12:A22" si="0">IF(OR(B12&lt;&gt;"",D12&lt;&gt;""),"["&amp;TEXT($B$2,"##")&amp;"-"&amp;TEXT(ROW()-10,"##")&amp;"]","")</f>
        <v>[Admin Module-2]</v>
      </c>
      <c r="B12" s="86" t="s">
        <v>885</v>
      </c>
      <c r="C12" s="86" t="s">
        <v>886</v>
      </c>
      <c r="D12" s="86" t="s">
        <v>1131</v>
      </c>
      <c r="E12" s="168"/>
      <c r="F12" s="86"/>
      <c r="G12" s="86"/>
      <c r="H12" s="93"/>
      <c r="I12" s="170"/>
      <c r="J12" s="78"/>
    </row>
    <row r="13" spans="1:257" ht="14.25" customHeight="1">
      <c r="A13" s="144" t="str">
        <f t="shared" si="0"/>
        <v>[Admin Module-3]</v>
      </c>
      <c r="B13" s="86" t="s">
        <v>887</v>
      </c>
      <c r="C13" s="86" t="s">
        <v>888</v>
      </c>
      <c r="D13" s="86" t="s">
        <v>889</v>
      </c>
      <c r="E13" s="169" t="s">
        <v>890</v>
      </c>
      <c r="F13" s="86"/>
      <c r="G13" s="86"/>
      <c r="H13" s="93"/>
      <c r="I13" s="161"/>
      <c r="J13" s="78"/>
    </row>
    <row r="14" spans="1:257" ht="14.25" customHeight="1">
      <c r="A14" s="144" t="str">
        <f t="shared" si="0"/>
        <v>[Admin Module-4]</v>
      </c>
      <c r="B14" s="86" t="s">
        <v>891</v>
      </c>
      <c r="C14" s="86" t="s">
        <v>892</v>
      </c>
      <c r="D14" s="86" t="s">
        <v>893</v>
      </c>
      <c r="E14" s="169" t="s">
        <v>890</v>
      </c>
      <c r="F14" s="86"/>
      <c r="G14" s="86"/>
      <c r="H14" s="93"/>
      <c r="I14" s="161"/>
      <c r="J14" s="78"/>
    </row>
    <row r="15" spans="1:257" ht="14.25" customHeight="1">
      <c r="A15" s="144" t="str">
        <f t="shared" si="0"/>
        <v>[Admin Module-5]</v>
      </c>
      <c r="B15" s="86" t="s">
        <v>894</v>
      </c>
      <c r="C15" s="86" t="s">
        <v>895</v>
      </c>
      <c r="D15" s="86" t="s">
        <v>896</v>
      </c>
      <c r="E15" s="169" t="s">
        <v>890</v>
      </c>
      <c r="F15" s="86"/>
      <c r="G15" s="86"/>
      <c r="H15" s="93"/>
      <c r="I15" s="161"/>
      <c r="J15" s="78"/>
    </row>
    <row r="16" spans="1:257" ht="14.25" customHeight="1">
      <c r="A16" s="144" t="str">
        <f t="shared" si="0"/>
        <v>[Admin Module-6]</v>
      </c>
      <c r="B16" s="86" t="s">
        <v>68</v>
      </c>
      <c r="C16" s="86" t="s">
        <v>913</v>
      </c>
      <c r="D16" s="86" t="s">
        <v>914</v>
      </c>
      <c r="E16" s="169" t="s">
        <v>890</v>
      </c>
      <c r="F16" s="86"/>
      <c r="G16" s="86"/>
      <c r="H16" s="93"/>
      <c r="I16" s="161"/>
      <c r="J16" s="78"/>
    </row>
    <row r="17" spans="1:248" ht="14.25" customHeight="1">
      <c r="A17" s="144" t="str">
        <f t="shared" si="0"/>
        <v>[Admin Module-7]</v>
      </c>
      <c r="B17" s="86" t="s">
        <v>897</v>
      </c>
      <c r="C17" s="86" t="s">
        <v>898</v>
      </c>
      <c r="D17" s="86" t="s">
        <v>899</v>
      </c>
      <c r="E17" s="169" t="s">
        <v>890</v>
      </c>
      <c r="F17" s="86"/>
      <c r="G17" s="86"/>
      <c r="H17" s="93"/>
      <c r="I17" s="161"/>
      <c r="J17" s="78"/>
    </row>
    <row r="18" spans="1:248" ht="14.25" customHeight="1">
      <c r="A18" s="144" t="str">
        <f t="shared" si="0"/>
        <v>[Admin Module-8]</v>
      </c>
      <c r="B18" s="86" t="s">
        <v>900</v>
      </c>
      <c r="C18" s="86" t="s">
        <v>901</v>
      </c>
      <c r="D18" s="86" t="s">
        <v>902</v>
      </c>
      <c r="E18" s="169" t="s">
        <v>890</v>
      </c>
      <c r="F18" s="86"/>
      <c r="G18" s="86"/>
      <c r="H18" s="93"/>
      <c r="I18" s="161"/>
      <c r="J18" s="78"/>
    </row>
    <row r="19" spans="1:248" ht="14.25" customHeight="1">
      <c r="A19" s="144" t="str">
        <f t="shared" si="0"/>
        <v>[Admin Module-9]</v>
      </c>
      <c r="B19" s="86" t="s">
        <v>903</v>
      </c>
      <c r="C19" s="86" t="s">
        <v>904</v>
      </c>
      <c r="D19" s="86" t="s">
        <v>905</v>
      </c>
      <c r="E19" s="169" t="s">
        <v>890</v>
      </c>
      <c r="F19" s="86"/>
      <c r="G19" s="86"/>
      <c r="H19" s="93"/>
      <c r="I19" s="161"/>
      <c r="J19" s="78"/>
    </row>
    <row r="20" spans="1:248" ht="14.25" customHeight="1">
      <c r="A20" s="144" t="str">
        <f t="shared" si="0"/>
        <v>[Admin Module-10]</v>
      </c>
      <c r="B20" s="86" t="s">
        <v>906</v>
      </c>
      <c r="C20" s="86" t="s">
        <v>907</v>
      </c>
      <c r="D20" s="86" t="s">
        <v>908</v>
      </c>
      <c r="E20" s="169" t="s">
        <v>890</v>
      </c>
      <c r="F20" s="86"/>
      <c r="G20" s="86"/>
      <c r="H20" s="93"/>
      <c r="I20" s="161"/>
      <c r="J20" s="78"/>
    </row>
    <row r="21" spans="1:248" ht="14.25" customHeight="1">
      <c r="A21" s="144" t="str">
        <f t="shared" si="0"/>
        <v>[Admin Module-11]</v>
      </c>
      <c r="B21" s="86" t="s">
        <v>909</v>
      </c>
      <c r="C21" s="86" t="s">
        <v>910</v>
      </c>
      <c r="D21" s="86" t="s">
        <v>908</v>
      </c>
      <c r="E21" s="169" t="s">
        <v>890</v>
      </c>
      <c r="F21" s="86"/>
      <c r="G21" s="86"/>
      <c r="H21" s="93"/>
      <c r="I21" s="161"/>
      <c r="J21" s="78"/>
    </row>
    <row r="22" spans="1:248" s="80" customFormat="1" ht="14.25" customHeight="1">
      <c r="A22" s="144" t="str">
        <f t="shared" si="0"/>
        <v>[Admin Module-12]</v>
      </c>
      <c r="B22" s="86" t="s">
        <v>911</v>
      </c>
      <c r="C22" s="86" t="s">
        <v>912</v>
      </c>
      <c r="D22" s="86" t="s">
        <v>908</v>
      </c>
      <c r="E22" s="169" t="s">
        <v>890</v>
      </c>
      <c r="F22" s="86"/>
      <c r="G22" s="86"/>
      <c r="H22" s="93"/>
      <c r="I22" s="162"/>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78"/>
      <c r="BS22" s="78"/>
      <c r="BT22" s="78"/>
      <c r="BU22" s="78"/>
      <c r="BV22" s="78"/>
      <c r="BW22" s="78"/>
      <c r="BX22" s="78"/>
      <c r="BY22" s="78"/>
      <c r="BZ22" s="78"/>
      <c r="CA22" s="78"/>
      <c r="CB22" s="78"/>
      <c r="CC22" s="78"/>
      <c r="CD22" s="78"/>
      <c r="CE22" s="78"/>
      <c r="CF22" s="78"/>
      <c r="CG22" s="78"/>
      <c r="CH22" s="78"/>
      <c r="CI22" s="78"/>
      <c r="CJ22" s="78"/>
      <c r="CK22" s="78"/>
      <c r="CL22" s="78"/>
      <c r="CM22" s="78"/>
      <c r="CN22" s="78"/>
      <c r="CO22" s="78"/>
      <c r="CP22" s="78"/>
      <c r="CQ22" s="78"/>
      <c r="CR22" s="78"/>
      <c r="CS22" s="78"/>
      <c r="CT22" s="78"/>
      <c r="CU22" s="78"/>
      <c r="CV22" s="78"/>
      <c r="CW22" s="78"/>
      <c r="CX22" s="78"/>
      <c r="CY22" s="78"/>
      <c r="CZ22" s="78"/>
      <c r="DA22" s="78"/>
      <c r="DB22" s="78"/>
      <c r="DC22" s="78"/>
      <c r="DD22" s="78"/>
      <c r="DE22" s="78"/>
      <c r="DF22" s="78"/>
      <c r="DG22" s="78"/>
      <c r="DH22" s="78"/>
      <c r="DI22" s="78"/>
      <c r="DJ22" s="78"/>
      <c r="DK22" s="78"/>
      <c r="DL22" s="78"/>
      <c r="DM22" s="78"/>
      <c r="DN22" s="78"/>
      <c r="DO22" s="78"/>
      <c r="DP22" s="78"/>
      <c r="DQ22" s="78"/>
      <c r="DR22" s="78"/>
      <c r="DS22" s="78"/>
      <c r="DT22" s="78"/>
      <c r="DU22" s="78"/>
      <c r="DV22" s="78"/>
      <c r="DW22" s="78"/>
      <c r="DX22" s="78"/>
      <c r="DY22" s="78"/>
      <c r="DZ22" s="78"/>
      <c r="EA22" s="78"/>
      <c r="EB22" s="78"/>
      <c r="EC22" s="78"/>
      <c r="ED22" s="78"/>
      <c r="EE22" s="78"/>
      <c r="EF22" s="78"/>
      <c r="EG22" s="78"/>
      <c r="EH22" s="78"/>
      <c r="EI22" s="78"/>
      <c r="EJ22" s="78"/>
      <c r="EK22" s="78"/>
      <c r="EL22" s="78"/>
      <c r="EM22" s="78"/>
      <c r="EN22" s="78"/>
      <c r="EO22" s="78"/>
      <c r="EP22" s="78"/>
      <c r="EQ22" s="78"/>
      <c r="ER22" s="78"/>
      <c r="ES22" s="78"/>
      <c r="ET22" s="78"/>
      <c r="EU22" s="78"/>
      <c r="EV22" s="78"/>
      <c r="EW22" s="78"/>
      <c r="EX22" s="78"/>
      <c r="EY22" s="78"/>
      <c r="EZ22" s="78"/>
      <c r="FA22" s="78"/>
      <c r="FB22" s="78"/>
      <c r="FC22" s="78"/>
      <c r="FD22" s="78"/>
      <c r="FE22" s="78"/>
      <c r="FF22" s="78"/>
      <c r="FG22" s="78"/>
      <c r="FH22" s="78"/>
      <c r="FI22" s="78"/>
      <c r="FJ22" s="78"/>
      <c r="FK22" s="78"/>
      <c r="FL22" s="78"/>
      <c r="FM22" s="78"/>
      <c r="FN22" s="78"/>
      <c r="FO22" s="78"/>
      <c r="FP22" s="78"/>
      <c r="FQ22" s="78"/>
      <c r="FR22" s="78"/>
      <c r="FS22" s="78"/>
      <c r="FT22" s="78"/>
      <c r="FU22" s="78"/>
      <c r="FV22" s="78"/>
      <c r="FW22" s="78"/>
      <c r="FX22" s="78"/>
      <c r="FY22" s="78"/>
      <c r="FZ22" s="78"/>
      <c r="GA22" s="78"/>
      <c r="GB22" s="78"/>
      <c r="GC22" s="78"/>
      <c r="GD22" s="78"/>
      <c r="GE22" s="78"/>
      <c r="GF22" s="78"/>
      <c r="GG22" s="78"/>
      <c r="GH22" s="78"/>
      <c r="GI22" s="78"/>
      <c r="GJ22" s="78"/>
      <c r="GK22" s="78"/>
      <c r="GL22" s="78"/>
      <c r="GM22" s="78"/>
      <c r="GN22" s="78"/>
      <c r="GO22" s="78"/>
      <c r="GP22" s="78"/>
      <c r="GQ22" s="78"/>
      <c r="GR22" s="78"/>
      <c r="GS22" s="78"/>
      <c r="GT22" s="78"/>
      <c r="GU22" s="78"/>
      <c r="GV22" s="78"/>
      <c r="GW22" s="78"/>
      <c r="GX22" s="78"/>
      <c r="GY22" s="78"/>
      <c r="GZ22" s="78"/>
      <c r="HA22" s="78"/>
      <c r="HB22" s="78"/>
      <c r="HC22" s="78"/>
      <c r="HD22" s="78"/>
      <c r="HE22" s="78"/>
      <c r="HF22" s="78"/>
      <c r="HG22" s="78"/>
      <c r="HH22" s="78"/>
      <c r="HI22" s="78"/>
      <c r="HJ22" s="78"/>
      <c r="HK22" s="78"/>
      <c r="HL22" s="78"/>
      <c r="HM22" s="78"/>
      <c r="HN22" s="78"/>
      <c r="HO22" s="78"/>
      <c r="HP22" s="78"/>
      <c r="HQ22" s="78"/>
      <c r="HR22" s="78"/>
      <c r="HS22" s="78"/>
      <c r="HT22" s="78"/>
      <c r="HU22" s="78"/>
      <c r="HV22" s="78"/>
      <c r="HW22" s="78"/>
      <c r="HX22" s="78"/>
      <c r="HY22" s="78"/>
      <c r="HZ22" s="78"/>
      <c r="IA22" s="78"/>
      <c r="IB22" s="78"/>
      <c r="IC22" s="78"/>
      <c r="ID22" s="78"/>
      <c r="IE22" s="78"/>
      <c r="IF22" s="78"/>
      <c r="IG22" s="78"/>
      <c r="IH22" s="78"/>
      <c r="II22" s="78"/>
      <c r="IJ22" s="78"/>
      <c r="IK22" s="78"/>
      <c r="IL22" s="78"/>
      <c r="IM22" s="78"/>
      <c r="IN22" s="78"/>
    </row>
    <row r="23" spans="1:248" s="80" customFormat="1" ht="14.25" customHeight="1">
      <c r="A23" s="166"/>
      <c r="B23" s="165" t="s">
        <v>916</v>
      </c>
      <c r="C23" s="166"/>
      <c r="D23" s="166"/>
      <c r="E23" s="166"/>
      <c r="F23" s="166"/>
      <c r="G23" s="166"/>
      <c r="H23" s="166"/>
      <c r="I23" s="167"/>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78"/>
      <c r="BQ23" s="78"/>
      <c r="BR23" s="78"/>
      <c r="BS23" s="78"/>
      <c r="BT23" s="78"/>
      <c r="BU23" s="78"/>
      <c r="BV23" s="78"/>
      <c r="BW23" s="78"/>
      <c r="BX23" s="78"/>
      <c r="BY23" s="78"/>
      <c r="BZ23" s="78"/>
      <c r="CA23" s="78"/>
      <c r="CB23" s="78"/>
      <c r="CC23" s="78"/>
      <c r="CD23" s="78"/>
      <c r="CE23" s="78"/>
      <c r="CF23" s="78"/>
      <c r="CG23" s="78"/>
      <c r="CH23" s="78"/>
      <c r="CI23" s="78"/>
      <c r="CJ23" s="78"/>
      <c r="CK23" s="78"/>
      <c r="CL23" s="78"/>
      <c r="CM23" s="78"/>
      <c r="CN23" s="78"/>
      <c r="CO23" s="78"/>
      <c r="CP23" s="78"/>
      <c r="CQ23" s="78"/>
      <c r="CR23" s="78"/>
      <c r="CS23" s="78"/>
      <c r="CT23" s="78"/>
      <c r="CU23" s="78"/>
      <c r="CV23" s="78"/>
      <c r="CW23" s="78"/>
      <c r="CX23" s="78"/>
      <c r="CY23" s="78"/>
      <c r="CZ23" s="78"/>
      <c r="DA23" s="78"/>
      <c r="DB23" s="78"/>
      <c r="DC23" s="78"/>
      <c r="DD23" s="78"/>
      <c r="DE23" s="78"/>
      <c r="DF23" s="78"/>
      <c r="DG23" s="78"/>
      <c r="DH23" s="78"/>
      <c r="DI23" s="78"/>
      <c r="DJ23" s="78"/>
      <c r="DK23" s="78"/>
      <c r="DL23" s="78"/>
      <c r="DM23" s="78"/>
      <c r="DN23" s="78"/>
      <c r="DO23" s="78"/>
      <c r="DP23" s="78"/>
      <c r="DQ23" s="78"/>
      <c r="DR23" s="78"/>
      <c r="DS23" s="78"/>
      <c r="DT23" s="78"/>
      <c r="DU23" s="78"/>
      <c r="DV23" s="78"/>
      <c r="DW23" s="78"/>
      <c r="DX23" s="78"/>
      <c r="DY23" s="78"/>
      <c r="DZ23" s="78"/>
      <c r="EA23" s="78"/>
      <c r="EB23" s="78"/>
      <c r="EC23" s="78"/>
      <c r="ED23" s="78"/>
      <c r="EE23" s="78"/>
      <c r="EF23" s="78"/>
      <c r="EG23" s="78"/>
      <c r="EH23" s="78"/>
      <c r="EI23" s="78"/>
      <c r="EJ23" s="78"/>
      <c r="EK23" s="78"/>
      <c r="EL23" s="78"/>
      <c r="EM23" s="78"/>
      <c r="EN23" s="78"/>
      <c r="EO23" s="78"/>
      <c r="EP23" s="78"/>
      <c r="EQ23" s="78"/>
      <c r="ER23" s="78"/>
      <c r="ES23" s="78"/>
      <c r="ET23" s="78"/>
      <c r="EU23" s="78"/>
      <c r="EV23" s="78"/>
      <c r="EW23" s="78"/>
      <c r="EX23" s="78"/>
      <c r="EY23" s="78"/>
      <c r="EZ23" s="78"/>
      <c r="FA23" s="78"/>
      <c r="FB23" s="78"/>
      <c r="FC23" s="78"/>
      <c r="FD23" s="78"/>
      <c r="FE23" s="78"/>
      <c r="FF23" s="78"/>
      <c r="FG23" s="78"/>
      <c r="FH23" s="78"/>
      <c r="FI23" s="78"/>
      <c r="FJ23" s="78"/>
      <c r="FK23" s="78"/>
      <c r="FL23" s="78"/>
      <c r="FM23" s="78"/>
      <c r="FN23" s="78"/>
      <c r="FO23" s="78"/>
      <c r="FP23" s="78"/>
      <c r="FQ23" s="78"/>
      <c r="FR23" s="78"/>
      <c r="FS23" s="78"/>
      <c r="FT23" s="78"/>
      <c r="FU23" s="78"/>
      <c r="FV23" s="78"/>
      <c r="FW23" s="78"/>
      <c r="FX23" s="78"/>
      <c r="FY23" s="78"/>
      <c r="FZ23" s="78"/>
      <c r="GA23" s="78"/>
      <c r="GB23" s="78"/>
      <c r="GC23" s="78"/>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c r="IN23" s="78"/>
    </row>
    <row r="24" spans="1:248" s="80" customFormat="1" ht="14.25" customHeight="1">
      <c r="A24" s="144" t="str">
        <f t="shared" ref="A24:A36" si="1">IF(OR(B24&lt;&gt;"",D24&lt;&gt;""),"["&amp;TEXT($B$2,"##")&amp;"-"&amp;TEXT(ROW()-10,"##")&amp;"]","")</f>
        <v>[Admin Module-14]</v>
      </c>
      <c r="B24" s="86" t="s">
        <v>917</v>
      </c>
      <c r="C24" s="86" t="s">
        <v>1132</v>
      </c>
      <c r="D24" s="86" t="s">
        <v>1133</v>
      </c>
      <c r="E24" s="172"/>
      <c r="F24" s="86"/>
      <c r="G24" s="86"/>
      <c r="H24" s="93"/>
      <c r="I24" s="162"/>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row>
    <row r="25" spans="1:248" s="80" customFormat="1" ht="14.25" customHeight="1">
      <c r="A25" s="144" t="str">
        <f t="shared" si="1"/>
        <v>[Admin Module-15]</v>
      </c>
      <c r="B25" s="86" t="s">
        <v>918</v>
      </c>
      <c r="C25" s="86" t="s">
        <v>1132</v>
      </c>
      <c r="D25" s="86" t="s">
        <v>1133</v>
      </c>
      <c r="E25" s="172"/>
      <c r="F25" s="86"/>
      <c r="G25" s="86"/>
      <c r="H25" s="93"/>
      <c r="I25" s="162"/>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c r="IJ25" s="78"/>
      <c r="IK25" s="78"/>
      <c r="IL25" s="78"/>
      <c r="IM25" s="78"/>
      <c r="IN25" s="78"/>
    </row>
    <row r="26" spans="1:248" s="80" customFormat="1" ht="14.25" customHeight="1">
      <c r="A26" s="144" t="str">
        <f t="shared" si="1"/>
        <v>[Admin Module-16]</v>
      </c>
      <c r="B26" s="86" t="s">
        <v>919</v>
      </c>
      <c r="C26" s="86" t="s">
        <v>921</v>
      </c>
      <c r="D26" s="171" t="s">
        <v>920</v>
      </c>
      <c r="E26" s="172"/>
      <c r="F26" s="86"/>
      <c r="G26" s="86"/>
      <c r="H26" s="93"/>
      <c r="I26" s="162"/>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78"/>
      <c r="BQ26" s="78"/>
      <c r="BR26" s="78"/>
      <c r="BS26" s="78"/>
      <c r="BT26" s="78"/>
      <c r="BU26" s="78"/>
      <c r="BV26" s="78"/>
      <c r="BW26" s="78"/>
      <c r="BX26" s="78"/>
      <c r="BY26" s="78"/>
      <c r="BZ26" s="78"/>
      <c r="CA26" s="78"/>
      <c r="CB26" s="78"/>
      <c r="CC26" s="78"/>
      <c r="CD26" s="78"/>
      <c r="CE26" s="78"/>
      <c r="CF26" s="78"/>
      <c r="CG26" s="78"/>
      <c r="CH26" s="78"/>
      <c r="CI26" s="78"/>
      <c r="CJ26" s="78"/>
      <c r="CK26" s="78"/>
      <c r="CL26" s="78"/>
      <c r="CM26" s="78"/>
      <c r="CN26" s="78"/>
      <c r="CO26" s="78"/>
      <c r="CP26" s="78"/>
      <c r="CQ26" s="78"/>
      <c r="CR26" s="78"/>
      <c r="CS26" s="78"/>
      <c r="CT26" s="78"/>
      <c r="CU26" s="78"/>
      <c r="CV26" s="78"/>
      <c r="CW26" s="78"/>
      <c r="CX26" s="78"/>
      <c r="CY26" s="78"/>
      <c r="CZ26" s="78"/>
      <c r="DA26" s="78"/>
      <c r="DB26" s="78"/>
      <c r="DC26" s="78"/>
      <c r="DD26" s="78"/>
      <c r="DE26" s="78"/>
      <c r="DF26" s="78"/>
      <c r="DG26" s="78"/>
      <c r="DH26" s="78"/>
      <c r="DI26" s="78"/>
      <c r="DJ26" s="78"/>
      <c r="DK26" s="78"/>
      <c r="DL26" s="78"/>
      <c r="DM26" s="78"/>
      <c r="DN26" s="78"/>
      <c r="DO26" s="78"/>
      <c r="DP26" s="78"/>
      <c r="DQ26" s="78"/>
      <c r="DR26" s="78"/>
      <c r="DS26" s="78"/>
      <c r="DT26" s="78"/>
      <c r="DU26" s="78"/>
      <c r="DV26" s="78"/>
      <c r="DW26" s="78"/>
      <c r="DX26" s="78"/>
      <c r="DY26" s="78"/>
      <c r="DZ26" s="78"/>
      <c r="EA26" s="78"/>
      <c r="EB26" s="78"/>
      <c r="EC26" s="78"/>
      <c r="ED26" s="78"/>
      <c r="EE26" s="78"/>
      <c r="EF26" s="78"/>
      <c r="EG26" s="78"/>
      <c r="EH26" s="78"/>
      <c r="EI26" s="78"/>
      <c r="EJ26" s="78"/>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c r="FJ26" s="78"/>
      <c r="FK26" s="78"/>
      <c r="FL26" s="78"/>
      <c r="FM26" s="78"/>
      <c r="FN26" s="78"/>
      <c r="FO26" s="78"/>
      <c r="FP26" s="78"/>
      <c r="FQ26" s="78"/>
      <c r="FR26" s="78"/>
      <c r="FS26" s="78"/>
      <c r="FT26" s="78"/>
      <c r="FU26" s="78"/>
      <c r="FV26" s="78"/>
      <c r="FW26" s="78"/>
      <c r="FX26" s="78"/>
      <c r="FY26" s="78"/>
      <c r="FZ26" s="78"/>
      <c r="GA26" s="78"/>
      <c r="GB26" s="78"/>
      <c r="GC26" s="78"/>
      <c r="GD26" s="78"/>
      <c r="GE26" s="78"/>
      <c r="GF26" s="78"/>
      <c r="GG26" s="78"/>
      <c r="GH26" s="78"/>
      <c r="GI26" s="78"/>
      <c r="GJ26" s="78"/>
      <c r="GK26" s="78"/>
      <c r="GL26" s="78"/>
      <c r="GM26" s="78"/>
      <c r="GN26" s="78"/>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c r="HZ26" s="78"/>
      <c r="IA26" s="78"/>
      <c r="IB26" s="78"/>
      <c r="IC26" s="78"/>
      <c r="ID26" s="78"/>
      <c r="IE26" s="78"/>
      <c r="IF26" s="78"/>
      <c r="IG26" s="78"/>
      <c r="IH26" s="78"/>
      <c r="II26" s="78"/>
      <c r="IJ26" s="78"/>
      <c r="IK26" s="78"/>
      <c r="IL26" s="78"/>
      <c r="IM26" s="78"/>
      <c r="IN26" s="78"/>
    </row>
    <row r="27" spans="1:248" s="80" customFormat="1" ht="14.25" customHeight="1">
      <c r="A27" s="144" t="str">
        <f t="shared" si="1"/>
        <v>[Admin Module-17]</v>
      </c>
      <c r="B27" s="86" t="s">
        <v>922</v>
      </c>
      <c r="C27" s="86" t="s">
        <v>923</v>
      </c>
      <c r="D27" s="171" t="s">
        <v>924</v>
      </c>
      <c r="E27" s="172"/>
      <c r="F27" s="86"/>
      <c r="G27" s="86"/>
      <c r="H27" s="93"/>
      <c r="I27" s="162"/>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row>
    <row r="28" spans="1:248" s="80" customFormat="1" ht="14.25" customHeight="1">
      <c r="A28" s="166"/>
      <c r="B28" s="165" t="s">
        <v>925</v>
      </c>
      <c r="C28" s="166"/>
      <c r="D28" s="166"/>
      <c r="E28" s="166"/>
      <c r="F28" s="166"/>
      <c r="G28" s="166"/>
      <c r="H28" s="166"/>
      <c r="I28" s="167"/>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row>
    <row r="29" spans="1:248" s="80" customFormat="1" ht="14.25" customHeight="1">
      <c r="A29" s="144" t="str">
        <f t="shared" ref="A29" si="2">IF(OR(B29&lt;&gt;"",D29&lt;&gt;""),"["&amp;TEXT($B$2,"##")&amp;"-"&amp;TEXT(ROW()-10,"##")&amp;"]","")</f>
        <v>[Admin Module-19]</v>
      </c>
      <c r="B29" s="86" t="s">
        <v>1134</v>
      </c>
      <c r="C29" s="86" t="s">
        <v>926</v>
      </c>
      <c r="D29" s="171" t="s">
        <v>927</v>
      </c>
      <c r="E29" s="172"/>
      <c r="F29" s="86"/>
      <c r="G29" s="86"/>
      <c r="H29" s="93"/>
      <c r="I29" s="162"/>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c r="DE29" s="78"/>
      <c r="DF29" s="78"/>
      <c r="DG29" s="78"/>
      <c r="DH29" s="78"/>
      <c r="DI29" s="78"/>
      <c r="DJ29" s="78"/>
      <c r="DK29" s="78"/>
      <c r="DL29" s="78"/>
      <c r="DM29" s="78"/>
      <c r="DN29" s="78"/>
      <c r="DO29" s="78"/>
      <c r="DP29" s="78"/>
      <c r="DQ29" s="78"/>
      <c r="DR29" s="78"/>
      <c r="DS29" s="78"/>
      <c r="DT29" s="78"/>
      <c r="DU29" s="78"/>
      <c r="DV29" s="78"/>
      <c r="DW29" s="78"/>
      <c r="DX29" s="78"/>
      <c r="DY29" s="78"/>
      <c r="DZ29" s="78"/>
      <c r="EA29" s="78"/>
      <c r="EB29" s="78"/>
      <c r="EC29" s="78"/>
      <c r="ED29" s="78"/>
      <c r="EE29" s="78"/>
      <c r="EF29" s="78"/>
      <c r="EG29" s="78"/>
      <c r="EH29" s="78"/>
      <c r="EI29" s="78"/>
      <c r="EJ29" s="78"/>
      <c r="EK29" s="78"/>
      <c r="EL29" s="78"/>
      <c r="EM29" s="78"/>
      <c r="EN29" s="78"/>
      <c r="EO29" s="78"/>
      <c r="EP29" s="78"/>
      <c r="EQ29" s="78"/>
      <c r="ER29" s="78"/>
      <c r="ES29" s="78"/>
      <c r="ET29" s="78"/>
      <c r="EU29" s="78"/>
      <c r="EV29" s="78"/>
      <c r="EW29" s="78"/>
      <c r="EX29" s="78"/>
      <c r="EY29" s="78"/>
      <c r="EZ29" s="78"/>
      <c r="FA29" s="78"/>
      <c r="FB29" s="78"/>
      <c r="FC29" s="78"/>
      <c r="FD29" s="78"/>
      <c r="FE29" s="78"/>
      <c r="FF29" s="78"/>
      <c r="FG29" s="78"/>
      <c r="FH29" s="78"/>
      <c r="FI29" s="78"/>
      <c r="FJ29" s="78"/>
      <c r="FK29" s="78"/>
      <c r="FL29" s="78"/>
      <c r="FM29" s="78"/>
      <c r="FN29" s="78"/>
      <c r="FO29" s="78"/>
      <c r="FP29" s="78"/>
      <c r="FQ29" s="78"/>
      <c r="FR29" s="78"/>
      <c r="FS29" s="78"/>
      <c r="FT29" s="78"/>
      <c r="FU29" s="78"/>
      <c r="FV29" s="78"/>
      <c r="FW29" s="78"/>
      <c r="FX29" s="78"/>
      <c r="FY29" s="78"/>
      <c r="FZ29" s="78"/>
      <c r="GA29" s="78"/>
      <c r="GB29" s="78"/>
      <c r="GC29" s="78"/>
      <c r="GD29" s="78"/>
      <c r="GE29" s="78"/>
      <c r="GF29" s="78"/>
      <c r="GG29" s="78"/>
      <c r="GH29" s="78"/>
      <c r="GI29" s="78"/>
      <c r="GJ29" s="78"/>
      <c r="GK29" s="78"/>
      <c r="GL29" s="78"/>
      <c r="GM29" s="78"/>
      <c r="GN29" s="78"/>
      <c r="GO29" s="78"/>
      <c r="GP29" s="78"/>
      <c r="GQ29" s="78"/>
      <c r="GR29" s="78"/>
      <c r="GS29" s="78"/>
      <c r="GT29" s="78"/>
      <c r="GU29" s="78"/>
      <c r="GV29" s="78"/>
      <c r="GW29" s="78"/>
      <c r="GX29" s="78"/>
      <c r="GY29" s="78"/>
      <c r="GZ29" s="78"/>
      <c r="HA29" s="78"/>
      <c r="HB29" s="78"/>
      <c r="HC29" s="78"/>
      <c r="HD29" s="78"/>
      <c r="HE29" s="78"/>
      <c r="HF29" s="78"/>
      <c r="HG29" s="78"/>
      <c r="HH29" s="78"/>
      <c r="HI29" s="78"/>
      <c r="HJ29" s="78"/>
      <c r="HK29" s="78"/>
      <c r="HL29" s="78"/>
      <c r="HM29" s="78"/>
      <c r="HN29" s="78"/>
      <c r="HO29" s="78"/>
      <c r="HP29" s="78"/>
      <c r="HQ29" s="78"/>
      <c r="HR29" s="78"/>
      <c r="HS29" s="78"/>
      <c r="HT29" s="78"/>
      <c r="HU29" s="78"/>
      <c r="HV29" s="78"/>
      <c r="HW29" s="78"/>
      <c r="HX29" s="78"/>
      <c r="HY29" s="78"/>
      <c r="HZ29" s="78"/>
      <c r="IA29" s="78"/>
      <c r="IB29" s="78"/>
      <c r="IC29" s="78"/>
      <c r="ID29" s="78"/>
      <c r="IE29" s="78"/>
      <c r="IF29" s="78"/>
      <c r="IG29" s="78"/>
      <c r="IH29" s="78"/>
      <c r="II29" s="78"/>
      <c r="IJ29" s="78"/>
      <c r="IK29" s="78"/>
      <c r="IL29" s="78"/>
      <c r="IM29" s="78"/>
      <c r="IN29" s="78"/>
    </row>
    <row r="30" spans="1:248" s="80" customFormat="1" ht="14.25" customHeight="1">
      <c r="A30" s="166"/>
      <c r="B30" s="165" t="s">
        <v>928</v>
      </c>
      <c r="C30" s="166"/>
      <c r="D30" s="166"/>
      <c r="E30" s="166"/>
      <c r="F30" s="166"/>
      <c r="G30" s="166"/>
      <c r="H30" s="166"/>
      <c r="I30" s="167"/>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78"/>
      <c r="BQ30" s="78"/>
      <c r="BR30" s="78"/>
      <c r="BS30" s="78"/>
      <c r="BT30" s="78"/>
      <c r="BU30" s="78"/>
      <c r="BV30" s="78"/>
      <c r="BW30" s="78"/>
      <c r="BX30" s="78"/>
      <c r="BY30" s="78"/>
      <c r="BZ30" s="78"/>
      <c r="CA30" s="78"/>
      <c r="CB30" s="78"/>
      <c r="CC30" s="78"/>
      <c r="CD30" s="78"/>
      <c r="CE30" s="78"/>
      <c r="CF30" s="78"/>
      <c r="CG30" s="78"/>
      <c r="CH30" s="78"/>
      <c r="CI30" s="78"/>
      <c r="CJ30" s="78"/>
      <c r="CK30" s="78"/>
      <c r="CL30" s="78"/>
      <c r="CM30" s="78"/>
      <c r="CN30" s="78"/>
      <c r="CO30" s="78"/>
      <c r="CP30" s="78"/>
      <c r="CQ30" s="78"/>
      <c r="CR30" s="78"/>
      <c r="CS30" s="78"/>
      <c r="CT30" s="78"/>
      <c r="CU30" s="78"/>
      <c r="CV30" s="78"/>
      <c r="CW30" s="78"/>
      <c r="CX30" s="78"/>
      <c r="CY30" s="78"/>
      <c r="CZ30" s="78"/>
      <c r="DA30" s="78"/>
      <c r="DB30" s="78"/>
      <c r="DC30" s="78"/>
      <c r="DD30" s="78"/>
      <c r="DE30" s="78"/>
      <c r="DF30" s="78"/>
      <c r="DG30" s="78"/>
      <c r="DH30" s="78"/>
      <c r="DI30" s="78"/>
      <c r="DJ30" s="78"/>
      <c r="DK30" s="78"/>
      <c r="DL30" s="78"/>
      <c r="DM30" s="78"/>
      <c r="DN30" s="78"/>
      <c r="DO30" s="78"/>
      <c r="DP30" s="78"/>
      <c r="DQ30" s="78"/>
      <c r="DR30" s="78"/>
      <c r="DS30" s="78"/>
      <c r="DT30" s="78"/>
      <c r="DU30" s="78"/>
      <c r="DV30" s="78"/>
      <c r="DW30" s="78"/>
      <c r="DX30" s="78"/>
      <c r="DY30" s="78"/>
      <c r="DZ30" s="78"/>
      <c r="EA30" s="78"/>
      <c r="EB30" s="78"/>
      <c r="EC30" s="78"/>
      <c r="ED30" s="78"/>
      <c r="EE30" s="78"/>
      <c r="EF30" s="78"/>
      <c r="EG30" s="78"/>
      <c r="EH30" s="78"/>
      <c r="EI30" s="78"/>
      <c r="EJ30" s="78"/>
      <c r="EK30" s="78"/>
      <c r="EL30" s="78"/>
      <c r="EM30" s="78"/>
      <c r="EN30" s="78"/>
      <c r="EO30" s="78"/>
      <c r="EP30" s="78"/>
      <c r="EQ30" s="78"/>
      <c r="ER30" s="78"/>
      <c r="ES30" s="78"/>
      <c r="ET30" s="78"/>
      <c r="EU30" s="78"/>
      <c r="EV30" s="78"/>
      <c r="EW30" s="78"/>
      <c r="EX30" s="78"/>
      <c r="EY30" s="78"/>
      <c r="EZ30" s="78"/>
      <c r="FA30" s="78"/>
      <c r="FB30" s="78"/>
      <c r="FC30" s="78"/>
      <c r="FD30" s="78"/>
      <c r="FE30" s="78"/>
      <c r="FF30" s="78"/>
      <c r="FG30" s="78"/>
      <c r="FH30" s="78"/>
      <c r="FI30" s="78"/>
      <c r="FJ30" s="78"/>
      <c r="FK30" s="78"/>
      <c r="FL30" s="78"/>
      <c r="FM30" s="78"/>
      <c r="FN30" s="78"/>
      <c r="FO30" s="78"/>
      <c r="FP30" s="78"/>
      <c r="FQ30" s="78"/>
      <c r="FR30" s="78"/>
      <c r="FS30" s="78"/>
      <c r="FT30" s="78"/>
      <c r="FU30" s="78"/>
      <c r="FV30" s="78"/>
      <c r="FW30" s="78"/>
      <c r="FX30" s="78"/>
      <c r="FY30" s="78"/>
      <c r="FZ30" s="78"/>
      <c r="GA30" s="78"/>
      <c r="GB30" s="78"/>
      <c r="GC30" s="78"/>
      <c r="GD30" s="78"/>
      <c r="GE30" s="78"/>
      <c r="GF30" s="78"/>
      <c r="GG30" s="78"/>
      <c r="GH30" s="78"/>
      <c r="GI30" s="78"/>
      <c r="GJ30" s="78"/>
      <c r="GK30" s="78"/>
      <c r="GL30" s="78"/>
      <c r="GM30" s="78"/>
      <c r="GN30" s="78"/>
      <c r="GO30" s="78"/>
      <c r="GP30" s="78"/>
      <c r="GQ30" s="78"/>
      <c r="GR30" s="78"/>
      <c r="GS30" s="78"/>
      <c r="GT30" s="78"/>
      <c r="GU30" s="78"/>
      <c r="GV30" s="78"/>
      <c r="GW30" s="78"/>
      <c r="GX30" s="78"/>
      <c r="GY30" s="78"/>
      <c r="GZ30" s="78"/>
      <c r="HA30" s="78"/>
      <c r="HB30" s="78"/>
      <c r="HC30" s="78"/>
      <c r="HD30" s="78"/>
      <c r="HE30" s="78"/>
      <c r="HF30" s="78"/>
      <c r="HG30" s="78"/>
      <c r="HH30" s="78"/>
      <c r="HI30" s="78"/>
      <c r="HJ30" s="78"/>
      <c r="HK30" s="78"/>
      <c r="HL30" s="78"/>
      <c r="HM30" s="78"/>
      <c r="HN30" s="78"/>
      <c r="HO30" s="78"/>
      <c r="HP30" s="78"/>
      <c r="HQ30" s="78"/>
      <c r="HR30" s="78"/>
      <c r="HS30" s="78"/>
      <c r="HT30" s="78"/>
      <c r="HU30" s="78"/>
      <c r="HV30" s="78"/>
      <c r="HW30" s="78"/>
      <c r="HX30" s="78"/>
      <c r="HY30" s="78"/>
      <c r="HZ30" s="78"/>
      <c r="IA30" s="78"/>
      <c r="IB30" s="78"/>
      <c r="IC30" s="78"/>
      <c r="ID30" s="78"/>
      <c r="IE30" s="78"/>
      <c r="IF30" s="78"/>
      <c r="IG30" s="78"/>
      <c r="IH30" s="78"/>
      <c r="II30" s="78"/>
      <c r="IJ30" s="78"/>
      <c r="IK30" s="78"/>
      <c r="IL30" s="78"/>
      <c r="IM30" s="78"/>
      <c r="IN30" s="78"/>
    </row>
    <row r="31" spans="1:248" s="80" customFormat="1" ht="14.25" customHeight="1">
      <c r="A31" s="144" t="str">
        <f t="shared" ref="A31" si="3">IF(OR(B31&lt;&gt;"",D31&lt;&gt;""),"["&amp;TEXT($B$2,"##")&amp;"-"&amp;TEXT(ROW()-10,"##")&amp;"]","")</f>
        <v>[Admin Module-21]</v>
      </c>
      <c r="B31" s="86" t="s">
        <v>1135</v>
      </c>
      <c r="C31" s="86" t="s">
        <v>931</v>
      </c>
      <c r="D31" s="171" t="s">
        <v>929</v>
      </c>
      <c r="E31" s="172"/>
      <c r="F31" s="86"/>
      <c r="G31" s="86"/>
      <c r="H31" s="93"/>
      <c r="I31" s="162"/>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c r="DE31" s="78"/>
      <c r="DF31" s="78"/>
      <c r="DG31" s="78"/>
      <c r="DH31" s="78"/>
      <c r="DI31" s="78"/>
      <c r="DJ31" s="78"/>
      <c r="DK31" s="78"/>
      <c r="DL31" s="78"/>
      <c r="DM31" s="78"/>
      <c r="DN31" s="78"/>
      <c r="DO31" s="78"/>
      <c r="DP31" s="78"/>
      <c r="DQ31" s="78"/>
      <c r="DR31" s="78"/>
      <c r="DS31" s="78"/>
      <c r="DT31" s="78"/>
      <c r="DU31" s="78"/>
      <c r="DV31" s="78"/>
      <c r="DW31" s="78"/>
      <c r="DX31" s="78"/>
      <c r="DY31" s="78"/>
      <c r="DZ31" s="78"/>
      <c r="EA31" s="78"/>
      <c r="EB31" s="78"/>
      <c r="EC31" s="78"/>
      <c r="ED31" s="78"/>
      <c r="EE31" s="78"/>
      <c r="EF31" s="78"/>
      <c r="EG31" s="78"/>
      <c r="EH31" s="78"/>
      <c r="EI31" s="78"/>
      <c r="EJ31" s="78"/>
      <c r="EK31" s="78"/>
      <c r="EL31" s="78"/>
      <c r="EM31" s="78"/>
      <c r="EN31" s="78"/>
      <c r="EO31" s="78"/>
      <c r="EP31" s="78"/>
      <c r="EQ31" s="78"/>
      <c r="ER31" s="78"/>
      <c r="ES31" s="78"/>
      <c r="ET31" s="78"/>
      <c r="EU31" s="78"/>
      <c r="EV31" s="78"/>
      <c r="EW31" s="78"/>
      <c r="EX31" s="78"/>
      <c r="EY31" s="78"/>
      <c r="EZ31" s="78"/>
      <c r="FA31" s="78"/>
      <c r="FB31" s="78"/>
      <c r="FC31" s="78"/>
      <c r="FD31" s="78"/>
      <c r="FE31" s="78"/>
      <c r="FF31" s="78"/>
      <c r="FG31" s="78"/>
      <c r="FH31" s="78"/>
      <c r="FI31" s="78"/>
      <c r="FJ31" s="78"/>
      <c r="FK31" s="78"/>
      <c r="FL31" s="78"/>
      <c r="FM31" s="78"/>
      <c r="FN31" s="78"/>
      <c r="FO31" s="78"/>
      <c r="FP31" s="78"/>
      <c r="FQ31" s="78"/>
      <c r="FR31" s="78"/>
      <c r="FS31" s="78"/>
      <c r="FT31" s="78"/>
      <c r="FU31" s="78"/>
      <c r="FV31" s="78"/>
      <c r="FW31" s="78"/>
      <c r="FX31" s="78"/>
      <c r="FY31" s="78"/>
      <c r="FZ31" s="78"/>
      <c r="GA31" s="78"/>
      <c r="GB31" s="78"/>
      <c r="GC31" s="78"/>
      <c r="GD31" s="78"/>
      <c r="GE31" s="78"/>
      <c r="GF31" s="78"/>
      <c r="GG31" s="78"/>
      <c r="GH31" s="78"/>
      <c r="GI31" s="78"/>
      <c r="GJ31" s="78"/>
      <c r="GK31" s="78"/>
      <c r="GL31" s="78"/>
      <c r="GM31" s="78"/>
      <c r="GN31" s="78"/>
      <c r="GO31" s="78"/>
      <c r="GP31" s="78"/>
      <c r="GQ31" s="78"/>
      <c r="GR31" s="78"/>
      <c r="GS31" s="78"/>
      <c r="GT31" s="78"/>
      <c r="GU31" s="78"/>
      <c r="GV31" s="78"/>
      <c r="GW31" s="78"/>
      <c r="GX31" s="78"/>
      <c r="GY31" s="78"/>
      <c r="GZ31" s="78"/>
      <c r="HA31" s="78"/>
      <c r="HB31" s="78"/>
      <c r="HC31" s="78"/>
      <c r="HD31" s="78"/>
      <c r="HE31" s="78"/>
      <c r="HF31" s="78"/>
      <c r="HG31" s="78"/>
      <c r="HH31" s="78"/>
      <c r="HI31" s="78"/>
      <c r="HJ31" s="78"/>
      <c r="HK31" s="78"/>
      <c r="HL31" s="78"/>
      <c r="HM31" s="78"/>
      <c r="HN31" s="78"/>
      <c r="HO31" s="78"/>
      <c r="HP31" s="78"/>
      <c r="HQ31" s="78"/>
      <c r="HR31" s="78"/>
      <c r="HS31" s="78"/>
      <c r="HT31" s="78"/>
      <c r="HU31" s="78"/>
      <c r="HV31" s="78"/>
      <c r="HW31" s="78"/>
      <c r="HX31" s="78"/>
      <c r="HY31" s="78"/>
      <c r="HZ31" s="78"/>
      <c r="IA31" s="78"/>
      <c r="IB31" s="78"/>
      <c r="IC31" s="78"/>
      <c r="ID31" s="78"/>
      <c r="IE31" s="78"/>
      <c r="IF31" s="78"/>
      <c r="IG31" s="78"/>
      <c r="IH31" s="78"/>
      <c r="II31" s="78"/>
      <c r="IJ31" s="78"/>
      <c r="IK31" s="78"/>
      <c r="IL31" s="78"/>
      <c r="IM31" s="78"/>
      <c r="IN31" s="78"/>
    </row>
    <row r="32" spans="1:248" s="80" customFormat="1" ht="14.25" customHeight="1">
      <c r="A32" s="144" t="str">
        <f t="shared" si="1"/>
        <v>[Admin Module-22]</v>
      </c>
      <c r="B32" s="86" t="s">
        <v>930</v>
      </c>
      <c r="C32" s="86" t="s">
        <v>932</v>
      </c>
      <c r="D32" s="171" t="s">
        <v>933</v>
      </c>
      <c r="E32" s="172"/>
      <c r="F32" s="86"/>
      <c r="G32" s="86"/>
      <c r="H32" s="93"/>
      <c r="I32" s="162"/>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row>
    <row r="33" spans="1:248" s="80" customFormat="1" ht="14.25" customHeight="1">
      <c r="A33" s="144" t="str">
        <f t="shared" si="1"/>
        <v>[Admin Module-23]</v>
      </c>
      <c r="B33" s="86" t="s">
        <v>934</v>
      </c>
      <c r="C33" s="86" t="s">
        <v>935</v>
      </c>
      <c r="D33" s="171" t="s">
        <v>937</v>
      </c>
      <c r="E33" s="172"/>
      <c r="F33" s="86"/>
      <c r="G33" s="86"/>
      <c r="H33" s="93"/>
      <c r="I33" s="162"/>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row>
    <row r="34" spans="1:248" s="80" customFormat="1" ht="14.25" customHeight="1">
      <c r="A34" s="144" t="str">
        <f t="shared" si="1"/>
        <v>[Admin Module-24]</v>
      </c>
      <c r="B34" s="86" t="s">
        <v>936</v>
      </c>
      <c r="C34" s="86" t="s">
        <v>940</v>
      </c>
      <c r="D34" s="171" t="s">
        <v>1136</v>
      </c>
      <c r="E34" s="172" t="s">
        <v>1137</v>
      </c>
      <c r="F34" s="86"/>
      <c r="G34" s="86"/>
      <c r="H34" s="93"/>
      <c r="I34" s="162"/>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c r="CJ34" s="78"/>
      <c r="CK34" s="78"/>
      <c r="CL34" s="78"/>
      <c r="CM34" s="78"/>
      <c r="CN34" s="78"/>
      <c r="CO34" s="78"/>
      <c r="CP34" s="78"/>
      <c r="CQ34" s="78"/>
      <c r="CR34" s="78"/>
      <c r="CS34" s="78"/>
      <c r="CT34" s="78"/>
      <c r="CU34" s="78"/>
      <c r="CV34" s="78"/>
      <c r="CW34" s="78"/>
      <c r="CX34" s="78"/>
      <c r="CY34" s="78"/>
      <c r="CZ34" s="78"/>
      <c r="DA34" s="78"/>
      <c r="DB34" s="78"/>
      <c r="DC34" s="78"/>
      <c r="DD34" s="78"/>
      <c r="DE34" s="78"/>
      <c r="DF34" s="78"/>
      <c r="DG34" s="78"/>
      <c r="DH34" s="78"/>
      <c r="DI34" s="78"/>
      <c r="DJ34" s="78"/>
      <c r="DK34" s="78"/>
      <c r="DL34" s="78"/>
      <c r="DM34" s="78"/>
      <c r="DN34" s="78"/>
      <c r="DO34" s="78"/>
      <c r="DP34" s="78"/>
      <c r="DQ34" s="78"/>
      <c r="DR34" s="78"/>
      <c r="DS34" s="78"/>
      <c r="DT34" s="78"/>
      <c r="DU34" s="78"/>
      <c r="DV34" s="78"/>
      <c r="DW34" s="78"/>
      <c r="DX34" s="78"/>
      <c r="DY34" s="78"/>
      <c r="DZ34" s="78"/>
      <c r="EA34" s="78"/>
      <c r="EB34" s="78"/>
      <c r="EC34" s="78"/>
      <c r="ED34" s="78"/>
      <c r="EE34" s="78"/>
      <c r="EF34" s="78"/>
      <c r="EG34" s="78"/>
      <c r="EH34" s="78"/>
      <c r="EI34" s="78"/>
      <c r="EJ34" s="78"/>
      <c r="EK34" s="78"/>
      <c r="EL34" s="78"/>
      <c r="EM34" s="78"/>
      <c r="EN34" s="78"/>
      <c r="EO34" s="78"/>
      <c r="EP34" s="78"/>
      <c r="EQ34" s="78"/>
      <c r="ER34" s="78"/>
      <c r="ES34" s="78"/>
      <c r="ET34" s="78"/>
      <c r="EU34" s="78"/>
      <c r="EV34" s="78"/>
      <c r="EW34" s="78"/>
      <c r="EX34" s="78"/>
      <c r="EY34" s="78"/>
      <c r="EZ34" s="78"/>
      <c r="FA34" s="78"/>
      <c r="FB34" s="78"/>
      <c r="FC34" s="78"/>
      <c r="FD34" s="78"/>
      <c r="FE34" s="78"/>
      <c r="FF34" s="78"/>
      <c r="FG34" s="78"/>
      <c r="FH34" s="78"/>
      <c r="FI34" s="78"/>
      <c r="FJ34" s="78"/>
      <c r="FK34" s="78"/>
      <c r="FL34" s="78"/>
      <c r="FM34" s="78"/>
      <c r="FN34" s="78"/>
      <c r="FO34" s="78"/>
      <c r="FP34" s="78"/>
      <c r="FQ34" s="78"/>
      <c r="FR34" s="78"/>
      <c r="FS34" s="78"/>
      <c r="FT34" s="78"/>
      <c r="FU34" s="78"/>
      <c r="FV34" s="78"/>
      <c r="FW34" s="78"/>
      <c r="FX34" s="78"/>
      <c r="FY34" s="78"/>
      <c r="FZ34" s="78"/>
      <c r="GA34" s="78"/>
      <c r="GB34" s="78"/>
      <c r="GC34" s="78"/>
      <c r="GD34" s="78"/>
      <c r="GE34" s="78"/>
      <c r="GF34" s="78"/>
      <c r="GG34" s="78"/>
      <c r="GH34" s="78"/>
      <c r="GI34" s="78"/>
      <c r="GJ34" s="78"/>
      <c r="GK34" s="78"/>
      <c r="GL34" s="78"/>
      <c r="GM34" s="78"/>
      <c r="GN34" s="78"/>
      <c r="GO34" s="78"/>
      <c r="GP34" s="78"/>
      <c r="GQ34" s="78"/>
      <c r="GR34" s="78"/>
      <c r="GS34" s="78"/>
      <c r="GT34" s="78"/>
      <c r="GU34" s="78"/>
      <c r="GV34" s="78"/>
      <c r="GW34" s="78"/>
      <c r="GX34" s="78"/>
      <c r="GY34" s="78"/>
      <c r="GZ34" s="78"/>
      <c r="HA34" s="78"/>
      <c r="HB34" s="78"/>
      <c r="HC34" s="78"/>
      <c r="HD34" s="78"/>
      <c r="HE34" s="78"/>
      <c r="HF34" s="78"/>
      <c r="HG34" s="78"/>
      <c r="HH34" s="78"/>
      <c r="HI34" s="78"/>
      <c r="HJ34" s="78"/>
      <c r="HK34" s="78"/>
      <c r="HL34" s="78"/>
      <c r="HM34" s="78"/>
      <c r="HN34" s="78"/>
      <c r="HO34" s="78"/>
      <c r="HP34" s="78"/>
      <c r="HQ34" s="78"/>
      <c r="HR34" s="78"/>
      <c r="HS34" s="78"/>
      <c r="HT34" s="78"/>
      <c r="HU34" s="78"/>
      <c r="HV34" s="78"/>
      <c r="HW34" s="78"/>
      <c r="HX34" s="78"/>
      <c r="HY34" s="78"/>
      <c r="HZ34" s="78"/>
      <c r="IA34" s="78"/>
      <c r="IB34" s="78"/>
      <c r="IC34" s="78"/>
      <c r="ID34" s="78"/>
      <c r="IE34" s="78"/>
      <c r="IF34" s="78"/>
      <c r="IG34" s="78"/>
      <c r="IH34" s="78"/>
      <c r="II34" s="78"/>
      <c r="IJ34" s="78"/>
      <c r="IK34" s="78"/>
      <c r="IL34" s="78"/>
      <c r="IM34" s="78"/>
      <c r="IN34" s="78"/>
    </row>
    <row r="35" spans="1:248" s="80" customFormat="1" ht="14.25" customHeight="1">
      <c r="A35" s="144" t="str">
        <f t="shared" si="1"/>
        <v>[Admin Module-25]</v>
      </c>
      <c r="B35" s="86" t="s">
        <v>938</v>
      </c>
      <c r="C35" s="86" t="s">
        <v>939</v>
      </c>
      <c r="D35" s="171" t="s">
        <v>941</v>
      </c>
      <c r="E35" s="172"/>
      <c r="F35" s="86"/>
      <c r="G35" s="86"/>
      <c r="H35" s="93"/>
      <c r="I35" s="163"/>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row>
    <row r="36" spans="1:248" s="80" customFormat="1" ht="14.25" customHeight="1">
      <c r="A36" s="144" t="str">
        <f t="shared" si="1"/>
        <v>[Admin Module-26]</v>
      </c>
      <c r="B36" s="86" t="s">
        <v>938</v>
      </c>
      <c r="C36" s="86" t="s">
        <v>942</v>
      </c>
      <c r="D36" s="171" t="s">
        <v>943</v>
      </c>
      <c r="E36" s="172"/>
      <c r="F36" s="86"/>
      <c r="G36" s="86"/>
      <c r="H36" s="93"/>
      <c r="I36" s="163"/>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row>
    <row r="37" spans="1:248" s="80" customFormat="1" ht="14.25" customHeight="1">
      <c r="A37" s="166"/>
      <c r="B37" s="165" t="s">
        <v>944</v>
      </c>
      <c r="C37" s="166"/>
      <c r="D37" s="166"/>
      <c r="E37" s="166"/>
      <c r="F37" s="166"/>
      <c r="G37" s="166"/>
      <c r="H37" s="166"/>
      <c r="I37" s="167"/>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row>
    <row r="38" spans="1:248" s="80" customFormat="1" ht="14.25" customHeight="1">
      <c r="A38" s="144" t="str">
        <f t="shared" ref="A38:A45" si="4">IF(OR(B38&lt;&gt;"",D38&lt;&gt;""),"["&amp;TEXT($B$2,"##")&amp;"-"&amp;TEXT(ROW()-10,"##")&amp;"]","")</f>
        <v>[Admin Module-28]</v>
      </c>
      <c r="B38" s="86" t="s">
        <v>945</v>
      </c>
      <c r="C38" s="86" t="s">
        <v>1138</v>
      </c>
      <c r="D38" s="171" t="s">
        <v>946</v>
      </c>
      <c r="E38" s="172"/>
      <c r="F38" s="86"/>
      <c r="G38" s="86"/>
      <c r="H38" s="93"/>
      <c r="I38" s="163"/>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row>
    <row r="39" spans="1:248" s="80" customFormat="1" ht="14.25" customHeight="1">
      <c r="A39" s="144" t="str">
        <f t="shared" si="4"/>
        <v>[Admin Module-29]</v>
      </c>
      <c r="B39" s="86" t="s">
        <v>948</v>
      </c>
      <c r="C39" s="86" t="s">
        <v>947</v>
      </c>
      <c r="D39" s="171" t="s">
        <v>949</v>
      </c>
      <c r="E39" s="172"/>
      <c r="F39" s="86"/>
      <c r="G39" s="86"/>
      <c r="H39" s="93"/>
      <c r="I39" s="163"/>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row>
    <row r="40" spans="1:248" s="80" customFormat="1" ht="14.25" customHeight="1">
      <c r="A40" s="144" t="str">
        <f t="shared" si="4"/>
        <v>[Admin Module-30]</v>
      </c>
      <c r="B40" s="86" t="s">
        <v>950</v>
      </c>
      <c r="C40" s="86" t="s">
        <v>951</v>
      </c>
      <c r="D40" s="171" t="s">
        <v>952</v>
      </c>
      <c r="E40" s="172" t="s">
        <v>1139</v>
      </c>
      <c r="F40" s="86"/>
      <c r="G40" s="86"/>
      <c r="H40" s="93"/>
      <c r="I40" s="163"/>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row>
    <row r="41" spans="1:248" s="80" customFormat="1" ht="14.25" customHeight="1">
      <c r="A41" s="144" t="str">
        <f t="shared" si="4"/>
        <v>[Admin Module-31]</v>
      </c>
      <c r="B41" s="86" t="s">
        <v>953</v>
      </c>
      <c r="C41" s="86" t="s">
        <v>954</v>
      </c>
      <c r="D41" s="171" t="s">
        <v>955</v>
      </c>
      <c r="E41" s="172" t="s">
        <v>1140</v>
      </c>
      <c r="F41" s="86"/>
      <c r="G41" s="86"/>
      <c r="H41" s="93"/>
      <c r="I41" s="163"/>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row>
    <row r="42" spans="1:248" s="80" customFormat="1" ht="14.25" customHeight="1">
      <c r="A42" s="144" t="str">
        <f t="shared" si="4"/>
        <v>[Admin Module-32]</v>
      </c>
      <c r="B42" s="86" t="s">
        <v>956</v>
      </c>
      <c r="C42" s="86" t="s">
        <v>1141</v>
      </c>
      <c r="D42" s="171" t="s">
        <v>1142</v>
      </c>
      <c r="E42" s="172" t="s">
        <v>1140</v>
      </c>
      <c r="F42" s="86"/>
      <c r="G42" s="86"/>
      <c r="H42" s="93"/>
      <c r="I42" s="163"/>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row>
    <row r="43" spans="1:248" s="80" customFormat="1" ht="14.25" customHeight="1">
      <c r="A43" s="144" t="str">
        <f t="shared" si="4"/>
        <v>[Admin Module-33]</v>
      </c>
      <c r="B43" s="86" t="s">
        <v>959</v>
      </c>
      <c r="C43" s="86" t="s">
        <v>1143</v>
      </c>
      <c r="D43" s="171" t="s">
        <v>1144</v>
      </c>
      <c r="E43" s="172" t="s">
        <v>1140</v>
      </c>
      <c r="F43" s="86"/>
      <c r="G43" s="86"/>
      <c r="H43" s="93"/>
      <c r="I43" s="163"/>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row>
    <row r="44" spans="1:248" s="80" customFormat="1" ht="14.25" customHeight="1">
      <c r="A44" s="144" t="str">
        <f t="shared" si="4"/>
        <v>[Admin Module-34]</v>
      </c>
      <c r="B44" s="86" t="s">
        <v>958</v>
      </c>
      <c r="C44" s="86" t="s">
        <v>1145</v>
      </c>
      <c r="D44" s="171" t="s">
        <v>1146</v>
      </c>
      <c r="E44" s="172" t="s">
        <v>1140</v>
      </c>
      <c r="F44" s="86"/>
      <c r="G44" s="86"/>
      <c r="H44" s="93"/>
      <c r="I44" s="163"/>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78"/>
      <c r="BS44" s="78"/>
      <c r="BT44" s="78"/>
      <c r="BU44" s="78"/>
      <c r="BV44" s="78"/>
      <c r="BW44" s="78"/>
      <c r="BX44" s="78"/>
      <c r="BY44" s="78"/>
      <c r="BZ44" s="78"/>
      <c r="CA44" s="78"/>
      <c r="CB44" s="78"/>
      <c r="CC44" s="78"/>
      <c r="CD44" s="78"/>
      <c r="CE44" s="78"/>
      <c r="CF44" s="78"/>
      <c r="CG44" s="78"/>
      <c r="CH44" s="78"/>
      <c r="CI44" s="78"/>
      <c r="CJ44" s="78"/>
      <c r="CK44" s="78"/>
      <c r="CL44" s="78"/>
      <c r="CM44" s="78"/>
      <c r="CN44" s="78"/>
      <c r="CO44" s="78"/>
      <c r="CP44" s="78"/>
      <c r="CQ44" s="78"/>
      <c r="CR44" s="78"/>
      <c r="CS44" s="78"/>
      <c r="CT44" s="78"/>
      <c r="CU44" s="78"/>
      <c r="CV44" s="78"/>
      <c r="CW44" s="78"/>
      <c r="CX44" s="78"/>
      <c r="CY44" s="78"/>
      <c r="CZ44" s="78"/>
      <c r="DA44" s="78"/>
      <c r="DB44" s="78"/>
      <c r="DC44" s="78"/>
      <c r="DD44" s="78"/>
      <c r="DE44" s="78"/>
      <c r="DF44" s="78"/>
      <c r="DG44" s="78"/>
      <c r="DH44" s="78"/>
      <c r="DI44" s="78"/>
      <c r="DJ44" s="78"/>
      <c r="DK44" s="78"/>
      <c r="DL44" s="78"/>
      <c r="DM44" s="78"/>
      <c r="DN44" s="78"/>
      <c r="DO44" s="78"/>
      <c r="DP44" s="78"/>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c r="EY44" s="78"/>
      <c r="EZ44" s="78"/>
      <c r="FA44" s="78"/>
      <c r="FB44" s="78"/>
      <c r="FC44" s="78"/>
      <c r="FD44" s="78"/>
      <c r="FE44" s="78"/>
      <c r="FF44" s="78"/>
      <c r="FG44" s="78"/>
      <c r="FH44" s="78"/>
      <c r="FI44" s="78"/>
      <c r="FJ44" s="78"/>
      <c r="FK44" s="78"/>
      <c r="FL44" s="78"/>
      <c r="FM44" s="78"/>
      <c r="FN44" s="78"/>
      <c r="FO44" s="78"/>
      <c r="FP44" s="78"/>
      <c r="FQ44" s="78"/>
      <c r="FR44" s="78"/>
      <c r="FS44" s="78"/>
      <c r="FT44" s="78"/>
      <c r="FU44" s="78"/>
      <c r="FV44" s="78"/>
      <c r="FW44" s="78"/>
      <c r="FX44" s="78"/>
      <c r="FY44" s="78"/>
      <c r="FZ44" s="78"/>
      <c r="GA44" s="78"/>
      <c r="GB44" s="78"/>
      <c r="GC44" s="78"/>
      <c r="GD44" s="78"/>
      <c r="GE44" s="78"/>
      <c r="GF44" s="78"/>
      <c r="GG44" s="78"/>
      <c r="GH44" s="78"/>
      <c r="GI44" s="78"/>
      <c r="GJ44" s="78"/>
      <c r="GK44" s="78"/>
      <c r="GL44" s="78"/>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c r="HP44" s="78"/>
      <c r="HQ44" s="78"/>
      <c r="HR44" s="78"/>
      <c r="HS44" s="78"/>
      <c r="HT44" s="78"/>
      <c r="HU44" s="78"/>
      <c r="HV44" s="78"/>
      <c r="HW44" s="78"/>
      <c r="HX44" s="78"/>
      <c r="HY44" s="78"/>
      <c r="HZ44" s="78"/>
      <c r="IA44" s="78"/>
      <c r="IB44" s="78"/>
      <c r="IC44" s="78"/>
      <c r="ID44" s="78"/>
      <c r="IE44" s="78"/>
      <c r="IF44" s="78"/>
      <c r="IG44" s="78"/>
      <c r="IH44" s="78"/>
      <c r="II44" s="78"/>
      <c r="IJ44" s="78"/>
      <c r="IK44" s="78"/>
      <c r="IL44" s="78"/>
      <c r="IM44" s="78"/>
      <c r="IN44" s="78"/>
    </row>
    <row r="45" spans="1:248" s="80" customFormat="1" ht="14.25" customHeight="1">
      <c r="A45" s="144" t="str">
        <f t="shared" si="4"/>
        <v>[Admin Module-35]</v>
      </c>
      <c r="B45" s="86" t="s">
        <v>957</v>
      </c>
      <c r="C45" s="86" t="s">
        <v>1147</v>
      </c>
      <c r="D45" s="171" t="s">
        <v>1148</v>
      </c>
      <c r="E45" s="172" t="s">
        <v>1140</v>
      </c>
      <c r="F45" s="86"/>
      <c r="G45" s="86"/>
      <c r="H45" s="93"/>
      <c r="I45" s="163"/>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c r="CS45" s="78"/>
      <c r="CT45" s="78"/>
      <c r="CU45" s="78"/>
      <c r="CV45" s="78"/>
      <c r="CW45" s="78"/>
      <c r="CX45" s="78"/>
      <c r="CY45" s="78"/>
      <c r="CZ45" s="78"/>
      <c r="DA45" s="78"/>
      <c r="DB45" s="78"/>
      <c r="DC45" s="78"/>
      <c r="DD45" s="78"/>
      <c r="DE45" s="78"/>
      <c r="DF45" s="78"/>
      <c r="DG45" s="78"/>
      <c r="DH45" s="78"/>
      <c r="DI45" s="78"/>
      <c r="DJ45" s="78"/>
      <c r="DK45" s="78"/>
      <c r="DL45" s="78"/>
      <c r="DM45" s="78"/>
      <c r="DN45" s="78"/>
      <c r="DO45" s="78"/>
      <c r="DP45" s="78"/>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c r="FA45" s="78"/>
      <c r="FB45" s="78"/>
      <c r="FC45" s="78"/>
      <c r="FD45" s="78"/>
      <c r="FE45" s="78"/>
      <c r="FF45" s="78"/>
      <c r="FG45" s="78"/>
      <c r="FH45" s="78"/>
      <c r="FI45" s="78"/>
      <c r="FJ45" s="78"/>
      <c r="FK45" s="78"/>
      <c r="FL45" s="78"/>
      <c r="FM45" s="78"/>
      <c r="FN45" s="78"/>
      <c r="FO45" s="78"/>
      <c r="FP45" s="78"/>
      <c r="FQ45" s="78"/>
      <c r="FR45" s="78"/>
      <c r="FS45" s="78"/>
      <c r="FT45" s="78"/>
      <c r="FU45" s="78"/>
      <c r="FV45" s="78"/>
      <c r="FW45" s="78"/>
      <c r="FX45" s="78"/>
      <c r="FY45" s="78"/>
      <c r="FZ45" s="78"/>
      <c r="GA45" s="78"/>
      <c r="GB45" s="78"/>
      <c r="GC45" s="78"/>
      <c r="GD45" s="78"/>
      <c r="GE45" s="78"/>
      <c r="GF45" s="78"/>
      <c r="GG45" s="78"/>
      <c r="GH45" s="78"/>
      <c r="GI45" s="78"/>
      <c r="GJ45" s="78"/>
      <c r="GK45" s="78"/>
      <c r="GL45" s="78"/>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row>
    <row r="46" spans="1:248" s="80" customFormat="1" ht="14.25" customHeight="1">
      <c r="A46" s="166"/>
      <c r="B46" s="165" t="s">
        <v>960</v>
      </c>
      <c r="C46" s="166"/>
      <c r="D46" s="166"/>
      <c r="E46" s="166"/>
      <c r="F46" s="166"/>
      <c r="G46" s="166"/>
      <c r="H46" s="166"/>
      <c r="I46" s="167"/>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78"/>
      <c r="BS46" s="78"/>
      <c r="BT46" s="78"/>
      <c r="BU46" s="78"/>
      <c r="BV46" s="78"/>
      <c r="BW46" s="78"/>
      <c r="BX46" s="78"/>
      <c r="BY46" s="78"/>
      <c r="BZ46" s="78"/>
      <c r="CA46" s="78"/>
      <c r="CB46" s="78"/>
      <c r="CC46" s="78"/>
      <c r="CD46" s="78"/>
      <c r="CE46" s="78"/>
      <c r="CF46" s="78"/>
      <c r="CG46" s="78"/>
      <c r="CH46" s="78"/>
      <c r="CI46" s="78"/>
      <c r="CJ46" s="78"/>
      <c r="CK46" s="78"/>
      <c r="CL46" s="78"/>
      <c r="CM46" s="78"/>
      <c r="CN46" s="78"/>
      <c r="CO46" s="78"/>
      <c r="CP46" s="78"/>
      <c r="CQ46" s="78"/>
      <c r="CR46" s="78"/>
      <c r="CS46" s="78"/>
      <c r="CT46" s="78"/>
      <c r="CU46" s="78"/>
      <c r="CV46" s="78"/>
      <c r="CW46" s="78"/>
      <c r="CX46" s="78"/>
      <c r="CY46" s="78"/>
      <c r="CZ46" s="78"/>
      <c r="DA46" s="78"/>
      <c r="DB46" s="78"/>
      <c r="DC46" s="78"/>
      <c r="DD46" s="78"/>
      <c r="DE46" s="78"/>
      <c r="DF46" s="78"/>
      <c r="DG46" s="78"/>
      <c r="DH46" s="78"/>
      <c r="DI46" s="78"/>
      <c r="DJ46" s="78"/>
      <c r="DK46" s="78"/>
      <c r="DL46" s="78"/>
      <c r="DM46" s="78"/>
      <c r="DN46" s="78"/>
      <c r="DO46" s="78"/>
      <c r="DP46" s="78"/>
      <c r="DQ46" s="78"/>
      <c r="DR46" s="78"/>
      <c r="DS46" s="78"/>
      <c r="DT46" s="78"/>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c r="EZ46" s="78"/>
      <c r="FA46" s="78"/>
      <c r="FB46" s="78"/>
      <c r="FC46" s="78"/>
      <c r="FD46" s="78"/>
      <c r="FE46" s="78"/>
      <c r="FF46" s="78"/>
      <c r="FG46" s="78"/>
      <c r="FH46" s="78"/>
      <c r="FI46" s="78"/>
      <c r="FJ46" s="78"/>
      <c r="FK46" s="78"/>
      <c r="FL46" s="78"/>
      <c r="FM46" s="78"/>
      <c r="FN46" s="78"/>
      <c r="FO46" s="78"/>
      <c r="FP46" s="78"/>
      <c r="FQ46" s="78"/>
      <c r="FR46" s="78"/>
      <c r="FS46" s="78"/>
      <c r="FT46" s="78"/>
      <c r="FU46" s="78"/>
      <c r="FV46" s="78"/>
      <c r="FW46" s="78"/>
      <c r="FX46" s="78"/>
      <c r="FY46" s="78"/>
      <c r="FZ46" s="78"/>
      <c r="GA46" s="78"/>
      <c r="GB46" s="78"/>
      <c r="GC46" s="78"/>
      <c r="GD46" s="78"/>
      <c r="GE46" s="78"/>
      <c r="GF46" s="78"/>
      <c r="GG46" s="78"/>
      <c r="GH46" s="78"/>
      <c r="GI46" s="78"/>
      <c r="GJ46" s="78"/>
      <c r="GK46" s="78"/>
      <c r="GL46" s="78"/>
      <c r="GM46" s="78"/>
      <c r="GN46" s="78"/>
      <c r="GO46" s="78"/>
      <c r="GP46" s="78"/>
      <c r="GQ46" s="78"/>
      <c r="GR46" s="78"/>
      <c r="GS46" s="78"/>
      <c r="GT46" s="78"/>
      <c r="GU46" s="78"/>
      <c r="GV46" s="78"/>
      <c r="GW46" s="78"/>
      <c r="GX46" s="78"/>
      <c r="GY46" s="78"/>
      <c r="GZ46" s="78"/>
      <c r="HA46" s="78"/>
      <c r="HB46" s="78"/>
      <c r="HC46" s="78"/>
      <c r="HD46" s="78"/>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c r="IG46" s="78"/>
      <c r="IH46" s="78"/>
      <c r="II46" s="78"/>
      <c r="IJ46" s="78"/>
      <c r="IK46" s="78"/>
      <c r="IL46" s="78"/>
      <c r="IM46" s="78"/>
      <c r="IN46" s="78"/>
    </row>
    <row r="47" spans="1:248" s="80" customFormat="1" ht="14.25" customHeight="1">
      <c r="A47" s="144" t="str">
        <f t="shared" ref="A47:A48" si="5">IF(OR(B47&lt;&gt;"",D47&lt;&gt;""),"["&amp;TEXT($B$2,"##")&amp;"-"&amp;TEXT(ROW()-10,"##")&amp;"]","")</f>
        <v>[Admin Module-37]</v>
      </c>
      <c r="B47" s="86" t="s">
        <v>961</v>
      </c>
      <c r="C47" s="86" t="s">
        <v>963</v>
      </c>
      <c r="D47" s="171" t="s">
        <v>962</v>
      </c>
      <c r="E47" s="172"/>
      <c r="F47" s="86"/>
      <c r="G47" s="86"/>
      <c r="H47" s="93"/>
      <c r="I47" s="164"/>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c r="DC47" s="78"/>
      <c r="DD47" s="78"/>
      <c r="DE47" s="78"/>
      <c r="DF47" s="78"/>
      <c r="DG47" s="78"/>
      <c r="DH47" s="78"/>
      <c r="DI47" s="78"/>
      <c r="DJ47" s="78"/>
      <c r="DK47" s="78"/>
      <c r="DL47" s="78"/>
      <c r="DM47" s="78"/>
      <c r="DN47" s="78"/>
      <c r="DO47" s="78"/>
      <c r="DP47" s="78"/>
      <c r="DQ47" s="78"/>
      <c r="DR47" s="78"/>
      <c r="DS47" s="78"/>
      <c r="DT47" s="78"/>
      <c r="DU47" s="78"/>
      <c r="DV47" s="78"/>
      <c r="DW47" s="78"/>
      <c r="DX47" s="78"/>
      <c r="DY47" s="78"/>
      <c r="DZ47" s="78"/>
      <c r="EA47" s="78"/>
      <c r="EB47" s="78"/>
      <c r="EC47" s="78"/>
      <c r="ED47" s="78"/>
      <c r="EE47" s="78"/>
      <c r="EF47" s="78"/>
      <c r="EG47" s="78"/>
      <c r="EH47" s="78"/>
      <c r="EI47" s="78"/>
      <c r="EJ47" s="78"/>
      <c r="EK47" s="78"/>
      <c r="EL47" s="78"/>
      <c r="EM47" s="78"/>
      <c r="EN47" s="78"/>
      <c r="EO47" s="78"/>
      <c r="EP47" s="78"/>
      <c r="EQ47" s="78"/>
      <c r="ER47" s="78"/>
      <c r="ES47" s="78"/>
      <c r="ET47" s="78"/>
      <c r="EU47" s="78"/>
      <c r="EV47" s="78"/>
      <c r="EW47" s="78"/>
      <c r="EX47" s="78"/>
      <c r="EY47" s="78"/>
      <c r="EZ47" s="78"/>
      <c r="FA47" s="78"/>
      <c r="FB47" s="78"/>
      <c r="FC47" s="78"/>
      <c r="FD47" s="78"/>
      <c r="FE47" s="78"/>
      <c r="FF47" s="78"/>
      <c r="FG47" s="78"/>
      <c r="FH47" s="78"/>
      <c r="FI47" s="78"/>
      <c r="FJ47" s="78"/>
      <c r="FK47" s="78"/>
      <c r="FL47" s="78"/>
      <c r="FM47" s="78"/>
      <c r="FN47" s="78"/>
      <c r="FO47" s="78"/>
      <c r="FP47" s="78"/>
      <c r="FQ47" s="78"/>
      <c r="FR47" s="78"/>
      <c r="FS47" s="78"/>
      <c r="FT47" s="78"/>
      <c r="FU47" s="78"/>
      <c r="FV47" s="78"/>
      <c r="FW47" s="78"/>
      <c r="FX47" s="78"/>
      <c r="FY47" s="78"/>
      <c r="FZ47" s="78"/>
      <c r="GA47" s="78"/>
      <c r="GB47" s="78"/>
      <c r="GC47" s="78"/>
      <c r="GD47" s="78"/>
      <c r="GE47" s="78"/>
      <c r="GF47" s="78"/>
      <c r="GG47" s="78"/>
      <c r="GH47" s="78"/>
      <c r="GI47" s="78"/>
      <c r="GJ47" s="78"/>
      <c r="GK47" s="78"/>
      <c r="GL47" s="78"/>
      <c r="GM47" s="78"/>
      <c r="GN47" s="78"/>
      <c r="GO47" s="78"/>
      <c r="GP47" s="78"/>
      <c r="GQ47" s="78"/>
      <c r="GR47" s="78"/>
      <c r="GS47" s="78"/>
      <c r="GT47" s="78"/>
      <c r="GU47" s="78"/>
      <c r="GV47" s="78"/>
      <c r="GW47" s="78"/>
      <c r="GX47" s="78"/>
      <c r="GY47" s="78"/>
      <c r="GZ47" s="78"/>
      <c r="HA47" s="78"/>
      <c r="HB47" s="78"/>
      <c r="HC47" s="78"/>
      <c r="HD47" s="78"/>
      <c r="HE47" s="78"/>
      <c r="HF47" s="78"/>
      <c r="HG47" s="78"/>
      <c r="HH47" s="78"/>
      <c r="HI47" s="78"/>
      <c r="HJ47" s="78"/>
      <c r="HK47" s="78"/>
      <c r="HL47" s="78"/>
      <c r="HM47" s="78"/>
      <c r="HN47" s="78"/>
      <c r="HO47" s="78"/>
      <c r="HP47" s="78"/>
      <c r="HQ47" s="78"/>
      <c r="HR47" s="78"/>
      <c r="HS47" s="78"/>
      <c r="HT47" s="78"/>
      <c r="HU47" s="78"/>
      <c r="HV47" s="78"/>
      <c r="HW47" s="78"/>
      <c r="HX47" s="78"/>
      <c r="HY47" s="78"/>
      <c r="HZ47" s="78"/>
      <c r="IA47" s="78"/>
      <c r="IB47" s="78"/>
      <c r="IC47" s="78"/>
      <c r="ID47" s="78"/>
      <c r="IE47" s="78"/>
      <c r="IF47" s="78"/>
      <c r="IG47" s="78"/>
      <c r="IH47" s="78"/>
      <c r="II47" s="78"/>
      <c r="IJ47" s="78"/>
      <c r="IK47" s="78"/>
      <c r="IL47" s="78"/>
      <c r="IM47" s="78"/>
      <c r="IN47" s="78"/>
    </row>
    <row r="48" spans="1:248" s="80" customFormat="1" ht="14.25" customHeight="1">
      <c r="A48" s="144" t="str">
        <f t="shared" si="5"/>
        <v>[Admin Module-38]</v>
      </c>
      <c r="B48" s="86" t="s">
        <v>964</v>
      </c>
      <c r="C48" s="86" t="s">
        <v>965</v>
      </c>
      <c r="D48" s="171" t="s">
        <v>966</v>
      </c>
      <c r="E48" s="172"/>
      <c r="F48" s="86"/>
      <c r="G48" s="86"/>
      <c r="H48" s="93"/>
      <c r="I48" s="164"/>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BK48" s="78"/>
      <c r="BL48" s="78"/>
      <c r="BM48" s="78"/>
      <c r="BN48" s="78"/>
      <c r="BO48" s="78"/>
      <c r="BP48" s="78"/>
      <c r="BQ48" s="78"/>
      <c r="BR48" s="78"/>
      <c r="BS48" s="78"/>
      <c r="BT48" s="78"/>
      <c r="BU48" s="78"/>
      <c r="BV48" s="78"/>
      <c r="BW48" s="78"/>
      <c r="BX48" s="78"/>
      <c r="BY48" s="78"/>
      <c r="BZ48" s="78"/>
      <c r="CA48" s="78"/>
      <c r="CB48" s="78"/>
      <c r="CC48" s="78"/>
      <c r="CD48" s="78"/>
      <c r="CE48" s="78"/>
      <c r="CF48" s="78"/>
      <c r="CG48" s="78"/>
      <c r="CH48" s="78"/>
      <c r="CI48" s="78"/>
      <c r="CJ48" s="78"/>
      <c r="CK48" s="78"/>
      <c r="CL48" s="78"/>
      <c r="CM48" s="78"/>
      <c r="CN48" s="78"/>
      <c r="CO48" s="78"/>
      <c r="CP48" s="78"/>
      <c r="CQ48" s="78"/>
      <c r="CR48" s="78"/>
      <c r="CS48" s="78"/>
      <c r="CT48" s="78"/>
      <c r="CU48" s="78"/>
      <c r="CV48" s="78"/>
      <c r="CW48" s="78"/>
      <c r="CX48" s="78"/>
      <c r="CY48" s="78"/>
      <c r="CZ48" s="78"/>
      <c r="DA48" s="78"/>
      <c r="DB48" s="78"/>
      <c r="DC48" s="78"/>
      <c r="DD48" s="78"/>
      <c r="DE48" s="78"/>
      <c r="DF48" s="78"/>
      <c r="DG48" s="78"/>
      <c r="DH48" s="78"/>
      <c r="DI48" s="78"/>
      <c r="DJ48" s="78"/>
      <c r="DK48" s="78"/>
      <c r="DL48" s="78"/>
      <c r="DM48" s="78"/>
      <c r="DN48" s="78"/>
      <c r="DO48" s="78"/>
      <c r="DP48" s="78"/>
      <c r="DQ48" s="78"/>
      <c r="DR48" s="78"/>
      <c r="DS48" s="78"/>
      <c r="DT48" s="78"/>
      <c r="DU48" s="78"/>
      <c r="DV48" s="78"/>
      <c r="DW48" s="78"/>
      <c r="DX48" s="78"/>
      <c r="DY48" s="78"/>
      <c r="DZ48" s="78"/>
      <c r="EA48" s="78"/>
      <c r="EB48" s="78"/>
      <c r="EC48" s="78"/>
      <c r="ED48" s="78"/>
      <c r="EE48" s="78"/>
      <c r="EF48" s="78"/>
      <c r="EG48" s="78"/>
      <c r="EH48" s="78"/>
      <c r="EI48" s="78"/>
      <c r="EJ48" s="78"/>
      <c r="EK48" s="78"/>
      <c r="EL48" s="78"/>
      <c r="EM48" s="78"/>
      <c r="EN48" s="78"/>
      <c r="EO48" s="78"/>
      <c r="EP48" s="78"/>
      <c r="EQ48" s="78"/>
      <c r="ER48" s="78"/>
      <c r="ES48" s="78"/>
      <c r="ET48" s="78"/>
      <c r="EU48" s="78"/>
      <c r="EV48" s="78"/>
      <c r="EW48" s="78"/>
      <c r="EX48" s="78"/>
      <c r="EY48" s="78"/>
      <c r="EZ48" s="78"/>
      <c r="FA48" s="78"/>
      <c r="FB48" s="78"/>
      <c r="FC48" s="78"/>
      <c r="FD48" s="78"/>
      <c r="FE48" s="78"/>
      <c r="FF48" s="78"/>
      <c r="FG48" s="78"/>
      <c r="FH48" s="78"/>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c r="IJ48" s="78"/>
      <c r="IK48" s="78"/>
      <c r="IL48" s="78"/>
      <c r="IM48" s="78"/>
      <c r="IN48" s="78"/>
    </row>
    <row r="49" spans="1:248" s="80" customFormat="1" ht="14.25" customHeight="1">
      <c r="A49" s="166"/>
      <c r="B49" s="165" t="s">
        <v>967</v>
      </c>
      <c r="C49" s="166"/>
      <c r="D49" s="166"/>
      <c r="E49" s="166"/>
      <c r="F49" s="166"/>
      <c r="G49" s="166"/>
      <c r="H49" s="166"/>
      <c r="I49" s="167"/>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c r="AV49" s="78"/>
      <c r="AW49" s="78"/>
      <c r="AX49" s="78"/>
      <c r="AY49" s="78"/>
      <c r="AZ49" s="78"/>
      <c r="BA49" s="78"/>
      <c r="BB49" s="78"/>
      <c r="BC49" s="78"/>
      <c r="BD49" s="78"/>
      <c r="BE49" s="78"/>
      <c r="BF49" s="78"/>
      <c r="BG49" s="78"/>
      <c r="BH49" s="78"/>
      <c r="BI49" s="78"/>
      <c r="BJ49" s="78"/>
      <c r="BK49" s="78"/>
      <c r="BL49" s="78"/>
      <c r="BM49" s="78"/>
      <c r="BN49" s="78"/>
      <c r="BO49" s="78"/>
      <c r="BP49" s="78"/>
      <c r="BQ49" s="78"/>
      <c r="BR49" s="78"/>
      <c r="BS49" s="78"/>
      <c r="BT49" s="78"/>
      <c r="BU49" s="78"/>
      <c r="BV49" s="78"/>
      <c r="BW49" s="78"/>
      <c r="BX49" s="78"/>
      <c r="BY49" s="78"/>
      <c r="BZ49" s="78"/>
      <c r="CA49" s="78"/>
      <c r="CB49" s="78"/>
      <c r="CC49" s="78"/>
      <c r="CD49" s="78"/>
      <c r="CE49" s="78"/>
      <c r="CF49" s="78"/>
      <c r="CG49" s="78"/>
      <c r="CH49" s="78"/>
      <c r="CI49" s="78"/>
      <c r="CJ49" s="78"/>
      <c r="CK49" s="78"/>
      <c r="CL49" s="78"/>
      <c r="CM49" s="78"/>
      <c r="CN49" s="78"/>
      <c r="CO49" s="78"/>
      <c r="CP49" s="78"/>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c r="DQ49" s="78"/>
      <c r="DR49" s="78"/>
      <c r="DS49" s="78"/>
      <c r="DT49" s="78"/>
      <c r="DU49" s="78"/>
      <c r="DV49" s="78"/>
      <c r="DW49" s="78"/>
      <c r="DX49" s="78"/>
      <c r="DY49" s="78"/>
      <c r="DZ49" s="78"/>
      <c r="EA49" s="78"/>
      <c r="EB49" s="78"/>
      <c r="EC49" s="78"/>
      <c r="ED49" s="78"/>
      <c r="EE49" s="78"/>
      <c r="EF49" s="78"/>
      <c r="EG49" s="78"/>
      <c r="EH49" s="78"/>
      <c r="EI49" s="78"/>
      <c r="EJ49" s="78"/>
      <c r="EK49" s="78"/>
      <c r="EL49" s="78"/>
      <c r="EM49" s="78"/>
      <c r="EN49" s="78"/>
      <c r="EO49" s="78"/>
      <c r="EP49" s="78"/>
      <c r="EQ49" s="78"/>
      <c r="ER49" s="78"/>
      <c r="ES49" s="78"/>
      <c r="ET49" s="78"/>
      <c r="EU49" s="78"/>
      <c r="EV49" s="78"/>
      <c r="EW49" s="78"/>
      <c r="EX49" s="78"/>
      <c r="EY49" s="78"/>
      <c r="EZ49" s="78"/>
      <c r="FA49" s="78"/>
      <c r="FB49" s="78"/>
      <c r="FC49" s="78"/>
      <c r="FD49" s="78"/>
      <c r="FE49" s="78"/>
      <c r="FF49" s="78"/>
      <c r="FG49" s="78"/>
      <c r="FH49" s="78"/>
      <c r="FI49" s="78"/>
      <c r="FJ49" s="78"/>
      <c r="FK49" s="78"/>
      <c r="FL49" s="78"/>
      <c r="FM49" s="78"/>
      <c r="FN49" s="78"/>
      <c r="FO49" s="78"/>
      <c r="FP49" s="78"/>
      <c r="FQ49" s="78"/>
      <c r="FR49" s="78"/>
      <c r="FS49" s="78"/>
      <c r="FT49" s="78"/>
      <c r="FU49" s="78"/>
      <c r="FV49" s="78"/>
      <c r="FW49" s="78"/>
      <c r="FX49" s="78"/>
      <c r="FY49" s="78"/>
      <c r="FZ49" s="78"/>
      <c r="GA49" s="78"/>
      <c r="GB49" s="78"/>
      <c r="GC49" s="78"/>
      <c r="GD49" s="78"/>
      <c r="GE49" s="78"/>
      <c r="GF49" s="78"/>
      <c r="GG49" s="78"/>
      <c r="GH49" s="78"/>
      <c r="GI49" s="78"/>
      <c r="GJ49" s="78"/>
      <c r="GK49" s="78"/>
      <c r="GL49" s="78"/>
      <c r="GM49" s="78"/>
      <c r="GN49" s="78"/>
      <c r="GO49" s="78"/>
      <c r="GP49" s="78"/>
      <c r="GQ49" s="78"/>
      <c r="GR49" s="78"/>
      <c r="GS49" s="78"/>
      <c r="GT49" s="78"/>
      <c r="GU49" s="78"/>
      <c r="GV49" s="78"/>
      <c r="GW49" s="78"/>
      <c r="GX49" s="78"/>
      <c r="GY49" s="78"/>
      <c r="GZ49" s="78"/>
      <c r="HA49" s="78"/>
      <c r="HB49" s="78"/>
      <c r="HC49" s="78"/>
      <c r="HD49" s="78"/>
      <c r="HE49" s="78"/>
      <c r="HF49" s="78"/>
      <c r="HG49" s="78"/>
      <c r="HH49" s="78"/>
      <c r="HI49" s="78"/>
      <c r="HJ49" s="78"/>
      <c r="HK49" s="78"/>
      <c r="HL49" s="78"/>
      <c r="HM49" s="78"/>
      <c r="HN49" s="78"/>
      <c r="HO49" s="78"/>
      <c r="HP49" s="78"/>
      <c r="HQ49" s="78"/>
      <c r="HR49" s="78"/>
      <c r="HS49" s="78"/>
      <c r="HT49" s="78"/>
      <c r="HU49" s="78"/>
      <c r="HV49" s="78"/>
      <c r="HW49" s="78"/>
      <c r="HX49" s="78"/>
      <c r="HY49" s="78"/>
      <c r="HZ49" s="78"/>
      <c r="IA49" s="78"/>
      <c r="IB49" s="78"/>
      <c r="IC49" s="78"/>
      <c r="ID49" s="78"/>
      <c r="IE49" s="78"/>
      <c r="IF49" s="78"/>
      <c r="IG49" s="78"/>
      <c r="IH49" s="78"/>
      <c r="II49" s="78"/>
      <c r="IJ49" s="78"/>
      <c r="IK49" s="78"/>
      <c r="IL49" s="78"/>
      <c r="IM49" s="78"/>
      <c r="IN49" s="78"/>
    </row>
    <row r="50" spans="1:248" s="80" customFormat="1" ht="14.25" customHeight="1">
      <c r="A50" s="144" t="str">
        <f t="shared" ref="A50:A52" si="6">IF(OR(B50&lt;&gt;"",D50&lt;&gt;""),"["&amp;TEXT($B$2,"##")&amp;"-"&amp;TEXT(ROW()-10,"##")&amp;"]","")</f>
        <v>[Admin Module-40]</v>
      </c>
      <c r="B50" s="86" t="s">
        <v>968</v>
      </c>
      <c r="C50" s="86" t="s">
        <v>969</v>
      </c>
      <c r="D50" s="171" t="s">
        <v>970</v>
      </c>
      <c r="E50" s="172"/>
      <c r="F50" s="86"/>
      <c r="G50" s="86"/>
      <c r="H50" s="93"/>
      <c r="I50" s="164"/>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row>
    <row r="51" spans="1:248" s="80" customFormat="1" ht="14.25" customHeight="1">
      <c r="A51" s="144" t="str">
        <f t="shared" si="6"/>
        <v>[Admin Module-41]</v>
      </c>
      <c r="B51" s="86" t="s">
        <v>971</v>
      </c>
      <c r="C51" s="86" t="s">
        <v>972</v>
      </c>
      <c r="D51" s="171" t="s">
        <v>1149</v>
      </c>
      <c r="E51" s="172"/>
      <c r="F51" s="86"/>
      <c r="G51" s="86"/>
      <c r="H51" s="93"/>
      <c r="I51" s="164"/>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c r="FF51" s="78"/>
      <c r="FG51" s="78"/>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row>
    <row r="52" spans="1:248" s="80" customFormat="1" ht="14.25" customHeight="1">
      <c r="A52" s="144" t="str">
        <f t="shared" si="6"/>
        <v>[Admin Module-42]</v>
      </c>
      <c r="B52" s="86" t="s">
        <v>973</v>
      </c>
      <c r="C52" s="86" t="s">
        <v>974</v>
      </c>
      <c r="D52" s="171" t="s">
        <v>975</v>
      </c>
      <c r="E52" s="172"/>
      <c r="F52" s="86"/>
      <c r="G52" s="86"/>
      <c r="H52" s="93"/>
      <c r="I52" s="164"/>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row>
    <row r="53" spans="1:248" s="80" customFormat="1" ht="14.25" customHeight="1">
      <c r="A53" s="166"/>
      <c r="B53" s="165" t="s">
        <v>976</v>
      </c>
      <c r="C53" s="166"/>
      <c r="D53" s="166"/>
      <c r="E53" s="166"/>
      <c r="F53" s="166"/>
      <c r="G53" s="166"/>
      <c r="H53" s="166"/>
      <c r="I53" s="167"/>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8"/>
      <c r="BC53" s="78"/>
      <c r="BD53" s="78"/>
      <c r="BE53" s="78"/>
      <c r="BF53" s="78"/>
      <c r="BG53" s="78"/>
      <c r="BH53" s="78"/>
      <c r="BI53" s="78"/>
      <c r="BJ53" s="78"/>
      <c r="BK53" s="78"/>
      <c r="BL53" s="78"/>
      <c r="BM53" s="78"/>
      <c r="BN53" s="78"/>
      <c r="BO53" s="78"/>
      <c r="BP53" s="78"/>
      <c r="BQ53" s="78"/>
      <c r="BR53" s="78"/>
      <c r="BS53" s="78"/>
      <c r="BT53" s="78"/>
      <c r="BU53" s="78"/>
      <c r="BV53" s="78"/>
      <c r="BW53" s="78"/>
      <c r="BX53" s="78"/>
      <c r="BY53" s="78"/>
      <c r="BZ53" s="78"/>
      <c r="CA53" s="78"/>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c r="DB53" s="78"/>
      <c r="DC53" s="78"/>
      <c r="DD53" s="78"/>
      <c r="DE53" s="78"/>
      <c r="DF53" s="78"/>
      <c r="DG53" s="78"/>
      <c r="DH53" s="78"/>
      <c r="DI53" s="78"/>
      <c r="DJ53" s="78"/>
      <c r="DK53" s="78"/>
      <c r="DL53" s="78"/>
      <c r="DM53" s="78"/>
      <c r="DN53" s="78"/>
      <c r="DO53" s="78"/>
      <c r="DP53" s="78"/>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c r="EV53" s="78"/>
      <c r="EW53" s="78"/>
      <c r="EX53" s="78"/>
      <c r="EY53" s="78"/>
      <c r="EZ53" s="78"/>
      <c r="FA53" s="78"/>
      <c r="FB53" s="78"/>
      <c r="FC53" s="78"/>
      <c r="FD53" s="78"/>
      <c r="FE53" s="78"/>
      <c r="FF53" s="78"/>
      <c r="FG53" s="78"/>
      <c r="FH53" s="78"/>
      <c r="FI53" s="78"/>
      <c r="FJ53" s="78"/>
      <c r="FK53" s="78"/>
      <c r="FL53" s="78"/>
      <c r="FM53" s="78"/>
      <c r="FN53" s="78"/>
      <c r="FO53" s="78"/>
      <c r="FP53" s="78"/>
      <c r="FQ53" s="78"/>
      <c r="FR53" s="78"/>
      <c r="FS53" s="78"/>
      <c r="FT53" s="78"/>
      <c r="FU53" s="78"/>
      <c r="FV53" s="78"/>
      <c r="FW53" s="78"/>
      <c r="FX53" s="78"/>
      <c r="FY53" s="78"/>
      <c r="FZ53" s="78"/>
      <c r="GA53" s="78"/>
      <c r="GB53" s="78"/>
      <c r="GC53" s="78"/>
      <c r="GD53" s="78"/>
      <c r="GE53" s="78"/>
      <c r="GF53" s="78"/>
      <c r="GG53" s="78"/>
      <c r="GH53" s="78"/>
      <c r="GI53" s="78"/>
      <c r="GJ53" s="78"/>
      <c r="GK53" s="78"/>
      <c r="GL53" s="78"/>
      <c r="GM53" s="78"/>
      <c r="GN53" s="78"/>
      <c r="GO53" s="78"/>
      <c r="GP53" s="78"/>
      <c r="GQ53" s="78"/>
      <c r="GR53" s="78"/>
      <c r="GS53" s="78"/>
      <c r="GT53" s="78"/>
      <c r="GU53" s="78"/>
      <c r="GV53" s="78"/>
      <c r="GW53" s="78"/>
      <c r="GX53" s="78"/>
      <c r="GY53" s="78"/>
      <c r="GZ53" s="78"/>
      <c r="HA53" s="78"/>
      <c r="HB53" s="78"/>
      <c r="HC53" s="78"/>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c r="IB53" s="78"/>
      <c r="IC53" s="78"/>
      <c r="ID53" s="78"/>
      <c r="IE53" s="78"/>
      <c r="IF53" s="78"/>
      <c r="IG53" s="78"/>
      <c r="IH53" s="78"/>
      <c r="II53" s="78"/>
      <c r="IJ53" s="78"/>
      <c r="IK53" s="78"/>
      <c r="IL53" s="78"/>
      <c r="IM53" s="78"/>
      <c r="IN53" s="78"/>
    </row>
    <row r="54" spans="1:248" s="80" customFormat="1" ht="14.25" customHeight="1">
      <c r="A54" s="144" t="str">
        <f t="shared" ref="A54:A56" si="7">IF(OR(B54&lt;&gt;"",D54&lt;&gt;""),"["&amp;TEXT($B$2,"##")&amp;"-"&amp;TEXT(ROW()-10,"##")&amp;"]","")</f>
        <v>[Admin Module-44]</v>
      </c>
      <c r="B54" s="86" t="s">
        <v>977</v>
      </c>
      <c r="C54" s="86" t="s">
        <v>978</v>
      </c>
      <c r="D54" s="171" t="s">
        <v>979</v>
      </c>
      <c r="E54" s="172"/>
      <c r="F54" s="86"/>
      <c r="G54" s="86"/>
      <c r="H54" s="93"/>
      <c r="I54" s="164"/>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c r="AT54" s="78"/>
      <c r="AU54" s="78"/>
      <c r="AV54" s="78"/>
      <c r="AW54" s="78"/>
      <c r="AX54" s="78"/>
      <c r="AY54" s="78"/>
      <c r="AZ54" s="78"/>
      <c r="BA54" s="78"/>
      <c r="BB54" s="78"/>
      <c r="BC54" s="78"/>
      <c r="BD54" s="78"/>
      <c r="BE54" s="78"/>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c r="DB54" s="78"/>
      <c r="DC54" s="78"/>
      <c r="DD54" s="78"/>
      <c r="DE54" s="78"/>
      <c r="DF54" s="78"/>
      <c r="DG54" s="78"/>
      <c r="DH54" s="78"/>
      <c r="DI54" s="78"/>
      <c r="DJ54" s="78"/>
      <c r="DK54" s="78"/>
      <c r="DL54" s="78"/>
      <c r="DM54" s="78"/>
      <c r="DN54" s="78"/>
      <c r="DO54" s="78"/>
      <c r="DP54" s="78"/>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c r="EX54" s="78"/>
      <c r="EY54" s="78"/>
      <c r="EZ54" s="78"/>
      <c r="FA54" s="78"/>
      <c r="FB54" s="78"/>
      <c r="FC54" s="78"/>
      <c r="FD54" s="78"/>
      <c r="FE54" s="78"/>
      <c r="FF54" s="78"/>
      <c r="FG54" s="78"/>
      <c r="FH54" s="78"/>
      <c r="FI54" s="78"/>
      <c r="FJ54" s="78"/>
      <c r="FK54" s="78"/>
      <c r="FL54" s="78"/>
      <c r="FM54" s="78"/>
      <c r="FN54" s="78"/>
      <c r="FO54" s="78"/>
      <c r="FP54" s="78"/>
      <c r="FQ54" s="78"/>
      <c r="FR54" s="78"/>
      <c r="FS54" s="78"/>
      <c r="FT54" s="78"/>
      <c r="FU54" s="78"/>
      <c r="FV54" s="78"/>
      <c r="FW54" s="78"/>
      <c r="FX54" s="78"/>
      <c r="FY54" s="78"/>
      <c r="FZ54" s="78"/>
      <c r="GA54" s="78"/>
      <c r="GB54" s="78"/>
      <c r="GC54" s="78"/>
      <c r="GD54" s="78"/>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c r="HY54" s="78"/>
      <c r="HZ54" s="78"/>
      <c r="IA54" s="78"/>
      <c r="IB54" s="78"/>
      <c r="IC54" s="78"/>
      <c r="ID54" s="78"/>
      <c r="IE54" s="78"/>
      <c r="IF54" s="78"/>
      <c r="IG54" s="78"/>
      <c r="IH54" s="78"/>
      <c r="II54" s="78"/>
      <c r="IJ54" s="78"/>
      <c r="IK54" s="78"/>
      <c r="IL54" s="78"/>
      <c r="IM54" s="78"/>
      <c r="IN54" s="78"/>
    </row>
    <row r="55" spans="1:248" s="80" customFormat="1" ht="14.25" customHeight="1">
      <c r="A55" s="144" t="str">
        <f t="shared" si="7"/>
        <v>[Admin Module-45]</v>
      </c>
      <c r="B55" s="86" t="s">
        <v>980</v>
      </c>
      <c r="C55" s="86" t="s">
        <v>984</v>
      </c>
      <c r="D55" s="171" t="s">
        <v>981</v>
      </c>
      <c r="E55" s="172"/>
      <c r="F55" s="86"/>
      <c r="G55" s="86"/>
      <c r="H55" s="93"/>
      <c r="I55" s="164"/>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c r="DC55" s="78"/>
      <c r="DD55" s="78"/>
      <c r="DE55" s="78"/>
      <c r="DF55" s="78"/>
      <c r="DG55" s="78"/>
      <c r="DH55" s="78"/>
      <c r="DI55" s="78"/>
      <c r="DJ55" s="78"/>
      <c r="DK55" s="78"/>
      <c r="DL55" s="78"/>
      <c r="DM55" s="78"/>
      <c r="DN55" s="78"/>
      <c r="DO55" s="78"/>
      <c r="DP55" s="78"/>
      <c r="DQ55" s="78"/>
      <c r="DR55" s="78"/>
      <c r="DS55" s="78"/>
      <c r="DT55" s="78"/>
      <c r="DU55" s="78"/>
      <c r="DV55" s="78"/>
      <c r="DW55" s="78"/>
      <c r="DX55" s="78"/>
      <c r="DY55" s="78"/>
      <c r="DZ55" s="78"/>
      <c r="EA55" s="78"/>
      <c r="EB55" s="78"/>
      <c r="EC55" s="78"/>
      <c r="ED55" s="78"/>
      <c r="EE55" s="78"/>
      <c r="EF55" s="78"/>
      <c r="EG55" s="78"/>
      <c r="EH55" s="78"/>
      <c r="EI55" s="78"/>
      <c r="EJ55" s="78"/>
      <c r="EK55" s="78"/>
      <c r="EL55" s="78"/>
      <c r="EM55" s="78"/>
      <c r="EN55" s="78"/>
      <c r="EO55" s="78"/>
      <c r="EP55" s="78"/>
      <c r="EQ55" s="78"/>
      <c r="ER55" s="78"/>
      <c r="ES55" s="78"/>
      <c r="ET55" s="78"/>
      <c r="EU55" s="78"/>
      <c r="EV55" s="78"/>
      <c r="EW55" s="78"/>
      <c r="EX55" s="78"/>
      <c r="EY55" s="78"/>
      <c r="EZ55" s="78"/>
      <c r="FA55" s="78"/>
      <c r="FB55" s="78"/>
      <c r="FC55" s="78"/>
      <c r="FD55" s="78"/>
      <c r="FE55" s="78"/>
      <c r="FF55" s="78"/>
      <c r="FG55" s="78"/>
      <c r="FH55" s="78"/>
      <c r="FI55" s="78"/>
      <c r="FJ55" s="78"/>
      <c r="FK55" s="78"/>
      <c r="FL55" s="78"/>
      <c r="FM55" s="78"/>
      <c r="FN55" s="78"/>
      <c r="FO55" s="78"/>
      <c r="FP55" s="78"/>
      <c r="FQ55" s="78"/>
      <c r="FR55" s="78"/>
      <c r="FS55" s="78"/>
      <c r="FT55" s="78"/>
      <c r="FU55" s="78"/>
      <c r="FV55" s="78"/>
      <c r="FW55" s="78"/>
      <c r="FX55" s="78"/>
      <c r="FY55" s="78"/>
      <c r="FZ55" s="78"/>
      <c r="GA55" s="78"/>
      <c r="GB55" s="78"/>
      <c r="GC55" s="78"/>
      <c r="GD55" s="78"/>
      <c r="GE55" s="78"/>
      <c r="GF55" s="78"/>
      <c r="GG55" s="78"/>
      <c r="GH55" s="78"/>
      <c r="GI55" s="78"/>
      <c r="GJ55" s="78"/>
      <c r="GK55" s="78"/>
      <c r="GL55" s="78"/>
      <c r="GM55" s="78"/>
      <c r="GN55" s="78"/>
      <c r="GO55" s="78"/>
      <c r="GP55" s="78"/>
      <c r="GQ55" s="78"/>
      <c r="GR55" s="78"/>
      <c r="GS55" s="78"/>
      <c r="GT55" s="78"/>
      <c r="GU55" s="78"/>
      <c r="GV55" s="78"/>
      <c r="GW55" s="78"/>
      <c r="GX55" s="78"/>
      <c r="GY55" s="78"/>
      <c r="GZ55" s="78"/>
      <c r="HA55" s="78"/>
      <c r="HB55" s="78"/>
      <c r="HC55" s="78"/>
      <c r="HD55" s="78"/>
      <c r="HE55" s="78"/>
      <c r="HF55" s="78"/>
      <c r="HG55" s="78"/>
      <c r="HH55" s="78"/>
      <c r="HI55" s="78"/>
      <c r="HJ55" s="78"/>
      <c r="HK55" s="78"/>
      <c r="HL55" s="78"/>
      <c r="HM55" s="78"/>
      <c r="HN55" s="78"/>
      <c r="HO55" s="78"/>
      <c r="HP55" s="78"/>
      <c r="HQ55" s="78"/>
      <c r="HR55" s="78"/>
      <c r="HS55" s="78"/>
      <c r="HT55" s="78"/>
      <c r="HU55" s="78"/>
      <c r="HV55" s="78"/>
      <c r="HW55" s="78"/>
      <c r="HX55" s="78"/>
      <c r="HY55" s="78"/>
      <c r="HZ55" s="78"/>
      <c r="IA55" s="78"/>
      <c r="IB55" s="78"/>
      <c r="IC55" s="78"/>
      <c r="ID55" s="78"/>
      <c r="IE55" s="78"/>
      <c r="IF55" s="78"/>
      <c r="IG55" s="78"/>
      <c r="IH55" s="78"/>
      <c r="II55" s="78"/>
      <c r="IJ55" s="78"/>
      <c r="IK55" s="78"/>
      <c r="IL55" s="78"/>
      <c r="IM55" s="78"/>
      <c r="IN55" s="78"/>
    </row>
    <row r="56" spans="1:248" s="80" customFormat="1" ht="14.25" customHeight="1">
      <c r="A56" s="144" t="str">
        <f t="shared" si="7"/>
        <v>[Admin Module-46]</v>
      </c>
      <c r="B56" s="86" t="s">
        <v>982</v>
      </c>
      <c r="C56" s="86" t="s">
        <v>983</v>
      </c>
      <c r="D56" s="171" t="s">
        <v>985</v>
      </c>
      <c r="E56" s="172"/>
      <c r="F56" s="86"/>
      <c r="G56" s="86"/>
      <c r="H56" s="93"/>
      <c r="I56" s="164"/>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78"/>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row>
    <row r="57" spans="1:248" ht="14.25" customHeight="1">
      <c r="A57" s="166"/>
      <c r="B57" s="165" t="s">
        <v>986</v>
      </c>
      <c r="C57" s="166"/>
      <c r="D57" s="166"/>
      <c r="E57" s="166"/>
      <c r="F57" s="166"/>
      <c r="G57" s="166"/>
      <c r="H57" s="166"/>
      <c r="I57" s="167"/>
      <c r="J57" s="78"/>
    </row>
    <row r="58" spans="1:248" ht="14.25" customHeight="1">
      <c r="A58" s="85" t="str">
        <f t="shared" ref="A58:A72" si="8">IF(OR(B58&lt;&gt;"",D58&lt;E57&gt;""),"["&amp;TEXT($B$2,"##")&amp;"-"&amp;TEXT(ROW()-10,"##")&amp;"]","")</f>
        <v>[Admin Module-48]</v>
      </c>
      <c r="B58" s="86" t="s">
        <v>987</v>
      </c>
      <c r="C58" s="86" t="s">
        <v>836</v>
      </c>
      <c r="D58" s="86" t="s">
        <v>837</v>
      </c>
      <c r="E58" s="172"/>
      <c r="F58" s="86"/>
      <c r="G58" s="86"/>
      <c r="H58" s="93"/>
      <c r="I58" s="164"/>
      <c r="J58" s="78"/>
    </row>
    <row r="59" spans="1:248" ht="14.25" customHeight="1">
      <c r="A59" s="85" t="str">
        <f t="shared" si="8"/>
        <v>[Admin Module-49]</v>
      </c>
      <c r="B59" s="86" t="s">
        <v>838</v>
      </c>
      <c r="C59" s="86" t="s">
        <v>839</v>
      </c>
      <c r="D59" s="86" t="s">
        <v>840</v>
      </c>
      <c r="E59" s="172"/>
      <c r="F59" s="86"/>
      <c r="G59" s="86"/>
      <c r="H59" s="93"/>
      <c r="I59" s="164"/>
      <c r="J59" s="78"/>
    </row>
    <row r="60" spans="1:248" ht="14.25" customHeight="1">
      <c r="A60" s="85" t="str">
        <f t="shared" si="8"/>
        <v>[Admin Module-50]</v>
      </c>
      <c r="B60" s="86" t="s">
        <v>841</v>
      </c>
      <c r="C60" s="86" t="s">
        <v>842</v>
      </c>
      <c r="D60" s="86" t="s">
        <v>843</v>
      </c>
      <c r="E60" s="172"/>
      <c r="F60" s="86"/>
      <c r="G60" s="86"/>
      <c r="H60" s="93"/>
      <c r="I60" s="164"/>
      <c r="J60" s="78"/>
    </row>
    <row r="61" spans="1:248" ht="14.25" customHeight="1">
      <c r="A61" s="85" t="str">
        <f t="shared" si="8"/>
        <v>[Admin Module-51]</v>
      </c>
      <c r="B61" s="86" t="s">
        <v>844</v>
      </c>
      <c r="C61" s="86" t="s">
        <v>845</v>
      </c>
      <c r="D61" s="86" t="s">
        <v>846</v>
      </c>
      <c r="E61" s="172"/>
      <c r="F61" s="86"/>
      <c r="G61" s="86"/>
      <c r="H61" s="93"/>
      <c r="I61" s="164"/>
      <c r="J61" s="78"/>
    </row>
    <row r="62" spans="1:248" ht="14.25" customHeight="1">
      <c r="A62" s="85" t="str">
        <f t="shared" si="8"/>
        <v>[Admin Module-52]</v>
      </c>
      <c r="B62" s="86" t="s">
        <v>833</v>
      </c>
      <c r="C62" s="86" t="s">
        <v>847</v>
      </c>
      <c r="D62" s="86" t="s">
        <v>1150</v>
      </c>
      <c r="E62" s="172"/>
      <c r="F62" s="86"/>
      <c r="G62" s="86"/>
      <c r="H62" s="93"/>
      <c r="I62" s="164"/>
      <c r="J62" s="78"/>
    </row>
    <row r="63" spans="1:248" ht="14.25" customHeight="1">
      <c r="A63" s="85" t="str">
        <f t="shared" si="8"/>
        <v>[Admin Module-53]</v>
      </c>
      <c r="B63" s="86" t="s">
        <v>848</v>
      </c>
      <c r="C63" s="86" t="s">
        <v>847</v>
      </c>
      <c r="D63" s="86" t="s">
        <v>1150</v>
      </c>
      <c r="E63" s="172"/>
      <c r="F63" s="86"/>
      <c r="G63" s="86"/>
      <c r="H63" s="93"/>
      <c r="I63" s="164"/>
      <c r="J63" s="78"/>
    </row>
    <row r="64" spans="1:248" ht="14.25" customHeight="1">
      <c r="A64" s="85" t="str">
        <f t="shared" si="8"/>
        <v>[Admin Module-54]</v>
      </c>
      <c r="B64" s="86" t="s">
        <v>850</v>
      </c>
      <c r="C64" s="86" t="s">
        <v>851</v>
      </c>
      <c r="D64" s="86" t="s">
        <v>852</v>
      </c>
      <c r="E64" s="172"/>
      <c r="F64" s="86"/>
      <c r="G64" s="86"/>
      <c r="H64" s="93"/>
      <c r="I64" s="164"/>
      <c r="J64" s="78"/>
    </row>
    <row r="65" spans="1:10" ht="14.25" customHeight="1">
      <c r="A65" s="85" t="str">
        <f t="shared" si="8"/>
        <v>[Admin Module-55]</v>
      </c>
      <c r="B65" s="86" t="s">
        <v>853</v>
      </c>
      <c r="C65" s="86" t="s">
        <v>854</v>
      </c>
      <c r="D65" s="86" t="s">
        <v>852</v>
      </c>
      <c r="E65" s="172"/>
      <c r="F65" s="86"/>
      <c r="G65" s="86"/>
      <c r="H65" s="93"/>
      <c r="I65" s="164"/>
      <c r="J65" s="78"/>
    </row>
    <row r="66" spans="1:10" ht="14.25" customHeight="1">
      <c r="A66" s="85" t="str">
        <f t="shared" si="8"/>
        <v>[Admin Module-56]</v>
      </c>
      <c r="B66" s="86" t="s">
        <v>857</v>
      </c>
      <c r="C66" s="86" t="s">
        <v>855</v>
      </c>
      <c r="D66" s="86" t="s">
        <v>856</v>
      </c>
      <c r="E66" s="172"/>
      <c r="F66" s="86"/>
      <c r="G66" s="86"/>
      <c r="H66" s="93"/>
      <c r="I66" s="164"/>
      <c r="J66" s="78"/>
    </row>
    <row r="67" spans="1:10" ht="14.25" customHeight="1">
      <c r="A67" s="85" t="str">
        <f t="shared" si="8"/>
        <v>[Admin Module-57]</v>
      </c>
      <c r="B67" s="86" t="s">
        <v>858</v>
      </c>
      <c r="C67" s="86" t="s">
        <v>836</v>
      </c>
      <c r="D67" s="86" t="s">
        <v>859</v>
      </c>
      <c r="E67" s="172"/>
      <c r="F67" s="86"/>
      <c r="G67" s="86"/>
      <c r="H67" s="93"/>
      <c r="I67" s="164"/>
      <c r="J67" s="78"/>
    </row>
    <row r="68" spans="1:10" ht="14.25" customHeight="1">
      <c r="A68" s="85" t="str">
        <f t="shared" si="8"/>
        <v>[Admin Module-58]</v>
      </c>
      <c r="B68" s="86" t="s">
        <v>860</v>
      </c>
      <c r="C68" s="86" t="s">
        <v>861</v>
      </c>
      <c r="D68" s="86" t="s">
        <v>862</v>
      </c>
      <c r="E68" s="172"/>
      <c r="F68" s="86"/>
      <c r="G68" s="86"/>
      <c r="H68" s="93"/>
      <c r="I68" s="164"/>
      <c r="J68" s="78"/>
    </row>
    <row r="69" spans="1:10" ht="14.25" customHeight="1">
      <c r="A69" s="85" t="str">
        <f t="shared" si="8"/>
        <v>[Admin Module-59]</v>
      </c>
      <c r="B69" s="86" t="s">
        <v>867</v>
      </c>
      <c r="C69" s="86" t="s">
        <v>871</v>
      </c>
      <c r="D69" s="86" t="s">
        <v>868</v>
      </c>
      <c r="E69" s="172"/>
      <c r="F69" s="86"/>
      <c r="G69" s="86"/>
      <c r="H69" s="93"/>
      <c r="I69" s="164"/>
      <c r="J69" s="78"/>
    </row>
    <row r="70" spans="1:10" ht="14.25" customHeight="1">
      <c r="A70" s="85" t="str">
        <f t="shared" si="8"/>
        <v>[Admin Module-60]</v>
      </c>
      <c r="B70" s="86" t="s">
        <v>869</v>
      </c>
      <c r="C70" s="86" t="s">
        <v>1151</v>
      </c>
      <c r="D70" s="86" t="s">
        <v>1152</v>
      </c>
      <c r="E70" s="147"/>
      <c r="F70" s="86"/>
      <c r="G70" s="86"/>
      <c r="H70" s="93"/>
      <c r="I70" s="147"/>
      <c r="J70" s="78"/>
    </row>
    <row r="71" spans="1:10" ht="14.25" customHeight="1">
      <c r="A71" s="85" t="str">
        <f t="shared" si="8"/>
        <v>[Admin Module-61]</v>
      </c>
      <c r="B71" s="86" t="s">
        <v>877</v>
      </c>
      <c r="C71" s="86" t="s">
        <v>878</v>
      </c>
      <c r="D71" s="86" t="s">
        <v>1153</v>
      </c>
      <c r="E71" s="147"/>
      <c r="F71" s="86"/>
      <c r="G71" s="86"/>
      <c r="H71" s="93"/>
      <c r="I71" s="147"/>
      <c r="J71" s="78"/>
    </row>
    <row r="72" spans="1:10" ht="14.25" customHeight="1">
      <c r="A72" s="85" t="str">
        <f t="shared" si="8"/>
        <v>[Admin Module-62]</v>
      </c>
      <c r="B72" s="86" t="s">
        <v>881</v>
      </c>
      <c r="C72" s="86" t="s">
        <v>883</v>
      </c>
      <c r="D72" s="86" t="s">
        <v>882</v>
      </c>
      <c r="E72" s="147"/>
      <c r="F72" s="86"/>
      <c r="G72" s="86"/>
      <c r="H72" s="93"/>
      <c r="I72" s="147"/>
      <c r="J72" s="78"/>
    </row>
    <row r="73" spans="1:10" ht="14.25" customHeight="1">
      <c r="A73" s="166"/>
      <c r="B73" s="165" t="s">
        <v>988</v>
      </c>
      <c r="C73" s="166"/>
      <c r="D73" s="166"/>
      <c r="E73" s="166"/>
      <c r="F73" s="166"/>
      <c r="G73" s="166"/>
      <c r="H73" s="166"/>
      <c r="I73" s="167"/>
      <c r="J73" s="78"/>
    </row>
    <row r="74" spans="1:10" ht="14.25" customHeight="1">
      <c r="A74" s="144" t="str">
        <f t="shared" ref="A74:A79" si="9">IF(OR(B74&lt;&gt;"",D74&lt;&gt;""),"["&amp;TEXT($B$2,"##")&amp;"-"&amp;TEXT(ROW()-10,"##")&amp;"]","")</f>
        <v>[Admin Module-64]</v>
      </c>
      <c r="B74" s="86" t="s">
        <v>989</v>
      </c>
      <c r="C74" s="86" t="s">
        <v>990</v>
      </c>
      <c r="D74" s="171" t="s">
        <v>991</v>
      </c>
      <c r="E74" s="147"/>
      <c r="F74" s="86"/>
      <c r="G74" s="86"/>
      <c r="H74" s="93"/>
      <c r="I74" s="147"/>
      <c r="J74" s="78"/>
    </row>
    <row r="75" spans="1:10" ht="14.25" customHeight="1">
      <c r="A75" s="144" t="str">
        <f t="shared" si="9"/>
        <v>[Admin Module-65]</v>
      </c>
      <c r="B75" s="86" t="s">
        <v>989</v>
      </c>
      <c r="C75" s="86" t="s">
        <v>992</v>
      </c>
      <c r="D75" s="171" t="s">
        <v>993</v>
      </c>
      <c r="E75" s="147"/>
      <c r="F75" s="86"/>
      <c r="G75" s="86"/>
      <c r="H75" s="93"/>
      <c r="I75" s="147"/>
      <c r="J75" s="78"/>
    </row>
    <row r="76" spans="1:10" ht="14.25" customHeight="1">
      <c r="A76" s="144" t="str">
        <f t="shared" si="9"/>
        <v>[Admin Module-66]</v>
      </c>
      <c r="B76" s="86" t="s">
        <v>994</v>
      </c>
      <c r="C76" s="86" t="s">
        <v>995</v>
      </c>
      <c r="D76" s="171" t="s">
        <v>996</v>
      </c>
      <c r="E76" s="147"/>
      <c r="F76" s="86"/>
      <c r="G76" s="86"/>
      <c r="H76" s="93"/>
      <c r="I76" s="86"/>
      <c r="J76" s="78"/>
    </row>
    <row r="77" spans="1:10" ht="14.25" customHeight="1">
      <c r="A77" s="144" t="str">
        <f t="shared" si="9"/>
        <v>[Admin Module-67]</v>
      </c>
      <c r="B77" s="86" t="s">
        <v>997</v>
      </c>
      <c r="C77" s="86" t="s">
        <v>998</v>
      </c>
      <c r="D77" s="171" t="s">
        <v>999</v>
      </c>
      <c r="E77" s="147"/>
      <c r="F77" s="86"/>
      <c r="G77" s="86"/>
      <c r="H77" s="93"/>
      <c r="I77" s="86"/>
      <c r="J77" s="78"/>
    </row>
    <row r="78" spans="1:10" ht="14.25" customHeight="1">
      <c r="A78" s="144" t="str">
        <f t="shared" si="9"/>
        <v>[Admin Module-68]</v>
      </c>
      <c r="B78" s="86" t="s">
        <v>1000</v>
      </c>
      <c r="C78" s="86" t="s">
        <v>1001</v>
      </c>
      <c r="D78" s="171" t="s">
        <v>1002</v>
      </c>
      <c r="E78" s="147"/>
      <c r="F78" s="86"/>
      <c r="G78" s="86"/>
      <c r="H78" s="93"/>
      <c r="I78" s="86"/>
      <c r="J78" s="78"/>
    </row>
    <row r="79" spans="1:10" ht="14.25" customHeight="1">
      <c r="A79" s="144" t="str">
        <f t="shared" si="9"/>
        <v>[Admin Module-69]</v>
      </c>
      <c r="B79" s="86" t="s">
        <v>1003</v>
      </c>
      <c r="C79" s="86" t="s">
        <v>1004</v>
      </c>
      <c r="D79" s="171" t="s">
        <v>1154</v>
      </c>
      <c r="E79" s="147"/>
      <c r="F79" s="86"/>
      <c r="G79" s="86"/>
      <c r="H79" s="93"/>
      <c r="I79" s="86"/>
      <c r="J79" s="78"/>
    </row>
    <row r="80" spans="1:10" ht="14.25" customHeight="1">
      <c r="A80" s="143" t="str">
        <f>IF(OR(B80&lt;&gt;"",D80&lt;&gt;""),"["&amp;TEXT($B$2,"##")&amp;"-"&amp;TEXT(ROW()-10,"##")&amp;"]","")</f>
        <v>[Admin Module-70]</v>
      </c>
      <c r="B80" s="86" t="s">
        <v>1005</v>
      </c>
      <c r="C80" s="86" t="s">
        <v>1007</v>
      </c>
      <c r="D80" s="171" t="s">
        <v>1155</v>
      </c>
      <c r="E80" s="147"/>
      <c r="F80" s="86"/>
      <c r="G80" s="86"/>
      <c r="H80" s="93"/>
      <c r="I80" s="86"/>
      <c r="J80" s="78"/>
    </row>
    <row r="81" spans="1:10" ht="14.25" customHeight="1">
      <c r="A81" s="86" t="str">
        <f>IF(OR(B81&lt;&gt;"",D81&lt;&gt;""),"["&amp;TEXT($B$2,"##")&amp;"-"&amp;TEXT(ROW()-10,"##")&amp;"]","")</f>
        <v>[Admin Module-71]</v>
      </c>
      <c r="B81" s="86" t="s">
        <v>1006</v>
      </c>
      <c r="C81" s="86" t="s">
        <v>1008</v>
      </c>
      <c r="D81" s="171" t="s">
        <v>1009</v>
      </c>
      <c r="E81" s="147"/>
      <c r="F81" s="86"/>
      <c r="G81" s="86"/>
      <c r="H81" s="93"/>
      <c r="I81" s="86"/>
      <c r="J81" s="78"/>
    </row>
    <row r="82" spans="1:10" ht="14.25" customHeight="1">
      <c r="J82" s="78"/>
    </row>
  </sheetData>
  <mergeCells count="6">
    <mergeCell ref="B11:I11"/>
    <mergeCell ref="B2:G2"/>
    <mergeCell ref="B3:G3"/>
    <mergeCell ref="B4:G4"/>
    <mergeCell ref="E5:G5"/>
    <mergeCell ref="E6:G6"/>
  </mergeCells>
  <dataValidations count="1">
    <dataValidation type="list" allowBlank="1" showErrorMessage="1" sqref="F12:G22 F47:G48 F24:G27 F29:G29 F31:G36 F38:G45 F50:G52 F54:G56 F74:G81 F58:G72">
      <formula1>$J$1:$J$5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43" sqref="C43"/>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196" t="s">
        <v>1206</v>
      </c>
      <c r="C1" s="196"/>
      <c r="D1" s="196"/>
      <c r="E1" s="196"/>
      <c r="F1" s="196"/>
      <c r="G1" s="196"/>
      <c r="H1" s="196"/>
    </row>
    <row r="2" spans="1:8" ht="14.25" customHeight="1">
      <c r="A2" s="47"/>
      <c r="B2" s="47"/>
      <c r="C2" s="48"/>
      <c r="D2" s="48"/>
      <c r="E2" s="48"/>
      <c r="F2" s="48"/>
      <c r="G2" s="48"/>
      <c r="H2" s="49"/>
    </row>
    <row r="3" spans="1:8" ht="12" customHeight="1">
      <c r="B3" s="185" t="s">
        <v>1207</v>
      </c>
      <c r="C3" s="224" t="str">
        <f>[3]表紙!C4</f>
        <v>Dandelion</v>
      </c>
      <c r="D3" s="225"/>
      <c r="E3" s="226" t="s">
        <v>1194</v>
      </c>
      <c r="F3" s="227"/>
      <c r="G3" s="50" t="s">
        <v>33</v>
      </c>
      <c r="H3" s="51"/>
    </row>
    <row r="4" spans="1:8" ht="12" customHeight="1">
      <c r="B4" s="185" t="s">
        <v>1208</v>
      </c>
      <c r="C4" s="224" t="str">
        <f>[3]表紙!C5</f>
        <v>DDL</v>
      </c>
      <c r="D4" s="225"/>
      <c r="E4" s="226" t="s">
        <v>1209</v>
      </c>
      <c r="F4" s="227"/>
      <c r="G4" s="50" t="s">
        <v>34</v>
      </c>
      <c r="H4" s="51"/>
    </row>
    <row r="5" spans="1:8" ht="12" customHeight="1">
      <c r="B5" s="52" t="s">
        <v>1211</v>
      </c>
      <c r="C5" s="224" t="str">
        <f>C4&amp;"_"&amp;"System Test Report"&amp;"_"&amp;"v1.0"</f>
        <v>DDL_System Test Report_v1.0</v>
      </c>
      <c r="D5" s="225"/>
      <c r="E5" s="226" t="s">
        <v>1198</v>
      </c>
      <c r="F5" s="227"/>
      <c r="G5" s="83">
        <v>42307</v>
      </c>
      <c r="H5" s="53"/>
    </row>
    <row r="6" spans="1:8" ht="21.75" customHeight="1">
      <c r="A6" s="47"/>
      <c r="B6" s="52" t="s">
        <v>1210</v>
      </c>
      <c r="C6" s="228"/>
      <c r="D6" s="235"/>
      <c r="E6" s="235"/>
      <c r="F6" s="235"/>
      <c r="G6" s="235"/>
      <c r="H6" s="236"/>
    </row>
    <row r="7" spans="1:8" ht="14.25" customHeight="1">
      <c r="A7" s="47"/>
      <c r="B7" s="54"/>
      <c r="C7" s="55"/>
      <c r="D7" s="48"/>
      <c r="E7" s="48"/>
      <c r="F7" s="48"/>
      <c r="G7" s="48"/>
      <c r="H7" s="49"/>
    </row>
    <row r="8" spans="1:8">
      <c r="B8" s="54"/>
      <c r="C8" s="55"/>
      <c r="D8" s="48"/>
      <c r="E8" s="48"/>
      <c r="F8" s="48"/>
      <c r="G8" s="48"/>
      <c r="H8" s="49"/>
    </row>
    <row r="9" spans="1:8">
      <c r="A9" s="56"/>
      <c r="B9" s="56"/>
      <c r="C9" s="56"/>
      <c r="D9" s="56"/>
      <c r="E9" s="56"/>
      <c r="F9" s="56"/>
      <c r="G9" s="56"/>
      <c r="H9" s="56"/>
    </row>
    <row r="10" spans="1:8">
      <c r="A10" s="57"/>
      <c r="B10" s="229" t="s">
        <v>1212</v>
      </c>
      <c r="C10" s="230" t="s">
        <v>1213</v>
      </c>
      <c r="D10" s="231" t="s">
        <v>1214</v>
      </c>
      <c r="E10" s="230" t="s">
        <v>1215</v>
      </c>
      <c r="F10" s="230" t="s">
        <v>1216</v>
      </c>
      <c r="G10" s="232" t="s">
        <v>4</v>
      </c>
      <c r="H10" s="233" t="s">
        <v>1217</v>
      </c>
    </row>
    <row r="11" spans="1:8" ht="14.45" customHeight="1">
      <c r="A11" s="35"/>
      <c r="B11" s="104">
        <v>1</v>
      </c>
      <c r="C11" s="107" t="s">
        <v>30</v>
      </c>
      <c r="D11" s="111">
        <f>Common!A6</f>
        <v>0</v>
      </c>
      <c r="E11" s="111">
        <f>Common!B6</f>
        <v>0</v>
      </c>
      <c r="F11" s="111">
        <f>Common!C6</f>
        <v>16</v>
      </c>
      <c r="G11" s="111">
        <f>Common!D6</f>
        <v>0</v>
      </c>
      <c r="H11" s="111">
        <f>Common!E6</f>
        <v>16</v>
      </c>
    </row>
    <row r="12" spans="1:8" ht="14.45" customHeight="1">
      <c r="A12" s="35"/>
      <c r="B12" s="104">
        <v>2</v>
      </c>
      <c r="C12" s="107" t="s">
        <v>31</v>
      </c>
      <c r="D12" s="111">
        <f>'Display Homepage'!A6</f>
        <v>0</v>
      </c>
      <c r="E12" s="111">
        <f>'Display Homepage'!B6</f>
        <v>0</v>
      </c>
      <c r="F12" s="111">
        <f>'Display Homepage'!C6</f>
        <v>30</v>
      </c>
      <c r="G12" s="111">
        <f>'Display Homepage'!D6</f>
        <v>0</v>
      </c>
      <c r="H12" s="111">
        <f>'Display Homepage'!E6</f>
        <v>30</v>
      </c>
    </row>
    <row r="13" spans="1:8" ht="14.45" customHeight="1">
      <c r="A13" s="56"/>
      <c r="B13" s="104">
        <v>3</v>
      </c>
      <c r="C13" s="107" t="s">
        <v>57</v>
      </c>
      <c r="D13" s="111">
        <f>'Account management'!A6</f>
        <v>0</v>
      </c>
      <c r="E13" s="111">
        <f>'Account management'!B6</f>
        <v>0</v>
      </c>
      <c r="F13" s="111">
        <f>'Account management'!C6</f>
        <v>120</v>
      </c>
      <c r="G13" s="111">
        <f>'Account management'!D6</f>
        <v>0</v>
      </c>
      <c r="H13" s="111">
        <f>'Account management'!E6</f>
        <v>120</v>
      </c>
    </row>
    <row r="14" spans="1:8" ht="14.45" customHeight="1">
      <c r="A14" s="56"/>
      <c r="B14" s="104">
        <v>4</v>
      </c>
      <c r="C14" s="107" t="s">
        <v>243</v>
      </c>
      <c r="D14" s="111">
        <f>'Create Edit Project'!A6</f>
        <v>0</v>
      </c>
      <c r="E14" s="111">
        <f>'Create Edit Project'!B6</f>
        <v>0</v>
      </c>
      <c r="F14" s="111">
        <f>'Create Edit Project'!C6</f>
        <v>228</v>
      </c>
      <c r="G14" s="111">
        <f>'Create Edit Project'!D6</f>
        <v>0</v>
      </c>
      <c r="H14" s="111">
        <f>'Create Edit Project'!E6</f>
        <v>228</v>
      </c>
    </row>
    <row r="15" spans="1:8" ht="14.45" customHeight="1">
      <c r="A15" s="56"/>
      <c r="B15" s="104">
        <v>5</v>
      </c>
      <c r="C15" s="107" t="s">
        <v>535</v>
      </c>
      <c r="D15" s="111">
        <f>'Project Detail'!A6</f>
        <v>0</v>
      </c>
      <c r="E15" s="111">
        <f>'Project Detail'!B6</f>
        <v>0</v>
      </c>
      <c r="F15" s="111">
        <f>'Project Detail'!C6</f>
        <v>86</v>
      </c>
      <c r="G15" s="111">
        <f>'Project Detail'!D6</f>
        <v>0</v>
      </c>
      <c r="H15" s="111">
        <f>'Project Detail'!E6</f>
        <v>86</v>
      </c>
    </row>
    <row r="16" spans="1:8" ht="14.45" customHeight="1">
      <c r="A16" s="56"/>
      <c r="B16" s="104">
        <v>6</v>
      </c>
      <c r="C16" s="105" t="s">
        <v>543</v>
      </c>
      <c r="D16" s="104">
        <f>'Back Project'!A6</f>
        <v>0</v>
      </c>
      <c r="E16" s="104">
        <f>'Back Project'!B6</f>
        <v>0</v>
      </c>
      <c r="F16" s="104">
        <f>'Back Project'!C6</f>
        <v>40</v>
      </c>
      <c r="G16" s="104">
        <f>'Back Project'!D6</f>
        <v>0</v>
      </c>
      <c r="H16" s="104">
        <f>'Back Project'!E6</f>
        <v>40</v>
      </c>
    </row>
    <row r="17" spans="1:8" ht="14.45" customHeight="1">
      <c r="A17" s="56"/>
      <c r="B17" s="104">
        <v>7</v>
      </c>
      <c r="C17" s="105" t="s">
        <v>701</v>
      </c>
      <c r="D17" s="104">
        <f>'Project management'!A6</f>
        <v>0</v>
      </c>
      <c r="E17" s="104">
        <f>'Project management'!B6</f>
        <v>0</v>
      </c>
      <c r="F17" s="104">
        <f>'Project management'!C6</f>
        <v>62</v>
      </c>
      <c r="G17" s="104">
        <f>'Project management'!D6</f>
        <v>0</v>
      </c>
      <c r="H17" s="104">
        <f>'Project management'!E6</f>
        <v>62</v>
      </c>
    </row>
    <row r="18" spans="1:8" ht="14.45" customHeight="1">
      <c r="A18" s="56"/>
      <c r="B18" s="104">
        <v>8</v>
      </c>
      <c r="C18" s="105" t="s">
        <v>772</v>
      </c>
      <c r="D18" s="104">
        <f>Discover!A6</f>
        <v>0</v>
      </c>
      <c r="E18" s="104">
        <f>Discover!B6</f>
        <v>0</v>
      </c>
      <c r="F18" s="104">
        <f>Discover!C6</f>
        <v>18</v>
      </c>
      <c r="G18" s="104">
        <f>Discover!D6</f>
        <v>0</v>
      </c>
      <c r="H18" s="104">
        <f>Discover!E6</f>
        <v>18</v>
      </c>
    </row>
    <row r="19" spans="1:8" ht="14.45" customHeight="1">
      <c r="A19" s="56"/>
      <c r="B19" s="104">
        <v>9</v>
      </c>
      <c r="C19" s="105" t="s">
        <v>791</v>
      </c>
      <c r="D19" s="104">
        <f>Statistic!A6</f>
        <v>0</v>
      </c>
      <c r="E19" s="104">
        <f>Statistic!B6</f>
        <v>0</v>
      </c>
      <c r="F19" s="104">
        <f>Statistic!C6</f>
        <v>24</v>
      </c>
      <c r="G19" s="104">
        <f>Statistic!D6</f>
        <v>0</v>
      </c>
      <c r="H19" s="104">
        <f>Statistic!E6</f>
        <v>24</v>
      </c>
    </row>
    <row r="20" spans="1:8" ht="14.45" customHeight="1">
      <c r="A20" s="56"/>
      <c r="B20" s="104">
        <v>10</v>
      </c>
      <c r="C20" s="105" t="s">
        <v>792</v>
      </c>
      <c r="D20" s="104">
        <f>Message!A6</f>
        <v>0</v>
      </c>
      <c r="E20" s="104">
        <f>Message!B6</f>
        <v>0</v>
      </c>
      <c r="F20" s="104">
        <f>Message!C6</f>
        <v>52</v>
      </c>
      <c r="G20" s="104">
        <f>Message!D6</f>
        <v>0</v>
      </c>
      <c r="H20" s="104">
        <f>Message!E6</f>
        <v>52</v>
      </c>
    </row>
    <row r="21" spans="1:8" ht="14.45" customHeight="1">
      <c r="A21" s="56"/>
      <c r="B21" s="104">
        <v>11</v>
      </c>
      <c r="C21" s="106" t="s">
        <v>884</v>
      </c>
      <c r="D21" s="104">
        <f>'Admin Module'!A6</f>
        <v>0</v>
      </c>
      <c r="E21" s="104">
        <f>'Admin Module'!B6</f>
        <v>0</v>
      </c>
      <c r="F21" s="104">
        <f>'Admin Module'!C6</f>
        <v>122</v>
      </c>
      <c r="G21" s="104">
        <f>'Admin Module'!D6</f>
        <v>0</v>
      </c>
      <c r="H21" s="104">
        <f>'Admin Module'!E6</f>
        <v>122</v>
      </c>
    </row>
    <row r="22" spans="1:8" ht="14.45" customHeight="1">
      <c r="A22" s="56"/>
      <c r="B22" s="104"/>
      <c r="C22" s="112"/>
      <c r="D22" s="104"/>
      <c r="E22" s="104"/>
      <c r="F22" s="104"/>
      <c r="G22" s="104"/>
      <c r="H22" s="104"/>
    </row>
    <row r="23" spans="1:8" ht="14.45" customHeight="1">
      <c r="A23" s="56"/>
      <c r="B23" s="104"/>
      <c r="C23" s="107"/>
      <c r="D23" s="104"/>
      <c r="E23" s="104"/>
      <c r="F23" s="104"/>
      <c r="G23" s="104"/>
      <c r="H23" s="104"/>
    </row>
    <row r="24" spans="1:8" ht="14.45" customHeight="1">
      <c r="A24" s="56"/>
      <c r="B24" s="159"/>
      <c r="C24" s="107"/>
      <c r="D24" s="104"/>
      <c r="E24" s="104"/>
      <c r="F24" s="104"/>
      <c r="G24" s="104"/>
      <c r="H24" s="104"/>
    </row>
    <row r="25" spans="1:8">
      <c r="A25" s="58"/>
      <c r="B25" s="100"/>
      <c r="C25" s="101" t="s">
        <v>7</v>
      </c>
      <c r="D25" s="102">
        <f>SUM(D9:D23)</f>
        <v>0</v>
      </c>
      <c r="E25" s="102">
        <f>SUM(E9:E23)</f>
        <v>0</v>
      </c>
      <c r="F25" s="102">
        <f>SUM(F11:F24)</f>
        <v>798</v>
      </c>
      <c r="G25" s="102">
        <f>SUM(G11:G24)</f>
        <v>0</v>
      </c>
      <c r="H25" s="103">
        <f>SUM(H11:H24)</f>
        <v>798</v>
      </c>
    </row>
    <row r="26" spans="1:8">
      <c r="A26" s="56"/>
      <c r="B26" s="59"/>
      <c r="C26" s="56"/>
      <c r="D26" s="60"/>
      <c r="E26" s="61"/>
      <c r="F26" s="61"/>
      <c r="G26" s="61"/>
      <c r="H26" s="61"/>
    </row>
    <row r="27" spans="1:8" ht="14.25">
      <c r="A27" s="56"/>
      <c r="B27" s="56"/>
      <c r="C27" s="234" t="s">
        <v>1218</v>
      </c>
      <c r="D27" s="56"/>
      <c r="E27" s="62">
        <f>(D25+E25)*100/(H25-G25)</f>
        <v>0</v>
      </c>
      <c r="F27" s="56" t="s">
        <v>8</v>
      </c>
      <c r="G27" s="56"/>
      <c r="H27" s="40"/>
    </row>
    <row r="28" spans="1:8" ht="14.25">
      <c r="A28" s="56"/>
      <c r="B28" s="56"/>
      <c r="C28" s="234" t="s">
        <v>1219</v>
      </c>
      <c r="D28" s="56"/>
      <c r="E28" s="62">
        <f>D25*100/(H25-G25)</f>
        <v>0</v>
      </c>
      <c r="F28" s="56" t="s">
        <v>8</v>
      </c>
      <c r="G28" s="56"/>
      <c r="H28" s="40"/>
    </row>
    <row r="29" spans="1:8">
      <c r="C29" s="56"/>
      <c r="D29" s="56"/>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D12" sqref="D12"/>
    </sheetView>
  </sheetViews>
  <sheetFormatPr defaultRowHeight="12.75"/>
  <cols>
    <col min="1" max="1" width="1.375" style="8" customWidth="1"/>
    <col min="2" max="2" width="11.75" style="27" customWidth="1"/>
    <col min="3" max="3" width="26.5" style="28" customWidth="1"/>
    <col min="4" max="4" width="25.375" style="28" customWidth="1"/>
    <col min="5" max="5" width="28.125" style="28" customWidth="1"/>
    <col min="6" max="6" width="30.625" style="28" customWidth="1"/>
    <col min="7" max="16384" width="9" style="8"/>
  </cols>
  <sheetData>
    <row r="1" spans="2:6" ht="25.5">
      <c r="B1" s="29"/>
      <c r="D1" s="30" t="s">
        <v>1221</v>
      </c>
      <c r="E1" s="31"/>
    </row>
    <row r="2" spans="2:6" ht="13.5" customHeight="1">
      <c r="B2" s="29"/>
      <c r="D2" s="32"/>
      <c r="E2" s="32"/>
    </row>
    <row r="3" spans="2:6">
      <c r="B3" s="199" t="s">
        <v>1207</v>
      </c>
      <c r="C3" s="199"/>
      <c r="D3" s="195" t="str">
        <f>表紙!C4</f>
        <v>Dandelion</v>
      </c>
      <c r="E3" s="195"/>
      <c r="F3" s="195"/>
    </row>
    <row r="4" spans="2:6">
      <c r="B4" s="199" t="s">
        <v>1208</v>
      </c>
      <c r="C4" s="199"/>
      <c r="D4" s="195" t="str">
        <f>表紙!C5</f>
        <v>DDL</v>
      </c>
      <c r="E4" s="195"/>
      <c r="F4" s="195"/>
    </row>
    <row r="5" spans="2:6" s="33" customFormat="1" ht="84.75" customHeight="1">
      <c r="B5" s="197" t="s">
        <v>1220</v>
      </c>
      <c r="C5" s="197"/>
      <c r="D5" s="198" t="s">
        <v>36</v>
      </c>
      <c r="E5" s="198"/>
      <c r="F5" s="198"/>
    </row>
    <row r="6" spans="2:6">
      <c r="B6" s="34"/>
      <c r="C6" s="35"/>
      <c r="D6" s="35"/>
      <c r="E6" s="35"/>
      <c r="F6" s="35"/>
    </row>
    <row r="7" spans="2:6" s="36" customFormat="1">
      <c r="B7" s="37"/>
      <c r="C7" s="38"/>
      <c r="D7" s="38"/>
      <c r="E7" s="38"/>
      <c r="F7" s="38"/>
    </row>
    <row r="8" spans="2:6" s="39" customFormat="1" ht="21" customHeight="1">
      <c r="B8" s="229" t="s">
        <v>1212</v>
      </c>
      <c r="C8" s="237" t="s">
        <v>1222</v>
      </c>
      <c r="D8" s="237" t="s">
        <v>1223</v>
      </c>
      <c r="E8" s="238" t="s">
        <v>1224</v>
      </c>
      <c r="F8" s="239" t="s">
        <v>1225</v>
      </c>
    </row>
    <row r="9" spans="2:6" ht="14.25">
      <c r="B9" s="104">
        <v>1</v>
      </c>
      <c r="C9" s="108" t="s">
        <v>30</v>
      </c>
      <c r="D9" s="107" t="s">
        <v>30</v>
      </c>
      <c r="E9" s="109"/>
      <c r="F9" s="110"/>
    </row>
    <row r="10" spans="2:6" ht="14.25">
      <c r="B10" s="104">
        <v>2</v>
      </c>
      <c r="C10" s="108" t="s">
        <v>31</v>
      </c>
      <c r="D10" s="107" t="s">
        <v>31</v>
      </c>
      <c r="E10" s="109"/>
      <c r="F10" s="110"/>
    </row>
    <row r="11" spans="2:6" ht="14.25">
      <c r="B11" s="104">
        <v>3</v>
      </c>
      <c r="C11" s="28" t="s">
        <v>57</v>
      </c>
      <c r="D11" s="107" t="s">
        <v>57</v>
      </c>
      <c r="E11" s="109"/>
      <c r="F11" s="110"/>
    </row>
    <row r="12" spans="2:6" ht="14.25">
      <c r="B12" s="104">
        <v>4</v>
      </c>
      <c r="C12" s="108" t="s">
        <v>1010</v>
      </c>
      <c r="D12" s="107" t="s">
        <v>243</v>
      </c>
      <c r="E12" s="109"/>
      <c r="F12" s="110"/>
    </row>
    <row r="13" spans="2:6" ht="14.25">
      <c r="B13" s="104">
        <v>5</v>
      </c>
      <c r="C13" s="108" t="s">
        <v>535</v>
      </c>
      <c r="D13" s="107" t="s">
        <v>535</v>
      </c>
      <c r="E13" s="109"/>
      <c r="F13" s="110"/>
    </row>
    <row r="14" spans="2:6" ht="14.25">
      <c r="B14" s="104">
        <v>6</v>
      </c>
      <c r="C14" s="108" t="s">
        <v>1011</v>
      </c>
      <c r="D14" s="105" t="s">
        <v>543</v>
      </c>
      <c r="E14" s="110"/>
      <c r="F14" s="110"/>
    </row>
    <row r="15" spans="2:6" ht="14.25">
      <c r="B15" s="104">
        <v>7</v>
      </c>
      <c r="C15" s="108" t="s">
        <v>701</v>
      </c>
      <c r="D15" s="105" t="s">
        <v>701</v>
      </c>
      <c r="E15" s="110"/>
      <c r="F15" s="110"/>
    </row>
    <row r="16" spans="2:6" ht="14.25">
      <c r="B16" s="104">
        <v>8</v>
      </c>
      <c r="C16" s="108" t="s">
        <v>772</v>
      </c>
      <c r="D16" s="105" t="s">
        <v>772</v>
      </c>
      <c r="E16" s="110"/>
      <c r="F16" s="110"/>
    </row>
    <row r="17" spans="2:6" ht="14.25">
      <c r="B17" s="104">
        <v>9</v>
      </c>
      <c r="C17" s="108" t="s">
        <v>791</v>
      </c>
      <c r="D17" s="105" t="s">
        <v>791</v>
      </c>
      <c r="E17" s="110"/>
      <c r="F17" s="110"/>
    </row>
    <row r="18" spans="2:6" ht="14.25">
      <c r="B18" s="104">
        <v>10</v>
      </c>
      <c r="C18" s="108" t="s">
        <v>792</v>
      </c>
      <c r="D18" s="105" t="s">
        <v>792</v>
      </c>
      <c r="E18" s="110"/>
      <c r="F18" s="110"/>
    </row>
    <row r="19" spans="2:6" ht="14.25">
      <c r="B19" s="104">
        <v>11</v>
      </c>
      <c r="C19" s="108" t="s">
        <v>884</v>
      </c>
      <c r="D19" s="106" t="s">
        <v>884</v>
      </c>
      <c r="E19" s="110"/>
      <c r="F19" s="110"/>
    </row>
    <row r="20" spans="2:6" ht="14.25">
      <c r="B20" s="104"/>
      <c r="C20" s="108"/>
      <c r="D20" s="107"/>
      <c r="E20" s="110"/>
      <c r="F20" s="110"/>
    </row>
    <row r="21" spans="2:6" ht="14.25">
      <c r="B21" s="104"/>
      <c r="C21" s="108"/>
      <c r="D21" s="107"/>
      <c r="E21" s="110"/>
      <c r="F21" s="110"/>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C9" sqref="C9"/>
    </sheetView>
  </sheetViews>
  <sheetFormatPr defaultRowHeight="14.25" customHeight="1"/>
  <cols>
    <col min="1" max="1" width="14.25" style="129" customWidth="1"/>
    <col min="2" max="2" width="52.875" style="129" customWidth="1"/>
    <col min="3" max="3" width="37.5" style="129" customWidth="1"/>
    <col min="4" max="16384" width="9" style="129"/>
  </cols>
  <sheetData>
    <row r="1" spans="1:3" ht="14.25" customHeight="1">
      <c r="A1" s="200" t="s">
        <v>152</v>
      </c>
      <c r="B1" s="200"/>
      <c r="C1" s="200"/>
    </row>
    <row r="2" spans="1:3" ht="14.25" customHeight="1" thickBot="1"/>
    <row r="3" spans="1:3" ht="15">
      <c r="A3" s="189" t="s">
        <v>0</v>
      </c>
      <c r="B3" s="190" t="s">
        <v>151</v>
      </c>
      <c r="C3" s="191" t="s">
        <v>150</v>
      </c>
    </row>
    <row r="4" spans="1:3" ht="15">
      <c r="A4" s="132" t="s">
        <v>170</v>
      </c>
      <c r="B4" s="130" t="s">
        <v>159</v>
      </c>
      <c r="C4" s="130"/>
    </row>
    <row r="5" spans="1:3" ht="15">
      <c r="A5" s="132" t="s">
        <v>171</v>
      </c>
      <c r="B5" s="130" t="s">
        <v>1156</v>
      </c>
      <c r="C5" s="130"/>
    </row>
    <row r="6" spans="1:3" ht="15">
      <c r="A6" s="132" t="s">
        <v>172</v>
      </c>
      <c r="B6" s="130" t="s">
        <v>153</v>
      </c>
      <c r="C6" s="130"/>
    </row>
    <row r="7" spans="1:3" ht="15">
      <c r="A7" s="132" t="s">
        <v>173</v>
      </c>
      <c r="B7" s="130" t="s">
        <v>154</v>
      </c>
      <c r="C7" s="130"/>
    </row>
    <row r="8" spans="1:3" ht="15">
      <c r="A8" s="132" t="s">
        <v>174</v>
      </c>
      <c r="B8" s="130" t="s">
        <v>158</v>
      </c>
      <c r="C8" s="130"/>
    </row>
    <row r="9" spans="1:3" ht="15">
      <c r="A9" s="132" t="s">
        <v>175</v>
      </c>
      <c r="B9" s="130" t="s">
        <v>155</v>
      </c>
      <c r="C9" s="130"/>
    </row>
    <row r="10" spans="1:3" ht="15">
      <c r="A10" s="132" t="s">
        <v>176</v>
      </c>
      <c r="B10" s="130" t="s">
        <v>1033</v>
      </c>
      <c r="C10" s="130"/>
    </row>
    <row r="11" spans="1:3" ht="15">
      <c r="A11" s="132" t="s">
        <v>177</v>
      </c>
      <c r="B11" s="130" t="s">
        <v>156</v>
      </c>
      <c r="C11" s="130"/>
    </row>
    <row r="12" spans="1:3" ht="15">
      <c r="A12" s="132" t="s">
        <v>178</v>
      </c>
      <c r="B12" s="130" t="s">
        <v>157</v>
      </c>
      <c r="C12" s="130"/>
    </row>
    <row r="13" spans="1:3" ht="15">
      <c r="A13" s="132" t="s">
        <v>161</v>
      </c>
      <c r="B13" s="130" t="s">
        <v>160</v>
      </c>
      <c r="C13" s="130"/>
    </row>
    <row r="14" spans="1:3" ht="15">
      <c r="A14" s="132" t="s">
        <v>162</v>
      </c>
      <c r="B14" s="131" t="s">
        <v>200</v>
      </c>
      <c r="C14" s="130"/>
    </row>
    <row r="15" spans="1:3" ht="15">
      <c r="A15" s="132" t="s">
        <v>163</v>
      </c>
      <c r="B15" s="130" t="s">
        <v>1042</v>
      </c>
      <c r="C15" s="130"/>
    </row>
    <row r="16" spans="1:3" ht="15">
      <c r="A16" s="132" t="s">
        <v>164</v>
      </c>
      <c r="B16" s="130" t="s">
        <v>1062</v>
      </c>
      <c r="C16" s="130"/>
    </row>
    <row r="17" spans="1:3" ht="15">
      <c r="A17" s="132" t="s">
        <v>165</v>
      </c>
      <c r="B17" s="130" t="s">
        <v>251</v>
      </c>
      <c r="C17" s="130"/>
    </row>
    <row r="18" spans="1:3" ht="15">
      <c r="A18" s="132" t="s">
        <v>166</v>
      </c>
      <c r="B18" s="130" t="s">
        <v>252</v>
      </c>
      <c r="C18" s="130"/>
    </row>
    <row r="19" spans="1:3" ht="15">
      <c r="A19" s="132" t="s">
        <v>167</v>
      </c>
      <c r="B19" s="131" t="s">
        <v>253</v>
      </c>
      <c r="C19" s="130"/>
    </row>
    <row r="20" spans="1:3" ht="15">
      <c r="A20" s="132" t="s">
        <v>168</v>
      </c>
      <c r="B20" s="131" t="s">
        <v>256</v>
      </c>
      <c r="C20" s="130"/>
    </row>
    <row r="21" spans="1:3" ht="15">
      <c r="A21" s="132" t="s">
        <v>169</v>
      </c>
      <c r="B21" s="131" t="s">
        <v>255</v>
      </c>
      <c r="C21" s="130"/>
    </row>
    <row r="22" spans="1:3" ht="60">
      <c r="A22" s="132" t="s">
        <v>295</v>
      </c>
      <c r="B22" s="149" t="s">
        <v>294</v>
      </c>
      <c r="C22" s="130"/>
    </row>
    <row r="23" spans="1:3" ht="15">
      <c r="A23" s="132" t="s">
        <v>336</v>
      </c>
      <c r="B23" s="130" t="s">
        <v>340</v>
      </c>
      <c r="C23" s="130"/>
    </row>
    <row r="24" spans="1:3" ht="15">
      <c r="A24" s="132" t="s">
        <v>337</v>
      </c>
      <c r="B24" s="130" t="s">
        <v>345</v>
      </c>
      <c r="C24" s="130"/>
    </row>
    <row r="25" spans="1:3" ht="15">
      <c r="A25" s="132" t="s">
        <v>338</v>
      </c>
      <c r="B25" s="130" t="s">
        <v>399</v>
      </c>
      <c r="C25" s="130"/>
    </row>
    <row r="26" spans="1:3" ht="15">
      <c r="A26" s="152" t="s">
        <v>339</v>
      </c>
      <c r="B26" s="130" t="s">
        <v>408</v>
      </c>
      <c r="C26" s="130"/>
    </row>
    <row r="27" spans="1:3" ht="15">
      <c r="A27" s="152" t="s">
        <v>413</v>
      </c>
      <c r="B27" s="130" t="s">
        <v>414</v>
      </c>
      <c r="C27" s="130"/>
    </row>
    <row r="28" spans="1:3" ht="15">
      <c r="A28" s="152" t="s">
        <v>445</v>
      </c>
      <c r="B28" s="130" t="s">
        <v>452</v>
      </c>
      <c r="C28" s="130"/>
    </row>
    <row r="29" spans="1:3" ht="15">
      <c r="A29" s="152" t="s">
        <v>446</v>
      </c>
      <c r="B29" s="130" t="s">
        <v>453</v>
      </c>
      <c r="C29" s="130"/>
    </row>
    <row r="30" spans="1:3" ht="15">
      <c r="A30" s="152" t="s">
        <v>447</v>
      </c>
      <c r="B30" s="130" t="s">
        <v>579</v>
      </c>
      <c r="C30" s="130"/>
    </row>
    <row r="31" spans="1:3" ht="15">
      <c r="A31" s="152" t="s">
        <v>448</v>
      </c>
      <c r="B31" s="130" t="s">
        <v>1045</v>
      </c>
      <c r="C31" s="130"/>
    </row>
    <row r="32" spans="1:3" ht="15">
      <c r="A32" s="152" t="s">
        <v>449</v>
      </c>
      <c r="B32" s="130" t="s">
        <v>1063</v>
      </c>
      <c r="C32" s="130"/>
    </row>
    <row r="33" spans="1:3" ht="15">
      <c r="A33" s="152" t="s">
        <v>450</v>
      </c>
      <c r="B33" s="130" t="s">
        <v>1066</v>
      </c>
      <c r="C33" s="130"/>
    </row>
    <row r="34" spans="1:3" ht="15">
      <c r="A34" s="152" t="s">
        <v>451</v>
      </c>
      <c r="B34" s="130"/>
      <c r="C34" s="130"/>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24"/>
  <sheetViews>
    <sheetView tabSelected="1" zoomScale="85" zoomScaleNormal="85" workbookViewId="0">
      <selection activeCell="C23" sqref="C23"/>
    </sheetView>
  </sheetViews>
  <sheetFormatPr defaultRowHeight="14.25" customHeight="1"/>
  <cols>
    <col min="1" max="1" width="17.375" style="78" customWidth="1"/>
    <col min="2" max="2" width="31.75" style="78" customWidth="1"/>
    <col min="3" max="3" width="34.375" style="78" customWidth="1"/>
    <col min="4" max="4" width="31.625" style="78" customWidth="1"/>
    <col min="5" max="6" width="16.5" style="78" customWidth="1"/>
    <col min="7" max="7" width="18.875" style="78" customWidth="1"/>
    <col min="8" max="8" width="9" style="81"/>
    <col min="9" max="9" width="16.25" style="78" customWidth="1"/>
    <col min="10" max="10" width="0" style="78" hidden="1" customWidth="1"/>
    <col min="11" max="16384" width="9" style="78"/>
  </cols>
  <sheetData>
    <row r="1" spans="1:250" ht="14.25" customHeight="1" thickBot="1">
      <c r="A1" s="82" t="s">
        <v>11</v>
      </c>
      <c r="B1" s="67"/>
      <c r="C1" s="67"/>
      <c r="D1" s="67"/>
      <c r="E1" s="67"/>
      <c r="F1" s="67"/>
      <c r="G1" s="67"/>
      <c r="H1" s="69"/>
      <c r="I1" s="69"/>
      <c r="J1" s="69" t="s">
        <v>1012</v>
      </c>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row>
    <row r="2" spans="1:250" ht="14.25" customHeight="1">
      <c r="A2" s="240" t="s">
        <v>1226</v>
      </c>
      <c r="B2" s="201" t="s">
        <v>12</v>
      </c>
      <c r="C2" s="202"/>
      <c r="D2" s="202"/>
      <c r="E2" s="202"/>
      <c r="F2" s="202"/>
      <c r="G2" s="203"/>
      <c r="H2" s="69"/>
      <c r="I2" s="69"/>
      <c r="J2" s="69" t="s">
        <v>1</v>
      </c>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row>
    <row r="3" spans="1:250" ht="14.25" customHeight="1">
      <c r="A3" s="240" t="s">
        <v>1227</v>
      </c>
      <c r="B3" s="204" t="s">
        <v>37</v>
      </c>
      <c r="C3" s="205"/>
      <c r="D3" s="205"/>
      <c r="E3" s="205"/>
      <c r="F3" s="205"/>
      <c r="G3" s="206"/>
      <c r="H3" s="69"/>
      <c r="I3" s="69"/>
      <c r="J3" s="69" t="s">
        <v>2</v>
      </c>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row>
    <row r="4" spans="1:250" ht="14.25" customHeight="1">
      <c r="A4" s="240" t="s">
        <v>1228</v>
      </c>
      <c r="B4" s="204" t="s">
        <v>33</v>
      </c>
      <c r="C4" s="205"/>
      <c r="D4" s="205"/>
      <c r="E4" s="205"/>
      <c r="F4" s="205"/>
      <c r="G4" s="206"/>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row>
    <row r="5" spans="1:250" ht="14.25" customHeight="1">
      <c r="A5" s="240" t="s">
        <v>1229</v>
      </c>
      <c r="B5" s="241" t="s">
        <v>1215</v>
      </c>
      <c r="C5" s="241" t="s">
        <v>1230</v>
      </c>
      <c r="D5" s="242" t="s">
        <v>4</v>
      </c>
      <c r="E5" s="243" t="s">
        <v>1231</v>
      </c>
      <c r="F5" s="207"/>
      <c r="G5" s="208"/>
      <c r="H5" s="69"/>
      <c r="I5" s="69"/>
      <c r="J5" s="69" t="s">
        <v>3</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row>
    <row r="6" spans="1:250" ht="14.25" customHeight="1" thickBot="1">
      <c r="A6" s="74">
        <f>COUNTIF(F12:G152,"Pass")</f>
        <v>0</v>
      </c>
      <c r="B6" s="75">
        <f>COUNTIF(F12:G152,"Fail")</f>
        <v>0</v>
      </c>
      <c r="C6" s="75">
        <f>E6-D6-B6-A6</f>
        <v>16</v>
      </c>
      <c r="D6" s="76">
        <f>COUNTIF(F12:G152,"N/A")</f>
        <v>0</v>
      </c>
      <c r="E6" s="209">
        <f>COUNTA(A12:A152)*2</f>
        <v>16</v>
      </c>
      <c r="F6" s="210"/>
      <c r="G6" s="211"/>
      <c r="H6" s="69"/>
      <c r="I6" s="69"/>
      <c r="J6" s="69" t="s">
        <v>4</v>
      </c>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row>
    <row r="7" spans="1:250" ht="14.25" customHeight="1">
      <c r="A7" s="173"/>
      <c r="B7" s="173"/>
      <c r="C7" s="173"/>
      <c r="D7" s="173"/>
      <c r="E7" s="174"/>
      <c r="F7" s="174"/>
      <c r="G7" s="174"/>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row>
    <row r="8" spans="1:250" ht="14.25" customHeight="1">
      <c r="A8" s="173"/>
      <c r="B8" s="173"/>
      <c r="C8" s="173"/>
      <c r="D8" s="173"/>
      <c r="E8" s="174"/>
      <c r="F8" s="174"/>
      <c r="G8" s="174"/>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row>
    <row r="9" spans="1:250" ht="14.25" customHeight="1">
      <c r="A9" s="69"/>
      <c r="B9" s="69"/>
      <c r="C9" s="69"/>
      <c r="D9" s="77"/>
      <c r="E9" s="77"/>
      <c r="F9" s="77"/>
      <c r="G9" s="77"/>
      <c r="H9" s="72"/>
      <c r="I9" s="72"/>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row>
    <row r="10" spans="1:250" ht="41.25" customHeight="1">
      <c r="A10" s="41" t="s">
        <v>6</v>
      </c>
      <c r="B10" s="244" t="s">
        <v>1232</v>
      </c>
      <c r="C10" s="244" t="s">
        <v>1233</v>
      </c>
      <c r="D10" s="244" t="s">
        <v>1234</v>
      </c>
      <c r="E10" s="42" t="s">
        <v>1235</v>
      </c>
      <c r="F10" s="42" t="s">
        <v>534</v>
      </c>
      <c r="G10" s="42" t="s">
        <v>533</v>
      </c>
      <c r="H10" s="245" t="s">
        <v>1236</v>
      </c>
      <c r="I10" s="244" t="s">
        <v>1237</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row>
    <row r="11" spans="1:250" ht="14.25" customHeight="1">
      <c r="A11" s="43"/>
      <c r="B11" s="43" t="s">
        <v>13</v>
      </c>
      <c r="C11" s="44"/>
      <c r="D11" s="44"/>
      <c r="E11" s="134"/>
      <c r="F11" s="134"/>
      <c r="G11" s="134"/>
      <c r="H11" s="134"/>
      <c r="I11" s="135"/>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row>
    <row r="12" spans="1:250" ht="14.25" customHeight="1">
      <c r="A12" s="46" t="str">
        <f>IF(OR(B12&lt;&gt;"",D12&lt;E11&gt;""),"["&amp;TEXT($B$2,"##")&amp;"-"&amp;TEXT(ROW()-10,"##")&amp;"]","")</f>
        <v>[Common Module-2]</v>
      </c>
      <c r="B12" s="99" t="s">
        <v>14</v>
      </c>
      <c r="C12" s="99" t="s">
        <v>41</v>
      </c>
      <c r="D12" s="144" t="s">
        <v>42</v>
      </c>
      <c r="E12" s="92"/>
      <c r="F12" s="86"/>
      <c r="G12" s="86"/>
      <c r="H12" s="93"/>
      <c r="I12" s="94"/>
    </row>
    <row r="13" spans="1:250" ht="14.25" customHeight="1">
      <c r="A13" s="46" t="str">
        <f>IF(OR(B13&lt;&gt;"",D13&lt;E12&gt;""),"["&amp;TEXT($B$2,"##")&amp;"-"&amp;TEXT(ROW()-10,"##")&amp;"]","")</f>
        <v>[Common Module-3]</v>
      </c>
      <c r="B13" s="99" t="s">
        <v>1020</v>
      </c>
      <c r="C13" s="99" t="s">
        <v>1021</v>
      </c>
      <c r="D13" s="144" t="s">
        <v>1022</v>
      </c>
      <c r="E13" s="92"/>
      <c r="F13" s="86"/>
      <c r="G13" s="113"/>
      <c r="H13" s="93"/>
      <c r="I13" s="94"/>
    </row>
    <row r="14" spans="1:250" ht="14.25" customHeight="1">
      <c r="A14" s="46" t="str">
        <f>IF(OR(B14&lt;&gt;"",D14&lt;E12&gt;""),"["&amp;TEXT($B$2,"##")&amp;"-"&amp;TEXT(ROW()-10,"##")&amp;"]","")</f>
        <v>[Common Module-4]</v>
      </c>
      <c r="B14" s="99" t="s">
        <v>15</v>
      </c>
      <c r="C14" s="99" t="s">
        <v>38</v>
      </c>
      <c r="D14" s="144" t="s">
        <v>1023</v>
      </c>
      <c r="E14" s="92"/>
      <c r="F14" s="86"/>
      <c r="G14" s="86"/>
      <c r="H14" s="93"/>
      <c r="I14" s="94"/>
    </row>
    <row r="15" spans="1:250" ht="14.25" customHeight="1">
      <c r="A15" s="84" t="str">
        <f>IF(OR(B15&lt;&gt;"",D15&lt;E13&gt;""),"["&amp;TEXT($B$2,"##")&amp;"-"&amp;TEXT(ROW()-10,"##")&amp;"]","")</f>
        <v>[Common Module-5]</v>
      </c>
      <c r="B15" s="84" t="s">
        <v>16</v>
      </c>
      <c r="C15" s="84" t="s">
        <v>39</v>
      </c>
      <c r="D15" s="143" t="s">
        <v>17</v>
      </c>
      <c r="E15" s="92"/>
      <c r="F15" s="86"/>
      <c r="G15" s="86"/>
      <c r="H15" s="93"/>
      <c r="I15" s="94"/>
    </row>
    <row r="16" spans="1:250" s="113" customFormat="1" ht="14.25" customHeight="1">
      <c r="A16" s="85" t="str">
        <f>IF(OR(B18&lt;&gt;"",D16&lt;E16&gt;""),"["&amp;TEXT($B$2,"##")&amp;"-"&amp;TEXT(ROW()-10,"##")&amp;"]","")</f>
        <v>[Common Module-6]</v>
      </c>
      <c r="B16" s="86" t="s">
        <v>18</v>
      </c>
      <c r="C16" s="86" t="s">
        <v>40</v>
      </c>
      <c r="D16" s="154" t="s">
        <v>19</v>
      </c>
      <c r="E16" s="92"/>
      <c r="F16" s="86"/>
      <c r="G16" s="86"/>
      <c r="H16" s="93"/>
      <c r="I16" s="94"/>
    </row>
    <row r="17" spans="1:250" s="122" customFormat="1" ht="14.25" customHeight="1">
      <c r="A17" s="133"/>
      <c r="B17" s="133" t="s">
        <v>1013</v>
      </c>
      <c r="C17" s="134"/>
      <c r="D17" s="134"/>
      <c r="E17" s="146"/>
      <c r="F17" s="146"/>
      <c r="G17" s="146"/>
      <c r="H17" s="146"/>
      <c r="I17" s="146"/>
      <c r="J17" s="121"/>
      <c r="K17" s="121"/>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1"/>
      <c r="BF17" s="121"/>
      <c r="BG17" s="121"/>
      <c r="BH17" s="121"/>
      <c r="BI17" s="121"/>
      <c r="BJ17" s="121"/>
      <c r="BK17" s="121"/>
      <c r="BL17" s="121"/>
      <c r="BM17" s="121"/>
      <c r="BN17" s="121"/>
      <c r="BO17" s="121"/>
      <c r="BP17" s="121"/>
      <c r="BQ17" s="121"/>
      <c r="BR17" s="121"/>
      <c r="BS17" s="121"/>
      <c r="BT17" s="121"/>
      <c r="BU17" s="121"/>
      <c r="BV17" s="121"/>
      <c r="BW17" s="121"/>
      <c r="BX17" s="121"/>
      <c r="BY17" s="121"/>
      <c r="BZ17" s="121"/>
      <c r="CA17" s="121"/>
      <c r="CB17" s="121"/>
      <c r="CC17" s="121"/>
      <c r="CD17" s="121"/>
      <c r="CE17" s="121"/>
      <c r="CF17" s="121"/>
      <c r="CG17" s="121"/>
      <c r="CH17" s="121"/>
      <c r="CI17" s="121"/>
      <c r="CJ17" s="121"/>
      <c r="CK17" s="121"/>
      <c r="CL17" s="121"/>
      <c r="CM17" s="121"/>
      <c r="CN17" s="121"/>
      <c r="CO17" s="121"/>
      <c r="CP17" s="121"/>
      <c r="CQ17" s="121"/>
      <c r="CR17" s="121"/>
      <c r="CS17" s="121"/>
      <c r="CT17" s="121"/>
      <c r="CU17" s="121"/>
      <c r="CV17" s="121"/>
      <c r="CW17" s="121"/>
      <c r="CX17" s="121"/>
      <c r="CY17" s="121"/>
      <c r="CZ17" s="121"/>
      <c r="DA17" s="121"/>
      <c r="DB17" s="121"/>
      <c r="DC17" s="121"/>
      <c r="DD17" s="121"/>
      <c r="DE17" s="121"/>
      <c r="DF17" s="121"/>
      <c r="DG17" s="121"/>
      <c r="DH17" s="121"/>
      <c r="DI17" s="121"/>
      <c r="DJ17" s="121"/>
      <c r="DK17" s="121"/>
      <c r="DL17" s="121"/>
      <c r="DM17" s="121"/>
      <c r="DN17" s="121"/>
      <c r="DO17" s="121"/>
      <c r="DP17" s="121"/>
      <c r="DQ17" s="121"/>
      <c r="DR17" s="121"/>
      <c r="DS17" s="121"/>
      <c r="DT17" s="121"/>
      <c r="DU17" s="121"/>
      <c r="DV17" s="121"/>
      <c r="DW17" s="121"/>
      <c r="DX17" s="121"/>
      <c r="DY17" s="121"/>
      <c r="DZ17" s="121"/>
      <c r="EA17" s="121"/>
      <c r="EB17" s="121"/>
      <c r="EC17" s="121"/>
      <c r="ED17" s="121"/>
      <c r="EE17" s="121"/>
      <c r="EF17" s="121"/>
      <c r="EG17" s="121"/>
      <c r="EH17" s="121"/>
      <c r="EI17" s="121"/>
      <c r="EJ17" s="121"/>
      <c r="EK17" s="121"/>
      <c r="EL17" s="121"/>
      <c r="EM17" s="121"/>
      <c r="EN17" s="121"/>
      <c r="EO17" s="121"/>
      <c r="EP17" s="121"/>
      <c r="EQ17" s="121"/>
      <c r="ER17" s="121"/>
      <c r="ES17" s="121"/>
      <c r="ET17" s="121"/>
      <c r="EU17" s="121"/>
      <c r="EV17" s="121"/>
      <c r="EW17" s="121"/>
      <c r="EX17" s="121"/>
      <c r="EY17" s="121"/>
      <c r="EZ17" s="121"/>
      <c r="FA17" s="121"/>
      <c r="FB17" s="121"/>
      <c r="FC17" s="121"/>
      <c r="FD17" s="121"/>
      <c r="FE17" s="121"/>
      <c r="FF17" s="121"/>
      <c r="FG17" s="121"/>
      <c r="FH17" s="121"/>
      <c r="FI17" s="121"/>
      <c r="FJ17" s="121"/>
      <c r="FK17" s="121"/>
      <c r="FL17" s="121"/>
      <c r="FM17" s="121"/>
      <c r="FN17" s="121"/>
      <c r="FO17" s="121"/>
      <c r="FP17" s="121"/>
      <c r="FQ17" s="121"/>
      <c r="FR17" s="121"/>
      <c r="FS17" s="121"/>
      <c r="FT17" s="121"/>
      <c r="FU17" s="121"/>
      <c r="FV17" s="121"/>
      <c r="FW17" s="121"/>
      <c r="FX17" s="121"/>
      <c r="FY17" s="121"/>
      <c r="FZ17" s="121"/>
      <c r="GA17" s="121"/>
      <c r="GB17" s="121"/>
      <c r="GC17" s="121"/>
      <c r="GD17" s="121"/>
      <c r="GE17" s="121"/>
      <c r="GF17" s="121"/>
      <c r="GG17" s="121"/>
      <c r="GH17" s="121"/>
      <c r="GI17" s="121"/>
      <c r="GJ17" s="121"/>
      <c r="GK17" s="121"/>
      <c r="GL17" s="121"/>
      <c r="GM17" s="121"/>
      <c r="GN17" s="121"/>
      <c r="GO17" s="121"/>
      <c r="GP17" s="121"/>
      <c r="GQ17" s="121"/>
      <c r="GR17" s="121"/>
      <c r="GS17" s="121"/>
      <c r="GT17" s="121"/>
      <c r="GU17" s="121"/>
      <c r="GV17" s="121"/>
      <c r="GW17" s="121"/>
      <c r="GX17" s="121"/>
      <c r="GY17" s="121"/>
      <c r="GZ17" s="121"/>
      <c r="HA17" s="121"/>
      <c r="HB17" s="121"/>
      <c r="HC17" s="121"/>
      <c r="HD17" s="121"/>
      <c r="HE17" s="121"/>
      <c r="HF17" s="121"/>
      <c r="HG17" s="121"/>
      <c r="HH17" s="121"/>
      <c r="HI17" s="121"/>
      <c r="HJ17" s="121"/>
      <c r="HK17" s="121"/>
      <c r="HL17" s="121"/>
      <c r="HM17" s="121"/>
      <c r="HN17" s="121"/>
      <c r="HO17" s="121"/>
      <c r="HP17" s="121"/>
      <c r="HQ17" s="121"/>
      <c r="HR17" s="121"/>
      <c r="HS17" s="121"/>
      <c r="HT17" s="121"/>
      <c r="HU17" s="121"/>
      <c r="HV17" s="121"/>
      <c r="HW17" s="121"/>
      <c r="HX17" s="121"/>
      <c r="HY17" s="121"/>
      <c r="HZ17" s="121"/>
      <c r="IA17" s="121"/>
      <c r="IB17" s="121"/>
      <c r="IC17" s="121"/>
      <c r="ID17" s="121"/>
      <c r="IE17" s="121"/>
      <c r="IF17" s="121"/>
      <c r="IG17" s="121"/>
      <c r="IH17" s="121"/>
      <c r="II17" s="121"/>
      <c r="IJ17" s="121"/>
      <c r="IK17" s="121"/>
      <c r="IL17" s="121"/>
      <c r="IM17" s="121"/>
      <c r="IN17" s="121"/>
      <c r="IO17" s="121"/>
      <c r="IP17" s="121"/>
    </row>
    <row r="18" spans="1:250" s="113" customFormat="1" ht="14.25" customHeight="1">
      <c r="A18" s="85" t="str">
        <f>IF(OR(B20&lt;&gt;"",D18&lt;E18&gt;""),"["&amp;TEXT($B$2,"##")&amp;"-"&amp;TEXT(ROW()-10,"##")&amp;"]","")</f>
        <v>[Common Module-8]</v>
      </c>
      <c r="B18" s="86" t="s">
        <v>240</v>
      </c>
      <c r="C18" s="86" t="s">
        <v>241</v>
      </c>
      <c r="D18" s="154" t="s">
        <v>242</v>
      </c>
      <c r="E18" s="136"/>
      <c r="F18" s="86"/>
      <c r="G18" s="86"/>
      <c r="H18" s="93"/>
      <c r="I18" s="94"/>
    </row>
    <row r="19" spans="1:250" s="113" customFormat="1" ht="14.25" customHeight="1">
      <c r="A19" s="85" t="str">
        <f>IF(OR(B21&lt;&gt;"",D19&lt;E19&gt;""),"["&amp;TEXT($B$2,"##")&amp;"-"&amp;TEXT(ROW()-10,"##")&amp;"]","")</f>
        <v>[Common Module-9]</v>
      </c>
      <c r="B19" s="86" t="s">
        <v>1014</v>
      </c>
      <c r="C19" s="86" t="s">
        <v>1016</v>
      </c>
      <c r="D19" s="154" t="s">
        <v>1018</v>
      </c>
      <c r="E19" s="136"/>
      <c r="F19" s="86"/>
      <c r="G19" s="86"/>
      <c r="H19" s="93"/>
      <c r="I19" s="94"/>
    </row>
    <row r="20" spans="1:250" s="113" customFormat="1" ht="14.25" customHeight="1">
      <c r="A20" s="85" t="str">
        <f>IF(OR(B22&lt;&gt;"",D20&lt;E20&gt;""),"["&amp;TEXT($B$2,"##")&amp;"-"&amp;TEXT(ROW()-10,"##")&amp;"]","")</f>
        <v>[Common Module-10]</v>
      </c>
      <c r="B20" s="86" t="s">
        <v>1015</v>
      </c>
      <c r="C20" s="86" t="s">
        <v>1017</v>
      </c>
      <c r="D20" s="154" t="s">
        <v>1019</v>
      </c>
      <c r="E20" s="136"/>
      <c r="F20" s="86"/>
      <c r="G20" s="86"/>
      <c r="H20" s="93"/>
      <c r="I20" s="94"/>
    </row>
    <row r="21" spans="1:250" s="115" customFormat="1" ht="12.75">
      <c r="A21" s="116"/>
      <c r="B21" s="117"/>
      <c r="C21" s="117"/>
      <c r="D21" s="117"/>
      <c r="E21" s="118"/>
      <c r="F21" s="118"/>
      <c r="G21" s="118"/>
      <c r="H21" s="119"/>
      <c r="I21" s="120"/>
    </row>
    <row r="22" spans="1:250" s="115" customFormat="1" ht="12.75">
      <c r="A22" s="116"/>
      <c r="B22" s="117"/>
      <c r="C22" s="117"/>
      <c r="D22" s="117"/>
      <c r="E22" s="118"/>
      <c r="F22" s="118"/>
      <c r="G22" s="118"/>
      <c r="H22" s="119"/>
      <c r="I22" s="120"/>
    </row>
    <row r="23" spans="1:250" s="115" customFormat="1" ht="12.75">
      <c r="A23" s="116"/>
      <c r="B23" s="117"/>
      <c r="C23" s="117"/>
      <c r="D23" s="117"/>
      <c r="E23" s="118"/>
      <c r="F23" s="118"/>
      <c r="G23" s="118"/>
      <c r="H23" s="119"/>
      <c r="I23" s="120"/>
    </row>
    <row r="24" spans="1:250" s="115" customFormat="1" ht="14.25" customHeight="1">
      <c r="H24" s="114"/>
    </row>
  </sheetData>
  <mergeCells count="5">
    <mergeCell ref="B2:G2"/>
    <mergeCell ref="B3:G3"/>
    <mergeCell ref="B4:G4"/>
    <mergeCell ref="E5:G5"/>
    <mergeCell ref="E6:G6"/>
  </mergeCells>
  <dataValidations count="1">
    <dataValidation type="list" allowBlank="1" showErrorMessage="1" sqref="G12:G20 F12:F16 F18:F2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8"/>
  <sheetViews>
    <sheetView zoomScale="85" zoomScaleNormal="85" workbookViewId="0">
      <selection activeCell="G14" sqref="G14"/>
    </sheetView>
  </sheetViews>
  <sheetFormatPr defaultRowHeight="14.25" customHeight="1"/>
  <cols>
    <col min="1" max="1" width="17.375" style="78" customWidth="1"/>
    <col min="2" max="2" width="31.75" style="78" customWidth="1"/>
    <col min="3" max="3" width="34.375" style="78" customWidth="1"/>
    <col min="4" max="4" width="31.625" style="78" customWidth="1"/>
    <col min="5" max="5" width="16.5" style="78" customWidth="1"/>
    <col min="6" max="6" width="15.625" style="78" customWidth="1"/>
    <col min="7" max="7" width="14.75" style="78" customWidth="1"/>
    <col min="8" max="8" width="9" style="81"/>
    <col min="9" max="9" width="16.5" style="78" customWidth="1"/>
    <col min="10" max="10" width="9.375" style="80" customWidth="1"/>
    <col min="11" max="11" width="9" style="78" customWidth="1"/>
    <col min="12" max="16" width="9" style="78"/>
    <col min="17" max="17" width="0" style="78" hidden="1" customWidth="1"/>
    <col min="18" max="16384" width="9" style="78"/>
  </cols>
  <sheetData>
    <row r="1" spans="1:257" ht="13.5" thickBot="1">
      <c r="A1" s="98" t="s">
        <v>11</v>
      </c>
      <c r="B1" s="67"/>
      <c r="C1" s="67"/>
      <c r="D1" s="67"/>
      <c r="E1" s="67"/>
      <c r="F1" s="67"/>
      <c r="G1" s="67"/>
      <c r="H1" s="68"/>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row>
    <row r="2" spans="1:257" ht="15">
      <c r="A2" s="240" t="s">
        <v>1226</v>
      </c>
      <c r="B2" s="212" t="s">
        <v>28</v>
      </c>
      <c r="C2" s="212"/>
      <c r="D2" s="212"/>
      <c r="E2" s="212"/>
      <c r="F2" s="212"/>
      <c r="G2" s="212"/>
      <c r="H2" s="70"/>
      <c r="I2" s="69"/>
      <c r="J2" s="69"/>
      <c r="K2" s="69"/>
      <c r="L2" s="69"/>
      <c r="M2" s="69"/>
      <c r="N2" s="69"/>
      <c r="O2" s="69"/>
      <c r="P2" s="69"/>
      <c r="Q2" s="69" t="s">
        <v>1</v>
      </c>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row>
    <row r="3" spans="1:257" ht="15" customHeight="1">
      <c r="A3" s="240" t="s">
        <v>1227</v>
      </c>
      <c r="B3" s="212" t="s">
        <v>37</v>
      </c>
      <c r="C3" s="212"/>
      <c r="D3" s="212"/>
      <c r="E3" s="212"/>
      <c r="F3" s="212"/>
      <c r="G3" s="212"/>
      <c r="H3" s="70"/>
      <c r="I3" s="69"/>
      <c r="J3" s="69"/>
      <c r="K3" s="69"/>
      <c r="L3" s="69"/>
      <c r="M3" s="69"/>
      <c r="N3" s="69"/>
      <c r="O3" s="69"/>
      <c r="P3" s="69"/>
      <c r="Q3" s="69" t="s">
        <v>2</v>
      </c>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row>
    <row r="4" spans="1:257" ht="15">
      <c r="A4" s="240" t="s">
        <v>1228</v>
      </c>
      <c r="B4" s="213" t="s">
        <v>33</v>
      </c>
      <c r="C4" s="213"/>
      <c r="D4" s="213"/>
      <c r="E4" s="213"/>
      <c r="F4" s="213"/>
      <c r="G4" s="213"/>
      <c r="H4" s="70"/>
      <c r="I4" s="69"/>
      <c r="J4" s="69"/>
      <c r="K4" s="69"/>
      <c r="L4" s="69"/>
      <c r="M4" s="69"/>
      <c r="N4" s="69"/>
      <c r="O4" s="69"/>
      <c r="P4" s="69"/>
      <c r="Q4" s="71"/>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row>
    <row r="5" spans="1:257" ht="15" customHeight="1">
      <c r="A5" s="240" t="s">
        <v>1229</v>
      </c>
      <c r="B5" s="241" t="s">
        <v>1215</v>
      </c>
      <c r="C5" s="241" t="s">
        <v>1230</v>
      </c>
      <c r="D5" s="242" t="s">
        <v>4</v>
      </c>
      <c r="E5" s="243" t="s">
        <v>1231</v>
      </c>
      <c r="F5" s="207"/>
      <c r="G5" s="208"/>
      <c r="H5" s="72"/>
      <c r="I5" s="69"/>
      <c r="J5" s="69"/>
      <c r="K5" s="69"/>
      <c r="L5" s="69"/>
      <c r="M5" s="69"/>
      <c r="N5" s="69"/>
      <c r="O5" s="69"/>
      <c r="P5" s="69"/>
      <c r="Q5" s="69" t="s">
        <v>5</v>
      </c>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row>
    <row r="6" spans="1:257" ht="13.5" thickBot="1">
      <c r="A6" s="74">
        <f>COUNTIF(F12:G153,"Pass")</f>
        <v>0</v>
      </c>
      <c r="B6" s="75">
        <f>COUNTIF(F12:G153,"Fail")</f>
        <v>0</v>
      </c>
      <c r="C6" s="75">
        <f>E6-D6-B6-A6</f>
        <v>30</v>
      </c>
      <c r="D6" s="76">
        <f>COUNTIF(F12:G153,"N/A")</f>
        <v>0</v>
      </c>
      <c r="E6" s="214">
        <f>COUNTA(A12:A153)*2</f>
        <v>30</v>
      </c>
      <c r="F6" s="214"/>
      <c r="G6" s="214"/>
      <c r="H6" s="72"/>
      <c r="I6" s="69"/>
      <c r="J6" s="69"/>
      <c r="K6" s="69"/>
      <c r="L6" s="69"/>
      <c r="M6" s="69"/>
      <c r="N6" s="69"/>
      <c r="O6" s="69"/>
      <c r="P6" s="69"/>
      <c r="Q6" s="69" t="s">
        <v>4</v>
      </c>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row>
    <row r="7" spans="1:257" ht="12.75">
      <c r="A7" s="173"/>
      <c r="B7" s="173"/>
      <c r="C7" s="173"/>
      <c r="D7" s="173"/>
      <c r="E7" s="174"/>
      <c r="F7" s="174"/>
      <c r="G7" s="174"/>
      <c r="H7" s="72"/>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c r="IQ7" s="69"/>
      <c r="IR7" s="69"/>
      <c r="IS7" s="69"/>
      <c r="IT7" s="69"/>
      <c r="IU7" s="69"/>
      <c r="IV7" s="69"/>
      <c r="IW7" s="69"/>
    </row>
    <row r="8" spans="1:257" ht="12.75">
      <c r="A8" s="173"/>
      <c r="B8" s="173"/>
      <c r="C8" s="173"/>
      <c r="D8" s="173"/>
      <c r="E8" s="174"/>
      <c r="F8" s="174"/>
      <c r="G8" s="174"/>
      <c r="H8" s="72"/>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row>
    <row r="9" spans="1:257" ht="12.75">
      <c r="A9" s="69"/>
      <c r="B9" s="69"/>
      <c r="C9" s="69"/>
      <c r="D9" s="77"/>
      <c r="E9" s="77"/>
      <c r="F9" s="77"/>
      <c r="G9" s="77"/>
      <c r="H9" s="72"/>
      <c r="I9" s="72"/>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row>
    <row r="10" spans="1:257" ht="43.5" customHeight="1">
      <c r="A10" s="41" t="s">
        <v>6</v>
      </c>
      <c r="B10" s="244" t="s">
        <v>1232</v>
      </c>
      <c r="C10" s="244" t="s">
        <v>1233</v>
      </c>
      <c r="D10" s="244" t="s">
        <v>1234</v>
      </c>
      <c r="E10" s="42" t="s">
        <v>1235</v>
      </c>
      <c r="F10" s="42" t="s">
        <v>534</v>
      </c>
      <c r="G10" s="42" t="s">
        <v>533</v>
      </c>
      <c r="H10" s="245" t="s">
        <v>1236</v>
      </c>
      <c r="I10" s="244" t="s">
        <v>1237</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row>
    <row r="11" spans="1:257" ht="14.25" customHeight="1">
      <c r="A11" s="43"/>
      <c r="B11" s="43" t="s">
        <v>29</v>
      </c>
      <c r="C11" s="44"/>
      <c r="D11" s="44"/>
      <c r="E11" s="44"/>
      <c r="F11" s="44"/>
      <c r="G11" s="44"/>
      <c r="H11" s="44"/>
      <c r="I11" s="45"/>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row>
    <row r="12" spans="1:257" ht="14.25" customHeight="1">
      <c r="A12" s="46" t="str">
        <f>IF(OR(B12&lt;&gt;"",D12&lt;E11&gt;""),"["&amp;TEXT($B$2,"##")&amp;"-"&amp;TEXT(ROW()-10,"##")&amp;"]","")</f>
        <v>[Display-2]</v>
      </c>
      <c r="B12" s="99" t="s">
        <v>14</v>
      </c>
      <c r="C12" s="99" t="s">
        <v>41</v>
      </c>
      <c r="D12" s="99" t="s">
        <v>44</v>
      </c>
      <c r="E12" s="87"/>
      <c r="F12" s="99"/>
      <c r="G12" s="99"/>
      <c r="H12" s="88"/>
      <c r="I12" s="79"/>
      <c r="J12" s="69"/>
      <c r="K12" s="69"/>
    </row>
    <row r="13" spans="1:257" ht="14.25" customHeight="1">
      <c r="A13" s="46" t="str">
        <f t="shared" ref="A13:A17" si="0">IF(OR(B13&lt;&gt;"",D13&lt;E12&gt;""),"["&amp;TEXT($B$2,"##")&amp;"-"&amp;TEXT(ROW()-10,"##")&amp;"]","")</f>
        <v>[Display-3]</v>
      </c>
      <c r="B13" s="86" t="s">
        <v>20</v>
      </c>
      <c r="C13" s="86" t="s">
        <v>43</v>
      </c>
      <c r="D13" s="86" t="s">
        <v>45</v>
      </c>
      <c r="E13" s="92"/>
      <c r="F13" s="99"/>
      <c r="G13" s="99"/>
      <c r="H13" s="88"/>
      <c r="I13" s="94"/>
      <c r="J13" s="69"/>
      <c r="K13" s="69"/>
    </row>
    <row r="14" spans="1:257" ht="14.25" customHeight="1">
      <c r="A14" s="46" t="str">
        <f t="shared" si="0"/>
        <v>[Display-4]</v>
      </c>
      <c r="B14" s="86" t="s">
        <v>21</v>
      </c>
      <c r="C14" s="86" t="s">
        <v>43</v>
      </c>
      <c r="D14" s="86" t="s">
        <v>45</v>
      </c>
      <c r="E14" s="92"/>
      <c r="F14" s="99"/>
      <c r="G14" s="99"/>
      <c r="H14" s="88"/>
      <c r="I14" s="94"/>
      <c r="J14" s="69"/>
      <c r="K14" s="69"/>
    </row>
    <row r="15" spans="1:257" ht="14.25" customHeight="1">
      <c r="A15" s="46" t="str">
        <f t="shared" si="0"/>
        <v>[Display-5]</v>
      </c>
      <c r="B15" s="95" t="s">
        <v>22</v>
      </c>
      <c r="C15" s="96" t="s">
        <v>23</v>
      </c>
      <c r="D15" s="95" t="s">
        <v>24</v>
      </c>
      <c r="E15" s="97"/>
      <c r="F15" s="99"/>
      <c r="G15" s="99"/>
      <c r="H15" s="88"/>
      <c r="I15" s="97"/>
      <c r="J15" s="69"/>
      <c r="K15" s="69"/>
    </row>
    <row r="16" spans="1:257" ht="14.25" customHeight="1">
      <c r="A16" s="46" t="str">
        <f t="shared" si="0"/>
        <v>[Display-6]</v>
      </c>
      <c r="B16" s="95" t="s">
        <v>48</v>
      </c>
      <c r="C16" s="96" t="s">
        <v>49</v>
      </c>
      <c r="D16" s="95" t="s">
        <v>53</v>
      </c>
      <c r="E16" s="97"/>
      <c r="F16" s="99"/>
      <c r="G16" s="99"/>
      <c r="H16" s="88"/>
      <c r="I16" s="97"/>
      <c r="J16" s="69"/>
      <c r="K16" s="69"/>
    </row>
    <row r="17" spans="1:11" ht="14.25" customHeight="1">
      <c r="A17" s="46" t="str">
        <f t="shared" si="0"/>
        <v>[Display-7]</v>
      </c>
      <c r="B17" s="95" t="s">
        <v>50</v>
      </c>
      <c r="C17" s="96" t="s">
        <v>51</v>
      </c>
      <c r="D17" s="95" t="s">
        <v>55</v>
      </c>
      <c r="E17" s="97"/>
      <c r="F17" s="99"/>
      <c r="G17" s="99"/>
      <c r="H17" s="88"/>
      <c r="I17" s="97"/>
      <c r="J17" s="69"/>
      <c r="K17" s="69"/>
    </row>
    <row r="18" spans="1:11" ht="14.25" customHeight="1">
      <c r="A18" s="46" t="str">
        <f>IF(OR(B18&lt;&gt;"",D18&lt;E15&gt;""),"["&amp;TEXT($B$2,"##")&amp;"-"&amp;TEXT(ROW()-10,"##")&amp;"]","")</f>
        <v>[Display-8]</v>
      </c>
      <c r="B18" s="95" t="s">
        <v>26</v>
      </c>
      <c r="C18" s="95" t="s">
        <v>27</v>
      </c>
      <c r="D18" s="95" t="s">
        <v>1068</v>
      </c>
      <c r="E18" s="97"/>
      <c r="F18" s="99"/>
      <c r="G18" s="99"/>
      <c r="H18" s="88"/>
      <c r="I18" s="97"/>
      <c r="J18" s="69"/>
      <c r="K18" s="69"/>
    </row>
    <row r="19" spans="1:11" ht="14.25" customHeight="1">
      <c r="A19" s="46" t="str">
        <f>IF(OR(B19&lt;&gt;"",D19&lt;E16&gt;""),"["&amp;TEXT($B$2,"##")&amp;"-"&amp;TEXT(ROW()-10,"##")&amp;"]","")</f>
        <v>[Display-9]</v>
      </c>
      <c r="B19" s="99" t="s">
        <v>188</v>
      </c>
      <c r="C19" s="99" t="s">
        <v>96</v>
      </c>
      <c r="D19" s="99" t="s">
        <v>190</v>
      </c>
      <c r="E19" s="97"/>
      <c r="F19" s="99"/>
      <c r="G19" s="99"/>
      <c r="H19" s="88"/>
      <c r="I19" s="97"/>
      <c r="J19" s="69"/>
      <c r="K19" s="69"/>
    </row>
    <row r="20" spans="1:11" ht="14.25" customHeight="1">
      <c r="A20" s="46" t="str">
        <f>IF(OR(B20&lt;&gt;"",D20&lt;E17&gt;""),"["&amp;TEXT($B$2,"##")&amp;"-"&amp;TEXT(ROW()-10,"##")&amp;"]","")</f>
        <v>[Display-10]</v>
      </c>
      <c r="B20" s="99" t="s">
        <v>189</v>
      </c>
      <c r="C20" s="99" t="s">
        <v>106</v>
      </c>
      <c r="D20" s="99" t="s">
        <v>191</v>
      </c>
      <c r="E20" s="97"/>
      <c r="F20" s="99"/>
      <c r="G20" s="99"/>
      <c r="H20" s="88"/>
      <c r="I20" s="97"/>
      <c r="J20" s="69"/>
      <c r="K20" s="69"/>
    </row>
    <row r="21" spans="1:11" ht="14.25" customHeight="1">
      <c r="A21" s="46" t="str">
        <f>IF(OR(B21&lt;&gt;"",D21&lt;E17&gt;""),"["&amp;TEXT($B$2,"##")&amp;"-"&amp;TEXT(ROW()-10,"##")&amp;"]","")</f>
        <v>[Display-11]</v>
      </c>
      <c r="B21" s="95" t="s">
        <v>181</v>
      </c>
      <c r="C21" s="95" t="s">
        <v>180</v>
      </c>
      <c r="D21" s="95" t="s">
        <v>179</v>
      </c>
      <c r="E21" s="97" t="s">
        <v>25</v>
      </c>
      <c r="F21" s="99"/>
      <c r="G21" s="99"/>
      <c r="H21" s="88"/>
      <c r="I21" s="97"/>
      <c r="J21" s="69"/>
      <c r="K21" s="69"/>
    </row>
    <row r="22" spans="1:11" ht="14.25" customHeight="1">
      <c r="A22" s="46" t="str">
        <f>IF(OR(B22&lt;&gt;"",D22&lt;E18&gt;""),"["&amp;TEXT($B$2,"##")&amp;"-"&amp;TEXT(ROW()-10,"##")&amp;"]","")</f>
        <v>[Display-12]</v>
      </c>
      <c r="B22" s="95" t="s">
        <v>182</v>
      </c>
      <c r="C22" s="95" t="s">
        <v>183</v>
      </c>
      <c r="D22" s="95" t="s">
        <v>184</v>
      </c>
      <c r="E22" s="97"/>
      <c r="F22" s="99"/>
      <c r="G22" s="99"/>
      <c r="H22" s="88"/>
      <c r="I22" s="97"/>
      <c r="J22" s="69"/>
      <c r="K22" s="69"/>
    </row>
    <row r="23" spans="1:11" ht="14.25" customHeight="1">
      <c r="A23" s="46" t="str">
        <f>IF(OR(B23&lt;&gt;"",D23&lt;E21&gt;""),"["&amp;TEXT($B$2,"##")&amp;"-"&amp;TEXT(ROW()-10,"##")&amp;"]","")</f>
        <v>[Display-13]</v>
      </c>
      <c r="B23" s="95" t="s">
        <v>187</v>
      </c>
      <c r="C23" s="95" t="s">
        <v>185</v>
      </c>
      <c r="D23" s="95" t="s">
        <v>186</v>
      </c>
      <c r="E23" s="97"/>
      <c r="F23" s="99"/>
      <c r="G23" s="99"/>
      <c r="H23" s="88"/>
      <c r="I23" s="97"/>
      <c r="J23" s="69"/>
      <c r="K23" s="69"/>
    </row>
    <row r="24" spans="1:11" ht="14.25" customHeight="1">
      <c r="A24" s="46" t="str">
        <f>IF(OR(B24&lt;&gt;"",D24&lt;E21&gt;""),"["&amp;TEXT($B$2,"##")&amp;"-"&amp;TEXT(ROW()-10,"##")&amp;"]","")</f>
        <v>[Display-14]</v>
      </c>
      <c r="B24" s="95" t="s">
        <v>46</v>
      </c>
      <c r="C24" s="95" t="s">
        <v>1069</v>
      </c>
      <c r="D24" s="95" t="s">
        <v>47</v>
      </c>
      <c r="E24" s="97"/>
      <c r="F24" s="99"/>
      <c r="G24" s="99"/>
      <c r="H24" s="88"/>
      <c r="I24" s="176"/>
      <c r="J24" s="69"/>
      <c r="K24" s="69"/>
    </row>
    <row r="25" spans="1:11" ht="14.25" customHeight="1">
      <c r="A25" s="46" t="str">
        <f>IF(OR(B25&lt;&gt;"",D25&lt;E22&gt;""),"["&amp;TEXT($B$2,"##")&amp;"-"&amp;TEXT(ROW()-10,"##")&amp;"]","")</f>
        <v>[Display-15]</v>
      </c>
      <c r="B25" s="95" t="s">
        <v>46</v>
      </c>
      <c r="C25" s="95" t="s">
        <v>1070</v>
      </c>
      <c r="D25" s="95" t="s">
        <v>47</v>
      </c>
      <c r="E25" s="97"/>
      <c r="F25" s="99"/>
      <c r="G25" s="99"/>
      <c r="H25" s="88"/>
      <c r="I25" s="97"/>
      <c r="J25" s="69"/>
      <c r="K25" s="69"/>
    </row>
    <row r="26" spans="1:11" ht="14.25" customHeight="1">
      <c r="A26" s="46" t="str">
        <f>IF(OR(B26&lt;&gt;"",D26&lt;E24&gt;""),"["&amp;TEXT($B$2,"##")&amp;"-"&amp;TEXT(ROW()-10,"##")&amp;"]","")</f>
        <v>[Display-16]</v>
      </c>
      <c r="B26" s="95" t="s">
        <v>52</v>
      </c>
      <c r="C26" s="95" t="s">
        <v>54</v>
      </c>
      <c r="D26" s="95" t="s">
        <v>56</v>
      </c>
      <c r="E26" s="97"/>
      <c r="F26" s="99"/>
      <c r="G26" s="99"/>
      <c r="H26" s="88"/>
      <c r="I26" s="97"/>
      <c r="J26" s="69"/>
      <c r="K26" s="69"/>
    </row>
    <row r="27" spans="1:11" ht="14.25" customHeight="1">
      <c r="J27" s="69"/>
      <c r="K27" s="69"/>
    </row>
    <row r="28" spans="1:11" ht="14.25" customHeight="1">
      <c r="J28" s="78"/>
    </row>
  </sheetData>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4"/>
  <sheetViews>
    <sheetView zoomScale="85" zoomScaleNormal="85" workbookViewId="0">
      <selection activeCell="A10" sqref="A10:I10"/>
    </sheetView>
  </sheetViews>
  <sheetFormatPr defaultRowHeight="12.75"/>
  <cols>
    <col min="1" max="1" width="29" style="78" customWidth="1"/>
    <col min="2" max="2" width="36.875" style="78" customWidth="1"/>
    <col min="3" max="3" width="31.875" style="78" customWidth="1"/>
    <col min="4" max="4" width="35.25" style="78" customWidth="1"/>
    <col min="5" max="5" width="32.5" style="78" hidden="1" customWidth="1"/>
    <col min="6" max="6" width="11.25" style="78" customWidth="1"/>
    <col min="7" max="7" width="8.75" style="78" customWidth="1"/>
    <col min="8" max="8" width="9" style="81"/>
    <col min="9" max="9" width="17.5" style="78" customWidth="1"/>
    <col min="10" max="10" width="9.375" style="80" hidden="1" customWidth="1"/>
    <col min="11" max="11" width="9" style="78" customWidth="1"/>
    <col min="12" max="14" width="9" style="78"/>
    <col min="15" max="15" width="31.75" style="78" customWidth="1"/>
    <col min="16" max="16" width="9" style="78"/>
    <col min="17" max="17" width="0" style="78" hidden="1" customWidth="1"/>
    <col min="18" max="16384" width="9" style="78"/>
  </cols>
  <sheetData>
    <row r="1" spans="1:257" ht="13.5" thickBot="1">
      <c r="A1" s="82" t="s">
        <v>11</v>
      </c>
      <c r="B1" s="67"/>
      <c r="C1" s="67"/>
      <c r="D1" s="67"/>
      <c r="E1" s="67"/>
      <c r="F1" s="67"/>
      <c r="G1" s="67"/>
      <c r="H1" s="68"/>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row>
    <row r="2" spans="1:257" ht="15">
      <c r="A2" s="240" t="s">
        <v>1226</v>
      </c>
      <c r="B2" s="212" t="s">
        <v>58</v>
      </c>
      <c r="C2" s="212"/>
      <c r="D2" s="212"/>
      <c r="E2" s="212"/>
      <c r="F2" s="212"/>
      <c r="G2" s="212"/>
      <c r="H2" s="70"/>
      <c r="I2" s="69"/>
      <c r="J2" s="69" t="s">
        <v>1</v>
      </c>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row>
    <row r="3" spans="1:257" ht="15">
      <c r="A3" s="240" t="s">
        <v>1227</v>
      </c>
      <c r="B3" s="212" t="s">
        <v>95</v>
      </c>
      <c r="C3" s="212"/>
      <c r="D3" s="212"/>
      <c r="E3" s="212"/>
      <c r="F3" s="212"/>
      <c r="G3" s="212"/>
      <c r="H3" s="70"/>
      <c r="I3" s="69"/>
      <c r="J3" s="69" t="s">
        <v>2</v>
      </c>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row>
    <row r="4" spans="1:257" ht="15">
      <c r="A4" s="240" t="s">
        <v>1228</v>
      </c>
      <c r="B4" s="213" t="s">
        <v>33</v>
      </c>
      <c r="C4" s="213"/>
      <c r="D4" s="213"/>
      <c r="E4" s="213"/>
      <c r="F4" s="213"/>
      <c r="G4" s="213"/>
      <c r="H4" s="70"/>
      <c r="I4" s="69"/>
      <c r="J4" s="71"/>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row>
    <row r="5" spans="1:257" ht="15">
      <c r="A5" s="240" t="s">
        <v>1229</v>
      </c>
      <c r="B5" s="241" t="s">
        <v>1215</v>
      </c>
      <c r="C5" s="241" t="s">
        <v>1230</v>
      </c>
      <c r="D5" s="242" t="s">
        <v>4</v>
      </c>
      <c r="E5" s="243" t="s">
        <v>1231</v>
      </c>
      <c r="F5" s="207"/>
      <c r="G5" s="208"/>
      <c r="H5" s="72"/>
      <c r="I5" s="69"/>
      <c r="J5" s="69" t="s">
        <v>5</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row>
    <row r="6" spans="1:257" ht="13.5" thickBot="1">
      <c r="A6" s="74">
        <f>COUNTIF(F12:G150,"Pass")</f>
        <v>0</v>
      </c>
      <c r="B6" s="75">
        <f>COUNTIF(F12:G150,"Fail")</f>
        <v>0</v>
      </c>
      <c r="C6" s="75">
        <f>E6-D6-B6-A6</f>
        <v>120</v>
      </c>
      <c r="D6" s="76">
        <f>COUNTIF(F12:G150,"N/A")</f>
        <v>0</v>
      </c>
      <c r="E6" s="214">
        <f>COUNTA(A12:A150)*2</f>
        <v>120</v>
      </c>
      <c r="F6" s="214"/>
      <c r="G6" s="214"/>
      <c r="H6" s="72"/>
      <c r="I6" s="69"/>
      <c r="J6" s="69" t="s">
        <v>4</v>
      </c>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row>
    <row r="7" spans="1:257">
      <c r="A7" s="173"/>
      <c r="B7" s="173"/>
      <c r="C7" s="173"/>
      <c r="D7" s="173"/>
      <c r="E7" s="174"/>
      <c r="F7" s="174"/>
      <c r="G7" s="174"/>
      <c r="H7" s="72"/>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row>
    <row r="8" spans="1:257">
      <c r="A8" s="173"/>
      <c r="B8" s="173"/>
      <c r="C8" s="173"/>
      <c r="D8" s="173"/>
      <c r="E8" s="174"/>
      <c r="F8" s="174"/>
      <c r="G8" s="174"/>
      <c r="H8" s="72"/>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row>
    <row r="9" spans="1:257">
      <c r="A9" s="69"/>
      <c r="B9" s="69"/>
      <c r="C9" s="69"/>
      <c r="D9" s="77"/>
      <c r="E9" s="77"/>
      <c r="F9" s="77"/>
      <c r="G9" s="77"/>
      <c r="H9" s="77"/>
      <c r="I9" s="77"/>
      <c r="J9" s="73"/>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58.5" customHeight="1">
      <c r="A10" s="41" t="s">
        <v>6</v>
      </c>
      <c r="B10" s="244" t="s">
        <v>1232</v>
      </c>
      <c r="C10" s="244" t="s">
        <v>1233</v>
      </c>
      <c r="D10" s="244" t="s">
        <v>1234</v>
      </c>
      <c r="E10" s="42" t="s">
        <v>1235</v>
      </c>
      <c r="F10" s="42" t="s">
        <v>534</v>
      </c>
      <c r="G10" s="42" t="s">
        <v>533</v>
      </c>
      <c r="H10" s="245" t="s">
        <v>1236</v>
      </c>
      <c r="I10" s="244" t="s">
        <v>1237</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row>
    <row r="11" spans="1:257" ht="14.25" customHeight="1">
      <c r="A11" s="43"/>
      <c r="B11" s="43" t="s">
        <v>59</v>
      </c>
      <c r="C11" s="44"/>
      <c r="D11" s="44"/>
      <c r="E11" s="44"/>
      <c r="F11" s="44"/>
      <c r="G11" s="44"/>
      <c r="H11" s="44"/>
      <c r="I11" s="45"/>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row>
    <row r="12" spans="1:257" ht="14.25" customHeight="1">
      <c r="A12" s="99" t="str">
        <f>IF(OR(B12&lt;&gt;"",D12&lt;&gt;""),"["&amp;TEXT($B$2,"##")&amp;"-"&amp;TEXT(ROW()-10,"##")&amp;"]","")</f>
        <v>[Account Management Module-2]</v>
      </c>
      <c r="B12" s="99" t="s">
        <v>60</v>
      </c>
      <c r="C12" s="99" t="s">
        <v>96</v>
      </c>
      <c r="D12" s="99" t="s">
        <v>192</v>
      </c>
      <c r="E12" s="46"/>
      <c r="F12" s="99"/>
      <c r="G12" s="99"/>
      <c r="H12" s="93"/>
      <c r="I12" s="79"/>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c r="BB12" s="124"/>
      <c r="BC12" s="124"/>
      <c r="BD12" s="124"/>
      <c r="BE12" s="124"/>
      <c r="BF12" s="124"/>
      <c r="BG12" s="124"/>
      <c r="BH12" s="124"/>
      <c r="BI12" s="124"/>
      <c r="BJ12" s="124"/>
      <c r="BK12" s="124"/>
      <c r="BL12" s="124"/>
      <c r="BM12" s="124"/>
      <c r="BN12" s="124"/>
      <c r="BO12" s="124"/>
      <c r="BP12" s="124"/>
      <c r="BQ12" s="124"/>
      <c r="BR12" s="124"/>
      <c r="BS12" s="124"/>
      <c r="BT12" s="124"/>
      <c r="BU12" s="124"/>
      <c r="BV12" s="124"/>
      <c r="BW12" s="124"/>
      <c r="BX12" s="124"/>
      <c r="BY12" s="124"/>
      <c r="BZ12" s="124"/>
      <c r="CA12" s="124"/>
      <c r="CB12" s="124"/>
      <c r="CC12" s="124"/>
      <c r="CD12" s="124"/>
      <c r="CE12" s="124"/>
      <c r="CF12" s="124"/>
      <c r="CG12" s="124"/>
      <c r="CH12" s="124"/>
      <c r="CI12" s="124"/>
      <c r="CJ12" s="124"/>
      <c r="CK12" s="124"/>
      <c r="CL12" s="124"/>
      <c r="CM12" s="124"/>
      <c r="CN12" s="124"/>
      <c r="CO12" s="124"/>
      <c r="CP12" s="124"/>
      <c r="CQ12" s="124"/>
      <c r="CR12" s="124"/>
      <c r="CS12" s="124"/>
      <c r="CT12" s="124"/>
      <c r="CU12" s="124"/>
      <c r="CV12" s="124"/>
      <c r="CW12" s="124"/>
      <c r="CX12" s="124"/>
      <c r="CY12" s="124"/>
      <c r="CZ12" s="124"/>
      <c r="DA12" s="124"/>
      <c r="DB12" s="124"/>
      <c r="DC12" s="124"/>
      <c r="DD12" s="124"/>
      <c r="DE12" s="124"/>
      <c r="DF12" s="124"/>
      <c r="DG12" s="124"/>
      <c r="DH12" s="124"/>
      <c r="DI12" s="124"/>
      <c r="DJ12" s="124"/>
      <c r="DK12" s="124"/>
      <c r="DL12" s="124"/>
      <c r="DM12" s="124"/>
      <c r="DN12" s="124"/>
      <c r="DO12" s="124"/>
      <c r="DP12" s="124"/>
      <c r="DQ12" s="124"/>
      <c r="DR12" s="124"/>
      <c r="DS12" s="124"/>
      <c r="DT12" s="124"/>
      <c r="DU12" s="124"/>
      <c r="DV12" s="124"/>
      <c r="DW12" s="124"/>
      <c r="DX12" s="124"/>
      <c r="DY12" s="124"/>
      <c r="DZ12" s="124"/>
      <c r="EA12" s="124"/>
      <c r="EB12" s="124"/>
      <c r="EC12" s="124"/>
      <c r="ED12" s="124"/>
      <c r="EE12" s="124"/>
      <c r="EF12" s="124"/>
      <c r="EG12" s="124"/>
      <c r="EH12" s="124"/>
      <c r="EI12" s="124"/>
      <c r="EJ12" s="124"/>
      <c r="EK12" s="124"/>
      <c r="EL12" s="124"/>
      <c r="EM12" s="124"/>
      <c r="EN12" s="124"/>
      <c r="EO12" s="124"/>
      <c r="EP12" s="124"/>
      <c r="EQ12" s="124"/>
      <c r="ER12" s="124"/>
      <c r="ES12" s="124"/>
      <c r="ET12" s="124"/>
      <c r="EU12" s="124"/>
      <c r="EV12" s="124"/>
      <c r="EW12" s="124"/>
      <c r="EX12" s="124"/>
      <c r="EY12" s="124"/>
      <c r="EZ12" s="124"/>
      <c r="FA12" s="124"/>
      <c r="FB12" s="124"/>
      <c r="FC12" s="124"/>
      <c r="FD12" s="124"/>
      <c r="FE12" s="124"/>
      <c r="FF12" s="124"/>
      <c r="FG12" s="124"/>
      <c r="FH12" s="124"/>
      <c r="FI12" s="124"/>
      <c r="FJ12" s="124"/>
      <c r="FK12" s="124"/>
      <c r="FL12" s="124"/>
      <c r="FM12" s="124"/>
      <c r="FN12" s="124"/>
      <c r="FO12" s="124"/>
      <c r="FP12" s="124"/>
      <c r="FQ12" s="124"/>
      <c r="FR12" s="124"/>
      <c r="FS12" s="124"/>
      <c r="FT12" s="124"/>
      <c r="FU12" s="124"/>
      <c r="FV12" s="124"/>
      <c r="FW12" s="124"/>
      <c r="FX12" s="124"/>
      <c r="FY12" s="124"/>
      <c r="FZ12" s="124"/>
      <c r="GA12" s="124"/>
      <c r="GB12" s="124"/>
      <c r="GC12" s="124"/>
      <c r="GD12" s="124"/>
      <c r="GE12" s="124"/>
      <c r="GF12" s="124"/>
      <c r="GG12" s="124"/>
      <c r="GH12" s="124"/>
      <c r="GI12" s="124"/>
      <c r="GJ12" s="124"/>
      <c r="GK12" s="124"/>
      <c r="GL12" s="124"/>
      <c r="GM12" s="124"/>
      <c r="GN12" s="124"/>
      <c r="GO12" s="124"/>
      <c r="GP12" s="124"/>
      <c r="GQ12" s="124"/>
      <c r="GR12" s="124"/>
      <c r="GS12" s="124"/>
      <c r="GT12" s="124"/>
      <c r="GU12" s="124"/>
      <c r="GV12" s="124"/>
      <c r="GW12" s="124"/>
      <c r="GX12" s="124"/>
      <c r="GY12" s="124"/>
      <c r="GZ12" s="124"/>
      <c r="HA12" s="124"/>
      <c r="HB12" s="124"/>
      <c r="HC12" s="124"/>
      <c r="HD12" s="124"/>
      <c r="HE12" s="124"/>
      <c r="HF12" s="124"/>
      <c r="HG12" s="124"/>
      <c r="HH12" s="124"/>
      <c r="HI12" s="124"/>
      <c r="HJ12" s="124"/>
      <c r="HK12" s="124"/>
      <c r="HL12" s="124"/>
      <c r="HM12" s="124"/>
      <c r="HN12" s="124"/>
      <c r="HO12" s="124"/>
      <c r="HP12" s="124"/>
      <c r="HQ12" s="124"/>
      <c r="HR12" s="124"/>
      <c r="HS12" s="124"/>
      <c r="HT12" s="124"/>
      <c r="HU12" s="124"/>
      <c r="HV12" s="124"/>
      <c r="HW12" s="124"/>
      <c r="HX12" s="124"/>
      <c r="HY12" s="124"/>
      <c r="HZ12" s="124"/>
      <c r="IA12" s="124"/>
      <c r="IB12" s="124"/>
      <c r="IC12" s="124"/>
      <c r="ID12" s="124"/>
      <c r="IE12" s="124"/>
      <c r="IF12" s="124"/>
      <c r="IG12" s="124"/>
      <c r="IH12" s="124"/>
      <c r="II12" s="124"/>
      <c r="IJ12" s="124"/>
      <c r="IK12" s="124"/>
      <c r="IL12" s="124"/>
      <c r="IM12" s="124"/>
      <c r="IN12" s="124"/>
    </row>
    <row r="13" spans="1:257" ht="14.25" customHeight="1">
      <c r="A13" s="99" t="str">
        <f>IF(OR(B13&lt;&gt;"",D13&lt;&gt;""),"["&amp;TEXT($B$2,"##")&amp;"-"&amp;TEXT(ROW()-10,"##")&amp;"]","")</f>
        <v>[Account Management Module-3]</v>
      </c>
      <c r="B13" s="99" t="s">
        <v>62</v>
      </c>
      <c r="C13" s="99" t="s">
        <v>96</v>
      </c>
      <c r="D13" s="99" t="s">
        <v>192</v>
      </c>
      <c r="E13" s="46" t="s">
        <v>61</v>
      </c>
      <c r="F13" s="99"/>
      <c r="G13" s="99"/>
      <c r="H13" s="93"/>
      <c r="I13" s="79"/>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s="124"/>
      <c r="BQ13" s="124"/>
      <c r="BR13" s="124"/>
      <c r="BS13" s="124"/>
      <c r="BT13" s="124"/>
      <c r="BU13" s="124"/>
      <c r="BV13" s="124"/>
      <c r="BW13" s="124"/>
      <c r="BX13" s="124"/>
      <c r="BY13" s="124"/>
      <c r="BZ13" s="124"/>
      <c r="CA13" s="124"/>
      <c r="CB13" s="124"/>
      <c r="CC13" s="124"/>
      <c r="CD13" s="124"/>
      <c r="CE13" s="124"/>
      <c r="CF13" s="124"/>
      <c r="CG13" s="124"/>
      <c r="CH13" s="124"/>
      <c r="CI13" s="124"/>
      <c r="CJ13" s="124"/>
      <c r="CK13" s="124"/>
      <c r="CL13" s="124"/>
      <c r="CM13" s="124"/>
      <c r="CN13" s="124"/>
      <c r="CO13" s="124"/>
      <c r="CP13" s="124"/>
      <c r="CQ13" s="124"/>
      <c r="CR13" s="124"/>
      <c r="CS13" s="124"/>
      <c r="CT13" s="124"/>
      <c r="CU13" s="124"/>
      <c r="CV13" s="124"/>
      <c r="CW13" s="124"/>
      <c r="CX13" s="124"/>
      <c r="CY13" s="124"/>
      <c r="CZ13" s="124"/>
      <c r="DA13" s="124"/>
      <c r="DB13" s="124"/>
      <c r="DC13" s="124"/>
      <c r="DD13" s="124"/>
      <c r="DE13" s="124"/>
      <c r="DF13" s="124"/>
      <c r="DG13" s="124"/>
      <c r="DH13" s="124"/>
      <c r="DI13" s="124"/>
      <c r="DJ13" s="124"/>
      <c r="DK13" s="124"/>
      <c r="DL13" s="124"/>
      <c r="DM13" s="124"/>
      <c r="DN13" s="124"/>
      <c r="DO13" s="124"/>
      <c r="DP13" s="124"/>
      <c r="DQ13" s="124"/>
      <c r="DR13" s="124"/>
      <c r="DS13" s="124"/>
      <c r="DT13" s="124"/>
      <c r="DU13" s="124"/>
      <c r="DV13" s="124"/>
      <c r="DW13" s="124"/>
      <c r="DX13" s="124"/>
      <c r="DY13" s="124"/>
      <c r="DZ13" s="124"/>
      <c r="EA13" s="124"/>
      <c r="EB13" s="124"/>
      <c r="EC13" s="124"/>
      <c r="ED13" s="124"/>
      <c r="EE13" s="124"/>
      <c r="EF13" s="124"/>
      <c r="EG13" s="124"/>
      <c r="EH13" s="124"/>
      <c r="EI13" s="124"/>
      <c r="EJ13" s="124"/>
      <c r="EK13" s="124"/>
      <c r="EL13" s="124"/>
      <c r="EM13" s="124"/>
      <c r="EN13" s="124"/>
      <c r="EO13" s="124"/>
      <c r="EP13" s="124"/>
      <c r="EQ13" s="124"/>
      <c r="ER13" s="124"/>
      <c r="ES13" s="124"/>
      <c r="ET13" s="124"/>
      <c r="EU13" s="124"/>
      <c r="EV13" s="124"/>
      <c r="EW13" s="124"/>
      <c r="EX13" s="124"/>
      <c r="EY13" s="124"/>
      <c r="EZ13" s="124"/>
      <c r="FA13" s="124"/>
      <c r="FB13" s="124"/>
      <c r="FC13" s="124"/>
      <c r="FD13" s="124"/>
      <c r="FE13" s="124"/>
      <c r="FF13" s="124"/>
      <c r="FG13" s="124"/>
      <c r="FH13" s="124"/>
      <c r="FI13" s="124"/>
      <c r="FJ13" s="124"/>
      <c r="FK13" s="124"/>
      <c r="FL13" s="124"/>
      <c r="FM13" s="124"/>
      <c r="FN13" s="124"/>
      <c r="FO13" s="124"/>
      <c r="FP13" s="124"/>
      <c r="FQ13" s="124"/>
      <c r="FR13" s="124"/>
      <c r="FS13" s="124"/>
      <c r="FT13" s="124"/>
      <c r="FU13" s="124"/>
      <c r="FV13" s="124"/>
      <c r="FW13" s="124"/>
      <c r="FX13" s="124"/>
      <c r="FY13" s="124"/>
      <c r="FZ13" s="124"/>
      <c r="GA13" s="124"/>
      <c r="GB13" s="124"/>
      <c r="GC13" s="124"/>
      <c r="GD13" s="124"/>
      <c r="GE13" s="124"/>
      <c r="GF13" s="124"/>
      <c r="GG13" s="124"/>
      <c r="GH13" s="124"/>
      <c r="GI13" s="124"/>
      <c r="GJ13" s="124"/>
      <c r="GK13" s="124"/>
      <c r="GL13" s="124"/>
      <c r="GM13" s="124"/>
      <c r="GN13" s="124"/>
      <c r="GO13" s="124"/>
      <c r="GP13" s="124"/>
      <c r="GQ13" s="124"/>
      <c r="GR13" s="124"/>
      <c r="GS13" s="124"/>
      <c r="GT13" s="124"/>
      <c r="GU13" s="124"/>
      <c r="GV13" s="124"/>
      <c r="GW13" s="124"/>
      <c r="GX13" s="124"/>
      <c r="GY13" s="124"/>
      <c r="GZ13" s="124"/>
      <c r="HA13" s="124"/>
      <c r="HB13" s="124"/>
      <c r="HC13" s="124"/>
      <c r="HD13" s="124"/>
      <c r="HE13" s="124"/>
      <c r="HF13" s="124"/>
      <c r="HG13" s="124"/>
      <c r="HH13" s="124"/>
      <c r="HI13" s="124"/>
      <c r="HJ13" s="124"/>
      <c r="HK13" s="124"/>
      <c r="HL13" s="124"/>
      <c r="HM13" s="124"/>
      <c r="HN13" s="124"/>
      <c r="HO13" s="124"/>
      <c r="HP13" s="124"/>
      <c r="HQ13" s="124"/>
      <c r="HR13" s="124"/>
      <c r="HS13" s="124"/>
      <c r="HT13" s="124"/>
      <c r="HU13" s="124"/>
      <c r="HV13" s="124"/>
      <c r="HW13" s="124"/>
      <c r="HX13" s="124"/>
      <c r="HY13" s="124"/>
      <c r="HZ13" s="124"/>
      <c r="IA13" s="124"/>
      <c r="IB13" s="124"/>
      <c r="IC13" s="124"/>
      <c r="ID13" s="124"/>
      <c r="IE13" s="124"/>
      <c r="IF13" s="124"/>
      <c r="IG13" s="124"/>
      <c r="IH13" s="124"/>
      <c r="II13" s="124"/>
      <c r="IJ13" s="124"/>
      <c r="IK13" s="124"/>
      <c r="IL13" s="124"/>
      <c r="IM13" s="124"/>
      <c r="IN13" s="124"/>
    </row>
    <row r="14" spans="1:257" ht="14.25" customHeight="1">
      <c r="A14" s="99" t="str">
        <f>IF(OR(B14&lt;&gt;"",D14&lt;&gt;""),"["&amp;TEXT($B$2,"##")&amp;"-"&amp;TEXT(ROW()-10,"##")&amp;"]","")</f>
        <v>[Account Management Module-4]</v>
      </c>
      <c r="B14" s="99" t="s">
        <v>68</v>
      </c>
      <c r="C14" s="99" t="s">
        <v>100</v>
      </c>
      <c r="D14" s="99" t="s">
        <v>101</v>
      </c>
      <c r="E14" s="99" t="s">
        <v>63</v>
      </c>
      <c r="F14" s="99"/>
      <c r="G14" s="99"/>
      <c r="H14" s="93"/>
      <c r="I14" s="79"/>
      <c r="J14" s="124"/>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CT14" s="124"/>
      <c r="CU14" s="124"/>
      <c r="CV14" s="124"/>
      <c r="CW14" s="124"/>
      <c r="CX14" s="124"/>
      <c r="CY14" s="124"/>
      <c r="CZ14" s="124"/>
      <c r="DA14" s="124"/>
      <c r="DB14" s="124"/>
      <c r="DC14" s="124"/>
      <c r="DD14" s="124"/>
      <c r="DE14" s="124"/>
      <c r="DF14" s="124"/>
      <c r="DG14" s="124"/>
      <c r="DH14" s="124"/>
      <c r="DI14" s="124"/>
      <c r="DJ14" s="124"/>
      <c r="DK14" s="124"/>
      <c r="DL14" s="124"/>
      <c r="DM14" s="124"/>
      <c r="DN14" s="124"/>
      <c r="DO14" s="124"/>
      <c r="DP14" s="124"/>
      <c r="DQ14" s="124"/>
      <c r="DR14" s="124"/>
      <c r="DS14" s="124"/>
      <c r="DT14" s="124"/>
      <c r="DU14" s="124"/>
      <c r="DV14" s="124"/>
      <c r="DW14" s="124"/>
      <c r="DX14" s="124"/>
      <c r="DY14" s="124"/>
      <c r="DZ14" s="124"/>
      <c r="EA14" s="124"/>
      <c r="EB14" s="124"/>
      <c r="EC14" s="124"/>
      <c r="ED14" s="124"/>
      <c r="EE14" s="124"/>
      <c r="EF14" s="124"/>
      <c r="EG14" s="124"/>
      <c r="EH14" s="124"/>
      <c r="EI14" s="124"/>
      <c r="EJ14" s="124"/>
      <c r="EK14" s="124"/>
      <c r="EL14" s="124"/>
      <c r="EM14" s="124"/>
      <c r="EN14" s="124"/>
      <c r="EO14" s="124"/>
      <c r="EP14" s="124"/>
      <c r="EQ14" s="124"/>
      <c r="ER14" s="124"/>
      <c r="ES14" s="124"/>
      <c r="ET14" s="124"/>
      <c r="EU14" s="124"/>
      <c r="EV14" s="124"/>
      <c r="EW14" s="124"/>
      <c r="EX14" s="124"/>
      <c r="EY14" s="124"/>
      <c r="EZ14" s="124"/>
      <c r="FA14" s="124"/>
      <c r="FB14" s="124"/>
      <c r="FC14" s="124"/>
      <c r="FD14" s="124"/>
      <c r="FE14" s="124"/>
      <c r="FF14" s="124"/>
      <c r="FG14" s="124"/>
      <c r="FH14" s="124"/>
      <c r="FI14" s="124"/>
      <c r="FJ14" s="124"/>
      <c r="FK14" s="124"/>
      <c r="FL14" s="124"/>
      <c r="FM14" s="124"/>
      <c r="FN14" s="124"/>
      <c r="FO14" s="124"/>
      <c r="FP14" s="124"/>
      <c r="FQ14" s="124"/>
      <c r="FR14" s="124"/>
      <c r="FS14" s="124"/>
      <c r="FT14" s="124"/>
      <c r="FU14" s="124"/>
      <c r="FV14" s="124"/>
      <c r="FW14" s="124"/>
      <c r="FX14" s="124"/>
      <c r="FY14" s="124"/>
      <c r="FZ14" s="124"/>
      <c r="GA14" s="124"/>
      <c r="GB14" s="124"/>
      <c r="GC14" s="124"/>
      <c r="GD14" s="124"/>
      <c r="GE14" s="124"/>
      <c r="GF14" s="124"/>
      <c r="GG14" s="124"/>
      <c r="GH14" s="124"/>
      <c r="GI14" s="124"/>
      <c r="GJ14" s="124"/>
      <c r="GK14" s="124"/>
      <c r="GL14" s="124"/>
      <c r="GM14" s="124"/>
      <c r="GN14" s="124"/>
      <c r="GO14" s="124"/>
      <c r="GP14" s="124"/>
      <c r="GQ14" s="124"/>
      <c r="GR14" s="124"/>
      <c r="GS14" s="124"/>
      <c r="GT14" s="124"/>
      <c r="GU14" s="124"/>
      <c r="GV14" s="124"/>
      <c r="GW14" s="124"/>
      <c r="GX14" s="124"/>
      <c r="GY14" s="124"/>
      <c r="GZ14" s="124"/>
      <c r="HA14" s="124"/>
      <c r="HB14" s="124"/>
      <c r="HC14" s="124"/>
      <c r="HD14" s="124"/>
      <c r="HE14" s="124"/>
      <c r="HF14" s="124"/>
      <c r="HG14" s="124"/>
      <c r="HH14" s="124"/>
      <c r="HI14" s="124"/>
      <c r="HJ14" s="124"/>
      <c r="HK14" s="124"/>
      <c r="HL14" s="124"/>
      <c r="HM14" s="124"/>
      <c r="HN14" s="124"/>
      <c r="HO14" s="124"/>
      <c r="HP14" s="124"/>
      <c r="HQ14" s="124"/>
      <c r="HR14" s="124"/>
      <c r="HS14" s="124"/>
      <c r="HT14" s="124"/>
      <c r="HU14" s="124"/>
      <c r="HV14" s="124"/>
      <c r="HW14" s="124"/>
      <c r="HX14" s="124"/>
      <c r="HY14" s="124"/>
      <c r="HZ14" s="124"/>
      <c r="IA14" s="124"/>
      <c r="IB14" s="124"/>
      <c r="IC14" s="124"/>
      <c r="ID14" s="124"/>
      <c r="IE14" s="124"/>
      <c r="IF14" s="124"/>
      <c r="IG14" s="124"/>
      <c r="IH14" s="124"/>
      <c r="II14" s="124"/>
      <c r="IJ14" s="124"/>
      <c r="IK14" s="124"/>
      <c r="IL14" s="124"/>
      <c r="IM14" s="124"/>
      <c r="IN14" s="124"/>
    </row>
    <row r="15" spans="1:257" ht="14.25" customHeight="1">
      <c r="A15" s="99" t="str">
        <f t="shared" ref="A15:A69" si="0">IF(OR(B15&lt;&gt;"",D15&lt;&gt;""),"["&amp;TEXT($B$2,"##")&amp;"-"&amp;TEXT(ROW()-10,"##")&amp;"]","")</f>
        <v>[Account Management Module-5]</v>
      </c>
      <c r="B15" s="99" t="s">
        <v>1024</v>
      </c>
      <c r="C15" s="99" t="s">
        <v>97</v>
      </c>
      <c r="D15" s="99" t="s">
        <v>206</v>
      </c>
      <c r="E15" s="99" t="s">
        <v>63</v>
      </c>
      <c r="F15" s="99"/>
      <c r="G15" s="99"/>
      <c r="H15" s="93"/>
      <c r="I15" s="79"/>
      <c r="J15" s="78"/>
    </row>
    <row r="16" spans="1:257" ht="14.25" customHeight="1">
      <c r="A16" s="99" t="str">
        <f t="shared" si="0"/>
        <v>[Account Management Module-6]</v>
      </c>
      <c r="B16" s="99" t="s">
        <v>64</v>
      </c>
      <c r="C16" s="99" t="s">
        <v>1025</v>
      </c>
      <c r="D16" s="99" t="s">
        <v>98</v>
      </c>
      <c r="E16" s="99" t="s">
        <v>63</v>
      </c>
      <c r="F16" s="99"/>
      <c r="G16" s="99"/>
      <c r="H16" s="93"/>
      <c r="I16" s="79"/>
      <c r="J16" s="78"/>
    </row>
    <row r="17" spans="1:248" ht="14.25" customHeight="1">
      <c r="A17" s="99" t="str">
        <f t="shared" si="0"/>
        <v>[Account Management Module-7]</v>
      </c>
      <c r="B17" s="99" t="s">
        <v>196</v>
      </c>
      <c r="C17" s="99" t="s">
        <v>198</v>
      </c>
      <c r="D17" s="99" t="s">
        <v>1027</v>
      </c>
      <c r="E17" s="99" t="s">
        <v>63</v>
      </c>
      <c r="F17" s="99"/>
      <c r="G17" s="99"/>
      <c r="H17" s="93"/>
      <c r="I17" s="79"/>
      <c r="J17" s="78"/>
    </row>
    <row r="18" spans="1:248" ht="14.25" customHeight="1">
      <c r="A18" s="99" t="str">
        <f t="shared" ref="A18" si="1">IF(OR(B18&lt;&gt;"",D18&lt;&gt;""),"["&amp;TEXT($B$2,"##")&amp;"-"&amp;TEXT(ROW()-10,"##")&amp;"]","")</f>
        <v>[Account Management Module-8]</v>
      </c>
      <c r="B18" s="99" t="s">
        <v>197</v>
      </c>
      <c r="C18" s="99" t="s">
        <v>199</v>
      </c>
      <c r="D18" s="99" t="s">
        <v>1026</v>
      </c>
      <c r="E18" s="99" t="s">
        <v>63</v>
      </c>
      <c r="F18" s="99"/>
      <c r="G18" s="99"/>
      <c r="H18" s="93"/>
      <c r="I18" s="79"/>
      <c r="J18" s="78"/>
    </row>
    <row r="19" spans="1:248" ht="14.25" customHeight="1">
      <c r="A19" s="99" t="str">
        <f t="shared" si="0"/>
        <v>[Account Management Module-9]</v>
      </c>
      <c r="B19" s="99" t="s">
        <v>193</v>
      </c>
      <c r="C19" s="99" t="s">
        <v>194</v>
      </c>
      <c r="D19" s="99" t="s">
        <v>195</v>
      </c>
      <c r="E19" s="99" t="s">
        <v>63</v>
      </c>
      <c r="F19" s="99"/>
      <c r="G19" s="99"/>
      <c r="H19" s="93"/>
      <c r="I19" s="79"/>
      <c r="J19" s="78"/>
    </row>
    <row r="20" spans="1:248" ht="14.25" customHeight="1">
      <c r="A20" s="99" t="str">
        <f t="shared" si="0"/>
        <v>[Account Management Module-10]</v>
      </c>
      <c r="B20" s="99" t="s">
        <v>65</v>
      </c>
      <c r="C20" s="99" t="s">
        <v>99</v>
      </c>
      <c r="D20" s="99" t="s">
        <v>201</v>
      </c>
      <c r="E20" s="99" t="s">
        <v>63</v>
      </c>
      <c r="F20" s="99"/>
      <c r="G20" s="99"/>
      <c r="H20" s="93"/>
      <c r="I20" s="79"/>
      <c r="J20" s="78"/>
    </row>
    <row r="21" spans="1:248" ht="14.25" customHeight="1">
      <c r="A21" s="99" t="str">
        <f t="shared" si="0"/>
        <v>[Account Management Module-11]</v>
      </c>
      <c r="B21" s="99" t="s">
        <v>66</v>
      </c>
      <c r="C21" s="99" t="s">
        <v>203</v>
      </c>
      <c r="D21" s="99" t="s">
        <v>202</v>
      </c>
      <c r="E21" s="99" t="s">
        <v>63</v>
      </c>
      <c r="F21" s="99"/>
      <c r="G21" s="99"/>
      <c r="H21" s="93"/>
      <c r="I21" s="79"/>
      <c r="J21" s="78"/>
    </row>
    <row r="22" spans="1:248" ht="14.25" customHeight="1">
      <c r="A22" s="99" t="str">
        <f>IF(OR(B22&lt;&gt;"",D22&lt;&gt;""),"["&amp;TEXT($B$2,"##")&amp;"-"&amp;TEXT(ROW()-10,"##")&amp;"]","")</f>
        <v>[Account Management Module-12]</v>
      </c>
      <c r="B22" s="99" t="s">
        <v>67</v>
      </c>
      <c r="C22" s="99" t="s">
        <v>204</v>
      </c>
      <c r="D22" s="99" t="s">
        <v>202</v>
      </c>
      <c r="E22" s="99" t="s">
        <v>63</v>
      </c>
      <c r="F22" s="99"/>
      <c r="G22" s="99"/>
      <c r="H22" s="93"/>
      <c r="I22" s="79"/>
      <c r="J22" s="78"/>
    </row>
    <row r="23" spans="1:248" ht="14.25" customHeight="1">
      <c r="A23" s="99" t="str">
        <f>IF(OR(B23&lt;&gt;"",D23&lt;&gt;""),"["&amp;TEXT($B$2,"##")&amp;"-"&amp;TEXT(ROW()-10,"##")&amp;"]","")</f>
        <v>[Account Management Module-13]</v>
      </c>
      <c r="B23" s="99" t="s">
        <v>69</v>
      </c>
      <c r="C23" s="99" t="s">
        <v>102</v>
      </c>
      <c r="D23" s="99" t="s">
        <v>1028</v>
      </c>
      <c r="E23" s="99" t="s">
        <v>63</v>
      </c>
      <c r="F23" s="99"/>
      <c r="G23" s="99"/>
      <c r="H23" s="93"/>
      <c r="I23" s="79"/>
      <c r="J23" s="78"/>
    </row>
    <row r="24" spans="1:248" ht="14.25" customHeight="1">
      <c r="A24" s="43"/>
      <c r="B24" s="43" t="s">
        <v>70</v>
      </c>
      <c r="C24" s="44"/>
      <c r="D24" s="44"/>
      <c r="E24" s="44"/>
      <c r="F24" s="44"/>
      <c r="G24" s="44"/>
      <c r="H24" s="44"/>
      <c r="I24" s="45"/>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W24" s="69"/>
      <c r="CX24" s="69"/>
      <c r="CY24" s="69"/>
      <c r="CZ24" s="69"/>
      <c r="DA24" s="69"/>
      <c r="DB24" s="69"/>
      <c r="DC24" s="69"/>
      <c r="DD24" s="69"/>
      <c r="DE24" s="69"/>
      <c r="DF24" s="69"/>
      <c r="DG24" s="69"/>
      <c r="DH24" s="69"/>
      <c r="DI24" s="69"/>
      <c r="DJ24" s="69"/>
      <c r="DK24" s="69"/>
      <c r="DL24" s="69"/>
      <c r="DM24" s="69"/>
      <c r="DN24" s="69"/>
      <c r="DO24" s="69"/>
      <c r="DP24" s="69"/>
      <c r="DQ24" s="69"/>
      <c r="DR24" s="69"/>
      <c r="DS24" s="69"/>
      <c r="DT24" s="69"/>
      <c r="DU24" s="69"/>
      <c r="DV24" s="69"/>
      <c r="DW24" s="69"/>
      <c r="DX24" s="69"/>
      <c r="DY24" s="69"/>
      <c r="DZ24" s="69"/>
      <c r="EA24" s="69"/>
      <c r="EB24" s="69"/>
      <c r="EC24" s="69"/>
      <c r="ED24" s="69"/>
      <c r="EE24" s="69"/>
      <c r="EF24" s="69"/>
      <c r="EG24" s="69"/>
      <c r="EH24" s="69"/>
      <c r="EI24" s="69"/>
      <c r="EJ24" s="69"/>
      <c r="EK24" s="69"/>
      <c r="EL24" s="69"/>
      <c r="EM24" s="69"/>
      <c r="EN24" s="69"/>
      <c r="EO24" s="69"/>
      <c r="EP24" s="69"/>
      <c r="EQ24" s="69"/>
      <c r="ER24" s="69"/>
      <c r="ES24" s="69"/>
      <c r="ET24" s="69"/>
      <c r="EU24" s="69"/>
      <c r="EV24" s="69"/>
      <c r="EW24" s="69"/>
      <c r="EX24" s="69"/>
      <c r="EY24" s="69"/>
      <c r="EZ24" s="69"/>
      <c r="FA24" s="69"/>
      <c r="FB24" s="69"/>
      <c r="FC24" s="69"/>
      <c r="FD24" s="69"/>
      <c r="FE24" s="69"/>
      <c r="FF24" s="69"/>
      <c r="FG24" s="69"/>
      <c r="FH24" s="69"/>
      <c r="FI24" s="69"/>
      <c r="FJ24" s="69"/>
      <c r="FK24" s="69"/>
      <c r="FL24" s="69"/>
      <c r="FM24" s="69"/>
      <c r="FN24" s="69"/>
      <c r="FO24" s="69"/>
      <c r="FP24" s="69"/>
      <c r="FQ24" s="69"/>
      <c r="FR24" s="69"/>
      <c r="FS24" s="69"/>
      <c r="FT24" s="69"/>
      <c r="FU24" s="69"/>
      <c r="FV24" s="69"/>
      <c r="FW24" s="69"/>
      <c r="FX24" s="69"/>
      <c r="FY24" s="69"/>
      <c r="FZ24" s="69"/>
      <c r="GA24" s="69"/>
      <c r="GB24" s="69"/>
      <c r="GC24" s="69"/>
      <c r="GD24" s="69"/>
      <c r="GE24" s="69"/>
      <c r="GF24" s="69"/>
      <c r="GG24" s="69"/>
      <c r="GH24" s="69"/>
      <c r="GI24" s="69"/>
      <c r="GJ24" s="69"/>
      <c r="GK24" s="69"/>
      <c r="GL24" s="69"/>
      <c r="GM24" s="69"/>
      <c r="GN24" s="69"/>
      <c r="GO24" s="69"/>
      <c r="GP24" s="69"/>
      <c r="GQ24" s="69"/>
      <c r="GR24" s="69"/>
      <c r="GS24" s="69"/>
      <c r="GT24" s="69"/>
      <c r="GU24" s="69"/>
      <c r="GV24" s="69"/>
      <c r="GW24" s="69"/>
      <c r="GX24" s="69"/>
      <c r="GY24" s="69"/>
      <c r="GZ24" s="69"/>
      <c r="HA24" s="69"/>
      <c r="HB24" s="69"/>
      <c r="HC24" s="69"/>
      <c r="HD24" s="69"/>
      <c r="HE24" s="69"/>
      <c r="HF24" s="69"/>
      <c r="HG24" s="69"/>
      <c r="HH24" s="69"/>
      <c r="HI24" s="69"/>
      <c r="HJ24" s="69"/>
      <c r="HK24" s="69"/>
      <c r="HL24" s="69"/>
      <c r="HM24" s="69"/>
      <c r="HN24" s="69"/>
      <c r="HO24" s="69"/>
      <c r="HP24" s="69"/>
      <c r="HQ24" s="69"/>
      <c r="HR24" s="69"/>
      <c r="HS24" s="69"/>
      <c r="HT24" s="69"/>
      <c r="HU24" s="69"/>
      <c r="HV24" s="69"/>
      <c r="HW24" s="69"/>
      <c r="HX24" s="69"/>
      <c r="HY24" s="69"/>
      <c r="HZ24" s="69"/>
      <c r="IA24" s="69"/>
      <c r="IB24" s="69"/>
      <c r="IC24" s="69"/>
      <c r="ID24" s="69"/>
      <c r="IE24" s="69"/>
      <c r="IF24" s="69"/>
      <c r="IG24" s="69"/>
      <c r="IH24" s="69"/>
      <c r="II24" s="69"/>
      <c r="IJ24" s="69"/>
      <c r="IK24" s="69"/>
      <c r="IL24" s="69"/>
      <c r="IM24" s="69"/>
      <c r="IN24" s="69"/>
    </row>
    <row r="25" spans="1:248" ht="14.25" customHeight="1">
      <c r="A25" s="99" t="str">
        <f t="shared" si="0"/>
        <v>[Account Management Module-15]</v>
      </c>
      <c r="B25" s="99" t="s">
        <v>71</v>
      </c>
      <c r="C25" s="99" t="s">
        <v>103</v>
      </c>
      <c r="D25" s="99" t="s">
        <v>205</v>
      </c>
      <c r="E25" s="99" t="s">
        <v>72</v>
      </c>
      <c r="F25" s="99"/>
      <c r="G25" s="99"/>
      <c r="H25" s="123"/>
      <c r="I25" s="79"/>
      <c r="J25" s="78"/>
    </row>
    <row r="26" spans="1:248" ht="14.25" customHeight="1">
      <c r="A26" s="99" t="str">
        <f>IF(OR(B26&lt;&gt;"",D26&lt;&gt;""),"["&amp;TEXT($B$2,"##")&amp;"-"&amp;TEXT(ROW()-10,"##")&amp;"]","")</f>
        <v>[Account Management Module-16]</v>
      </c>
      <c r="B26" s="99" t="s">
        <v>73</v>
      </c>
      <c r="C26" s="99" t="s">
        <v>103</v>
      </c>
      <c r="D26" s="99" t="s">
        <v>205</v>
      </c>
      <c r="E26" s="99" t="s">
        <v>72</v>
      </c>
      <c r="F26" s="99"/>
      <c r="G26" s="99"/>
      <c r="H26" s="123"/>
      <c r="I26" s="79"/>
      <c r="J26" s="78"/>
    </row>
    <row r="27" spans="1:248" ht="14.25" customHeight="1">
      <c r="A27" s="99" t="str">
        <f t="shared" si="0"/>
        <v>[Account Management Module-17]</v>
      </c>
      <c r="B27" s="99" t="s">
        <v>74</v>
      </c>
      <c r="C27" s="99" t="s">
        <v>104</v>
      </c>
      <c r="D27" s="99" t="s">
        <v>105</v>
      </c>
      <c r="E27" s="99" t="s">
        <v>75</v>
      </c>
      <c r="F27" s="99"/>
      <c r="G27" s="99"/>
      <c r="H27" s="123"/>
      <c r="I27" s="79"/>
      <c r="J27" s="78"/>
    </row>
    <row r="28" spans="1:248" ht="14.25" customHeight="1">
      <c r="A28" s="43"/>
      <c r="B28" s="43" t="s">
        <v>76</v>
      </c>
      <c r="C28" s="44"/>
      <c r="D28" s="44"/>
      <c r="E28" s="44"/>
      <c r="F28" s="44"/>
      <c r="G28" s="44"/>
      <c r="H28" s="44"/>
      <c r="I28" s="45"/>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c r="EC28" s="69"/>
      <c r="ED28" s="69"/>
      <c r="EE28" s="69"/>
      <c r="EF28" s="69"/>
      <c r="EG28" s="69"/>
      <c r="EH28" s="69"/>
      <c r="EI28" s="69"/>
      <c r="EJ28" s="69"/>
      <c r="EK28" s="69"/>
      <c r="EL28" s="69"/>
      <c r="EM28" s="69"/>
      <c r="EN28" s="69"/>
      <c r="EO28" s="69"/>
      <c r="EP28" s="69"/>
      <c r="EQ28" s="69"/>
      <c r="ER28" s="69"/>
      <c r="ES28" s="69"/>
      <c r="ET28" s="69"/>
      <c r="EU28" s="69"/>
      <c r="EV28" s="69"/>
      <c r="EW28" s="69"/>
      <c r="EX28" s="69"/>
      <c r="EY28" s="69"/>
      <c r="EZ28" s="69"/>
      <c r="FA28" s="69"/>
      <c r="FB28" s="69"/>
      <c r="FC28" s="69"/>
      <c r="FD28" s="69"/>
      <c r="FE28" s="69"/>
      <c r="FF28" s="69"/>
      <c r="FG28" s="69"/>
      <c r="FH28" s="69"/>
      <c r="FI28" s="69"/>
      <c r="FJ28" s="69"/>
      <c r="FK28" s="69"/>
      <c r="FL28" s="69"/>
      <c r="FM28" s="69"/>
      <c r="FN28" s="69"/>
      <c r="FO28" s="69"/>
      <c r="FP28" s="69"/>
      <c r="FQ28" s="69"/>
      <c r="FR28" s="69"/>
      <c r="FS28" s="69"/>
      <c r="FT28" s="69"/>
      <c r="FU28" s="69"/>
      <c r="FV28" s="69"/>
      <c r="FW28" s="69"/>
      <c r="FX28" s="69"/>
      <c r="FY28" s="69"/>
      <c r="FZ28" s="69"/>
      <c r="GA28" s="69"/>
      <c r="GB28" s="69"/>
      <c r="GC28" s="69"/>
      <c r="GD28" s="69"/>
      <c r="GE28" s="69"/>
      <c r="GF28" s="69"/>
      <c r="GG28" s="69"/>
      <c r="GH28" s="69"/>
      <c r="GI28" s="69"/>
      <c r="GJ28" s="69"/>
      <c r="GK28" s="69"/>
      <c r="GL28" s="69"/>
      <c r="GM28" s="69"/>
      <c r="GN28" s="69"/>
      <c r="GO28" s="69"/>
      <c r="GP28" s="69"/>
      <c r="GQ28" s="69"/>
      <c r="GR28" s="69"/>
      <c r="GS28" s="69"/>
      <c r="GT28" s="69"/>
      <c r="GU28" s="69"/>
      <c r="GV28" s="69"/>
      <c r="GW28" s="69"/>
      <c r="GX28" s="69"/>
      <c r="GY28" s="69"/>
      <c r="GZ28" s="69"/>
      <c r="HA28" s="69"/>
      <c r="HB28" s="69"/>
      <c r="HC28" s="69"/>
      <c r="HD28" s="69"/>
      <c r="HE28" s="69"/>
      <c r="HF28" s="69"/>
      <c r="HG28" s="69"/>
      <c r="HH28" s="69"/>
      <c r="HI28" s="69"/>
      <c r="HJ28" s="69"/>
      <c r="HK28" s="69"/>
      <c r="HL28" s="69"/>
      <c r="HM28" s="69"/>
      <c r="HN28" s="69"/>
      <c r="HO28" s="69"/>
      <c r="HP28" s="69"/>
      <c r="HQ28" s="69"/>
      <c r="HR28" s="69"/>
      <c r="HS28" s="69"/>
      <c r="HT28" s="69"/>
      <c r="HU28" s="69"/>
      <c r="HV28" s="69"/>
      <c r="HW28" s="69"/>
      <c r="HX28" s="69"/>
      <c r="HY28" s="69"/>
      <c r="HZ28" s="69"/>
      <c r="IA28" s="69"/>
      <c r="IB28" s="69"/>
      <c r="IC28" s="69"/>
      <c r="ID28" s="69"/>
      <c r="IE28" s="69"/>
      <c r="IF28" s="69"/>
      <c r="IG28" s="69"/>
      <c r="IH28" s="69"/>
      <c r="II28" s="69"/>
      <c r="IJ28" s="69"/>
      <c r="IK28" s="69"/>
      <c r="IL28" s="69"/>
      <c r="IM28" s="69"/>
      <c r="IN28" s="69"/>
    </row>
    <row r="29" spans="1:248" ht="14.25" customHeight="1">
      <c r="A29" s="99" t="str">
        <f>IF(OR(B29&lt;&gt;"",D29&lt;&gt;""),"["&amp;TEXT($B$2,"##")&amp;"-"&amp;TEXT(ROW()-10,"##")&amp;"]","")</f>
        <v>[Account Management Module-19]</v>
      </c>
      <c r="B29" s="99" t="s">
        <v>77</v>
      </c>
      <c r="C29" s="99" t="s">
        <v>106</v>
      </c>
      <c r="D29" s="99" t="s">
        <v>191</v>
      </c>
      <c r="E29" s="99" t="s">
        <v>63</v>
      </c>
      <c r="F29" s="99"/>
      <c r="G29" s="99"/>
      <c r="H29" s="93"/>
      <c r="I29" s="79"/>
      <c r="J29" s="78"/>
    </row>
    <row r="30" spans="1:248" ht="14.25" customHeight="1">
      <c r="A30" s="99" t="str">
        <f>IF(OR(B30&lt;&gt;"",D30&lt;&gt;""),"["&amp;TEXT($B$2,"##")&amp;"-"&amp;TEXT(ROW()-10,"##")&amp;"]","")</f>
        <v>[Account Management Module-20]</v>
      </c>
      <c r="B30" s="99" t="s">
        <v>78</v>
      </c>
      <c r="C30" s="99" t="s">
        <v>106</v>
      </c>
      <c r="D30" s="99" t="s">
        <v>191</v>
      </c>
      <c r="E30" s="99" t="s">
        <v>63</v>
      </c>
      <c r="F30" s="99"/>
      <c r="G30" s="99"/>
      <c r="H30" s="93"/>
      <c r="I30" s="79"/>
      <c r="J30" s="78"/>
    </row>
    <row r="31" spans="1:248" ht="14.25" customHeight="1">
      <c r="A31" s="99" t="str">
        <f>IF(OR(B31&lt;&gt;"",D31&lt;&gt;""),"["&amp;TEXT($B$2,"##")&amp;"-"&amp;TEXT(ROW()-10,"##")&amp;"]","")</f>
        <v>[Account Management Module-21]</v>
      </c>
      <c r="B31" s="99" t="s">
        <v>68</v>
      </c>
      <c r="C31" s="99" t="s">
        <v>212</v>
      </c>
      <c r="D31" s="99" t="s">
        <v>1029</v>
      </c>
      <c r="E31" s="99" t="s">
        <v>63</v>
      </c>
      <c r="F31" s="99"/>
      <c r="G31" s="99"/>
      <c r="H31" s="93"/>
      <c r="I31" s="79"/>
      <c r="J31" s="78"/>
    </row>
    <row r="32" spans="1:248" ht="14.25" customHeight="1">
      <c r="A32" s="99" t="str">
        <f>IF(OR(B32&lt;&gt;"",D32&lt;&gt;""),"["&amp;TEXT($B$2,"##")&amp;"-"&amp;TEXT(ROW()-10,"##")&amp;"]","")</f>
        <v>[Account Management Module-22]</v>
      </c>
      <c r="B32" s="99" t="s">
        <v>223</v>
      </c>
      <c r="C32" s="99" t="s">
        <v>1030</v>
      </c>
      <c r="D32" s="99" t="s">
        <v>207</v>
      </c>
      <c r="E32" s="99" t="s">
        <v>79</v>
      </c>
      <c r="F32" s="99"/>
      <c r="G32" s="99"/>
      <c r="H32" s="93"/>
      <c r="I32" s="79"/>
      <c r="J32" s="78"/>
    </row>
    <row r="33" spans="1:10" ht="14.25" customHeight="1">
      <c r="A33" s="99" t="str">
        <f t="shared" si="0"/>
        <v>[Account Management Module-23]</v>
      </c>
      <c r="B33" s="99" t="s">
        <v>208</v>
      </c>
      <c r="C33" s="99" t="s">
        <v>1031</v>
      </c>
      <c r="D33" s="99" t="s">
        <v>1032</v>
      </c>
      <c r="E33" s="99" t="s">
        <v>79</v>
      </c>
      <c r="F33" s="99"/>
      <c r="G33" s="99"/>
      <c r="H33" s="93"/>
      <c r="I33" s="79"/>
      <c r="J33" s="78"/>
    </row>
    <row r="34" spans="1:10" ht="14.25" customHeight="1">
      <c r="A34" s="99" t="str">
        <f t="shared" ref="A34" si="2">IF(OR(B34&lt;&gt;"",D34&lt;&gt;""),"["&amp;TEXT($B$2,"##")&amp;"-"&amp;TEXT(ROW()-10,"##")&amp;"]","")</f>
        <v>[Account Management Module-24]</v>
      </c>
      <c r="B34" s="99" t="s">
        <v>210</v>
      </c>
      <c r="C34" s="99" t="s">
        <v>211</v>
      </c>
      <c r="D34" s="99" t="s">
        <v>209</v>
      </c>
      <c r="E34" s="99" t="s">
        <v>79</v>
      </c>
      <c r="F34" s="99"/>
      <c r="G34" s="99"/>
      <c r="H34" s="93"/>
      <c r="I34" s="79"/>
      <c r="J34" s="78"/>
    </row>
    <row r="35" spans="1:10" ht="14.25" customHeight="1">
      <c r="A35" s="99" t="str">
        <f t="shared" si="0"/>
        <v>[Account Management Module-25]</v>
      </c>
      <c r="B35" s="99" t="s">
        <v>213</v>
      </c>
      <c r="C35" s="99" t="s">
        <v>1034</v>
      </c>
      <c r="D35" s="99" t="s">
        <v>1035</v>
      </c>
      <c r="E35" s="99"/>
      <c r="F35" s="99"/>
      <c r="G35" s="99"/>
      <c r="H35" s="93"/>
      <c r="I35" s="79"/>
      <c r="J35" s="78"/>
    </row>
    <row r="36" spans="1:10" ht="14.25" customHeight="1">
      <c r="A36" s="99" t="str">
        <f t="shared" ref="A36" si="3">IF(OR(B36&lt;&gt;"",D36&lt;&gt;""),"["&amp;TEXT($B$2,"##")&amp;"-"&amp;TEXT(ROW()-10,"##")&amp;"]","")</f>
        <v>[Account Management Module-26]</v>
      </c>
      <c r="B36" s="99" t="s">
        <v>214</v>
      </c>
      <c r="C36" s="99" t="s">
        <v>1037</v>
      </c>
      <c r="D36" s="99" t="s">
        <v>1036</v>
      </c>
      <c r="E36" s="46" t="s">
        <v>61</v>
      </c>
      <c r="F36" s="99"/>
      <c r="G36" s="99"/>
      <c r="H36" s="93"/>
      <c r="I36" s="79"/>
      <c r="J36" s="78"/>
    </row>
    <row r="37" spans="1:10" ht="14.25" customHeight="1">
      <c r="A37" s="99" t="str">
        <f t="shared" ref="A37" si="4">IF(OR(B37&lt;&gt;"",D37&lt;&gt;""),"["&amp;TEXT($B$2,"##")&amp;"-"&amp;TEXT(ROW()-10,"##")&amp;"]","")</f>
        <v>[Account Management Module-27]</v>
      </c>
      <c r="B37" s="99" t="s">
        <v>215</v>
      </c>
      <c r="C37" s="99" t="s">
        <v>216</v>
      </c>
      <c r="D37" s="99" t="s">
        <v>1130</v>
      </c>
      <c r="E37" s="46" t="s">
        <v>61</v>
      </c>
      <c r="F37" s="99"/>
      <c r="G37" s="99"/>
      <c r="H37" s="93"/>
      <c r="I37" s="79"/>
      <c r="J37" s="78"/>
    </row>
    <row r="38" spans="1:10" ht="14.25" customHeight="1">
      <c r="A38" s="99" t="str">
        <f t="shared" ref="A38" si="5">IF(OR(B38&lt;&gt;"",D38&lt;&gt;""),"["&amp;TEXT($B$2,"##")&amp;"-"&amp;TEXT(ROW()-10,"##")&amp;"]","")</f>
        <v>[Account Management Module-28]</v>
      </c>
      <c r="B38" s="99" t="s">
        <v>1039</v>
      </c>
      <c r="C38" s="99" t="s">
        <v>1040</v>
      </c>
      <c r="D38" s="99" t="s">
        <v>1041</v>
      </c>
      <c r="E38" s="46"/>
      <c r="F38" s="99"/>
      <c r="G38" s="99"/>
      <c r="H38" s="93"/>
      <c r="I38" s="79"/>
      <c r="J38" s="78"/>
    </row>
    <row r="39" spans="1:10" ht="14.25" customHeight="1">
      <c r="A39" s="99" t="str">
        <f t="shared" ref="A39" si="6">IF(OR(B39&lt;&gt;"",D39&lt;&gt;""),"["&amp;TEXT($B$2,"##")&amp;"-"&amp;TEXT(ROW()-10,"##")&amp;"]","")</f>
        <v>[Account Management Module-29]</v>
      </c>
      <c r="B39" s="99" t="s">
        <v>221</v>
      </c>
      <c r="C39" s="99" t="s">
        <v>1038</v>
      </c>
      <c r="D39" s="99" t="s">
        <v>220</v>
      </c>
      <c r="E39" s="99" t="s">
        <v>79</v>
      </c>
      <c r="F39" s="99"/>
      <c r="G39" s="99"/>
      <c r="H39" s="93"/>
      <c r="I39" s="79"/>
      <c r="J39" s="78"/>
    </row>
    <row r="40" spans="1:10" ht="14.25" customHeight="1">
      <c r="A40" s="99" t="str">
        <f t="shared" si="0"/>
        <v>[Account Management Module-30]</v>
      </c>
      <c r="B40" s="99" t="s">
        <v>219</v>
      </c>
      <c r="C40" s="99" t="s">
        <v>217</v>
      </c>
      <c r="D40" s="99" t="s">
        <v>218</v>
      </c>
      <c r="E40" s="99" t="s">
        <v>79</v>
      </c>
      <c r="F40" s="99"/>
      <c r="G40" s="99"/>
      <c r="H40" s="93"/>
      <c r="I40" s="79"/>
      <c r="J40" s="78"/>
    </row>
    <row r="41" spans="1:10" ht="14.25" customHeight="1">
      <c r="A41" s="99" t="str">
        <f>IF(OR(B41&lt;&gt;"",D41&lt;&gt;""),"["&amp;TEXT($B$2,"##")&amp;"-"&amp;TEXT(ROW()-10,"##")&amp;"]","")</f>
        <v>[Account Management Module-31]</v>
      </c>
      <c r="B41" s="99" t="s">
        <v>224</v>
      </c>
      <c r="C41" s="99" t="s">
        <v>1043</v>
      </c>
      <c r="D41" s="125" t="s">
        <v>1044</v>
      </c>
      <c r="E41" s="99" t="s">
        <v>79</v>
      </c>
      <c r="F41" s="99"/>
      <c r="G41" s="99"/>
      <c r="H41" s="93"/>
      <c r="I41" s="79"/>
      <c r="J41" s="78"/>
    </row>
    <row r="42" spans="1:10" ht="14.25" customHeight="1">
      <c r="A42" s="99" t="str">
        <f>IF(OR(B42&lt;&gt;"",D42&lt;&gt;""),"["&amp;TEXT($B$2,"##")&amp;"-"&amp;TEXT(ROW()-10,"##")&amp;"]","")</f>
        <v>[Account Management Module-32]</v>
      </c>
      <c r="B42" s="99" t="s">
        <v>80</v>
      </c>
      <c r="C42" s="99" t="s">
        <v>107</v>
      </c>
      <c r="D42" s="125" t="s">
        <v>222</v>
      </c>
      <c r="E42" s="99" t="s">
        <v>79</v>
      </c>
      <c r="F42" s="99"/>
      <c r="G42" s="99"/>
      <c r="H42" s="93"/>
      <c r="I42" s="79"/>
      <c r="J42" s="78"/>
    </row>
    <row r="43" spans="1:10" ht="14.25" customHeight="1">
      <c r="A43" s="99" t="str">
        <f>IF(OR(B43&lt;&gt;"",D43&lt;&gt;""),"["&amp;TEXT($B$2,"##")&amp;"-"&amp;TEXT(ROW()-10,"##")&amp;"]","")</f>
        <v>[Account Management Module-33]</v>
      </c>
      <c r="B43" s="99" t="s">
        <v>108</v>
      </c>
      <c r="C43" s="99" t="s">
        <v>109</v>
      </c>
      <c r="D43" s="125" t="s">
        <v>1046</v>
      </c>
      <c r="E43" s="99" t="s">
        <v>79</v>
      </c>
      <c r="F43" s="99"/>
      <c r="G43" s="99"/>
      <c r="H43" s="93"/>
      <c r="I43" s="79"/>
      <c r="J43" s="78"/>
    </row>
    <row r="44" spans="1:10" ht="14.25" customHeight="1">
      <c r="A44" s="99" t="str">
        <f t="shared" ref="A44" si="7">IF(OR(B44&lt;&gt;"",D44&lt;&gt;""),"["&amp;TEXT($B$2,"##")&amp;"-"&amp;TEXT(ROW()-10,"##")&amp;"]","")</f>
        <v>[Account Management Module-34]</v>
      </c>
      <c r="B44" s="99" t="s">
        <v>1047</v>
      </c>
      <c r="C44" s="99" t="s">
        <v>1048</v>
      </c>
      <c r="D44" s="125" t="s">
        <v>226</v>
      </c>
      <c r="E44" s="99" t="s">
        <v>79</v>
      </c>
      <c r="F44" s="99"/>
      <c r="G44" s="99"/>
      <c r="H44" s="93"/>
      <c r="I44" s="79"/>
      <c r="J44" s="78"/>
    </row>
    <row r="45" spans="1:10" ht="14.25" customHeight="1">
      <c r="A45" s="99" t="str">
        <f t="shared" si="0"/>
        <v>[Account Management Module-35]</v>
      </c>
      <c r="B45" s="99" t="s">
        <v>225</v>
      </c>
      <c r="C45" s="99" t="s">
        <v>1049</v>
      </c>
      <c r="D45" s="125" t="s">
        <v>110</v>
      </c>
      <c r="E45" s="99" t="s">
        <v>79</v>
      </c>
      <c r="F45" s="99"/>
      <c r="G45" s="99"/>
      <c r="H45" s="93"/>
      <c r="I45" s="79"/>
      <c r="J45" s="78"/>
    </row>
    <row r="46" spans="1:10" ht="14.25" customHeight="1">
      <c r="A46" s="43"/>
      <c r="B46" s="43" t="s">
        <v>112</v>
      </c>
      <c r="C46" s="44"/>
      <c r="D46" s="44"/>
      <c r="E46" s="146"/>
      <c r="F46" s="146"/>
      <c r="G46" s="146"/>
      <c r="H46" s="146"/>
      <c r="I46" s="146"/>
      <c r="J46" s="78"/>
    </row>
    <row r="47" spans="1:10" ht="14.25" customHeight="1">
      <c r="A47" s="99" t="str">
        <f t="shared" ref="A47" si="8">IF(OR(B47&lt;&gt;"",D47&lt;&gt;""),"["&amp;TEXT($B$2,"##")&amp;"-"&amp;TEXT(ROW()-10,"##")&amp;"]","")</f>
        <v>[Account Management Module-37]</v>
      </c>
      <c r="B47" s="99" t="s">
        <v>113</v>
      </c>
      <c r="C47" s="99" t="s">
        <v>114</v>
      </c>
      <c r="D47" s="99" t="s">
        <v>115</v>
      </c>
      <c r="E47" s="99" t="s">
        <v>83</v>
      </c>
      <c r="F47" s="99"/>
      <c r="G47" s="99"/>
      <c r="H47" s="93"/>
      <c r="I47" s="79"/>
      <c r="J47" s="78"/>
    </row>
    <row r="48" spans="1:10" ht="14.25" customHeight="1">
      <c r="A48" s="99" t="str">
        <f>IF(OR(B48&lt;&gt;"",D48&lt;&gt;""),"["&amp;TEXT($B$2,"##")&amp;"-"&amp;TEXT(ROW()-10,"##")&amp;"]","")</f>
        <v>[Account Management Module-38]</v>
      </c>
      <c r="B48" s="99" t="s">
        <v>116</v>
      </c>
      <c r="C48" s="99" t="s">
        <v>114</v>
      </c>
      <c r="D48" s="99" t="s">
        <v>1050</v>
      </c>
      <c r="E48" s="99" t="s">
        <v>83</v>
      </c>
      <c r="F48" s="99"/>
      <c r="G48" s="99"/>
      <c r="H48" s="93"/>
      <c r="I48" s="79"/>
      <c r="J48" s="78"/>
    </row>
    <row r="49" spans="1:248" ht="14.25" customHeight="1">
      <c r="A49" s="99" t="str">
        <f>IF(OR(B49&lt;&gt;"",D49&lt;&gt;""),"["&amp;TEXT($B$2,"##")&amp;"-"&amp;TEXT(ROW()-10,"##")&amp;"]","")</f>
        <v>[Account Management Module-39]</v>
      </c>
      <c r="B49" s="99" t="s">
        <v>129</v>
      </c>
      <c r="C49" s="99" t="s">
        <v>130</v>
      </c>
      <c r="D49" s="99" t="s">
        <v>131</v>
      </c>
      <c r="E49" s="99" t="s">
        <v>83</v>
      </c>
      <c r="F49" s="99"/>
      <c r="G49" s="99"/>
      <c r="H49" s="93"/>
      <c r="I49" s="79"/>
      <c r="J49" s="78"/>
    </row>
    <row r="50" spans="1:248" ht="14.25" customHeight="1">
      <c r="A50" s="99" t="str">
        <f>IF(OR(B50&lt;&gt;"",D50&lt;&gt;""),"["&amp;TEXT($B$2,"##")&amp;"-"&amp;TEXT(ROW()-10,"##")&amp;"]","")</f>
        <v>[Account Management Module-40]</v>
      </c>
      <c r="B50" s="99" t="s">
        <v>120</v>
      </c>
      <c r="C50" s="99" t="s">
        <v>117</v>
      </c>
      <c r="D50" s="99" t="s">
        <v>1051</v>
      </c>
      <c r="E50" s="99" t="s">
        <v>83</v>
      </c>
      <c r="F50" s="99"/>
      <c r="G50" s="99"/>
      <c r="H50" s="93"/>
      <c r="I50" s="79"/>
      <c r="J50" s="78"/>
    </row>
    <row r="51" spans="1:248" ht="14.25" customHeight="1">
      <c r="A51" s="99" t="str">
        <f>IF(OR(B51&lt;&gt;"",D51&lt;&gt;""),"["&amp;TEXT($B$2,"##")&amp;"-"&amp;TEXT(ROW()-10,"##")&amp;"]","")</f>
        <v>[Account Management Module-41]</v>
      </c>
      <c r="B51" s="99" t="s">
        <v>119</v>
      </c>
      <c r="C51" s="99" t="s">
        <v>118</v>
      </c>
      <c r="D51" s="99" t="s">
        <v>1052</v>
      </c>
      <c r="E51" s="99" t="s">
        <v>83</v>
      </c>
      <c r="F51" s="99"/>
      <c r="G51" s="99"/>
      <c r="H51" s="93"/>
      <c r="I51" s="79"/>
      <c r="J51" s="78"/>
    </row>
    <row r="52" spans="1:248" ht="14.25" customHeight="1">
      <c r="A52" s="99" t="str">
        <f t="shared" ref="A52" si="9">IF(OR(B52&lt;&gt;"",D52&lt;&gt;""),"["&amp;TEXT($B$2,"##")&amp;"-"&amp;TEXT(ROW()-10,"##")&amp;"]","")</f>
        <v>[Account Management Module-42]</v>
      </c>
      <c r="B52" s="99" t="s">
        <v>85</v>
      </c>
      <c r="C52" s="46" t="s">
        <v>121</v>
      </c>
      <c r="D52" s="99" t="s">
        <v>1053</v>
      </c>
      <c r="E52" s="99" t="s">
        <v>83</v>
      </c>
      <c r="F52" s="99"/>
      <c r="G52" s="99"/>
      <c r="H52" s="93"/>
      <c r="I52" s="9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69"/>
      <c r="BJ52" s="69"/>
      <c r="BK52" s="69"/>
      <c r="BL52" s="69"/>
      <c r="BM52" s="69"/>
      <c r="BN52" s="69"/>
      <c r="BO52" s="69"/>
      <c r="BP52" s="69"/>
      <c r="BQ52" s="69"/>
      <c r="BR52" s="69"/>
      <c r="BS52" s="69"/>
      <c r="BT52" s="69"/>
      <c r="BU52" s="69"/>
      <c r="BV52" s="69"/>
      <c r="BW52" s="69"/>
      <c r="BX52" s="69"/>
      <c r="BY52" s="69"/>
      <c r="BZ52" s="69"/>
      <c r="CA52" s="69"/>
      <c r="CB52" s="69"/>
      <c r="CC52" s="69"/>
      <c r="CD52" s="69"/>
      <c r="CE52" s="69"/>
      <c r="CF52" s="69"/>
      <c r="CG52" s="69"/>
      <c r="CH52" s="69"/>
      <c r="CI52" s="69"/>
      <c r="CJ52" s="69"/>
      <c r="CK52" s="69"/>
      <c r="CL52" s="69"/>
      <c r="CM52" s="69"/>
      <c r="CN52" s="69"/>
      <c r="CO52" s="69"/>
      <c r="CP52" s="69"/>
      <c r="CQ52" s="69"/>
      <c r="CR52" s="69"/>
      <c r="CS52" s="69"/>
      <c r="CT52" s="69"/>
      <c r="CU52" s="69"/>
      <c r="CV52" s="69"/>
      <c r="CW52" s="69"/>
      <c r="CX52" s="69"/>
      <c r="CY52" s="69"/>
      <c r="CZ52" s="69"/>
      <c r="DA52" s="69"/>
      <c r="DB52" s="69"/>
      <c r="DC52" s="69"/>
      <c r="DD52" s="69"/>
      <c r="DE52" s="69"/>
      <c r="DF52" s="69"/>
      <c r="DG52" s="69"/>
      <c r="DH52" s="69"/>
      <c r="DI52" s="69"/>
      <c r="DJ52" s="69"/>
      <c r="DK52" s="69"/>
      <c r="DL52" s="69"/>
      <c r="DM52" s="69"/>
      <c r="DN52" s="69"/>
      <c r="DO52" s="69"/>
      <c r="DP52" s="69"/>
      <c r="DQ52" s="69"/>
      <c r="DR52" s="69"/>
      <c r="DS52" s="69"/>
      <c r="DT52" s="69"/>
      <c r="DU52" s="69"/>
      <c r="DV52" s="69"/>
      <c r="DW52" s="69"/>
      <c r="DX52" s="69"/>
      <c r="DY52" s="69"/>
      <c r="DZ52" s="69"/>
      <c r="EA52" s="69"/>
      <c r="EB52" s="69"/>
      <c r="EC52" s="69"/>
      <c r="ED52" s="69"/>
      <c r="EE52" s="69"/>
      <c r="EF52" s="69"/>
      <c r="EG52" s="69"/>
      <c r="EH52" s="69"/>
      <c r="EI52" s="69"/>
      <c r="EJ52" s="69"/>
      <c r="EK52" s="69"/>
      <c r="EL52" s="69"/>
      <c r="EM52" s="69"/>
      <c r="EN52" s="69"/>
      <c r="EO52" s="69"/>
      <c r="EP52" s="69"/>
      <c r="EQ52" s="69"/>
      <c r="ER52" s="69"/>
      <c r="ES52" s="69"/>
      <c r="ET52" s="69"/>
      <c r="EU52" s="69"/>
      <c r="EV52" s="69"/>
      <c r="EW52" s="69"/>
      <c r="EX52" s="69"/>
      <c r="EY52" s="69"/>
      <c r="EZ52" s="69"/>
      <c r="FA52" s="69"/>
      <c r="FB52" s="69"/>
      <c r="FC52" s="69"/>
      <c r="FD52" s="69"/>
      <c r="FE52" s="69"/>
      <c r="FF52" s="69"/>
      <c r="FG52" s="69"/>
      <c r="FH52" s="69"/>
      <c r="FI52" s="69"/>
      <c r="FJ52" s="69"/>
      <c r="FK52" s="69"/>
      <c r="FL52" s="69"/>
      <c r="FM52" s="69"/>
      <c r="FN52" s="69"/>
      <c r="FO52" s="69"/>
      <c r="FP52" s="69"/>
      <c r="FQ52" s="69"/>
      <c r="FR52" s="69"/>
      <c r="FS52" s="69"/>
      <c r="FT52" s="69"/>
      <c r="FU52" s="69"/>
      <c r="FV52" s="69"/>
      <c r="FW52" s="69"/>
      <c r="FX52" s="69"/>
      <c r="FY52" s="69"/>
      <c r="FZ52" s="69"/>
      <c r="GA52" s="69"/>
      <c r="GB52" s="69"/>
      <c r="GC52" s="69"/>
      <c r="GD52" s="69"/>
      <c r="GE52" s="69"/>
      <c r="GF52" s="69"/>
      <c r="GG52" s="69"/>
      <c r="GH52" s="69"/>
      <c r="GI52" s="69"/>
      <c r="GJ52" s="69"/>
      <c r="GK52" s="69"/>
      <c r="GL52" s="69"/>
      <c r="GM52" s="69"/>
      <c r="GN52" s="69"/>
      <c r="GO52" s="69"/>
      <c r="GP52" s="69"/>
      <c r="GQ52" s="69"/>
      <c r="GR52" s="69"/>
      <c r="GS52" s="69"/>
      <c r="GT52" s="69"/>
      <c r="GU52" s="69"/>
      <c r="GV52" s="69"/>
      <c r="GW52" s="69"/>
      <c r="GX52" s="69"/>
      <c r="GY52" s="69"/>
      <c r="GZ52" s="69"/>
      <c r="HA52" s="69"/>
      <c r="HB52" s="69"/>
      <c r="HC52" s="69"/>
      <c r="HD52" s="69"/>
      <c r="HE52" s="69"/>
      <c r="HF52" s="69"/>
      <c r="HG52" s="69"/>
      <c r="HH52" s="69"/>
      <c r="HI52" s="69"/>
      <c r="HJ52" s="69"/>
      <c r="HK52" s="69"/>
      <c r="HL52" s="69"/>
      <c r="HM52" s="69"/>
      <c r="HN52" s="69"/>
      <c r="HO52" s="69"/>
      <c r="HP52" s="69"/>
      <c r="HQ52" s="69"/>
      <c r="HR52" s="69"/>
      <c r="HS52" s="69"/>
      <c r="HT52" s="69"/>
      <c r="HU52" s="69"/>
      <c r="HV52" s="69"/>
      <c r="HW52" s="69"/>
      <c r="HX52" s="69"/>
      <c r="HY52" s="69"/>
      <c r="HZ52" s="69"/>
      <c r="IA52" s="69"/>
      <c r="IB52" s="69"/>
      <c r="IC52" s="69"/>
      <c r="ID52" s="69"/>
      <c r="IE52" s="69"/>
      <c r="IF52" s="69"/>
      <c r="IG52" s="69"/>
      <c r="IH52" s="69"/>
      <c r="II52" s="69"/>
      <c r="IJ52" s="69"/>
      <c r="IK52" s="69"/>
      <c r="IL52" s="69"/>
      <c r="IM52" s="69"/>
      <c r="IN52" s="69"/>
    </row>
    <row r="53" spans="1:248" ht="14.25" customHeight="1">
      <c r="A53" s="99" t="str">
        <f t="shared" ref="A53:A58" si="10">IF(OR(B53&lt;&gt;"",D53&lt;&gt;""),"["&amp;TEXT($B$2,"##")&amp;"-"&amp;TEXT(ROW()-10,"##")&amp;"]","")</f>
        <v>[Account Management Module-43]</v>
      </c>
      <c r="B53" s="99" t="s">
        <v>1157</v>
      </c>
      <c r="C53" s="99" t="s">
        <v>124</v>
      </c>
      <c r="D53" s="99" t="s">
        <v>1054</v>
      </c>
      <c r="E53" s="99" t="s">
        <v>79</v>
      </c>
      <c r="F53" s="99"/>
      <c r="G53" s="99"/>
      <c r="H53" s="93"/>
      <c r="I53" s="126"/>
      <c r="J53" s="78"/>
    </row>
    <row r="54" spans="1:248" ht="14.25" customHeight="1">
      <c r="A54" s="46" t="str">
        <f t="shared" si="10"/>
        <v>[Account Management Module-44]</v>
      </c>
      <c r="B54" s="99" t="s">
        <v>123</v>
      </c>
      <c r="C54" s="99" t="s">
        <v>125</v>
      </c>
      <c r="D54" s="99" t="s">
        <v>227</v>
      </c>
      <c r="E54" s="99" t="s">
        <v>79</v>
      </c>
      <c r="F54" s="99"/>
      <c r="G54" s="99"/>
      <c r="H54" s="93"/>
      <c r="I54" s="79"/>
      <c r="J54" s="78"/>
    </row>
    <row r="55" spans="1:248" ht="14.25" customHeight="1">
      <c r="A55" s="99" t="str">
        <f t="shared" si="10"/>
        <v>[Account Management Module-45]</v>
      </c>
      <c r="B55" s="99" t="s">
        <v>126</v>
      </c>
      <c r="C55" s="99" t="s">
        <v>127</v>
      </c>
      <c r="D55" s="99" t="s">
        <v>228</v>
      </c>
      <c r="E55" s="99" t="s">
        <v>79</v>
      </c>
      <c r="F55" s="99"/>
      <c r="G55" s="99"/>
      <c r="H55" s="93"/>
      <c r="I55" s="79"/>
      <c r="J55" s="78"/>
    </row>
    <row r="56" spans="1:248" s="8" customFormat="1" ht="14.25" customHeight="1">
      <c r="A56" s="99" t="str">
        <f t="shared" si="10"/>
        <v>[Account Management Module-46]</v>
      </c>
      <c r="B56" s="99" t="s">
        <v>86</v>
      </c>
      <c r="C56" s="46" t="s">
        <v>128</v>
      </c>
      <c r="D56" s="99" t="s">
        <v>122</v>
      </c>
      <c r="E56" s="99" t="s">
        <v>83</v>
      </c>
      <c r="F56" s="99"/>
      <c r="G56" s="99"/>
      <c r="H56" s="93"/>
      <c r="I56" s="79"/>
    </row>
    <row r="57" spans="1:248" s="8" customFormat="1" ht="14.25" customHeight="1">
      <c r="A57" s="99" t="str">
        <f t="shared" si="10"/>
        <v>[Account Management Module-47]</v>
      </c>
      <c r="B57" s="99" t="s">
        <v>87</v>
      </c>
      <c r="C57" s="46" t="s">
        <v>136</v>
      </c>
      <c r="D57" s="127" t="s">
        <v>1056</v>
      </c>
      <c r="E57" s="99" t="s">
        <v>83</v>
      </c>
      <c r="F57" s="99"/>
      <c r="G57" s="99"/>
      <c r="H57" s="93"/>
      <c r="I57" s="79"/>
    </row>
    <row r="58" spans="1:248" s="8" customFormat="1" ht="14.25" customHeight="1">
      <c r="A58" s="99" t="str">
        <f t="shared" si="10"/>
        <v>[Account Management Module-48]</v>
      </c>
      <c r="B58" s="46" t="s">
        <v>88</v>
      </c>
      <c r="C58" s="46" t="s">
        <v>137</v>
      </c>
      <c r="D58" s="127" t="s">
        <v>1055</v>
      </c>
      <c r="E58" s="99" t="s">
        <v>83</v>
      </c>
      <c r="F58" s="99"/>
      <c r="G58" s="99"/>
      <c r="H58" s="93"/>
      <c r="I58" s="79"/>
    </row>
    <row r="59" spans="1:248" s="8" customFormat="1" ht="14.25" customHeight="1">
      <c r="A59" s="99" t="str">
        <f t="shared" ref="A59" si="11">IF(OR(B59&lt;&gt;"",D59&lt;&gt;""),"["&amp;TEXT($B$2,"##")&amp;"-"&amp;TEXT(ROW()-10,"##")&amp;"]","")</f>
        <v>[Account Management Module-49]</v>
      </c>
      <c r="B59" s="99" t="s">
        <v>135</v>
      </c>
      <c r="C59" s="46" t="s">
        <v>134</v>
      </c>
      <c r="D59" s="127" t="s">
        <v>229</v>
      </c>
      <c r="E59" s="99" t="s">
        <v>83</v>
      </c>
      <c r="F59" s="99"/>
      <c r="G59" s="99"/>
      <c r="H59" s="93"/>
      <c r="I59" s="79"/>
    </row>
    <row r="60" spans="1:248" ht="14.25" customHeight="1">
      <c r="A60" s="43"/>
      <c r="B60" s="43" t="s">
        <v>81</v>
      </c>
      <c r="C60" s="44"/>
      <c r="D60" s="44"/>
      <c r="E60" s="44"/>
      <c r="F60" s="44"/>
      <c r="G60" s="44"/>
      <c r="H60" s="44"/>
      <c r="I60" s="186"/>
      <c r="J60" s="78"/>
    </row>
    <row r="61" spans="1:248" ht="14.25" customHeight="1">
      <c r="A61" s="99" t="str">
        <f t="shared" si="0"/>
        <v>[Account Management Module-51]</v>
      </c>
      <c r="B61" s="99" t="s">
        <v>82</v>
      </c>
      <c r="C61" s="99" t="s">
        <v>111</v>
      </c>
      <c r="D61" s="99" t="s">
        <v>1061</v>
      </c>
      <c r="E61" s="99" t="s">
        <v>83</v>
      </c>
      <c r="F61" s="99"/>
      <c r="G61" s="99"/>
      <c r="H61" s="93"/>
      <c r="I61" s="79"/>
      <c r="J61" s="78"/>
    </row>
    <row r="62" spans="1:248" ht="14.25" customHeight="1">
      <c r="A62" s="99" t="str">
        <f t="shared" ref="A62:A68" si="12">IF(OR(B62&lt;&gt;"",D62&lt;&gt;""),"["&amp;TEXT($B$2,"##")&amp;"-"&amp;TEXT(ROW()-10,"##")&amp;"]","")</f>
        <v>[Account Management Module-52]</v>
      </c>
      <c r="B62" s="99" t="s">
        <v>84</v>
      </c>
      <c r="C62" s="99" t="s">
        <v>111</v>
      </c>
      <c r="D62" s="99" t="s">
        <v>1060</v>
      </c>
      <c r="E62" s="99" t="s">
        <v>83</v>
      </c>
      <c r="F62" s="99"/>
      <c r="G62" s="99"/>
      <c r="H62" s="93"/>
      <c r="I62" s="79"/>
      <c r="J62" s="78"/>
    </row>
    <row r="63" spans="1:248" ht="14.25" customHeight="1">
      <c r="A63" s="99" t="str">
        <f t="shared" si="12"/>
        <v>[Account Management Module-53]</v>
      </c>
      <c r="B63" s="99" t="s">
        <v>132</v>
      </c>
      <c r="C63" s="99" t="s">
        <v>133</v>
      </c>
      <c r="D63" s="99" t="s">
        <v>1057</v>
      </c>
      <c r="E63" s="99" t="s">
        <v>83</v>
      </c>
      <c r="F63" s="99"/>
      <c r="G63" s="99"/>
      <c r="H63" s="93"/>
      <c r="I63" s="79"/>
      <c r="J63" s="78"/>
    </row>
    <row r="64" spans="1:248" ht="14.25" customHeight="1">
      <c r="A64" s="99" t="str">
        <f t="shared" si="12"/>
        <v>[Account Management Module-54]</v>
      </c>
      <c r="B64" s="99" t="s">
        <v>1059</v>
      </c>
      <c r="C64" s="99" t="s">
        <v>1058</v>
      </c>
      <c r="D64" s="99" t="s">
        <v>230</v>
      </c>
      <c r="E64" s="99"/>
      <c r="F64" s="99"/>
      <c r="G64" s="99"/>
      <c r="H64" s="93"/>
      <c r="I64" s="79"/>
      <c r="J64" s="78"/>
    </row>
    <row r="65" spans="1:10" ht="14.25" customHeight="1">
      <c r="A65" s="99" t="str">
        <f t="shared" si="12"/>
        <v>[Account Management Module-55]</v>
      </c>
      <c r="B65" s="99" t="s">
        <v>231</v>
      </c>
      <c r="C65" s="99" t="s">
        <v>232</v>
      </c>
      <c r="D65" s="99" t="s">
        <v>1064</v>
      </c>
      <c r="E65" s="99" t="s">
        <v>83</v>
      </c>
      <c r="F65" s="99"/>
      <c r="G65" s="99"/>
      <c r="H65" s="93"/>
      <c r="I65" s="99"/>
      <c r="J65" s="78"/>
    </row>
    <row r="66" spans="1:10" ht="14.25" customHeight="1">
      <c r="A66" s="99" t="str">
        <f t="shared" si="12"/>
        <v>[Account Management Module-56]</v>
      </c>
      <c r="B66" s="99" t="s">
        <v>138</v>
      </c>
      <c r="C66" s="99" t="s">
        <v>139</v>
      </c>
      <c r="D66" s="99" t="s">
        <v>140</v>
      </c>
      <c r="E66" s="99" t="s">
        <v>83</v>
      </c>
      <c r="F66" s="99"/>
      <c r="G66" s="99"/>
      <c r="H66" s="93"/>
      <c r="I66" s="99"/>
      <c r="J66" s="78"/>
    </row>
    <row r="67" spans="1:10" ht="14.25" customHeight="1">
      <c r="A67" s="99" t="str">
        <f t="shared" si="12"/>
        <v>[Account Management Module-57]</v>
      </c>
      <c r="B67" s="99" t="s">
        <v>141</v>
      </c>
      <c r="C67" s="99" t="s">
        <v>143</v>
      </c>
      <c r="D67" s="99" t="s">
        <v>233</v>
      </c>
      <c r="E67" s="99" t="s">
        <v>83</v>
      </c>
      <c r="F67" s="99"/>
      <c r="G67" s="99"/>
      <c r="H67" s="93"/>
      <c r="I67" s="99"/>
      <c r="J67" s="78"/>
    </row>
    <row r="68" spans="1:10" ht="14.25" customHeight="1">
      <c r="A68" s="99" t="str">
        <f t="shared" si="12"/>
        <v>[Account Management Module-58]</v>
      </c>
      <c r="B68" s="99" t="s">
        <v>142</v>
      </c>
      <c r="C68" s="99" t="s">
        <v>144</v>
      </c>
      <c r="D68" s="99" t="s">
        <v>233</v>
      </c>
      <c r="E68" s="99" t="s">
        <v>83</v>
      </c>
      <c r="F68" s="99"/>
      <c r="G68" s="99"/>
      <c r="H68" s="93"/>
      <c r="I68" s="99"/>
      <c r="J68" s="78"/>
    </row>
    <row r="69" spans="1:10" ht="14.25" customHeight="1">
      <c r="A69" s="99" t="str">
        <f t="shared" si="0"/>
        <v>[Account Management Module-59]</v>
      </c>
      <c r="B69" s="99" t="s">
        <v>135</v>
      </c>
      <c r="C69" s="46" t="s">
        <v>134</v>
      </c>
      <c r="D69" s="127" t="s">
        <v>229</v>
      </c>
      <c r="E69" s="99" t="s">
        <v>83</v>
      </c>
      <c r="F69" s="99"/>
      <c r="G69" s="99"/>
      <c r="H69" s="93"/>
      <c r="I69" s="79"/>
      <c r="J69" s="78"/>
    </row>
    <row r="70" spans="1:10" ht="14.25" customHeight="1">
      <c r="A70" s="43"/>
      <c r="B70" s="43" t="s">
        <v>89</v>
      </c>
      <c r="C70" s="44"/>
      <c r="D70" s="44"/>
      <c r="E70" s="44"/>
      <c r="F70" s="44"/>
      <c r="G70" s="44"/>
      <c r="H70" s="44"/>
      <c r="I70" s="186"/>
      <c r="J70" s="78"/>
    </row>
    <row r="71" spans="1:10" ht="14.25" customHeight="1">
      <c r="A71" s="99" t="str">
        <f t="shared" ref="A71:A76" si="13">IF(OR(B71&lt;&gt;"",D71&lt;&gt;""),"["&amp;TEXT($B$2,"##")&amp;"-"&amp;TEXT(ROW()-10,"##")&amp;"]","")</f>
        <v>[Account Management Module-61]</v>
      </c>
      <c r="B71" s="99" t="s">
        <v>90</v>
      </c>
      <c r="C71" s="99" t="s">
        <v>146</v>
      </c>
      <c r="D71" s="99" t="s">
        <v>235</v>
      </c>
      <c r="E71" s="99" t="s">
        <v>91</v>
      </c>
      <c r="F71" s="99"/>
      <c r="G71" s="99"/>
      <c r="H71" s="93"/>
      <c r="I71" s="79"/>
      <c r="J71" s="78"/>
    </row>
    <row r="72" spans="1:10" ht="14.25" customHeight="1">
      <c r="A72" s="99" t="str">
        <f t="shared" si="13"/>
        <v>[Account Management Module-62]</v>
      </c>
      <c r="B72" s="99" t="s">
        <v>92</v>
      </c>
      <c r="C72" s="99" t="s">
        <v>146</v>
      </c>
      <c r="D72" s="99" t="s">
        <v>235</v>
      </c>
      <c r="E72" s="99" t="s">
        <v>91</v>
      </c>
      <c r="F72" s="99"/>
      <c r="G72" s="99"/>
      <c r="H72" s="93"/>
      <c r="I72" s="79"/>
      <c r="J72" s="78"/>
    </row>
    <row r="73" spans="1:10" ht="14.25" customHeight="1">
      <c r="A73" s="99" t="str">
        <f t="shared" si="13"/>
        <v>[Account Management Module-63]</v>
      </c>
      <c r="B73" s="99" t="s">
        <v>145</v>
      </c>
      <c r="C73" s="99" t="s">
        <v>147</v>
      </c>
      <c r="D73" s="99" t="s">
        <v>234</v>
      </c>
      <c r="E73" s="99" t="s">
        <v>93</v>
      </c>
      <c r="F73" s="99"/>
      <c r="G73" s="99"/>
      <c r="H73" s="93"/>
      <c r="I73" s="79"/>
      <c r="J73" s="78"/>
    </row>
    <row r="74" spans="1:10" ht="14.25" customHeight="1">
      <c r="A74" s="99" t="str">
        <f t="shared" si="13"/>
        <v>[Account Management Module-64]</v>
      </c>
      <c r="B74" s="128" t="s">
        <v>236</v>
      </c>
      <c r="C74" s="99" t="s">
        <v>148</v>
      </c>
      <c r="D74" s="127" t="s">
        <v>237</v>
      </c>
      <c r="E74" s="99" t="s">
        <v>93</v>
      </c>
      <c r="F74" s="99"/>
      <c r="G74" s="99"/>
      <c r="H74" s="93"/>
      <c r="I74" s="79"/>
      <c r="J74" s="78"/>
    </row>
    <row r="75" spans="1:10" ht="14.25" customHeight="1">
      <c r="A75" s="99" t="str">
        <f t="shared" si="13"/>
        <v>[Account Management Module-65]</v>
      </c>
      <c r="B75" s="128" t="s">
        <v>239</v>
      </c>
      <c r="C75" s="99" t="s">
        <v>1065</v>
      </c>
      <c r="D75" s="127" t="s">
        <v>238</v>
      </c>
      <c r="E75" s="99" t="s">
        <v>93</v>
      </c>
      <c r="F75" s="99"/>
      <c r="G75" s="99"/>
      <c r="H75" s="93"/>
      <c r="I75" s="79"/>
      <c r="J75" s="78"/>
    </row>
    <row r="76" spans="1:10" ht="14.25" customHeight="1">
      <c r="A76" s="99" t="str">
        <f t="shared" si="13"/>
        <v>[Account Management Module-66]</v>
      </c>
      <c r="B76" s="99" t="s">
        <v>94</v>
      </c>
      <c r="C76" s="99" t="s">
        <v>149</v>
      </c>
      <c r="D76" s="99" t="s">
        <v>1067</v>
      </c>
      <c r="E76" s="99" t="s">
        <v>93</v>
      </c>
      <c r="F76" s="99"/>
      <c r="G76" s="99"/>
      <c r="H76" s="93"/>
      <c r="I76" s="79"/>
      <c r="J76" s="78"/>
    </row>
    <row r="77" spans="1:10" ht="59.25" customHeight="1">
      <c r="H77" s="78"/>
      <c r="J77" s="78"/>
    </row>
    <row r="78" spans="1:10">
      <c r="H78" s="78"/>
      <c r="J78" s="78"/>
    </row>
    <row r="79" spans="1:10">
      <c r="H79" s="78"/>
      <c r="J79" s="78"/>
    </row>
    <row r="80" spans="1:10">
      <c r="H80" s="78"/>
      <c r="J80" s="78"/>
    </row>
    <row r="81" spans="8:10">
      <c r="H81" s="78"/>
      <c r="J81" s="78"/>
    </row>
    <row r="82" spans="8:10">
      <c r="H82" s="78"/>
      <c r="J82" s="78"/>
    </row>
    <row r="83" spans="8:10">
      <c r="H83" s="78"/>
      <c r="J83" s="78"/>
    </row>
    <row r="84" spans="8:10">
      <c r="H84" s="78"/>
      <c r="J84" s="78"/>
    </row>
  </sheetData>
  <mergeCells count="5">
    <mergeCell ref="B2:G2"/>
    <mergeCell ref="B3:G3"/>
    <mergeCell ref="B4:G4"/>
    <mergeCell ref="E5:G5"/>
    <mergeCell ref="E6:G6"/>
  </mergeCells>
  <dataValidations count="1">
    <dataValidation type="list" allowBlank="1" showErrorMessage="1" sqref="F29:G45 F47:G59 F12:G23 F25:G27 F71:G76 F61:G69">
      <formula1>$J$2:$J$6</formula1>
      <formula2>0</formula2>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7"/>
  <sheetViews>
    <sheetView zoomScale="70" zoomScaleNormal="70" workbookViewId="0">
      <selection activeCell="A36" sqref="A36"/>
    </sheetView>
  </sheetViews>
  <sheetFormatPr defaultRowHeight="12.75"/>
  <cols>
    <col min="1" max="1" width="21" style="78" customWidth="1"/>
    <col min="2" max="2" width="34.25" style="78" customWidth="1"/>
    <col min="3" max="3" width="34.375" style="78" customWidth="1"/>
    <col min="4" max="4" width="42.25" style="78" customWidth="1"/>
    <col min="5" max="5" width="16.5" style="78" customWidth="1"/>
    <col min="6" max="7" width="11.25" style="78" customWidth="1"/>
    <col min="8" max="8" width="9" style="81"/>
    <col min="9" max="9" width="16.25" style="78" customWidth="1"/>
    <col min="10" max="10" width="9.375" style="80" hidden="1" customWidth="1"/>
    <col min="11" max="11" width="9" style="78" customWidth="1"/>
    <col min="12" max="16" width="9" style="78"/>
    <col min="17" max="17" width="0" style="78" hidden="1" customWidth="1"/>
    <col min="18" max="16384" width="9" style="78"/>
  </cols>
  <sheetData>
    <row r="1" spans="1:257" ht="13.5" thickBot="1">
      <c r="A1" s="98" t="s">
        <v>11</v>
      </c>
      <c r="B1" s="67"/>
      <c r="C1" s="67"/>
      <c r="D1" s="67"/>
      <c r="E1" s="67"/>
      <c r="F1" s="67"/>
      <c r="G1" s="67"/>
      <c r="H1" s="68"/>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row>
    <row r="2" spans="1:257" ht="14.25" customHeight="1">
      <c r="A2" s="240" t="s">
        <v>1226</v>
      </c>
      <c r="B2" s="201" t="s">
        <v>243</v>
      </c>
      <c r="C2" s="202"/>
      <c r="D2" s="202"/>
      <c r="E2" s="202"/>
      <c r="F2" s="202"/>
      <c r="G2" s="203"/>
      <c r="H2" s="70"/>
      <c r="I2" s="69"/>
      <c r="J2" s="69" t="s">
        <v>1</v>
      </c>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row>
    <row r="3" spans="1:257" ht="14.25" customHeight="1">
      <c r="A3" s="240" t="s">
        <v>1227</v>
      </c>
      <c r="B3" s="204" t="s">
        <v>37</v>
      </c>
      <c r="C3" s="205"/>
      <c r="D3" s="205"/>
      <c r="E3" s="205"/>
      <c r="F3" s="205"/>
      <c r="G3" s="206"/>
      <c r="H3" s="70"/>
      <c r="I3" s="69"/>
      <c r="J3" s="69" t="s">
        <v>2</v>
      </c>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row>
    <row r="4" spans="1:257" ht="14.25" customHeight="1">
      <c r="A4" s="240" t="s">
        <v>1228</v>
      </c>
      <c r="B4" s="204" t="s">
        <v>33</v>
      </c>
      <c r="C4" s="205"/>
      <c r="D4" s="205"/>
      <c r="E4" s="205"/>
      <c r="F4" s="205"/>
      <c r="G4" s="206"/>
      <c r="H4" s="70"/>
      <c r="I4" s="69"/>
      <c r="J4" s="71"/>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row>
    <row r="5" spans="1:257" ht="14.25" customHeight="1">
      <c r="A5" s="240" t="s">
        <v>1229</v>
      </c>
      <c r="B5" s="241" t="s">
        <v>1215</v>
      </c>
      <c r="C5" s="241" t="s">
        <v>1230</v>
      </c>
      <c r="D5" s="242" t="s">
        <v>4</v>
      </c>
      <c r="E5" s="243" t="s">
        <v>1231</v>
      </c>
      <c r="F5" s="207"/>
      <c r="G5" s="208"/>
      <c r="H5" s="72"/>
      <c r="I5" s="69"/>
      <c r="J5" s="69" t="s">
        <v>5</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row>
    <row r="6" spans="1:257" ht="14.25" customHeight="1" thickBot="1">
      <c r="A6" s="74">
        <f>COUNTIF(F12:G159,"Pass")</f>
        <v>0</v>
      </c>
      <c r="B6" s="75">
        <f>COUNTIF(F12:G159,"Fail")</f>
        <v>0</v>
      </c>
      <c r="C6" s="75">
        <f>E6-D6-B6-A6</f>
        <v>228</v>
      </c>
      <c r="D6" s="76">
        <f>COUNTIF(F12:G159,"N/A")</f>
        <v>0</v>
      </c>
      <c r="E6" s="209">
        <f>COUNTA(A12:A159)*2</f>
        <v>228</v>
      </c>
      <c r="F6" s="210"/>
      <c r="G6" s="211"/>
      <c r="H6" s="72"/>
      <c r="I6" s="69"/>
      <c r="J6" s="69" t="s">
        <v>4</v>
      </c>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row>
    <row r="7" spans="1:257" ht="14.25" customHeight="1">
      <c r="A7" s="173"/>
      <c r="B7" s="173"/>
      <c r="C7" s="173"/>
      <c r="D7" s="173"/>
      <c r="E7" s="174"/>
      <c r="F7" s="174"/>
      <c r="G7" s="174"/>
      <c r="H7" s="72"/>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row>
    <row r="8" spans="1:257" ht="14.25" customHeight="1">
      <c r="A8" s="173"/>
      <c r="B8" s="173"/>
      <c r="C8" s="173"/>
      <c r="D8" s="173"/>
      <c r="E8" s="174"/>
      <c r="F8" s="174"/>
      <c r="G8" s="174"/>
      <c r="H8" s="72"/>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row>
    <row r="9" spans="1:257" ht="14.25" customHeight="1">
      <c r="A9" s="69"/>
      <c r="B9" s="69"/>
      <c r="C9" s="69"/>
      <c r="D9" s="77"/>
      <c r="E9" s="77"/>
      <c r="F9" s="77"/>
      <c r="G9" s="77"/>
      <c r="H9" s="72"/>
      <c r="I9" s="72"/>
      <c r="J9" s="73"/>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39" customHeight="1">
      <c r="A10" s="41" t="s">
        <v>6</v>
      </c>
      <c r="B10" s="244" t="s">
        <v>1232</v>
      </c>
      <c r="C10" s="244" t="s">
        <v>1233</v>
      </c>
      <c r="D10" s="244" t="s">
        <v>1234</v>
      </c>
      <c r="E10" s="42" t="s">
        <v>1235</v>
      </c>
      <c r="F10" s="42" t="s">
        <v>534</v>
      </c>
      <c r="G10" s="42" t="s">
        <v>533</v>
      </c>
      <c r="H10" s="245" t="s">
        <v>1236</v>
      </c>
      <c r="I10" s="244" t="s">
        <v>1237</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row>
    <row r="11" spans="1:257" ht="14.25" customHeight="1">
      <c r="A11" s="43"/>
      <c r="B11" s="43" t="s">
        <v>244</v>
      </c>
      <c r="C11" s="44"/>
      <c r="D11" s="44"/>
      <c r="E11" s="44"/>
      <c r="F11" s="44"/>
      <c r="G11" s="44"/>
      <c r="H11" s="44"/>
      <c r="I11" s="45"/>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row>
    <row r="12" spans="1:257" ht="14.25" customHeight="1">
      <c r="A12" s="46" t="str">
        <f>IF(OR(B12&lt;&gt;"",D12&lt;E11&gt;""),"["&amp;TEXT($B$2,"##")&amp;"-"&amp;TEXT(ROW()-10,"##")&amp;"]","")</f>
        <v>[Create Edit Project-2]</v>
      </c>
      <c r="B12" s="86" t="s">
        <v>246</v>
      </c>
      <c r="C12" s="99" t="s">
        <v>263</v>
      </c>
      <c r="D12" s="84" t="s">
        <v>247</v>
      </c>
      <c r="E12" s="89"/>
      <c r="F12" s="84"/>
      <c r="G12" s="84"/>
      <c r="H12" s="90"/>
      <c r="I12" s="91"/>
      <c r="J12" s="78"/>
    </row>
    <row r="13" spans="1:257" ht="14.25" customHeight="1">
      <c r="A13" s="139" t="str">
        <f t="shared" ref="A13:A23" si="0">IF(OR(B13&lt;&gt;"",D13&lt;E12&gt;""),"["&amp;TEXT($B$2,"##")&amp;"-"&amp;TEXT(ROW()-10,"##")&amp;"]","")</f>
        <v>[Create Edit Project-3]</v>
      </c>
      <c r="B13" s="140" t="s">
        <v>248</v>
      </c>
      <c r="C13" s="143" t="s">
        <v>263</v>
      </c>
      <c r="D13" s="86" t="s">
        <v>247</v>
      </c>
      <c r="E13" s="92"/>
      <c r="F13" s="84"/>
      <c r="G13" s="84"/>
      <c r="H13" s="90"/>
      <c r="I13" s="91"/>
      <c r="J13" s="78"/>
    </row>
    <row r="14" spans="1:257" ht="14.25" customHeight="1">
      <c r="A14" s="85" t="str">
        <f t="shared" si="0"/>
        <v>[Create Edit Project-4]</v>
      </c>
      <c r="B14" s="86" t="s">
        <v>249</v>
      </c>
      <c r="C14" s="144" t="s">
        <v>264</v>
      </c>
      <c r="D14" s="86" t="s">
        <v>250</v>
      </c>
      <c r="E14" s="92"/>
      <c r="F14" s="84"/>
      <c r="G14" s="84"/>
      <c r="H14" s="90"/>
      <c r="I14" s="94"/>
      <c r="J14" s="78"/>
    </row>
    <row r="15" spans="1:257" ht="14.25" customHeight="1">
      <c r="A15" s="85" t="str">
        <f t="shared" si="0"/>
        <v>[Create Edit Project-5]</v>
      </c>
      <c r="B15" s="99" t="s">
        <v>298</v>
      </c>
      <c r="C15" s="144" t="s">
        <v>260</v>
      </c>
      <c r="D15" s="86" t="s">
        <v>271</v>
      </c>
      <c r="E15" s="92"/>
      <c r="F15" s="84"/>
      <c r="G15" s="84"/>
      <c r="H15" s="90"/>
      <c r="I15" s="94"/>
      <c r="J15" s="78"/>
    </row>
    <row r="16" spans="1:257" ht="14.25" customHeight="1">
      <c r="A16" s="85" t="str">
        <f t="shared" si="0"/>
        <v>[Create Edit Project-6]</v>
      </c>
      <c r="B16" s="99" t="s">
        <v>297</v>
      </c>
      <c r="C16" s="144" t="s">
        <v>260</v>
      </c>
      <c r="D16" s="86" t="s">
        <v>271</v>
      </c>
      <c r="E16" s="92"/>
      <c r="F16" s="84"/>
      <c r="G16" s="84"/>
      <c r="H16" s="90"/>
      <c r="I16" s="94"/>
      <c r="J16" s="78"/>
    </row>
    <row r="17" spans="1:10" ht="14.25" customHeight="1">
      <c r="A17" s="85" t="str">
        <f t="shared" si="0"/>
        <v>[Create Edit Project-7]</v>
      </c>
      <c r="B17" s="99" t="s">
        <v>1071</v>
      </c>
      <c r="C17" s="144" t="s">
        <v>261</v>
      </c>
      <c r="D17" s="86" t="s">
        <v>439</v>
      </c>
      <c r="E17" s="92"/>
      <c r="F17" s="84"/>
      <c r="G17" s="84"/>
      <c r="H17" s="90"/>
      <c r="I17" s="94"/>
      <c r="J17" s="78"/>
    </row>
    <row r="18" spans="1:10" ht="14.25" customHeight="1">
      <c r="A18" s="85" t="str">
        <f t="shared" si="0"/>
        <v>[Create Edit Project-8]</v>
      </c>
      <c r="B18" s="99" t="s">
        <v>290</v>
      </c>
      <c r="C18" s="144" t="s">
        <v>262</v>
      </c>
      <c r="D18" s="86" t="s">
        <v>259</v>
      </c>
      <c r="E18" s="92"/>
      <c r="F18" s="84"/>
      <c r="G18" s="84"/>
      <c r="H18" s="90"/>
      <c r="I18" s="94"/>
      <c r="J18" s="78"/>
    </row>
    <row r="19" spans="1:10" ht="14.25" customHeight="1">
      <c r="A19" s="85" t="str">
        <f t="shared" si="0"/>
        <v>[Create Edit Project-9]</v>
      </c>
      <c r="B19" s="99" t="s">
        <v>291</v>
      </c>
      <c r="C19" s="144" t="s">
        <v>265</v>
      </c>
      <c r="D19" s="86" t="s">
        <v>1072</v>
      </c>
      <c r="E19" s="92"/>
      <c r="F19" s="84"/>
      <c r="G19" s="84"/>
      <c r="H19" s="90"/>
      <c r="I19" s="94"/>
      <c r="J19" s="78"/>
    </row>
    <row r="20" spans="1:10" ht="14.25" customHeight="1">
      <c r="A20" s="85" t="str">
        <f t="shared" si="0"/>
        <v>[Create Edit Project-10]</v>
      </c>
      <c r="B20" s="99" t="s">
        <v>254</v>
      </c>
      <c r="C20" s="144" t="s">
        <v>266</v>
      </c>
      <c r="D20" s="86" t="s">
        <v>270</v>
      </c>
      <c r="E20" s="92"/>
      <c r="F20" s="84"/>
      <c r="G20" s="84"/>
      <c r="H20" s="90"/>
      <c r="I20" s="94"/>
      <c r="J20" s="78"/>
    </row>
    <row r="21" spans="1:10" ht="14.25" customHeight="1">
      <c r="A21" s="85" t="str">
        <f t="shared" si="0"/>
        <v>[Create Edit Project-11]</v>
      </c>
      <c r="B21" s="99" t="s">
        <v>257</v>
      </c>
      <c r="C21" s="144" t="s">
        <v>267</v>
      </c>
      <c r="D21" s="86" t="s">
        <v>269</v>
      </c>
      <c r="E21" s="92"/>
      <c r="F21" s="84"/>
      <c r="G21" s="84"/>
      <c r="H21" s="90"/>
      <c r="I21" s="94"/>
      <c r="J21" s="78"/>
    </row>
    <row r="22" spans="1:10" ht="14.25" customHeight="1">
      <c r="A22" s="85" t="str">
        <f t="shared" si="0"/>
        <v>[Create Edit Project-12]</v>
      </c>
      <c r="B22" s="99" t="s">
        <v>258</v>
      </c>
      <c r="C22" s="144" t="s">
        <v>268</v>
      </c>
      <c r="D22" s="86" t="s">
        <v>1190</v>
      </c>
      <c r="E22" s="92"/>
      <c r="F22" s="84"/>
      <c r="G22" s="84"/>
      <c r="H22" s="90"/>
      <c r="I22" s="94"/>
      <c r="J22" s="78"/>
    </row>
    <row r="23" spans="1:10" ht="14.25" customHeight="1">
      <c r="A23" s="85" t="str">
        <f t="shared" si="0"/>
        <v>[Create Edit Project-13]</v>
      </c>
      <c r="B23" s="99" t="s">
        <v>272</v>
      </c>
      <c r="C23" s="144" t="s">
        <v>287</v>
      </c>
      <c r="D23" s="145" t="s">
        <v>274</v>
      </c>
      <c r="E23" s="92"/>
      <c r="F23" s="84"/>
      <c r="G23" s="84"/>
      <c r="H23" s="90"/>
      <c r="I23" s="94"/>
      <c r="J23" s="78"/>
    </row>
    <row r="24" spans="1:10" ht="14.25" customHeight="1">
      <c r="A24" s="141"/>
      <c r="B24" s="141" t="s">
        <v>245</v>
      </c>
      <c r="C24" s="142"/>
      <c r="D24" s="146"/>
      <c r="E24" s="146"/>
      <c r="F24" s="146"/>
      <c r="G24" s="146"/>
      <c r="H24" s="146"/>
      <c r="I24" s="146"/>
      <c r="J24" s="78"/>
    </row>
    <row r="25" spans="1:10" ht="14.25" customHeight="1">
      <c r="A25" s="46" t="str">
        <f>IF(OR(B25&lt;&gt;"",D25&lt;F24&gt;""),"["&amp;TEXT($B$2,"##")&amp;"-"&amp;TEXT(ROW()-10,"##")&amp;"]","")</f>
        <v>[Create Edit Project-15]</v>
      </c>
      <c r="B25" s="86" t="s">
        <v>275</v>
      </c>
      <c r="C25" s="144" t="s">
        <v>287</v>
      </c>
      <c r="D25" s="86" t="s">
        <v>1073</v>
      </c>
      <c r="E25" s="92"/>
      <c r="F25" s="84"/>
      <c r="G25" s="84"/>
      <c r="H25" s="175"/>
      <c r="I25" s="147"/>
      <c r="J25" s="78"/>
    </row>
    <row r="26" spans="1:10" ht="14.25" customHeight="1">
      <c r="A26" s="139" t="str">
        <f t="shared" ref="A26" si="1">IF(OR(B26&lt;&gt;"",D26&lt;E25&gt;""),"["&amp;TEXT($B$2,"##")&amp;"-"&amp;TEXT(ROW()-10,"##")&amp;"]","")</f>
        <v>[Create Edit Project-16]</v>
      </c>
      <c r="B26" s="86" t="s">
        <v>276</v>
      </c>
      <c r="C26" s="144" t="s">
        <v>273</v>
      </c>
      <c r="D26" s="86" t="s">
        <v>1073</v>
      </c>
      <c r="E26" s="147"/>
      <c r="F26" s="84"/>
      <c r="G26" s="84"/>
      <c r="H26" s="175"/>
      <c r="I26" s="147"/>
      <c r="J26" s="78"/>
    </row>
    <row r="27" spans="1:10" ht="14.25" customHeight="1">
      <c r="A27" s="46" t="str">
        <f>IF(OR(B27&lt;&gt;"",D27&lt;F24&gt;""),"["&amp;TEXT($B$2,"##")&amp;"-"&amp;TEXT(ROW()-10,"##")&amp;"]","")</f>
        <v>[Create Edit Project-17]</v>
      </c>
      <c r="B27" s="86" t="s">
        <v>282</v>
      </c>
      <c r="C27" s="144" t="s">
        <v>284</v>
      </c>
      <c r="D27" s="86" t="s">
        <v>1074</v>
      </c>
      <c r="E27" s="147"/>
      <c r="F27" s="84"/>
      <c r="G27" s="84"/>
      <c r="H27" s="175"/>
      <c r="I27" s="147"/>
      <c r="J27" s="78"/>
    </row>
    <row r="28" spans="1:10" ht="14.25" customHeight="1">
      <c r="A28" s="46" t="str">
        <f>IF(OR(B28&lt;&gt;"",D28&lt;E25&gt;""),"["&amp;TEXT($B$2,"##")&amp;"-"&amp;TEXT(ROW()-10,"##")&amp;"]","")</f>
        <v>[Create Edit Project-18]</v>
      </c>
      <c r="B28" s="86" t="s">
        <v>283</v>
      </c>
      <c r="C28" s="144" t="s">
        <v>285</v>
      </c>
      <c r="D28" s="86" t="s">
        <v>1074</v>
      </c>
      <c r="E28" s="147"/>
      <c r="F28" s="84"/>
      <c r="G28" s="84"/>
      <c r="H28" s="175"/>
      <c r="I28" s="147"/>
      <c r="J28" s="78"/>
    </row>
    <row r="29" spans="1:10" ht="14.25" customHeight="1">
      <c r="A29" s="46" t="str">
        <f>IF(OR(B29&lt;&gt;"",D29&lt;E26&gt;""),"["&amp;TEXT($B$2,"##")&amp;"-"&amp;TEXT(ROW()-10,"##")&amp;"]","")</f>
        <v>[Create Edit Project-19]</v>
      </c>
      <c r="B29" s="86" t="s">
        <v>277</v>
      </c>
      <c r="C29" s="144" t="s">
        <v>280</v>
      </c>
      <c r="D29" s="86" t="s">
        <v>281</v>
      </c>
      <c r="E29" s="147"/>
      <c r="F29" s="84"/>
      <c r="G29" s="84"/>
      <c r="H29" s="175"/>
      <c r="I29" s="147"/>
      <c r="J29" s="78"/>
    </row>
    <row r="30" spans="1:10" ht="14.25" customHeight="1">
      <c r="A30" s="139" t="str">
        <f t="shared" ref="A30:A53" si="2">IF(OR(B30&lt;&gt;"",D30&lt;E29&gt;""),"["&amp;TEXT($B$2,"##")&amp;"-"&amp;TEXT(ROW()-10,"##")&amp;"]","")</f>
        <v>[Create Edit Project-20]</v>
      </c>
      <c r="B30" s="86" t="s">
        <v>279</v>
      </c>
      <c r="C30" s="144" t="s">
        <v>278</v>
      </c>
      <c r="D30" s="86" t="s">
        <v>281</v>
      </c>
      <c r="E30" s="147"/>
      <c r="F30" s="84"/>
      <c r="G30" s="86"/>
      <c r="H30" s="175"/>
      <c r="I30" s="147"/>
      <c r="J30" s="78"/>
    </row>
    <row r="31" spans="1:10" ht="14.25" customHeight="1">
      <c r="A31" s="139" t="str">
        <f t="shared" si="2"/>
        <v>[Create Edit Project-21]</v>
      </c>
      <c r="B31" s="86" t="s">
        <v>286</v>
      </c>
      <c r="C31" s="144" t="s">
        <v>288</v>
      </c>
      <c r="D31" s="86" t="s">
        <v>289</v>
      </c>
      <c r="E31" s="147"/>
      <c r="F31" s="84"/>
      <c r="G31" s="84"/>
      <c r="H31" s="175"/>
      <c r="I31" s="147"/>
      <c r="J31" s="78"/>
    </row>
    <row r="32" spans="1:10" ht="14.25" customHeight="1">
      <c r="A32" s="139" t="str">
        <f t="shared" si="2"/>
        <v>[Create Edit Project-22]</v>
      </c>
      <c r="B32" s="86" t="s">
        <v>286</v>
      </c>
      <c r="C32" s="144" t="s">
        <v>288</v>
      </c>
      <c r="D32" s="86" t="s">
        <v>289</v>
      </c>
      <c r="E32" s="147"/>
      <c r="F32" s="84"/>
      <c r="G32" s="84"/>
      <c r="H32" s="175"/>
      <c r="I32" s="147"/>
      <c r="J32" s="78"/>
    </row>
    <row r="33" spans="1:10" ht="14.25" customHeight="1">
      <c r="A33" s="85" t="str">
        <f t="shared" si="2"/>
        <v>[Create Edit Project-23]</v>
      </c>
      <c r="B33" s="99" t="s">
        <v>292</v>
      </c>
      <c r="C33" s="144" t="s">
        <v>293</v>
      </c>
      <c r="D33" s="86" t="s">
        <v>305</v>
      </c>
      <c r="E33" s="147"/>
      <c r="F33" s="84"/>
      <c r="G33" s="84"/>
      <c r="H33" s="175"/>
      <c r="I33" s="147"/>
      <c r="J33" s="78"/>
    </row>
    <row r="34" spans="1:10" ht="14.25" customHeight="1">
      <c r="A34" s="85" t="str">
        <f t="shared" si="2"/>
        <v>[Create Edit Project-24]</v>
      </c>
      <c r="B34" s="99" t="s">
        <v>296</v>
      </c>
      <c r="C34" s="144" t="s">
        <v>293</v>
      </c>
      <c r="D34" s="86" t="s">
        <v>305</v>
      </c>
      <c r="E34" s="147"/>
      <c r="F34" s="84"/>
      <c r="G34" s="84"/>
      <c r="H34" s="175"/>
      <c r="I34" s="147"/>
      <c r="J34" s="78"/>
    </row>
    <row r="35" spans="1:10" ht="14.25" customHeight="1">
      <c r="A35" s="139" t="str">
        <f t="shared" si="2"/>
        <v>[Create Edit Project-25]</v>
      </c>
      <c r="B35" s="99" t="s">
        <v>299</v>
      </c>
      <c r="C35" s="144" t="s">
        <v>300</v>
      </c>
      <c r="D35" s="86" t="s">
        <v>304</v>
      </c>
      <c r="E35" s="147"/>
      <c r="F35" s="84"/>
      <c r="G35" s="84"/>
      <c r="H35" s="175"/>
      <c r="I35" s="147"/>
      <c r="J35" s="78"/>
    </row>
    <row r="36" spans="1:10" ht="14.25" customHeight="1">
      <c r="A36" s="139" t="str">
        <f t="shared" si="2"/>
        <v>[Create Edit Project-26]</v>
      </c>
      <c r="B36" s="84" t="s">
        <v>302</v>
      </c>
      <c r="C36" s="138" t="s">
        <v>303</v>
      </c>
      <c r="D36" s="86" t="s">
        <v>306</v>
      </c>
      <c r="E36" s="147"/>
      <c r="F36" s="84"/>
      <c r="G36" s="84"/>
      <c r="H36" s="175"/>
      <c r="I36" s="147"/>
      <c r="J36" s="78"/>
    </row>
    <row r="37" spans="1:10" ht="14.25" customHeight="1">
      <c r="A37" s="139" t="str">
        <f t="shared" si="2"/>
        <v>[Create Edit Project-27]</v>
      </c>
      <c r="B37" s="84" t="s">
        <v>302</v>
      </c>
      <c r="C37" s="138" t="s">
        <v>1075</v>
      </c>
      <c r="D37" s="86" t="s">
        <v>1076</v>
      </c>
      <c r="E37" s="147"/>
      <c r="F37" s="84"/>
      <c r="G37" s="86"/>
      <c r="H37" s="175"/>
      <c r="I37" s="86"/>
      <c r="J37" s="78"/>
    </row>
    <row r="38" spans="1:10" ht="14.25" customHeight="1">
      <c r="A38" s="139" t="str">
        <f t="shared" si="2"/>
        <v>[Create Edit Project-28]</v>
      </c>
      <c r="B38" s="86" t="s">
        <v>308</v>
      </c>
      <c r="C38" s="138" t="s">
        <v>301</v>
      </c>
      <c r="D38" s="86" t="s">
        <v>318</v>
      </c>
      <c r="E38" s="147"/>
      <c r="F38" s="84"/>
      <c r="G38" s="86"/>
      <c r="H38" s="175"/>
      <c r="I38" s="147"/>
      <c r="J38" s="78"/>
    </row>
    <row r="39" spans="1:10" ht="14.25" customHeight="1">
      <c r="A39" s="139" t="str">
        <f t="shared" si="2"/>
        <v>[Create Edit Project-29]</v>
      </c>
      <c r="B39" s="86" t="s">
        <v>309</v>
      </c>
      <c r="C39" s="138" t="s">
        <v>369</v>
      </c>
      <c r="D39" s="86" t="s">
        <v>1077</v>
      </c>
      <c r="E39" s="147"/>
      <c r="F39" s="84"/>
      <c r="G39" s="86"/>
      <c r="H39" s="175"/>
      <c r="I39" s="147"/>
      <c r="J39" s="78"/>
    </row>
    <row r="40" spans="1:10" ht="14.25" customHeight="1">
      <c r="A40" s="139" t="str">
        <f t="shared" si="2"/>
        <v>[Create Edit Project-30]</v>
      </c>
      <c r="B40" s="86" t="s">
        <v>310</v>
      </c>
      <c r="C40" s="138" t="s">
        <v>314</v>
      </c>
      <c r="D40" s="86" t="s">
        <v>319</v>
      </c>
      <c r="E40" s="147"/>
      <c r="F40" s="84"/>
      <c r="G40" s="86"/>
      <c r="H40" s="175"/>
      <c r="I40" s="147"/>
      <c r="J40" s="78"/>
    </row>
    <row r="41" spans="1:10" ht="14.25" customHeight="1">
      <c r="A41" s="139" t="str">
        <f t="shared" si="2"/>
        <v>[Create Edit Project-31]</v>
      </c>
      <c r="B41" s="86" t="s">
        <v>311</v>
      </c>
      <c r="C41" s="138" t="s">
        <v>315</v>
      </c>
      <c r="D41" s="86" t="s">
        <v>320</v>
      </c>
      <c r="E41" s="147"/>
      <c r="F41" s="84"/>
      <c r="G41" s="86"/>
      <c r="H41" s="175"/>
      <c r="I41" s="147"/>
      <c r="J41" s="78"/>
    </row>
    <row r="42" spans="1:10" ht="14.25" customHeight="1">
      <c r="A42" s="139" t="str">
        <f t="shared" si="2"/>
        <v>[Create Edit Project-32]</v>
      </c>
      <c r="B42" s="86" t="s">
        <v>1078</v>
      </c>
      <c r="C42" s="138" t="s">
        <v>1079</v>
      </c>
      <c r="D42" s="86" t="s">
        <v>1080</v>
      </c>
      <c r="E42" s="147"/>
      <c r="F42" s="84"/>
      <c r="G42" s="86"/>
      <c r="H42" s="175"/>
      <c r="I42" s="147"/>
      <c r="J42" s="78"/>
    </row>
    <row r="43" spans="1:10" ht="14.25" customHeight="1">
      <c r="A43" s="139" t="str">
        <f t="shared" si="2"/>
        <v>[Create Edit Project-33]</v>
      </c>
      <c r="B43" s="86" t="s">
        <v>312</v>
      </c>
      <c r="C43" s="138" t="s">
        <v>317</v>
      </c>
      <c r="D43" s="86" t="s">
        <v>1081</v>
      </c>
      <c r="E43" s="147"/>
      <c r="F43" s="84"/>
      <c r="G43" s="86"/>
      <c r="H43" s="175"/>
      <c r="I43" s="147"/>
      <c r="J43" s="78"/>
    </row>
    <row r="44" spans="1:10" ht="14.25" customHeight="1">
      <c r="A44" s="139" t="str">
        <f t="shared" si="2"/>
        <v>[Create Edit Project-34]</v>
      </c>
      <c r="B44" s="99" t="s">
        <v>307</v>
      </c>
      <c r="C44" s="138" t="s">
        <v>321</v>
      </c>
      <c r="D44" s="86" t="s">
        <v>1082</v>
      </c>
      <c r="E44" s="147"/>
      <c r="F44" s="84"/>
      <c r="G44" s="86"/>
      <c r="H44" s="175"/>
      <c r="I44" s="147"/>
      <c r="J44" s="78"/>
    </row>
    <row r="45" spans="1:10" ht="14.25" customHeight="1">
      <c r="A45" s="139" t="str">
        <f t="shared" si="2"/>
        <v>[Create Edit Project-35]</v>
      </c>
      <c r="B45" s="99" t="s">
        <v>322</v>
      </c>
      <c r="C45" s="138" t="s">
        <v>323</v>
      </c>
      <c r="D45" s="86" t="s">
        <v>324</v>
      </c>
      <c r="E45" s="147"/>
      <c r="F45" s="84"/>
      <c r="G45" s="86"/>
      <c r="H45" s="175"/>
      <c r="I45" s="147"/>
      <c r="J45" s="78"/>
    </row>
    <row r="46" spans="1:10" ht="14.25" customHeight="1">
      <c r="A46" s="139" t="str">
        <f t="shared" si="2"/>
        <v>[Create Edit Project-36]</v>
      </c>
      <c r="B46" s="99" t="s">
        <v>1083</v>
      </c>
      <c r="C46" s="138" t="s">
        <v>1084</v>
      </c>
      <c r="D46" s="86" t="s">
        <v>1085</v>
      </c>
      <c r="E46" s="147"/>
      <c r="F46" s="84"/>
      <c r="G46" s="86"/>
      <c r="H46" s="175"/>
      <c r="I46" s="147"/>
      <c r="J46" s="78"/>
    </row>
    <row r="47" spans="1:10" ht="14.25" customHeight="1">
      <c r="A47" s="139" t="str">
        <f t="shared" si="2"/>
        <v>[Create Edit Project-37]</v>
      </c>
      <c r="B47" s="99" t="s">
        <v>325</v>
      </c>
      <c r="C47" s="144" t="s">
        <v>326</v>
      </c>
      <c r="D47" s="86" t="s">
        <v>327</v>
      </c>
      <c r="E47" s="147"/>
      <c r="F47" s="84"/>
      <c r="G47" s="86"/>
      <c r="H47" s="175"/>
      <c r="I47" s="147"/>
      <c r="J47" s="78"/>
    </row>
    <row r="48" spans="1:10" ht="14.25" customHeight="1">
      <c r="A48" s="85" t="str">
        <f t="shared" si="2"/>
        <v>[Create Edit Project-38]</v>
      </c>
      <c r="B48" s="84" t="s">
        <v>328</v>
      </c>
      <c r="C48" s="143" t="s">
        <v>329</v>
      </c>
      <c r="D48" s="140" t="s">
        <v>440</v>
      </c>
      <c r="E48" s="147"/>
      <c r="F48" s="84"/>
      <c r="G48" s="86"/>
      <c r="H48" s="175"/>
      <c r="I48" s="147"/>
      <c r="J48" s="78"/>
    </row>
    <row r="49" spans="1:10" ht="14.25" customHeight="1">
      <c r="A49" s="139" t="str">
        <f t="shared" si="2"/>
        <v>[Create Edit Project-39]</v>
      </c>
      <c r="B49" s="99" t="s">
        <v>330</v>
      </c>
      <c r="C49" s="138" t="s">
        <v>334</v>
      </c>
      <c r="D49" s="86" t="s">
        <v>341</v>
      </c>
      <c r="E49" s="147"/>
      <c r="F49" s="84"/>
      <c r="G49" s="86"/>
      <c r="H49" s="175"/>
      <c r="I49" s="147"/>
      <c r="J49" s="78"/>
    </row>
    <row r="50" spans="1:10" ht="14.25" customHeight="1">
      <c r="A50" s="139" t="str">
        <f t="shared" si="2"/>
        <v>[Create Edit Project-40]</v>
      </c>
      <c r="B50" s="99" t="s">
        <v>335</v>
      </c>
      <c r="C50" s="138" t="s">
        <v>333</v>
      </c>
      <c r="D50" s="86" t="s">
        <v>441</v>
      </c>
      <c r="E50" s="147"/>
      <c r="F50" s="84"/>
      <c r="G50" s="86"/>
      <c r="H50" s="175"/>
      <c r="I50" s="147"/>
      <c r="J50" s="78"/>
    </row>
    <row r="51" spans="1:10" ht="14.25" customHeight="1">
      <c r="A51" s="139" t="str">
        <f t="shared" si="2"/>
        <v>[Create Edit Project-41]</v>
      </c>
      <c r="B51" s="99" t="s">
        <v>331</v>
      </c>
      <c r="C51" s="144" t="s">
        <v>342</v>
      </c>
      <c r="D51" s="86" t="s">
        <v>343</v>
      </c>
      <c r="E51" s="147"/>
      <c r="F51" s="84"/>
      <c r="G51" s="86"/>
      <c r="H51" s="175"/>
      <c r="I51" s="147"/>
      <c r="J51" s="78"/>
    </row>
    <row r="52" spans="1:10" ht="14.25" customHeight="1">
      <c r="A52" s="85" t="str">
        <f t="shared" si="2"/>
        <v>[Create Edit Project-42]</v>
      </c>
      <c r="B52" s="84" t="s">
        <v>332</v>
      </c>
      <c r="C52" s="143" t="s">
        <v>344</v>
      </c>
      <c r="D52" s="140" t="s">
        <v>442</v>
      </c>
      <c r="E52" s="147"/>
      <c r="F52" s="84"/>
      <c r="G52" s="86"/>
      <c r="H52" s="175"/>
      <c r="I52" s="147"/>
      <c r="J52" s="78"/>
    </row>
    <row r="53" spans="1:10" ht="14.25" customHeight="1">
      <c r="A53" s="85" t="str">
        <f t="shared" si="2"/>
        <v>[Create Edit Project-43]</v>
      </c>
      <c r="B53" s="86" t="s">
        <v>346</v>
      </c>
      <c r="C53" s="143" t="s">
        <v>347</v>
      </c>
      <c r="D53" s="140" t="s">
        <v>359</v>
      </c>
      <c r="E53" s="147"/>
      <c r="F53" s="84"/>
      <c r="G53" s="86"/>
      <c r="H53" s="175"/>
      <c r="I53" s="147"/>
      <c r="J53" s="78"/>
    </row>
    <row r="54" spans="1:10" ht="14.25" customHeight="1">
      <c r="A54" s="85" t="str">
        <f>IF(OR(B54&lt;&gt;"",D54&lt;E52&gt;""),"["&amp;TEXT($B$2,"##")&amp;"-"&amp;TEXT(ROW()-10,"##")&amp;"]","")</f>
        <v>[Create Edit Project-44]</v>
      </c>
      <c r="B54" s="86" t="s">
        <v>352</v>
      </c>
      <c r="C54" s="143" t="s">
        <v>348</v>
      </c>
      <c r="D54" s="140" t="s">
        <v>349</v>
      </c>
      <c r="E54" s="147"/>
      <c r="F54" s="84"/>
      <c r="G54" s="86"/>
      <c r="H54" s="175"/>
      <c r="I54" s="147"/>
      <c r="J54" s="78"/>
    </row>
    <row r="55" spans="1:10" ht="14.25" customHeight="1">
      <c r="A55" s="85" t="str">
        <f>IF(OR(B55&lt;&gt;"",D55&lt;E53&gt;""),"["&amp;TEXT($B$2,"##")&amp;"-"&amp;TEXT(ROW()-10,"##")&amp;"]","")</f>
        <v>[Create Edit Project-45]</v>
      </c>
      <c r="B55" s="86" t="s">
        <v>360</v>
      </c>
      <c r="C55" s="143" t="s">
        <v>361</v>
      </c>
      <c r="D55" s="140" t="s">
        <v>362</v>
      </c>
      <c r="E55" s="147"/>
      <c r="F55" s="84"/>
      <c r="G55" s="86"/>
      <c r="H55" s="175"/>
      <c r="I55" s="147"/>
      <c r="J55" s="78"/>
    </row>
    <row r="56" spans="1:10" ht="14.25" customHeight="1">
      <c r="A56" s="85" t="str">
        <f t="shared" ref="A56:A62" si="3">IF(OR(B56&lt;&gt;"",D56&lt;E55&gt;""),"["&amp;TEXT($B$2,"##")&amp;"-"&amp;TEXT(ROW()-10,"##")&amp;"]","")</f>
        <v>[Create Edit Project-46]</v>
      </c>
      <c r="B56" s="86" t="s">
        <v>351</v>
      </c>
      <c r="C56" s="143" t="s">
        <v>350</v>
      </c>
      <c r="D56" s="140" t="s">
        <v>358</v>
      </c>
      <c r="E56" s="147"/>
      <c r="F56" s="84"/>
      <c r="G56" s="86"/>
      <c r="H56" s="175"/>
      <c r="I56" s="147"/>
      <c r="J56" s="78"/>
    </row>
    <row r="57" spans="1:10" ht="14.25" customHeight="1">
      <c r="A57" s="85" t="str">
        <f t="shared" si="3"/>
        <v>[Create Edit Project-47]</v>
      </c>
      <c r="B57" s="99" t="s">
        <v>353</v>
      </c>
      <c r="C57" s="144" t="s">
        <v>356</v>
      </c>
      <c r="D57" s="86" t="s">
        <v>374</v>
      </c>
      <c r="E57" s="147"/>
      <c r="F57" s="84"/>
      <c r="G57" s="86"/>
      <c r="H57" s="175"/>
      <c r="I57" s="147"/>
      <c r="J57" s="78"/>
    </row>
    <row r="58" spans="1:10" ht="14.25" customHeight="1">
      <c r="A58" s="85" t="str">
        <f t="shared" si="3"/>
        <v>[Create Edit Project-48]</v>
      </c>
      <c r="B58" s="99" t="s">
        <v>354</v>
      </c>
      <c r="C58" s="144" t="s">
        <v>357</v>
      </c>
      <c r="D58" s="86" t="s">
        <v>375</v>
      </c>
      <c r="E58" s="147"/>
      <c r="F58" s="84"/>
      <c r="G58" s="86"/>
      <c r="H58" s="175"/>
      <c r="I58" s="147"/>
      <c r="J58" s="78"/>
    </row>
    <row r="59" spans="1:10" ht="14.25" customHeight="1">
      <c r="A59" s="150" t="str">
        <f t="shared" si="3"/>
        <v>[Create Edit Project-49]</v>
      </c>
      <c r="B59" s="84" t="s">
        <v>355</v>
      </c>
      <c r="C59" s="143" t="s">
        <v>1086</v>
      </c>
      <c r="D59" s="140" t="s">
        <v>1087</v>
      </c>
      <c r="E59" s="151"/>
      <c r="F59" s="84"/>
      <c r="G59" s="86"/>
      <c r="H59" s="175"/>
      <c r="I59" s="151"/>
      <c r="J59" s="78"/>
    </row>
    <row r="60" spans="1:10" ht="14.25" customHeight="1">
      <c r="A60" s="85" t="str">
        <f t="shared" si="3"/>
        <v>[Create Edit Project-50]</v>
      </c>
      <c r="B60" s="86" t="s">
        <v>364</v>
      </c>
      <c r="C60" s="86" t="s">
        <v>363</v>
      </c>
      <c r="D60" s="86" t="s">
        <v>376</v>
      </c>
      <c r="E60" s="147"/>
      <c r="F60" s="84"/>
      <c r="G60" s="86"/>
      <c r="H60" s="175"/>
      <c r="I60" s="147"/>
      <c r="J60" s="78"/>
    </row>
    <row r="61" spans="1:10" ht="14.25" customHeight="1">
      <c r="A61" s="85" t="str">
        <f t="shared" si="3"/>
        <v>[Create Edit Project-51]</v>
      </c>
      <c r="B61" s="86" t="s">
        <v>365</v>
      </c>
      <c r="C61" s="86" t="s">
        <v>363</v>
      </c>
      <c r="D61" s="86" t="s">
        <v>366</v>
      </c>
      <c r="E61" s="147"/>
      <c r="F61" s="84"/>
      <c r="G61" s="86"/>
      <c r="H61" s="175"/>
      <c r="I61" s="147"/>
      <c r="J61" s="78"/>
    </row>
    <row r="62" spans="1:10" ht="14.25" customHeight="1">
      <c r="A62" s="85" t="str">
        <f t="shared" si="3"/>
        <v>[Create Edit Project-52]</v>
      </c>
      <c r="B62" s="86" t="s">
        <v>368</v>
      </c>
      <c r="C62" s="86" t="s">
        <v>369</v>
      </c>
      <c r="D62" s="86" t="s">
        <v>1088</v>
      </c>
      <c r="E62" s="147"/>
      <c r="F62" s="84"/>
      <c r="G62" s="86"/>
      <c r="H62" s="175"/>
      <c r="I62" s="147"/>
      <c r="J62" s="78"/>
    </row>
    <row r="63" spans="1:10" ht="14.25" customHeight="1">
      <c r="A63" s="85" t="str">
        <f>IF(OR(B63&lt;&gt;"",D63&lt;E61&gt;""),"["&amp;TEXT($B$2,"##")&amp;"-"&amp;TEXT(ROW()-10,"##")&amp;"]","")</f>
        <v>[Create Edit Project-53]</v>
      </c>
      <c r="B63" s="86" t="s">
        <v>1089</v>
      </c>
      <c r="C63" s="86" t="s">
        <v>1090</v>
      </c>
      <c r="D63" s="86" t="s">
        <v>1091</v>
      </c>
      <c r="E63" s="147"/>
      <c r="F63" s="84"/>
      <c r="G63" s="86"/>
      <c r="H63" s="175"/>
      <c r="I63" s="147"/>
      <c r="J63" s="78"/>
    </row>
    <row r="64" spans="1:10" ht="14.25" customHeight="1">
      <c r="A64" s="85" t="str">
        <f>IF(OR(B64&lt;&gt;"",D64&lt;E62&gt;""),"["&amp;TEXT($B$2,"##")&amp;"-"&amp;TEXT(ROW()-10,"##")&amp;"]","")</f>
        <v>[Create Edit Project-54]</v>
      </c>
      <c r="B64" s="86" t="s">
        <v>1092</v>
      </c>
      <c r="C64" s="86" t="s">
        <v>1093</v>
      </c>
      <c r="D64" s="86" t="s">
        <v>1094</v>
      </c>
      <c r="E64" s="147"/>
      <c r="F64" s="84"/>
      <c r="G64" s="86"/>
      <c r="H64" s="175"/>
      <c r="I64" s="147"/>
      <c r="J64" s="78"/>
    </row>
    <row r="65" spans="1:10" ht="14.25" customHeight="1">
      <c r="A65" s="85" t="str">
        <f>IF(OR(B65&lt;&gt;"",D65&lt;E62&gt;""),"["&amp;TEXT($B$2,"##")&amp;"-"&amp;TEXT(ROW()-10,"##")&amp;"]","")</f>
        <v>[Create Edit Project-55]</v>
      </c>
      <c r="B65" s="99" t="s">
        <v>370</v>
      </c>
      <c r="C65" s="144" t="s">
        <v>371</v>
      </c>
      <c r="D65" s="86" t="s">
        <v>377</v>
      </c>
      <c r="E65" s="147"/>
      <c r="F65" s="84"/>
      <c r="G65" s="86"/>
      <c r="H65" s="175"/>
      <c r="I65" s="147"/>
      <c r="J65" s="78"/>
    </row>
    <row r="66" spans="1:10" ht="14.25" customHeight="1">
      <c r="A66" s="85" t="str">
        <f>IF(OR(B66&lt;&gt;"",D66&lt;E65&gt;""),"["&amp;TEXT($B$2,"##")&amp;"-"&amp;TEXT(ROW()-10,"##")&amp;"]","")</f>
        <v>[Create Edit Project-56]</v>
      </c>
      <c r="B66" s="99" t="s">
        <v>372</v>
      </c>
      <c r="C66" s="86" t="s">
        <v>373</v>
      </c>
      <c r="D66" s="86" t="s">
        <v>378</v>
      </c>
      <c r="E66" s="147"/>
      <c r="F66" s="84"/>
      <c r="G66" s="86"/>
      <c r="H66" s="175"/>
      <c r="I66" s="147"/>
      <c r="J66" s="78"/>
    </row>
    <row r="67" spans="1:10" ht="14.25" customHeight="1">
      <c r="A67" s="85" t="str">
        <f>IF(OR(B67&lt;&gt;"",D67&lt;E66&gt;""),"["&amp;TEXT($B$2,"##")&amp;"-"&amp;TEXT(ROW()-10,"##")&amp;"]","")</f>
        <v>[Create Edit Project-57]</v>
      </c>
      <c r="B67" s="99" t="s">
        <v>379</v>
      </c>
      <c r="C67" s="86" t="s">
        <v>380</v>
      </c>
      <c r="D67" s="86" t="s">
        <v>381</v>
      </c>
      <c r="E67" s="147"/>
      <c r="F67" s="84"/>
      <c r="G67" s="86"/>
      <c r="H67" s="175"/>
      <c r="I67" s="147"/>
      <c r="J67" s="78"/>
    </row>
    <row r="68" spans="1:10" ht="14.25" customHeight="1">
      <c r="A68" s="85" t="str">
        <f>IF(OR(B68&lt;&gt;"",D68&lt;E66&gt;""),"["&amp;TEXT($B$2,"##")&amp;"-"&amp;TEXT(ROW()-10,"##")&amp;"]","")</f>
        <v>[Create Edit Project-58]</v>
      </c>
      <c r="B68" s="86" t="s">
        <v>1095</v>
      </c>
      <c r="C68" s="86" t="s">
        <v>1096</v>
      </c>
      <c r="D68" s="86" t="s">
        <v>1097</v>
      </c>
      <c r="E68" s="147"/>
      <c r="F68" s="84"/>
      <c r="G68" s="86"/>
      <c r="H68" s="175"/>
      <c r="I68" s="147"/>
      <c r="J68" s="78"/>
    </row>
    <row r="69" spans="1:10" ht="14.25" customHeight="1">
      <c r="A69" s="85" t="str">
        <f>IF(OR(B69&lt;&gt;"",D69&lt;E67&gt;""),"["&amp;TEXT($B$2,"##")&amp;"-"&amp;TEXT(ROW()-10,"##")&amp;"]","")</f>
        <v>[Create Edit Project-59]</v>
      </c>
      <c r="B69" s="86" t="s">
        <v>1098</v>
      </c>
      <c r="C69" s="86" t="s">
        <v>1099</v>
      </c>
      <c r="D69" s="86" t="s">
        <v>1100</v>
      </c>
      <c r="E69" s="147"/>
      <c r="F69" s="84"/>
      <c r="G69" s="86"/>
      <c r="H69" s="175"/>
      <c r="I69" s="147"/>
      <c r="J69" s="78"/>
    </row>
    <row r="70" spans="1:10" ht="14.25" customHeight="1">
      <c r="A70" s="85" t="str">
        <f>IF(OR(B70&lt;&gt;"",D70&lt;E68&gt;""),"["&amp;TEXT($B$2,"##")&amp;"-"&amp;TEXT(ROW()-10,"##")&amp;"]","")</f>
        <v>[Create Edit Project-60]</v>
      </c>
      <c r="B70" s="86" t="s">
        <v>1101</v>
      </c>
      <c r="C70" s="86" t="s">
        <v>1102</v>
      </c>
      <c r="D70" s="86" t="s">
        <v>1103</v>
      </c>
      <c r="E70" s="147"/>
      <c r="F70" s="184"/>
      <c r="G70" s="86"/>
      <c r="H70" s="175"/>
      <c r="I70" s="147"/>
      <c r="J70" s="78"/>
    </row>
    <row r="71" spans="1:10" ht="14.25" customHeight="1">
      <c r="A71" s="85" t="str">
        <f>IF(OR(B71&lt;&gt;"",D71&lt;E69&gt;""),"["&amp;TEXT($B$2,"##")&amp;"-"&amp;TEXT(ROW()-10,"##")&amp;"]","")</f>
        <v>[Create Edit Project-61]</v>
      </c>
      <c r="B71" s="86" t="s">
        <v>1104</v>
      </c>
      <c r="C71" s="86" t="s">
        <v>1105</v>
      </c>
      <c r="D71" s="86" t="s">
        <v>1106</v>
      </c>
      <c r="E71" s="147"/>
      <c r="F71" s="183"/>
      <c r="G71" s="86"/>
      <c r="H71" s="175"/>
      <c r="I71" s="147"/>
      <c r="J71" s="78"/>
    </row>
    <row r="72" spans="1:10" ht="14.25" customHeight="1">
      <c r="A72" s="85" t="str">
        <f>IF(OR(B72&lt;&gt;"",D72&lt;E67&gt;""),"["&amp;TEXT($B$2,"##")&amp;"-"&amp;TEXT(ROW()-10,"##")&amp;"]","")</f>
        <v>[Create Edit Project-62]</v>
      </c>
      <c r="B72" s="99" t="s">
        <v>382</v>
      </c>
      <c r="C72" s="86" t="s">
        <v>383</v>
      </c>
      <c r="D72" s="86" t="s">
        <v>384</v>
      </c>
      <c r="E72" s="147"/>
      <c r="F72" s="84"/>
      <c r="G72" s="86"/>
      <c r="H72" s="175"/>
      <c r="I72" s="147"/>
      <c r="J72" s="78"/>
    </row>
    <row r="73" spans="1:10" ht="14.25" customHeight="1">
      <c r="A73" s="85" t="str">
        <f t="shared" ref="A73:A84" si="4">IF(OR(B73&lt;&gt;"",D73&lt;E72&gt;""),"["&amp;TEXT($B$2,"##")&amp;"-"&amp;TEXT(ROW()-10,"##")&amp;"]","")</f>
        <v>[Create Edit Project-63]</v>
      </c>
      <c r="B73" s="99" t="s">
        <v>385</v>
      </c>
      <c r="C73" s="86" t="s">
        <v>386</v>
      </c>
      <c r="D73" s="86" t="s">
        <v>387</v>
      </c>
      <c r="E73" s="147"/>
      <c r="F73" s="84"/>
      <c r="G73" s="86"/>
      <c r="H73" s="175"/>
      <c r="I73" s="147"/>
      <c r="J73" s="78"/>
    </row>
    <row r="74" spans="1:10" ht="14.25" customHeight="1">
      <c r="A74" s="85" t="str">
        <f t="shared" si="4"/>
        <v>[Create Edit Project-64]</v>
      </c>
      <c r="B74" s="99" t="s">
        <v>388</v>
      </c>
      <c r="C74" s="86" t="s">
        <v>389</v>
      </c>
      <c r="D74" s="86" t="s">
        <v>390</v>
      </c>
      <c r="E74" s="147"/>
      <c r="F74" s="84"/>
      <c r="G74" s="86"/>
      <c r="H74" s="175"/>
      <c r="I74" s="147"/>
      <c r="J74" s="78"/>
    </row>
    <row r="75" spans="1:10" ht="14.25" customHeight="1">
      <c r="A75" s="85" t="str">
        <f t="shared" si="4"/>
        <v>[Create Edit Project-65]</v>
      </c>
      <c r="B75" s="86" t="s">
        <v>391</v>
      </c>
      <c r="C75" s="86" t="s">
        <v>392</v>
      </c>
      <c r="D75" s="86" t="s">
        <v>394</v>
      </c>
      <c r="E75" s="147"/>
      <c r="F75" s="84"/>
      <c r="G75" s="86"/>
      <c r="H75" s="175"/>
      <c r="I75" s="147"/>
      <c r="J75" s="78"/>
    </row>
    <row r="76" spans="1:10" ht="14.25" customHeight="1">
      <c r="A76" s="85" t="str">
        <f t="shared" si="4"/>
        <v>[Create Edit Project-66]</v>
      </c>
      <c r="B76" s="86" t="s">
        <v>367</v>
      </c>
      <c r="C76" s="86" t="s">
        <v>393</v>
      </c>
      <c r="D76" s="86" t="s">
        <v>395</v>
      </c>
      <c r="E76" s="147"/>
      <c r="F76" s="84"/>
      <c r="G76" s="86"/>
      <c r="H76" s="175"/>
      <c r="I76" s="147"/>
      <c r="J76" s="78"/>
    </row>
    <row r="77" spans="1:10" ht="14.25" customHeight="1">
      <c r="A77" s="139" t="str">
        <f t="shared" si="4"/>
        <v>[Create Edit Project-67]</v>
      </c>
      <c r="B77" s="99" t="s">
        <v>396</v>
      </c>
      <c r="C77" s="138" t="s">
        <v>1107</v>
      </c>
      <c r="D77" s="86" t="s">
        <v>1108</v>
      </c>
      <c r="E77" s="147"/>
      <c r="F77" s="84"/>
      <c r="G77" s="86"/>
      <c r="H77" s="175"/>
      <c r="I77" s="147"/>
      <c r="J77" s="78"/>
    </row>
    <row r="78" spans="1:10" ht="14.25" customHeight="1">
      <c r="A78" s="139" t="str">
        <f t="shared" si="4"/>
        <v>[Create Edit Project-68]</v>
      </c>
      <c r="B78" s="99" t="s">
        <v>397</v>
      </c>
      <c r="C78" s="138" t="s">
        <v>402</v>
      </c>
      <c r="D78" s="86" t="s">
        <v>403</v>
      </c>
      <c r="E78" s="147"/>
      <c r="F78" s="84"/>
      <c r="G78" s="86"/>
      <c r="H78" s="175"/>
      <c r="I78" s="147"/>
      <c r="J78" s="78"/>
    </row>
    <row r="79" spans="1:10" ht="14.25" customHeight="1">
      <c r="A79" s="139" t="str">
        <f t="shared" si="4"/>
        <v>[Create Edit Project-69]</v>
      </c>
      <c r="B79" s="84" t="s">
        <v>398</v>
      </c>
      <c r="C79" s="137" t="s">
        <v>1109</v>
      </c>
      <c r="D79" s="140" t="s">
        <v>1110</v>
      </c>
      <c r="E79" s="147"/>
      <c r="F79" s="84"/>
      <c r="G79" s="86"/>
      <c r="H79" s="175"/>
      <c r="I79" s="147"/>
      <c r="J79" s="78"/>
    </row>
    <row r="80" spans="1:10" ht="14.25" customHeight="1">
      <c r="A80" s="85" t="str">
        <f t="shared" si="4"/>
        <v>[Create Edit Project-70]</v>
      </c>
      <c r="B80" s="84" t="s">
        <v>400</v>
      </c>
      <c r="C80" s="137" t="s">
        <v>1109</v>
      </c>
      <c r="D80" s="140" t="s">
        <v>1111</v>
      </c>
      <c r="E80" s="147"/>
      <c r="F80" s="84"/>
      <c r="G80" s="86"/>
      <c r="H80" s="175"/>
      <c r="I80" s="147"/>
      <c r="J80" s="78"/>
    </row>
    <row r="81" spans="1:10" ht="14.25" customHeight="1">
      <c r="A81" s="85" t="str">
        <f t="shared" si="4"/>
        <v>[Create Edit Project-71]</v>
      </c>
      <c r="B81" s="84" t="s">
        <v>401</v>
      </c>
      <c r="C81" s="84" t="s">
        <v>407</v>
      </c>
      <c r="D81" s="84" t="s">
        <v>443</v>
      </c>
      <c r="E81" s="147"/>
      <c r="F81" s="84"/>
      <c r="G81" s="86"/>
      <c r="H81" s="175"/>
      <c r="I81" s="147"/>
      <c r="J81" s="78"/>
    </row>
    <row r="82" spans="1:10" ht="14.25" customHeight="1">
      <c r="A82" s="85" t="str">
        <f t="shared" si="4"/>
        <v>[Create Edit Project-72]</v>
      </c>
      <c r="B82" s="84" t="s">
        <v>405</v>
      </c>
      <c r="C82" s="84" t="s">
        <v>404</v>
      </c>
      <c r="D82" s="84" t="s">
        <v>409</v>
      </c>
      <c r="E82" s="147"/>
      <c r="F82" s="84"/>
      <c r="G82" s="86"/>
      <c r="H82" s="175"/>
      <c r="I82" s="147"/>
      <c r="J82" s="78"/>
    </row>
    <row r="83" spans="1:10" ht="14.25" customHeight="1">
      <c r="A83" s="85" t="str">
        <f t="shared" si="4"/>
        <v>[Create Edit Project-73]</v>
      </c>
      <c r="B83" s="84" t="s">
        <v>406</v>
      </c>
      <c r="C83" s="84" t="s">
        <v>410</v>
      </c>
      <c r="D83" s="84" t="s">
        <v>443</v>
      </c>
      <c r="E83" s="147"/>
      <c r="F83" s="84"/>
      <c r="G83" s="86"/>
      <c r="H83" s="175"/>
      <c r="I83" s="147"/>
      <c r="J83" s="78"/>
    </row>
    <row r="84" spans="1:10" ht="14.25" customHeight="1">
      <c r="A84" s="85" t="str">
        <f t="shared" si="4"/>
        <v>[Create Edit Project-74]</v>
      </c>
      <c r="B84" s="86" t="s">
        <v>412</v>
      </c>
      <c r="C84" s="137" t="s">
        <v>411</v>
      </c>
      <c r="D84" s="140" t="s">
        <v>415</v>
      </c>
      <c r="E84" s="147"/>
      <c r="F84" s="84"/>
      <c r="G84" s="86"/>
      <c r="H84" s="175"/>
      <c r="I84" s="147"/>
      <c r="J84" s="78"/>
    </row>
    <row r="85" spans="1:10" ht="14.25" customHeight="1">
      <c r="A85" s="85" t="str">
        <f>IF(OR(B85&lt;&gt;"",D85&lt;E83&gt;""),"["&amp;TEXT($B$2,"##")&amp;"-"&amp;TEXT(ROW()-10,"##")&amp;"]","")</f>
        <v>[Create Edit Project-75]</v>
      </c>
      <c r="B85" s="86" t="s">
        <v>416</v>
      </c>
      <c r="C85" s="143" t="s">
        <v>420</v>
      </c>
      <c r="D85" s="140" t="s">
        <v>425</v>
      </c>
      <c r="E85" s="147"/>
      <c r="F85" s="84"/>
      <c r="G85" s="86"/>
      <c r="H85" s="175"/>
      <c r="I85" s="147"/>
      <c r="J85" s="78"/>
    </row>
    <row r="86" spans="1:10" ht="14.25" customHeight="1">
      <c r="A86" s="85" t="str">
        <f>IF(OR(B86&lt;&gt;"",D86&lt;E84&gt;""),"["&amp;TEXT($B$2,"##")&amp;"-"&amp;TEXT(ROW()-10,"##")&amp;"]","")</f>
        <v>[Create Edit Project-76]</v>
      </c>
      <c r="B86" s="86" t="s">
        <v>416</v>
      </c>
      <c r="C86" s="143" t="s">
        <v>417</v>
      </c>
      <c r="D86" s="140" t="s">
        <v>426</v>
      </c>
      <c r="E86" s="147"/>
      <c r="F86" s="84"/>
      <c r="G86" s="86"/>
      <c r="H86" s="175"/>
      <c r="I86" s="147"/>
      <c r="J86" s="78"/>
    </row>
    <row r="87" spans="1:10" ht="14.25" customHeight="1">
      <c r="A87" s="85" t="str">
        <f>IF(OR(B87&lt;&gt;"",D87&lt;E85&gt;""),"["&amp;TEXT($B$2,"##")&amp;"-"&amp;TEXT(ROW()-10,"##")&amp;"]","")</f>
        <v>[Create Edit Project-77]</v>
      </c>
      <c r="B87" s="86" t="s">
        <v>418</v>
      </c>
      <c r="C87" s="143" t="s">
        <v>419</v>
      </c>
      <c r="D87" s="140" t="s">
        <v>427</v>
      </c>
      <c r="E87" s="147"/>
      <c r="F87" s="84"/>
      <c r="G87" s="86"/>
      <c r="H87" s="175"/>
      <c r="I87" s="147"/>
      <c r="J87" s="78"/>
    </row>
    <row r="88" spans="1:10" ht="14.25" customHeight="1">
      <c r="A88" s="85" t="str">
        <f>IF(OR(B88&lt;&gt;"",D88&lt;E86&gt;""),"["&amp;TEXT($B$2,"##")&amp;"-"&amp;TEXT(ROW()-10,"##")&amp;"]","")</f>
        <v>[Create Edit Project-78]</v>
      </c>
      <c r="B88" s="99" t="s">
        <v>421</v>
      </c>
      <c r="C88" s="86" t="s">
        <v>424</v>
      </c>
      <c r="D88" s="86" t="s">
        <v>429</v>
      </c>
      <c r="E88" s="147"/>
      <c r="F88" s="84"/>
      <c r="G88" s="86"/>
      <c r="H88" s="175"/>
      <c r="I88" s="147"/>
      <c r="J88" s="78"/>
    </row>
    <row r="89" spans="1:10" ht="14.25" customHeight="1">
      <c r="A89" s="85" t="str">
        <f t="shared" ref="A89:A126" si="5">IF(OR(B89&lt;&gt;"",D89&lt;E88&gt;""),"["&amp;TEXT($B$2,"##")&amp;"-"&amp;TEXT(ROW()-10,"##")&amp;"]","")</f>
        <v>[Create Edit Project-79]</v>
      </c>
      <c r="B89" s="99" t="s">
        <v>422</v>
      </c>
      <c r="C89" s="86" t="s">
        <v>423</v>
      </c>
      <c r="D89" s="86" t="s">
        <v>428</v>
      </c>
      <c r="E89" s="147"/>
      <c r="F89" s="84"/>
      <c r="G89" s="86"/>
      <c r="H89" s="175"/>
      <c r="I89" s="147"/>
      <c r="J89" s="78"/>
    </row>
    <row r="90" spans="1:10" ht="14.25" customHeight="1">
      <c r="A90" s="85" t="str">
        <f t="shared" si="5"/>
        <v>[Create Edit Project-80]</v>
      </c>
      <c r="B90" s="99" t="s">
        <v>430</v>
      </c>
      <c r="C90" s="86" t="s">
        <v>431</v>
      </c>
      <c r="D90" s="86" t="s">
        <v>432</v>
      </c>
      <c r="E90" s="147"/>
      <c r="F90" s="84"/>
      <c r="G90" s="86"/>
      <c r="H90" s="175"/>
      <c r="I90" s="147"/>
      <c r="J90" s="78"/>
    </row>
    <row r="91" spans="1:10" ht="14.25" customHeight="1">
      <c r="A91" s="85" t="str">
        <f t="shared" si="5"/>
        <v>[Create Edit Project-81]</v>
      </c>
      <c r="B91" s="86" t="s">
        <v>433</v>
      </c>
      <c r="C91" s="86" t="s">
        <v>435</v>
      </c>
      <c r="D91" s="86" t="s">
        <v>438</v>
      </c>
      <c r="E91" s="147"/>
      <c r="F91" s="84"/>
      <c r="G91" s="86"/>
      <c r="H91" s="175"/>
      <c r="I91" s="147"/>
      <c r="J91" s="78"/>
    </row>
    <row r="92" spans="1:10" ht="14.25" customHeight="1">
      <c r="A92" s="85" t="str">
        <f t="shared" si="5"/>
        <v>[Create Edit Project-82]</v>
      </c>
      <c r="B92" s="86" t="s">
        <v>434</v>
      </c>
      <c r="C92" s="86" t="s">
        <v>436</v>
      </c>
      <c r="D92" s="86" t="s">
        <v>437</v>
      </c>
      <c r="E92" s="147"/>
      <c r="F92" s="84"/>
      <c r="G92" s="86"/>
      <c r="H92" s="175"/>
      <c r="I92" s="147"/>
      <c r="J92" s="78"/>
    </row>
    <row r="93" spans="1:10" ht="14.25" customHeight="1">
      <c r="A93" s="85" t="str">
        <f t="shared" si="5"/>
        <v>[Create Edit Project-83]</v>
      </c>
      <c r="B93" s="86" t="s">
        <v>444</v>
      </c>
      <c r="C93" s="137" t="s">
        <v>454</v>
      </c>
      <c r="D93" s="140" t="s">
        <v>455</v>
      </c>
      <c r="E93" s="147"/>
      <c r="F93" s="84"/>
      <c r="G93" s="86"/>
      <c r="H93" s="175"/>
      <c r="I93" s="147"/>
      <c r="J93" s="78"/>
    </row>
    <row r="94" spans="1:10" ht="14.25" customHeight="1">
      <c r="A94" s="85" t="str">
        <f t="shared" si="5"/>
        <v>[Create Edit Project-84]</v>
      </c>
      <c r="B94" s="86" t="s">
        <v>456</v>
      </c>
      <c r="C94" s="137" t="s">
        <v>457</v>
      </c>
      <c r="D94" s="140" t="s">
        <v>458</v>
      </c>
      <c r="E94" s="147"/>
      <c r="F94" s="84"/>
      <c r="G94" s="86"/>
      <c r="H94" s="175"/>
      <c r="I94" s="147"/>
      <c r="J94" s="78"/>
    </row>
    <row r="95" spans="1:10" ht="14.25" customHeight="1">
      <c r="A95" s="85" t="str">
        <f t="shared" si="5"/>
        <v>[Create Edit Project-85]</v>
      </c>
      <c r="B95" s="99" t="s">
        <v>460</v>
      </c>
      <c r="C95" s="86" t="s">
        <v>463</v>
      </c>
      <c r="D95" s="86" t="s">
        <v>466</v>
      </c>
      <c r="E95" s="147"/>
      <c r="F95" s="84"/>
      <c r="G95" s="86"/>
      <c r="H95" s="175"/>
      <c r="I95" s="147"/>
      <c r="J95" s="78"/>
    </row>
    <row r="96" spans="1:10" ht="14.25" customHeight="1">
      <c r="A96" s="85" t="str">
        <f t="shared" si="5"/>
        <v>[Create Edit Project-86]</v>
      </c>
      <c r="B96" s="99" t="s">
        <v>461</v>
      </c>
      <c r="C96" s="86" t="s">
        <v>464</v>
      </c>
      <c r="D96" s="86" t="s">
        <v>467</v>
      </c>
      <c r="E96" s="147"/>
      <c r="F96" s="84"/>
      <c r="G96" s="86"/>
      <c r="H96" s="175"/>
      <c r="I96" s="147"/>
      <c r="J96" s="78"/>
    </row>
    <row r="97" spans="1:10" ht="14.25" customHeight="1">
      <c r="A97" s="85" t="str">
        <f t="shared" si="5"/>
        <v>[Create Edit Project-87]</v>
      </c>
      <c r="B97" s="99" t="s">
        <v>462</v>
      </c>
      <c r="C97" s="86" t="s">
        <v>465</v>
      </c>
      <c r="D97" s="86" t="s">
        <v>468</v>
      </c>
      <c r="E97" s="147"/>
      <c r="F97" s="84"/>
      <c r="G97" s="86"/>
      <c r="H97" s="175"/>
      <c r="I97" s="147"/>
      <c r="J97" s="78"/>
    </row>
    <row r="98" spans="1:10" ht="14.25" customHeight="1">
      <c r="A98" s="85" t="str">
        <f t="shared" si="5"/>
        <v>[Create Edit Project-88]</v>
      </c>
      <c r="B98" s="86" t="s">
        <v>459</v>
      </c>
      <c r="C98" s="86" t="s">
        <v>473</v>
      </c>
      <c r="D98" s="86" t="s">
        <v>470</v>
      </c>
      <c r="E98" s="147"/>
      <c r="F98" s="84"/>
      <c r="G98" s="86"/>
      <c r="H98" s="175"/>
      <c r="I98" s="147"/>
      <c r="J98" s="78"/>
    </row>
    <row r="99" spans="1:10" ht="14.25" customHeight="1">
      <c r="A99" s="85" t="str">
        <f t="shared" si="5"/>
        <v>[Create Edit Project-89]</v>
      </c>
      <c r="B99" s="86" t="s">
        <v>469</v>
      </c>
      <c r="C99" s="86" t="s">
        <v>472</v>
      </c>
      <c r="D99" s="86" t="s">
        <v>471</v>
      </c>
      <c r="E99" s="147"/>
      <c r="F99" s="84"/>
      <c r="G99" s="86"/>
      <c r="H99" s="175"/>
      <c r="I99" s="147"/>
      <c r="J99" s="78"/>
    </row>
    <row r="100" spans="1:10" ht="14.25" customHeight="1">
      <c r="A100" s="85" t="str">
        <f t="shared" si="5"/>
        <v>[Create Edit Project-90]</v>
      </c>
      <c r="B100" s="84" t="s">
        <v>492</v>
      </c>
      <c r="C100" s="84" t="s">
        <v>489</v>
      </c>
      <c r="D100" s="84" t="s">
        <v>490</v>
      </c>
      <c r="E100" s="147"/>
      <c r="F100" s="84"/>
      <c r="G100" s="86"/>
      <c r="H100" s="175"/>
      <c r="I100" s="147"/>
      <c r="J100" s="78"/>
    </row>
    <row r="101" spans="1:10" ht="14.25" customHeight="1">
      <c r="A101" s="85" t="str">
        <f t="shared" si="5"/>
        <v>[Create Edit Project-91]</v>
      </c>
      <c r="B101" s="84" t="s">
        <v>491</v>
      </c>
      <c r="C101" s="84" t="s">
        <v>493</v>
      </c>
      <c r="D101" s="84" t="s">
        <v>494</v>
      </c>
      <c r="E101" s="147"/>
      <c r="F101" s="84"/>
      <c r="G101" s="86"/>
      <c r="H101" s="175"/>
      <c r="I101" s="147"/>
      <c r="J101" s="78"/>
    </row>
    <row r="102" spans="1:10" ht="14.25" customHeight="1">
      <c r="A102" s="85" t="str">
        <f t="shared" si="5"/>
        <v>[Create Edit Project-92]</v>
      </c>
      <c r="B102" s="84" t="s">
        <v>496</v>
      </c>
      <c r="C102" s="84" t="s">
        <v>495</v>
      </c>
      <c r="D102" s="84" t="s">
        <v>490</v>
      </c>
      <c r="E102" s="147"/>
      <c r="F102" s="84"/>
      <c r="G102" s="86"/>
      <c r="H102" s="175"/>
      <c r="I102" s="147"/>
      <c r="J102" s="78"/>
    </row>
    <row r="103" spans="1:10" ht="14.25" customHeight="1">
      <c r="A103" s="85" t="str">
        <f t="shared" si="5"/>
        <v>[Create Edit Project-93]</v>
      </c>
      <c r="B103" s="86" t="s">
        <v>474</v>
      </c>
      <c r="C103" s="137" t="s">
        <v>480</v>
      </c>
      <c r="D103" s="140" t="s">
        <v>483</v>
      </c>
      <c r="E103" s="147"/>
      <c r="F103" s="84"/>
      <c r="G103" s="86"/>
      <c r="H103" s="175"/>
      <c r="I103" s="147"/>
      <c r="J103" s="78"/>
    </row>
    <row r="104" spans="1:10" ht="14.25" customHeight="1">
      <c r="A104" s="85" t="str">
        <f t="shared" si="5"/>
        <v>[Create Edit Project-94]</v>
      </c>
      <c r="B104" s="86" t="s">
        <v>475</v>
      </c>
      <c r="C104" s="143" t="s">
        <v>420</v>
      </c>
      <c r="D104" s="140" t="s">
        <v>484</v>
      </c>
      <c r="E104" s="147"/>
      <c r="F104" s="84"/>
      <c r="G104" s="86"/>
      <c r="H104" s="175"/>
      <c r="I104" s="147"/>
      <c r="J104" s="78"/>
    </row>
    <row r="105" spans="1:10" ht="14.25" customHeight="1">
      <c r="A105" s="85" t="str">
        <f t="shared" si="5"/>
        <v>[Create Edit Project-95]</v>
      </c>
      <c r="B105" s="86" t="s">
        <v>475</v>
      </c>
      <c r="C105" s="143" t="s">
        <v>481</v>
      </c>
      <c r="D105" s="140" t="s">
        <v>485</v>
      </c>
      <c r="E105" s="147"/>
      <c r="F105" s="84"/>
      <c r="G105" s="86"/>
      <c r="H105" s="175"/>
      <c r="I105" s="147"/>
      <c r="J105" s="78"/>
    </row>
    <row r="106" spans="1:10" ht="14.25" customHeight="1">
      <c r="A106" s="139" t="str">
        <f t="shared" si="5"/>
        <v>[Create Edit Project-96]</v>
      </c>
      <c r="B106" s="99" t="s">
        <v>497</v>
      </c>
      <c r="C106" s="138" t="s">
        <v>498</v>
      </c>
      <c r="D106" s="86" t="s">
        <v>499</v>
      </c>
      <c r="E106" s="147"/>
      <c r="F106" s="84"/>
      <c r="G106" s="86"/>
      <c r="H106" s="175"/>
      <c r="I106" s="147"/>
      <c r="J106" s="78"/>
    </row>
    <row r="107" spans="1:10" ht="14.25" customHeight="1">
      <c r="A107" s="139" t="str">
        <f t="shared" si="5"/>
        <v>[Create Edit Project-97]</v>
      </c>
      <c r="B107" s="86" t="s">
        <v>479</v>
      </c>
      <c r="C107" s="143" t="s">
        <v>482</v>
      </c>
      <c r="D107" s="140" t="s">
        <v>486</v>
      </c>
      <c r="E107" s="147"/>
      <c r="F107" s="84"/>
      <c r="G107" s="86"/>
      <c r="H107" s="175"/>
      <c r="I107" s="147"/>
      <c r="J107" s="78"/>
    </row>
    <row r="108" spans="1:10" ht="14.25" customHeight="1">
      <c r="A108" s="85" t="str">
        <f t="shared" si="5"/>
        <v>[Create Edit Project-98]</v>
      </c>
      <c r="B108" s="99" t="s">
        <v>503</v>
      </c>
      <c r="C108" s="86" t="s">
        <v>500</v>
      </c>
      <c r="D108" s="86" t="s">
        <v>487</v>
      </c>
      <c r="E108" s="147"/>
      <c r="F108" s="84"/>
      <c r="G108" s="86"/>
      <c r="H108" s="175"/>
      <c r="I108" s="147"/>
      <c r="J108" s="78"/>
    </row>
    <row r="109" spans="1:10" ht="14.25" customHeight="1">
      <c r="A109" s="85" t="str">
        <f t="shared" si="5"/>
        <v>[Create Edit Project-99]</v>
      </c>
      <c r="B109" s="99" t="s">
        <v>502</v>
      </c>
      <c r="C109" s="86" t="s">
        <v>501</v>
      </c>
      <c r="D109" s="86" t="s">
        <v>488</v>
      </c>
      <c r="E109" s="147"/>
      <c r="F109" s="84"/>
      <c r="G109" s="86"/>
      <c r="H109" s="175"/>
      <c r="I109" s="147"/>
      <c r="J109" s="78"/>
    </row>
    <row r="110" spans="1:10" ht="14.25" customHeight="1">
      <c r="A110" s="85" t="str">
        <f t="shared" si="5"/>
        <v>[Create Edit Project-100]</v>
      </c>
      <c r="B110" s="99" t="s">
        <v>478</v>
      </c>
      <c r="C110" s="86" t="s">
        <v>504</v>
      </c>
      <c r="D110" s="86" t="s">
        <v>505</v>
      </c>
      <c r="E110" s="147"/>
      <c r="F110" s="84"/>
      <c r="G110" s="86"/>
      <c r="H110" s="175"/>
      <c r="I110" s="147"/>
      <c r="J110" s="78"/>
    </row>
    <row r="111" spans="1:10" ht="14.25" customHeight="1">
      <c r="A111" s="85" t="str">
        <f t="shared" si="5"/>
        <v>[Create Edit Project-101]</v>
      </c>
      <c r="B111" s="86" t="s">
        <v>477</v>
      </c>
      <c r="C111" s="86" t="s">
        <v>506</v>
      </c>
      <c r="D111" s="86" t="s">
        <v>507</v>
      </c>
      <c r="E111" s="147"/>
      <c r="F111" s="84"/>
      <c r="G111" s="86"/>
      <c r="H111" s="175"/>
      <c r="I111" s="147"/>
      <c r="J111" s="78"/>
    </row>
    <row r="112" spans="1:10" ht="14.25" customHeight="1">
      <c r="A112" s="85" t="str">
        <f t="shared" si="5"/>
        <v>[Create Edit Project-102]</v>
      </c>
      <c r="B112" s="86" t="s">
        <v>476</v>
      </c>
      <c r="C112" s="86" t="s">
        <v>508</v>
      </c>
      <c r="D112" s="86" t="s">
        <v>509</v>
      </c>
      <c r="E112" s="147"/>
      <c r="F112" s="84"/>
      <c r="G112" s="86"/>
      <c r="H112" s="175"/>
      <c r="I112" s="147"/>
      <c r="J112" s="78"/>
    </row>
    <row r="113" spans="1:10" ht="14.25" customHeight="1">
      <c r="A113" s="85" t="str">
        <f t="shared" si="5"/>
        <v>[Create Edit Project-103]</v>
      </c>
      <c r="B113" s="86" t="s">
        <v>476</v>
      </c>
      <c r="C113" s="86" t="s">
        <v>508</v>
      </c>
      <c r="D113" s="86" t="s">
        <v>509</v>
      </c>
      <c r="E113" s="147"/>
      <c r="F113" s="84"/>
      <c r="G113" s="86"/>
      <c r="H113" s="175"/>
      <c r="I113" s="147"/>
      <c r="J113" s="78"/>
    </row>
    <row r="114" spans="1:10" ht="14.25" customHeight="1">
      <c r="A114" s="153" t="str">
        <f t="shared" si="5"/>
        <v>[Create Edit Project-104]</v>
      </c>
      <c r="B114" s="86" t="s">
        <v>510</v>
      </c>
      <c r="C114" s="86" t="s">
        <v>301</v>
      </c>
      <c r="D114" s="86" t="s">
        <v>511</v>
      </c>
      <c r="E114" s="147"/>
      <c r="F114" s="84"/>
      <c r="G114" s="84"/>
      <c r="H114" s="175"/>
      <c r="I114" s="147"/>
      <c r="J114" s="78"/>
    </row>
    <row r="115" spans="1:10" ht="14.25" customHeight="1">
      <c r="A115" s="153" t="str">
        <f t="shared" si="5"/>
        <v>[Create Edit Project-105]</v>
      </c>
      <c r="B115" s="86" t="s">
        <v>512</v>
      </c>
      <c r="C115" s="86" t="s">
        <v>313</v>
      </c>
      <c r="D115" s="86" t="s">
        <v>514</v>
      </c>
      <c r="E115" s="147"/>
      <c r="F115" s="84"/>
      <c r="G115" s="84"/>
      <c r="H115" s="175"/>
      <c r="I115" s="147"/>
      <c r="J115" s="78"/>
    </row>
    <row r="116" spans="1:10" ht="14.25" customHeight="1">
      <c r="A116" s="153" t="str">
        <f t="shared" si="5"/>
        <v>[Create Edit Project-106]</v>
      </c>
      <c r="B116" s="86" t="s">
        <v>513</v>
      </c>
      <c r="C116" s="86" t="s">
        <v>314</v>
      </c>
      <c r="D116" s="86" t="s">
        <v>519</v>
      </c>
      <c r="E116" s="147"/>
      <c r="F116" s="84"/>
      <c r="G116" s="84"/>
      <c r="H116" s="175"/>
      <c r="I116" s="147"/>
      <c r="J116" s="78"/>
    </row>
    <row r="117" spans="1:10" ht="14.25" customHeight="1">
      <c r="A117" s="153" t="str">
        <f t="shared" si="5"/>
        <v>[Create Edit Project-107]</v>
      </c>
      <c r="B117" s="86" t="s">
        <v>515</v>
      </c>
      <c r="C117" s="86" t="s">
        <v>316</v>
      </c>
      <c r="D117" s="86" t="s">
        <v>518</v>
      </c>
      <c r="E117" s="147"/>
      <c r="F117" s="84"/>
      <c r="G117" s="84"/>
      <c r="H117" s="175"/>
      <c r="I117" s="147"/>
      <c r="J117" s="78"/>
    </row>
    <row r="118" spans="1:10" ht="14.25" customHeight="1">
      <c r="A118" s="153" t="str">
        <f t="shared" si="5"/>
        <v>[Create Edit Project-108]</v>
      </c>
      <c r="B118" s="86" t="s">
        <v>516</v>
      </c>
      <c r="C118" s="86" t="s">
        <v>317</v>
      </c>
      <c r="D118" s="86" t="s">
        <v>520</v>
      </c>
      <c r="E118" s="147"/>
      <c r="F118" s="84"/>
      <c r="G118" s="84"/>
      <c r="H118" s="175"/>
      <c r="I118" s="147"/>
      <c r="J118" s="78"/>
    </row>
    <row r="119" spans="1:10" ht="14.25" customHeight="1">
      <c r="A119" s="153" t="str">
        <f t="shared" si="5"/>
        <v>[Create Edit Project-109]</v>
      </c>
      <c r="B119" s="86" t="s">
        <v>517</v>
      </c>
      <c r="C119" s="86" t="s">
        <v>315</v>
      </c>
      <c r="D119" s="86" t="s">
        <v>521</v>
      </c>
      <c r="E119" s="147"/>
      <c r="F119" s="84"/>
      <c r="G119" s="84"/>
      <c r="H119" s="175"/>
      <c r="I119" s="147"/>
      <c r="J119" s="78"/>
    </row>
    <row r="120" spans="1:10" ht="14.25" customHeight="1">
      <c r="A120" s="153" t="str">
        <f t="shared" si="5"/>
        <v>[Create Edit Project-110]</v>
      </c>
      <c r="B120" s="86" t="s">
        <v>522</v>
      </c>
      <c r="C120" s="86" t="s">
        <v>301</v>
      </c>
      <c r="D120" s="86" t="s">
        <v>528</v>
      </c>
      <c r="E120" s="147"/>
      <c r="F120" s="84"/>
      <c r="G120" s="84"/>
      <c r="H120" s="175"/>
      <c r="I120" s="147"/>
      <c r="J120" s="78"/>
    </row>
    <row r="121" spans="1:10" ht="14.25" customHeight="1">
      <c r="A121" s="153" t="str">
        <f t="shared" si="5"/>
        <v>[Create Edit Project-111]</v>
      </c>
      <c r="B121" s="86" t="s">
        <v>523</v>
      </c>
      <c r="C121" s="86" t="s">
        <v>313</v>
      </c>
      <c r="D121" s="86" t="s">
        <v>529</v>
      </c>
      <c r="E121" s="147"/>
      <c r="F121" s="84"/>
      <c r="G121" s="84"/>
      <c r="H121" s="175"/>
      <c r="I121" s="147"/>
      <c r="J121" s="78"/>
    </row>
    <row r="122" spans="1:10" ht="14.25" customHeight="1">
      <c r="A122" s="153" t="str">
        <f t="shared" si="5"/>
        <v>[Create Edit Project-112]</v>
      </c>
      <c r="B122" s="86" t="s">
        <v>524</v>
      </c>
      <c r="C122" s="86" t="s">
        <v>314</v>
      </c>
      <c r="D122" s="86" t="s">
        <v>519</v>
      </c>
      <c r="E122" s="151"/>
      <c r="F122" s="84"/>
      <c r="G122" s="84"/>
      <c r="H122" s="175"/>
      <c r="I122" s="147"/>
      <c r="J122" s="78"/>
    </row>
    <row r="123" spans="1:10" ht="14.25" customHeight="1">
      <c r="A123" s="153" t="str">
        <f t="shared" si="5"/>
        <v>[Create Edit Project-113]</v>
      </c>
      <c r="B123" s="86" t="s">
        <v>525</v>
      </c>
      <c r="C123" s="86" t="s">
        <v>316</v>
      </c>
      <c r="D123" s="86" t="s">
        <v>518</v>
      </c>
      <c r="E123" s="147"/>
      <c r="F123" s="86"/>
      <c r="G123" s="84"/>
      <c r="H123" s="175"/>
      <c r="I123" s="147"/>
      <c r="J123" s="78"/>
    </row>
    <row r="124" spans="1:10" ht="14.25" customHeight="1">
      <c r="A124" s="153" t="str">
        <f t="shared" si="5"/>
        <v>[Create Edit Project-114]</v>
      </c>
      <c r="B124" s="86" t="s">
        <v>526</v>
      </c>
      <c r="C124" s="86" t="s">
        <v>317</v>
      </c>
      <c r="D124" s="86" t="s">
        <v>520</v>
      </c>
      <c r="E124" s="147"/>
      <c r="F124" s="86"/>
      <c r="G124" s="84"/>
      <c r="H124" s="175"/>
      <c r="I124" s="147"/>
      <c r="J124" s="78"/>
    </row>
    <row r="125" spans="1:10" ht="14.25" customHeight="1">
      <c r="A125" s="153" t="str">
        <f t="shared" si="5"/>
        <v>[Create Edit Project-115]</v>
      </c>
      <c r="B125" s="86" t="s">
        <v>527</v>
      </c>
      <c r="C125" s="86" t="s">
        <v>315</v>
      </c>
      <c r="D125" s="86" t="s">
        <v>521</v>
      </c>
      <c r="E125" s="147"/>
      <c r="F125" s="86"/>
      <c r="G125" s="84"/>
      <c r="H125" s="175"/>
      <c r="I125" s="147"/>
      <c r="J125" s="78"/>
    </row>
    <row r="126" spans="1:10" ht="14.25" customHeight="1">
      <c r="A126" s="153" t="str">
        <f t="shared" si="5"/>
        <v>[Create Edit Project-116]</v>
      </c>
      <c r="B126" s="86" t="s">
        <v>531</v>
      </c>
      <c r="C126" s="86" t="s">
        <v>530</v>
      </c>
      <c r="D126" s="86" t="s">
        <v>532</v>
      </c>
      <c r="E126" s="147"/>
      <c r="F126" s="86"/>
      <c r="G126" s="86"/>
      <c r="H126" s="175"/>
      <c r="I126" s="147"/>
      <c r="J126" s="78"/>
    </row>
    <row r="127" spans="1:10">
      <c r="J127" s="78"/>
    </row>
  </sheetData>
  <mergeCells count="5">
    <mergeCell ref="B2:G2"/>
    <mergeCell ref="B3:G3"/>
    <mergeCell ref="B4:G4"/>
    <mergeCell ref="E5:G5"/>
    <mergeCell ref="E6:G6"/>
  </mergeCells>
  <dataValidations count="1">
    <dataValidation type="list" allowBlank="1" showErrorMessage="1" sqref="F12:G23 F25:G126">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5"/>
  <sheetViews>
    <sheetView zoomScale="70" zoomScaleNormal="70" workbookViewId="0">
      <selection activeCell="A10" sqref="A10:I10"/>
    </sheetView>
  </sheetViews>
  <sheetFormatPr defaultRowHeight="12.75"/>
  <cols>
    <col min="1" max="1" width="17.375" style="78" customWidth="1"/>
    <col min="2" max="2" width="46.75" style="78" customWidth="1"/>
    <col min="3" max="3" width="34.375" style="78" customWidth="1"/>
    <col min="4" max="4" width="31.625" style="78" customWidth="1"/>
    <col min="5" max="5" width="16.5" style="78" customWidth="1"/>
    <col min="6" max="6" width="15.625" style="78" customWidth="1"/>
    <col min="7" max="7" width="14.75" style="78" customWidth="1"/>
    <col min="8" max="8" width="9" style="81"/>
    <col min="9" max="9" width="16.5" style="78" customWidth="1"/>
    <col min="10" max="10" width="9.375" style="80" hidden="1" customWidth="1"/>
    <col min="11" max="11" width="9" style="78" customWidth="1"/>
    <col min="12" max="16" width="9" style="78"/>
    <col min="17" max="17" width="0" style="78" hidden="1" customWidth="1"/>
    <col min="18" max="16384" width="9" style="78"/>
  </cols>
  <sheetData>
    <row r="1" spans="1:257" ht="13.5" thickBot="1">
      <c r="A1" s="98" t="s">
        <v>11</v>
      </c>
      <c r="B1" s="67"/>
      <c r="C1" s="67"/>
      <c r="D1" s="67"/>
      <c r="E1" s="67"/>
      <c r="F1" s="67"/>
      <c r="G1" s="67"/>
      <c r="H1" s="68"/>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row>
    <row r="2" spans="1:257" ht="15">
      <c r="A2" s="240" t="s">
        <v>1226</v>
      </c>
      <c r="B2" s="212" t="s">
        <v>536</v>
      </c>
      <c r="C2" s="212"/>
      <c r="D2" s="212"/>
      <c r="E2" s="212"/>
      <c r="F2" s="212"/>
      <c r="G2" s="212"/>
      <c r="H2" s="70"/>
      <c r="I2" s="69"/>
      <c r="J2" s="69" t="s">
        <v>1</v>
      </c>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row>
    <row r="3" spans="1:257" ht="15">
      <c r="A3" s="240" t="s">
        <v>1227</v>
      </c>
      <c r="B3" s="212" t="s">
        <v>537</v>
      </c>
      <c r="C3" s="212"/>
      <c r="D3" s="212"/>
      <c r="E3" s="212"/>
      <c r="F3" s="212"/>
      <c r="G3" s="212"/>
      <c r="H3" s="70"/>
      <c r="I3" s="69"/>
      <c r="J3" s="69" t="s">
        <v>2</v>
      </c>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row>
    <row r="4" spans="1:257" ht="15">
      <c r="A4" s="240" t="s">
        <v>1228</v>
      </c>
      <c r="B4" s="213" t="s">
        <v>33</v>
      </c>
      <c r="C4" s="213"/>
      <c r="D4" s="213"/>
      <c r="E4" s="213"/>
      <c r="F4" s="213"/>
      <c r="G4" s="213"/>
      <c r="H4" s="70"/>
      <c r="I4" s="69"/>
      <c r="J4" s="71"/>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row>
    <row r="5" spans="1:257" ht="15" customHeight="1">
      <c r="A5" s="240" t="s">
        <v>1229</v>
      </c>
      <c r="B5" s="241" t="s">
        <v>1215</v>
      </c>
      <c r="C5" s="241" t="s">
        <v>1230</v>
      </c>
      <c r="D5" s="242" t="s">
        <v>4</v>
      </c>
      <c r="E5" s="243" t="s">
        <v>1231</v>
      </c>
      <c r="F5" s="207"/>
      <c r="G5" s="208"/>
      <c r="H5" s="72"/>
      <c r="I5" s="69"/>
      <c r="J5" s="69" t="s">
        <v>5</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row>
    <row r="6" spans="1:257" ht="13.5" thickBot="1">
      <c r="A6" s="74">
        <f>COUNTIF(F12:G160,"Pass")</f>
        <v>0</v>
      </c>
      <c r="B6" s="75">
        <f>COUNTIF(F12:G160,"Fail")</f>
        <v>0</v>
      </c>
      <c r="C6" s="75">
        <f>E6-D6-B6-A6</f>
        <v>86</v>
      </c>
      <c r="D6" s="76">
        <f>COUNTIF(F12:G160,"N/A")</f>
        <v>0</v>
      </c>
      <c r="E6" s="214">
        <f>COUNTA(A12:A160)*2</f>
        <v>86</v>
      </c>
      <c r="F6" s="214"/>
      <c r="G6" s="214"/>
      <c r="H6" s="72"/>
      <c r="I6" s="69"/>
      <c r="J6" s="69" t="s">
        <v>4</v>
      </c>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row>
    <row r="7" spans="1:257">
      <c r="A7" s="173"/>
      <c r="B7" s="173"/>
      <c r="C7" s="173"/>
      <c r="D7" s="173"/>
      <c r="E7" s="174"/>
      <c r="F7" s="174"/>
      <c r="G7" s="174"/>
      <c r="H7" s="72"/>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69"/>
      <c r="GO7" s="69"/>
      <c r="GP7" s="69"/>
      <c r="GQ7" s="69"/>
      <c r="GR7" s="69"/>
      <c r="GS7" s="69"/>
      <c r="GT7" s="69"/>
      <c r="GU7" s="69"/>
      <c r="GV7" s="69"/>
      <c r="GW7" s="69"/>
      <c r="GX7" s="69"/>
      <c r="GY7" s="69"/>
      <c r="GZ7" s="69"/>
      <c r="HA7" s="69"/>
      <c r="HB7" s="69"/>
      <c r="HC7" s="69"/>
      <c r="HD7" s="69"/>
      <c r="HE7" s="69"/>
      <c r="HF7" s="69"/>
      <c r="HG7" s="69"/>
      <c r="HH7" s="69"/>
      <c r="HI7" s="69"/>
      <c r="HJ7" s="69"/>
      <c r="HK7" s="69"/>
      <c r="HL7" s="69"/>
      <c r="HM7" s="69"/>
      <c r="HN7" s="69"/>
      <c r="HO7" s="69"/>
      <c r="HP7" s="69"/>
      <c r="HQ7" s="69"/>
      <c r="HR7" s="69"/>
      <c r="HS7" s="69"/>
      <c r="HT7" s="69"/>
      <c r="HU7" s="69"/>
      <c r="HV7" s="69"/>
      <c r="HW7" s="69"/>
      <c r="HX7" s="69"/>
      <c r="HY7" s="69"/>
      <c r="HZ7" s="69"/>
      <c r="IA7" s="69"/>
      <c r="IB7" s="69"/>
      <c r="IC7" s="69"/>
      <c r="ID7" s="69"/>
      <c r="IE7" s="69"/>
      <c r="IF7" s="69"/>
      <c r="IG7" s="69"/>
      <c r="IH7" s="69"/>
      <c r="II7" s="69"/>
      <c r="IJ7" s="69"/>
      <c r="IK7" s="69"/>
      <c r="IL7" s="69"/>
      <c r="IM7" s="69"/>
      <c r="IN7" s="69"/>
      <c r="IO7" s="69"/>
      <c r="IP7" s="69"/>
    </row>
    <row r="8" spans="1:257">
      <c r="A8" s="173"/>
      <c r="B8" s="173"/>
      <c r="C8" s="173"/>
      <c r="D8" s="173"/>
      <c r="E8" s="174"/>
      <c r="F8" s="174"/>
      <c r="G8" s="174"/>
      <c r="H8" s="72"/>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69"/>
      <c r="GO8" s="69"/>
      <c r="GP8" s="69"/>
      <c r="GQ8" s="69"/>
      <c r="GR8" s="69"/>
      <c r="GS8" s="69"/>
      <c r="GT8" s="69"/>
      <c r="GU8" s="69"/>
      <c r="GV8" s="69"/>
      <c r="GW8" s="69"/>
      <c r="GX8" s="69"/>
      <c r="GY8" s="69"/>
      <c r="GZ8" s="69"/>
      <c r="HA8" s="69"/>
      <c r="HB8" s="69"/>
      <c r="HC8" s="69"/>
      <c r="HD8" s="69"/>
      <c r="HE8" s="69"/>
      <c r="HF8" s="69"/>
      <c r="HG8" s="69"/>
      <c r="HH8" s="69"/>
      <c r="HI8" s="69"/>
      <c r="HJ8" s="69"/>
      <c r="HK8" s="69"/>
      <c r="HL8" s="69"/>
      <c r="HM8" s="69"/>
      <c r="HN8" s="69"/>
      <c r="HO8" s="69"/>
      <c r="HP8" s="69"/>
      <c r="HQ8" s="69"/>
      <c r="HR8" s="69"/>
      <c r="HS8" s="69"/>
      <c r="HT8" s="69"/>
      <c r="HU8" s="69"/>
      <c r="HV8" s="69"/>
      <c r="HW8" s="69"/>
      <c r="HX8" s="69"/>
      <c r="HY8" s="69"/>
      <c r="HZ8" s="69"/>
      <c r="IA8" s="69"/>
      <c r="IB8" s="69"/>
      <c r="IC8" s="69"/>
      <c r="ID8" s="69"/>
      <c r="IE8" s="69"/>
      <c r="IF8" s="69"/>
      <c r="IG8" s="69"/>
      <c r="IH8" s="69"/>
      <c r="II8" s="69"/>
      <c r="IJ8" s="69"/>
      <c r="IK8" s="69"/>
      <c r="IL8" s="69"/>
      <c r="IM8" s="69"/>
      <c r="IN8" s="69"/>
      <c r="IO8" s="69"/>
      <c r="IP8" s="69"/>
    </row>
    <row r="9" spans="1:257">
      <c r="A9" s="69"/>
      <c r="B9" s="69"/>
      <c r="C9" s="69"/>
      <c r="D9" s="77"/>
      <c r="E9" s="77"/>
      <c r="F9" s="77"/>
      <c r="G9" s="77"/>
      <c r="H9" s="72"/>
      <c r="I9" s="72"/>
      <c r="J9" s="73"/>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69"/>
      <c r="GO9" s="69"/>
      <c r="GP9" s="69"/>
      <c r="GQ9" s="69"/>
      <c r="GR9" s="69"/>
      <c r="GS9" s="69"/>
      <c r="GT9" s="69"/>
      <c r="GU9" s="69"/>
      <c r="GV9" s="69"/>
      <c r="GW9" s="69"/>
      <c r="GX9" s="69"/>
      <c r="GY9" s="69"/>
      <c r="GZ9" s="69"/>
      <c r="HA9" s="69"/>
      <c r="HB9" s="69"/>
      <c r="HC9" s="69"/>
      <c r="HD9" s="69"/>
      <c r="HE9" s="69"/>
      <c r="HF9" s="69"/>
      <c r="HG9" s="69"/>
      <c r="HH9" s="69"/>
      <c r="HI9" s="69"/>
      <c r="HJ9" s="69"/>
      <c r="HK9" s="69"/>
      <c r="HL9" s="69"/>
      <c r="HM9" s="69"/>
      <c r="HN9" s="69"/>
      <c r="HO9" s="69"/>
      <c r="HP9" s="69"/>
      <c r="HQ9" s="69"/>
      <c r="HR9" s="69"/>
      <c r="HS9" s="69"/>
      <c r="HT9" s="69"/>
      <c r="HU9" s="69"/>
      <c r="HV9" s="69"/>
      <c r="HW9" s="69"/>
      <c r="HX9" s="69"/>
      <c r="HY9" s="69"/>
      <c r="HZ9" s="69"/>
      <c r="IA9" s="69"/>
      <c r="IB9" s="69"/>
      <c r="IC9" s="69"/>
      <c r="ID9" s="69"/>
      <c r="IE9" s="69"/>
      <c r="IF9" s="69"/>
      <c r="IG9" s="69"/>
      <c r="IH9" s="69"/>
      <c r="II9" s="69"/>
      <c r="IJ9" s="69"/>
      <c r="IK9" s="69"/>
      <c r="IL9" s="69"/>
      <c r="IM9" s="69"/>
      <c r="IN9" s="69"/>
      <c r="IO9" s="69"/>
      <c r="IP9" s="69"/>
      <c r="IQ9" s="69"/>
      <c r="IR9" s="69"/>
      <c r="IS9" s="69"/>
      <c r="IT9" s="69"/>
      <c r="IU9" s="69"/>
      <c r="IV9" s="69"/>
      <c r="IW9" s="69"/>
    </row>
    <row r="10" spans="1:257" ht="56.25" customHeight="1">
      <c r="A10" s="41" t="s">
        <v>6</v>
      </c>
      <c r="B10" s="244" t="s">
        <v>1232</v>
      </c>
      <c r="C10" s="244" t="s">
        <v>1233</v>
      </c>
      <c r="D10" s="244" t="s">
        <v>1234</v>
      </c>
      <c r="E10" s="42" t="s">
        <v>1235</v>
      </c>
      <c r="F10" s="42" t="s">
        <v>534</v>
      </c>
      <c r="G10" s="42" t="s">
        <v>533</v>
      </c>
      <c r="H10" s="245" t="s">
        <v>1236</v>
      </c>
      <c r="I10" s="244" t="s">
        <v>1237</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69"/>
      <c r="GO10" s="69"/>
      <c r="GP10" s="69"/>
      <c r="GQ10" s="69"/>
      <c r="GR10" s="69"/>
      <c r="GS10" s="69"/>
      <c r="GT10" s="69"/>
      <c r="GU10" s="69"/>
      <c r="GV10" s="69"/>
      <c r="GW10" s="69"/>
      <c r="GX10" s="69"/>
      <c r="GY10" s="69"/>
      <c r="GZ10" s="69"/>
      <c r="HA10" s="69"/>
      <c r="HB10" s="69"/>
      <c r="HC10" s="69"/>
      <c r="HD10" s="69"/>
      <c r="HE10" s="69"/>
      <c r="HF10" s="69"/>
      <c r="HG10" s="69"/>
      <c r="HH10" s="69"/>
      <c r="HI10" s="69"/>
      <c r="HJ10" s="69"/>
      <c r="HK10" s="69"/>
      <c r="HL10" s="69"/>
      <c r="HM10" s="69"/>
      <c r="HN10" s="69"/>
      <c r="HO10" s="69"/>
      <c r="HP10" s="69"/>
      <c r="HQ10" s="69"/>
      <c r="HR10" s="69"/>
      <c r="HS10" s="69"/>
      <c r="HT10" s="69"/>
      <c r="HU10" s="69"/>
      <c r="HV10" s="69"/>
      <c r="HW10" s="69"/>
      <c r="HX10" s="69"/>
      <c r="HY10" s="69"/>
      <c r="HZ10" s="69"/>
      <c r="IA10" s="69"/>
      <c r="IB10" s="69"/>
      <c r="IC10" s="69"/>
      <c r="ID10" s="69"/>
      <c r="IE10" s="69"/>
      <c r="IF10" s="69"/>
      <c r="IG10" s="69"/>
      <c r="IH10" s="69"/>
      <c r="II10" s="69"/>
      <c r="IJ10" s="69"/>
      <c r="IK10" s="69"/>
      <c r="IL10" s="69"/>
      <c r="IM10" s="69"/>
      <c r="IN10" s="69"/>
      <c r="IO10" s="69"/>
      <c r="IP10" s="69"/>
    </row>
    <row r="11" spans="1:257" ht="14.25" customHeight="1">
      <c r="A11" s="43"/>
      <c r="B11" s="43" t="s">
        <v>538</v>
      </c>
      <c r="C11" s="44"/>
      <c r="D11" s="44"/>
      <c r="E11" s="44"/>
      <c r="F11" s="44"/>
      <c r="G11" s="44"/>
      <c r="H11" s="44"/>
      <c r="I11" s="45"/>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row>
    <row r="12" spans="1:257" ht="14.25" customHeight="1">
      <c r="A12" s="46" t="str">
        <f>IF(OR(B12&lt;&gt;"",D12&lt;E11&gt;""),"["&amp;TEXT($B$2,"##")&amp;"-"&amp;TEXT(ROW()-10,"##")&amp;"]","")</f>
        <v>[Project Detail-2]</v>
      </c>
      <c r="B12" s="86" t="s">
        <v>547</v>
      </c>
      <c r="C12" s="86" t="s">
        <v>549</v>
      </c>
      <c r="D12" s="99" t="s">
        <v>570</v>
      </c>
      <c r="E12" s="87"/>
      <c r="F12" s="99"/>
      <c r="G12" s="99"/>
      <c r="H12" s="88"/>
      <c r="I12" s="79"/>
      <c r="J12" s="78"/>
    </row>
    <row r="13" spans="1:257" ht="14.25" customHeight="1">
      <c r="A13" s="46" t="str">
        <f t="shared" ref="A13:A59" si="0">IF(OR(B13&lt;&gt;"",D13&lt;E12&gt;""),"["&amp;TEXT($B$2,"##")&amp;"-"&amp;TEXT(ROW()-10,"##")&amp;"]","")</f>
        <v>[Project Detail-3]</v>
      </c>
      <c r="B13" s="86" t="s">
        <v>548</v>
      </c>
      <c r="C13" s="86" t="s">
        <v>549</v>
      </c>
      <c r="D13" s="99" t="s">
        <v>570</v>
      </c>
      <c r="E13" s="92"/>
      <c r="F13" s="99"/>
      <c r="G13" s="99"/>
      <c r="H13" s="93"/>
      <c r="I13" s="94"/>
      <c r="J13" s="78"/>
    </row>
    <row r="14" spans="1:257" ht="14.25" customHeight="1">
      <c r="A14" s="46" t="str">
        <f t="shared" si="0"/>
        <v>[Project Detail-4]</v>
      </c>
      <c r="B14" s="86" t="s">
        <v>550</v>
      </c>
      <c r="C14" s="86" t="s">
        <v>556</v>
      </c>
      <c r="D14" s="86" t="s">
        <v>552</v>
      </c>
      <c r="E14" s="92"/>
      <c r="F14" s="99"/>
      <c r="G14" s="99"/>
      <c r="H14" s="93"/>
      <c r="I14" s="94"/>
      <c r="J14" s="78"/>
    </row>
    <row r="15" spans="1:257" ht="14.25" customHeight="1">
      <c r="A15" s="46" t="str">
        <f t="shared" si="0"/>
        <v>[Project Detail-5]</v>
      </c>
      <c r="B15" s="86" t="s">
        <v>553</v>
      </c>
      <c r="C15" s="86" t="s">
        <v>555</v>
      </c>
      <c r="D15" s="86" t="s">
        <v>554</v>
      </c>
      <c r="E15" s="97"/>
      <c r="F15" s="99"/>
      <c r="G15" s="99"/>
      <c r="H15" s="97"/>
      <c r="I15" s="97"/>
      <c r="J15" s="78"/>
    </row>
    <row r="16" spans="1:257" ht="14.25" customHeight="1">
      <c r="A16" s="46" t="str">
        <f t="shared" ref="A16" si="1">IF(OR(B16&lt;&gt;"",D16&lt;E15&gt;""),"["&amp;TEXT($B$2,"##")&amp;"-"&amp;TEXT(ROW()-10,"##")&amp;"]","")</f>
        <v>[Project Detail-6]</v>
      </c>
      <c r="B16" s="86" t="s">
        <v>1158</v>
      </c>
      <c r="C16" s="86" t="s">
        <v>1159</v>
      </c>
      <c r="D16" s="86" t="s">
        <v>1160</v>
      </c>
      <c r="E16" s="97"/>
      <c r="F16" s="99"/>
      <c r="G16" s="99"/>
      <c r="H16" s="97"/>
      <c r="I16" s="97"/>
      <c r="J16" s="78"/>
    </row>
    <row r="17" spans="1:10" ht="14.25" customHeight="1">
      <c r="A17" s="146"/>
      <c r="B17" s="146" t="s">
        <v>539</v>
      </c>
      <c r="C17" s="146"/>
      <c r="D17" s="146"/>
      <c r="E17" s="146"/>
      <c r="F17" s="146"/>
      <c r="G17" s="146"/>
      <c r="H17" s="146"/>
      <c r="I17" s="146"/>
      <c r="J17" s="78"/>
    </row>
    <row r="18" spans="1:10" ht="14.25" customHeight="1">
      <c r="A18" s="46" t="str">
        <f t="shared" si="0"/>
        <v>[Project Detail-8]</v>
      </c>
      <c r="B18" s="155" t="s">
        <v>557</v>
      </c>
      <c r="C18" s="156" t="s">
        <v>559</v>
      </c>
      <c r="D18" s="156" t="s">
        <v>560</v>
      </c>
      <c r="E18" s="155"/>
      <c r="F18" s="99"/>
      <c r="G18" s="99"/>
      <c r="H18" s="148"/>
      <c r="I18" s="147"/>
      <c r="J18" s="78"/>
    </row>
    <row r="19" spans="1:10" ht="14.25" customHeight="1">
      <c r="A19" s="46" t="str">
        <f t="shared" si="0"/>
        <v>[Project Detail-9]</v>
      </c>
      <c r="B19" s="155" t="s">
        <v>558</v>
      </c>
      <c r="C19" s="156" t="s">
        <v>559</v>
      </c>
      <c r="D19" s="156" t="s">
        <v>564</v>
      </c>
      <c r="E19" s="155"/>
      <c r="F19" s="99"/>
      <c r="G19" s="99"/>
      <c r="H19" s="148"/>
      <c r="I19" s="147"/>
      <c r="J19" s="78"/>
    </row>
    <row r="20" spans="1:10" ht="14.25" customHeight="1">
      <c r="A20" s="146"/>
      <c r="B20" s="146" t="s">
        <v>540</v>
      </c>
      <c r="C20" s="146"/>
      <c r="D20" s="146"/>
      <c r="E20" s="146"/>
      <c r="F20" s="146"/>
      <c r="G20" s="146"/>
      <c r="H20" s="146"/>
      <c r="I20" s="146"/>
      <c r="J20" s="78"/>
    </row>
    <row r="21" spans="1:10" ht="14.25" customHeight="1">
      <c r="A21" s="46" t="str">
        <f t="shared" si="0"/>
        <v>[Project Detail-11]</v>
      </c>
      <c r="B21" s="155" t="s">
        <v>561</v>
      </c>
      <c r="C21" s="156" t="s">
        <v>563</v>
      </c>
      <c r="D21" s="156" t="s">
        <v>565</v>
      </c>
      <c r="E21" s="147"/>
      <c r="F21" s="99"/>
      <c r="G21" s="99"/>
      <c r="H21" s="148"/>
      <c r="I21" s="147"/>
      <c r="J21" s="78"/>
    </row>
    <row r="22" spans="1:10" ht="14.25" customHeight="1">
      <c r="A22" s="46" t="str">
        <f t="shared" si="0"/>
        <v>[Project Detail-12]</v>
      </c>
      <c r="B22" s="155" t="s">
        <v>562</v>
      </c>
      <c r="C22" s="156" t="s">
        <v>563</v>
      </c>
      <c r="D22" s="156" t="s">
        <v>565</v>
      </c>
      <c r="E22" s="147"/>
      <c r="F22" s="99"/>
      <c r="G22" s="99"/>
      <c r="H22" s="148"/>
      <c r="I22" s="147"/>
      <c r="J22" s="78"/>
    </row>
    <row r="23" spans="1:10" ht="14.25" customHeight="1">
      <c r="A23" s="146"/>
      <c r="B23" s="146" t="s">
        <v>541</v>
      </c>
      <c r="C23" s="146"/>
      <c r="D23" s="146"/>
      <c r="E23" s="146"/>
      <c r="F23" s="146"/>
      <c r="G23" s="146"/>
      <c r="H23" s="146"/>
      <c r="I23" s="146"/>
      <c r="J23" s="78"/>
    </row>
    <row r="24" spans="1:10" ht="14.25" customHeight="1">
      <c r="A24" s="139" t="str">
        <f>IF(OR(B24&lt;&gt;"",D24&lt;E23&gt;""),"["&amp;TEXT($B$2,"##")&amp;"-"&amp;TEXT(ROW()-10,"##")&amp;"]","")</f>
        <v>[Project Detail-14]</v>
      </c>
      <c r="B24" s="155" t="s">
        <v>566</v>
      </c>
      <c r="C24" s="156" t="s">
        <v>568</v>
      </c>
      <c r="D24" s="156" t="s">
        <v>569</v>
      </c>
      <c r="E24" s="147"/>
      <c r="F24" s="99"/>
      <c r="G24" s="99"/>
      <c r="H24" s="148"/>
      <c r="I24" s="147"/>
      <c r="J24" s="78"/>
    </row>
    <row r="25" spans="1:10" ht="14.25" customHeight="1">
      <c r="A25" s="139" t="str">
        <f t="shared" ref="A25:A35" si="2">IF(OR(B25&lt;&gt;"",D25&lt;E24&gt;""),"["&amp;TEXT($B$2,"##")&amp;"-"&amp;TEXT(ROW()-10,"##")&amp;"]","")</f>
        <v>[Project Detail-15]</v>
      </c>
      <c r="B25" s="155" t="s">
        <v>567</v>
      </c>
      <c r="C25" s="156" t="s">
        <v>568</v>
      </c>
      <c r="D25" s="156" t="s">
        <v>569</v>
      </c>
      <c r="E25" s="147"/>
      <c r="F25" s="99"/>
      <c r="G25" s="99"/>
      <c r="H25" s="148"/>
      <c r="I25" s="147"/>
      <c r="J25" s="78"/>
    </row>
    <row r="26" spans="1:10" ht="14.25" customHeight="1">
      <c r="A26" s="139" t="str">
        <f t="shared" si="2"/>
        <v>[Project Detail-16]</v>
      </c>
      <c r="B26" s="86" t="s">
        <v>571</v>
      </c>
      <c r="C26" s="156" t="s">
        <v>591</v>
      </c>
      <c r="D26" s="156" t="s">
        <v>574</v>
      </c>
      <c r="E26" s="147"/>
      <c r="F26" s="99"/>
      <c r="G26" s="99"/>
      <c r="H26" s="148"/>
      <c r="I26" s="147"/>
      <c r="J26" s="78"/>
    </row>
    <row r="27" spans="1:10" ht="14.25" customHeight="1">
      <c r="A27" s="139" t="str">
        <f t="shared" si="2"/>
        <v>[Project Detail-17]</v>
      </c>
      <c r="B27" s="86" t="s">
        <v>572</v>
      </c>
      <c r="C27" s="156" t="s">
        <v>592</v>
      </c>
      <c r="D27" s="156" t="s">
        <v>575</v>
      </c>
      <c r="E27" s="147"/>
      <c r="F27" s="99"/>
      <c r="G27" s="99"/>
      <c r="H27" s="148"/>
      <c r="I27" s="147"/>
      <c r="J27" s="78"/>
    </row>
    <row r="28" spans="1:10" ht="14.25" customHeight="1">
      <c r="A28" s="139" t="str">
        <f t="shared" si="2"/>
        <v>[Project Detail-18]</v>
      </c>
      <c r="B28" s="86" t="s">
        <v>573</v>
      </c>
      <c r="C28" s="156" t="s">
        <v>593</v>
      </c>
      <c r="D28" s="156" t="s">
        <v>576</v>
      </c>
      <c r="E28" s="147"/>
      <c r="F28" s="99"/>
      <c r="G28" s="99"/>
      <c r="H28" s="148"/>
      <c r="I28" s="147"/>
      <c r="J28" s="78"/>
    </row>
    <row r="29" spans="1:10" ht="14.25" customHeight="1">
      <c r="A29" s="139" t="str">
        <f t="shared" si="2"/>
        <v>[Project Detail-19]</v>
      </c>
      <c r="B29" s="86" t="s">
        <v>577</v>
      </c>
      <c r="C29" s="156" t="s">
        <v>578</v>
      </c>
      <c r="D29" s="156" t="s">
        <v>580</v>
      </c>
      <c r="E29" s="147"/>
      <c r="F29" s="99"/>
      <c r="G29" s="99"/>
      <c r="H29" s="148"/>
      <c r="I29" s="147"/>
      <c r="J29" s="78"/>
    </row>
    <row r="30" spans="1:10" ht="14.25" customHeight="1">
      <c r="A30" s="139" t="str">
        <f t="shared" si="2"/>
        <v>[Project Detail-20]</v>
      </c>
      <c r="B30" s="99" t="s">
        <v>581</v>
      </c>
      <c r="C30" s="144" t="s">
        <v>582</v>
      </c>
      <c r="D30" s="86" t="s">
        <v>583</v>
      </c>
      <c r="E30" s="147"/>
      <c r="F30" s="99"/>
      <c r="G30" s="99"/>
      <c r="H30" s="148"/>
      <c r="I30" s="147"/>
      <c r="J30" s="78"/>
    </row>
    <row r="31" spans="1:10" ht="14.25" customHeight="1">
      <c r="A31" s="139" t="str">
        <f t="shared" si="2"/>
        <v>[Project Detail-21]</v>
      </c>
      <c r="B31" s="140" t="s">
        <v>587</v>
      </c>
      <c r="C31" s="156" t="s">
        <v>588</v>
      </c>
      <c r="D31" s="156" t="s">
        <v>590</v>
      </c>
      <c r="E31" s="147"/>
      <c r="F31" s="99"/>
      <c r="G31" s="99"/>
      <c r="H31" s="148"/>
      <c r="I31" s="147"/>
      <c r="J31" s="78"/>
    </row>
    <row r="32" spans="1:10" ht="14.25" customHeight="1">
      <c r="A32" s="139" t="str">
        <f t="shared" si="2"/>
        <v>[Project Detail-22]</v>
      </c>
      <c r="B32" s="86" t="s">
        <v>589</v>
      </c>
      <c r="C32" s="156" t="s">
        <v>596</v>
      </c>
      <c r="D32" s="156" t="s">
        <v>594</v>
      </c>
      <c r="E32" s="147"/>
      <c r="F32" s="99"/>
      <c r="G32" s="99"/>
      <c r="H32" s="148"/>
      <c r="I32" s="147"/>
      <c r="J32" s="78"/>
    </row>
    <row r="33" spans="1:10" ht="14.25" customHeight="1">
      <c r="A33" s="139" t="str">
        <f t="shared" si="2"/>
        <v>[Project Detail-23]</v>
      </c>
      <c r="B33" s="86" t="s">
        <v>589</v>
      </c>
      <c r="C33" s="156" t="s">
        <v>595</v>
      </c>
      <c r="D33" s="156" t="s">
        <v>597</v>
      </c>
      <c r="E33" s="147"/>
      <c r="F33" s="99"/>
      <c r="G33" s="99"/>
      <c r="H33" s="148"/>
      <c r="I33" s="147"/>
      <c r="J33" s="78"/>
    </row>
    <row r="34" spans="1:10" ht="14.25" customHeight="1">
      <c r="A34" s="139" t="str">
        <f t="shared" si="2"/>
        <v>[Project Detail-24]</v>
      </c>
      <c r="B34" s="140" t="s">
        <v>598</v>
      </c>
      <c r="C34" s="156" t="s">
        <v>600</v>
      </c>
      <c r="D34" s="156" t="s">
        <v>601</v>
      </c>
      <c r="E34" s="147"/>
      <c r="F34" s="99"/>
      <c r="G34" s="99"/>
      <c r="H34" s="148"/>
      <c r="I34" s="147"/>
      <c r="J34" s="78"/>
    </row>
    <row r="35" spans="1:10" ht="14.25" customHeight="1">
      <c r="A35" s="139" t="str">
        <f t="shared" si="2"/>
        <v>[Project Detail-25]</v>
      </c>
      <c r="B35" s="140" t="s">
        <v>599</v>
      </c>
      <c r="C35" s="156" t="s">
        <v>602</v>
      </c>
      <c r="D35" s="156" t="s">
        <v>603</v>
      </c>
      <c r="E35" s="147"/>
      <c r="F35" s="99"/>
      <c r="G35" s="99"/>
      <c r="H35" s="148"/>
      <c r="I35" s="147"/>
      <c r="J35" s="78"/>
    </row>
    <row r="36" spans="1:10" ht="14.25" customHeight="1">
      <c r="A36" s="146"/>
      <c r="B36" s="146" t="s">
        <v>542</v>
      </c>
      <c r="C36" s="146"/>
      <c r="D36" s="146"/>
      <c r="E36" s="146"/>
      <c r="F36" s="146"/>
      <c r="G36" s="146"/>
      <c r="H36" s="146"/>
      <c r="I36" s="146"/>
      <c r="J36" s="78"/>
    </row>
    <row r="37" spans="1:10" ht="14.25" customHeight="1">
      <c r="A37" s="46" t="str">
        <f t="shared" si="0"/>
        <v>[Project Detail-27]</v>
      </c>
      <c r="B37" s="155" t="s">
        <v>584</v>
      </c>
      <c r="C37" s="156" t="s">
        <v>585</v>
      </c>
      <c r="D37" s="156" t="s">
        <v>586</v>
      </c>
      <c r="E37" s="147"/>
      <c r="F37" s="99"/>
      <c r="G37" s="99"/>
      <c r="H37" s="148"/>
      <c r="I37" s="147"/>
      <c r="J37" s="78"/>
    </row>
    <row r="38" spans="1:10" ht="14.25" customHeight="1">
      <c r="A38" s="46" t="str">
        <f t="shared" si="0"/>
        <v>[Project Detail-28]</v>
      </c>
      <c r="B38" s="155" t="s">
        <v>584</v>
      </c>
      <c r="C38" s="156" t="s">
        <v>585</v>
      </c>
      <c r="D38" s="156" t="s">
        <v>586</v>
      </c>
      <c r="E38" s="147"/>
      <c r="F38" s="99"/>
      <c r="G38" s="99"/>
      <c r="H38" s="148"/>
      <c r="I38" s="147"/>
      <c r="J38" s="78"/>
    </row>
    <row r="39" spans="1:10" ht="14.25" customHeight="1">
      <c r="A39" s="146"/>
      <c r="B39" s="146" t="s">
        <v>544</v>
      </c>
      <c r="C39" s="146"/>
      <c r="D39" s="146"/>
      <c r="E39" s="146"/>
      <c r="F39" s="146"/>
      <c r="G39" s="146"/>
      <c r="H39" s="146"/>
      <c r="I39" s="146"/>
      <c r="J39" s="78"/>
    </row>
    <row r="40" spans="1:10" ht="14.25" customHeight="1">
      <c r="A40" s="46" t="str">
        <f>IF(OR(B40&lt;&gt;"",D40&lt;E39&gt;""),"["&amp;TEXT($B$2,"##")&amp;"-"&amp;TEXT(ROW()-10,"##")&amp;"]","")</f>
        <v>[Project Detail-30]</v>
      </c>
      <c r="B40" s="86" t="s">
        <v>606</v>
      </c>
      <c r="C40" s="86" t="s">
        <v>551</v>
      </c>
      <c r="D40" s="86" t="s">
        <v>608</v>
      </c>
      <c r="E40" s="147"/>
      <c r="F40" s="99"/>
      <c r="G40" s="99"/>
      <c r="H40" s="148"/>
      <c r="I40" s="147"/>
      <c r="J40" s="78"/>
    </row>
    <row r="41" spans="1:10" ht="14.25" customHeight="1">
      <c r="A41" s="46" t="str">
        <f>IF(OR(B41&lt;&gt;"",D41&lt;E40&gt;""),"["&amp;TEXT($B$2,"##")&amp;"-"&amp;TEXT(ROW()-10,"##")&amp;"]","")</f>
        <v>[Project Detail-31]</v>
      </c>
      <c r="B41" s="86" t="s">
        <v>607</v>
      </c>
      <c r="C41" s="86" t="s">
        <v>551</v>
      </c>
      <c r="D41" s="86" t="s">
        <v>610</v>
      </c>
      <c r="E41" s="147"/>
      <c r="F41" s="99"/>
      <c r="G41" s="99"/>
      <c r="H41" s="148"/>
      <c r="I41" s="147"/>
      <c r="J41" s="78"/>
    </row>
    <row r="42" spans="1:10" ht="14.25" customHeight="1">
      <c r="A42" s="46" t="str">
        <f>IF(OR(B42&lt;&gt;"",D42&lt;E40&gt;""),"["&amp;TEXT($B$2,"##")&amp;"-"&amp;TEXT(ROW()-10,"##")&amp;"]","")</f>
        <v>[Project Detail-32]</v>
      </c>
      <c r="B42" s="86" t="s">
        <v>605</v>
      </c>
      <c r="C42" s="86" t="s">
        <v>609</v>
      </c>
      <c r="D42" s="86" t="s">
        <v>552</v>
      </c>
      <c r="E42" s="147"/>
      <c r="F42" s="99"/>
      <c r="G42" s="99"/>
      <c r="H42" s="148"/>
      <c r="I42" s="147"/>
      <c r="J42" s="78"/>
    </row>
    <row r="43" spans="1:10" ht="14.25" customHeight="1">
      <c r="A43" s="46" t="str">
        <f>IF(OR(B43&lt;&gt;"",D43&lt;E40&gt;""),"["&amp;TEXT($B$2,"##")&amp;"-"&amp;TEXT(ROW()-10,"##")&amp;"]","")</f>
        <v>[Project Detail-33]</v>
      </c>
      <c r="B43" s="86" t="s">
        <v>604</v>
      </c>
      <c r="C43" s="86" t="s">
        <v>611</v>
      </c>
      <c r="D43" s="86" t="s">
        <v>612</v>
      </c>
      <c r="E43" s="147"/>
      <c r="F43" s="99"/>
      <c r="G43" s="99"/>
      <c r="H43" s="148"/>
      <c r="I43" s="147"/>
      <c r="J43" s="78"/>
    </row>
    <row r="44" spans="1:10" ht="14.25" customHeight="1">
      <c r="A44" s="46" t="str">
        <f>IF(OR(B44&lt;&gt;"",D44&lt;E41&gt;""),"["&amp;TEXT($B$2,"##")&amp;"-"&amp;TEXT(ROW()-10,"##")&amp;"]","")</f>
        <v>[Project Detail-34]</v>
      </c>
      <c r="B44" s="86" t="s">
        <v>613</v>
      </c>
      <c r="C44" s="86" t="s">
        <v>614</v>
      </c>
      <c r="D44" s="86" t="s">
        <v>615</v>
      </c>
      <c r="E44" s="147"/>
      <c r="F44" s="99"/>
      <c r="G44" s="99"/>
      <c r="H44" s="148"/>
      <c r="I44" s="147"/>
      <c r="J44" s="78"/>
    </row>
    <row r="45" spans="1:10" ht="14.25" customHeight="1">
      <c r="A45" s="146"/>
      <c r="B45" s="146" t="s">
        <v>545</v>
      </c>
      <c r="C45" s="146"/>
      <c r="D45" s="146"/>
      <c r="E45" s="146"/>
      <c r="F45" s="146"/>
      <c r="G45" s="146"/>
      <c r="H45" s="146"/>
      <c r="I45" s="146"/>
      <c r="J45" s="78"/>
    </row>
    <row r="46" spans="1:10" ht="14.25" customHeight="1">
      <c r="A46" s="46" t="str">
        <f t="shared" ref="A46" si="3">IF(OR(B46&lt;&gt;"",D46&lt;E43&gt;""),"["&amp;TEXT($B$2,"##")&amp;"-"&amp;TEXT(ROW()-10,"##")&amp;"]","")</f>
        <v>[Project Detail-36]</v>
      </c>
      <c r="B46" s="86" t="s">
        <v>616</v>
      </c>
      <c r="C46" s="86" t="s">
        <v>618</v>
      </c>
      <c r="D46" s="86" t="s">
        <v>617</v>
      </c>
      <c r="E46" s="147"/>
      <c r="F46" s="99"/>
      <c r="G46" s="99"/>
      <c r="H46" s="182"/>
      <c r="I46" s="147"/>
      <c r="J46" s="78"/>
    </row>
    <row r="47" spans="1:10" ht="14.25" customHeight="1">
      <c r="A47" s="146"/>
      <c r="B47" s="146" t="s">
        <v>1161</v>
      </c>
      <c r="C47" s="146"/>
      <c r="D47" s="146"/>
      <c r="E47" s="146"/>
      <c r="F47" s="146"/>
      <c r="G47" s="146"/>
      <c r="H47" s="146"/>
      <c r="I47" s="146"/>
      <c r="J47" s="78"/>
    </row>
    <row r="48" spans="1:10" ht="14.25" customHeight="1">
      <c r="A48" s="85" t="str">
        <f t="shared" ref="A48" si="4">IF(OR(B48&lt;&gt;"",D48&lt;E47&gt;""),"["&amp;TEXT($B$2,"##")&amp;"-"&amp;TEXT(ROW()-10,"##")&amp;"]","")</f>
        <v>[Project Detail-38]</v>
      </c>
      <c r="B48" s="86" t="s">
        <v>1162</v>
      </c>
      <c r="C48" s="156" t="s">
        <v>1164</v>
      </c>
      <c r="D48" s="156" t="s">
        <v>1163</v>
      </c>
      <c r="E48" s="147"/>
      <c r="F48" s="99"/>
      <c r="G48" s="99"/>
      <c r="H48" s="148"/>
      <c r="I48" s="147"/>
      <c r="J48" s="78"/>
    </row>
    <row r="49" spans="1:10" ht="14.25" customHeight="1">
      <c r="A49" s="146"/>
      <c r="B49" s="146" t="s">
        <v>546</v>
      </c>
      <c r="C49" s="146"/>
      <c r="D49" s="146"/>
      <c r="E49" s="146"/>
      <c r="F49" s="146"/>
      <c r="G49" s="146"/>
      <c r="H49" s="146"/>
      <c r="I49" s="146"/>
      <c r="J49" s="78"/>
    </row>
    <row r="50" spans="1:10" ht="14.25" customHeight="1">
      <c r="A50" s="46" t="str">
        <f t="shared" si="0"/>
        <v>[Project Detail-40]</v>
      </c>
      <c r="B50" s="86" t="s">
        <v>621</v>
      </c>
      <c r="C50" s="156" t="s">
        <v>619</v>
      </c>
      <c r="D50" s="156" t="s">
        <v>622</v>
      </c>
      <c r="E50" s="147"/>
      <c r="F50" s="99"/>
      <c r="G50" s="99"/>
      <c r="H50" s="148"/>
      <c r="I50" s="147"/>
      <c r="J50" s="78"/>
    </row>
    <row r="51" spans="1:10" ht="14.25" customHeight="1">
      <c r="A51" s="46" t="str">
        <f t="shared" si="0"/>
        <v>[Project Detail-41]</v>
      </c>
      <c r="B51" s="86" t="s">
        <v>620</v>
      </c>
      <c r="C51" s="156" t="s">
        <v>619</v>
      </c>
      <c r="D51" s="156" t="s">
        <v>623</v>
      </c>
      <c r="E51" s="147"/>
      <c r="F51" s="99"/>
      <c r="G51" s="99"/>
      <c r="H51" s="148"/>
      <c r="I51" s="147"/>
      <c r="J51" s="78"/>
    </row>
    <row r="52" spans="1:10" ht="14.25" customHeight="1">
      <c r="A52" s="46" t="str">
        <f t="shared" si="0"/>
        <v>[Project Detail-42]</v>
      </c>
      <c r="B52" s="86" t="s">
        <v>624</v>
      </c>
      <c r="C52" s="156" t="s">
        <v>625</v>
      </c>
      <c r="D52" s="156" t="s">
        <v>626</v>
      </c>
      <c r="E52" s="147"/>
      <c r="F52" s="99"/>
      <c r="G52" s="99"/>
      <c r="H52" s="148"/>
      <c r="I52" s="147"/>
      <c r="J52" s="78"/>
    </row>
    <row r="53" spans="1:10" ht="14.25" customHeight="1">
      <c r="A53" s="46" t="str">
        <f t="shared" si="0"/>
        <v>[Project Detail-43]</v>
      </c>
      <c r="B53" s="86" t="s">
        <v>627</v>
      </c>
      <c r="C53" s="156" t="s">
        <v>625</v>
      </c>
      <c r="D53" s="156" t="s">
        <v>628</v>
      </c>
      <c r="E53" s="147"/>
      <c r="F53" s="99"/>
      <c r="G53" s="99"/>
      <c r="H53" s="148"/>
      <c r="I53" s="147"/>
      <c r="J53" s="78"/>
    </row>
    <row r="54" spans="1:10" ht="14.25" customHeight="1">
      <c r="A54" s="46" t="str">
        <f t="shared" si="0"/>
        <v>[Project Detail-44]</v>
      </c>
      <c r="B54" s="86" t="s">
        <v>670</v>
      </c>
      <c r="C54" s="156" t="s">
        <v>671</v>
      </c>
      <c r="D54" s="156" t="s">
        <v>669</v>
      </c>
      <c r="E54" s="147"/>
      <c r="F54" s="99"/>
      <c r="G54" s="99"/>
      <c r="H54" s="148"/>
      <c r="I54" s="147"/>
      <c r="J54" s="78"/>
    </row>
    <row r="55" spans="1:10" ht="14.25" customHeight="1">
      <c r="A55" s="46" t="str">
        <f t="shared" si="0"/>
        <v>[Project Detail-45]</v>
      </c>
      <c r="B55" s="86" t="s">
        <v>629</v>
      </c>
      <c r="C55" s="156" t="s">
        <v>631</v>
      </c>
      <c r="D55" s="156" t="s">
        <v>632</v>
      </c>
      <c r="E55" s="147"/>
      <c r="F55" s="99"/>
      <c r="G55" s="99"/>
      <c r="H55" s="148"/>
      <c r="I55" s="147"/>
      <c r="J55" s="78"/>
    </row>
    <row r="56" spans="1:10" ht="14.25" customHeight="1">
      <c r="A56" s="46" t="str">
        <f t="shared" si="0"/>
        <v>[Project Detail-46]</v>
      </c>
      <c r="B56" s="99" t="s">
        <v>642</v>
      </c>
      <c r="C56" s="144" t="s">
        <v>633</v>
      </c>
      <c r="D56" s="86" t="s">
        <v>634</v>
      </c>
      <c r="E56" s="147"/>
      <c r="F56" s="99"/>
      <c r="G56" s="99"/>
      <c r="H56" s="148"/>
      <c r="I56" s="147"/>
      <c r="J56" s="78"/>
    </row>
    <row r="57" spans="1:10" ht="14.25" customHeight="1">
      <c r="A57" s="46" t="str">
        <f t="shared" si="0"/>
        <v>[Project Detail-47]</v>
      </c>
      <c r="B57" s="140" t="s">
        <v>643</v>
      </c>
      <c r="C57" s="156" t="s">
        <v>635</v>
      </c>
      <c r="D57" s="156" t="s">
        <v>636</v>
      </c>
      <c r="E57" s="147"/>
      <c r="F57" s="99"/>
      <c r="G57" s="99"/>
      <c r="H57" s="148"/>
      <c r="I57" s="147"/>
      <c r="J57" s="78"/>
    </row>
    <row r="58" spans="1:10" ht="14.25" customHeight="1">
      <c r="A58" s="146"/>
      <c r="B58" s="146" t="s">
        <v>630</v>
      </c>
      <c r="C58" s="146"/>
      <c r="D58" s="146"/>
      <c r="E58" s="146"/>
      <c r="F58" s="146"/>
      <c r="G58" s="146"/>
      <c r="H58" s="146"/>
      <c r="I58" s="146"/>
      <c r="J58" s="78"/>
    </row>
    <row r="59" spans="1:10" ht="14.25" customHeight="1">
      <c r="A59" s="85" t="str">
        <f t="shared" si="0"/>
        <v>[Project Detail-49]</v>
      </c>
      <c r="B59" s="86" t="s">
        <v>637</v>
      </c>
      <c r="C59" s="156" t="s">
        <v>639</v>
      </c>
      <c r="D59" s="156" t="s">
        <v>626</v>
      </c>
      <c r="E59" s="147"/>
      <c r="F59" s="99"/>
      <c r="G59" s="99"/>
      <c r="H59" s="148"/>
      <c r="I59" s="147"/>
      <c r="J59" s="78"/>
    </row>
    <row r="60" spans="1:10" ht="14.25" customHeight="1">
      <c r="A60" s="85" t="str">
        <f t="shared" ref="A60:A63" si="5">IF(OR(B60&lt;&gt;"",D60&lt;E59&gt;""),"["&amp;TEXT($B$2,"##")&amp;"-"&amp;TEXT(ROW()-10,"##")&amp;"]","")</f>
        <v>[Project Detail-50]</v>
      </c>
      <c r="B60" s="86" t="s">
        <v>638</v>
      </c>
      <c r="C60" s="156" t="s">
        <v>639</v>
      </c>
      <c r="D60" s="156" t="s">
        <v>640</v>
      </c>
      <c r="E60" s="147"/>
      <c r="F60" s="99"/>
      <c r="G60" s="99"/>
      <c r="H60" s="148"/>
      <c r="I60" s="147"/>
      <c r="J60" s="78"/>
    </row>
    <row r="61" spans="1:10" ht="14.25" customHeight="1">
      <c r="A61" s="85" t="str">
        <f t="shared" si="5"/>
        <v>[Project Detail-51]</v>
      </c>
      <c r="B61" s="86" t="s">
        <v>1191</v>
      </c>
      <c r="C61" s="156" t="s">
        <v>645</v>
      </c>
      <c r="D61" s="156" t="s">
        <v>650</v>
      </c>
      <c r="E61" s="147"/>
      <c r="F61" s="99"/>
      <c r="G61" s="99"/>
      <c r="H61" s="182"/>
      <c r="I61" s="147"/>
      <c r="J61" s="78"/>
    </row>
    <row r="62" spans="1:10" ht="14.25" customHeight="1">
      <c r="A62" s="85" t="str">
        <f t="shared" si="5"/>
        <v>[Project Detail-52]</v>
      </c>
      <c r="B62" s="86" t="s">
        <v>641</v>
      </c>
      <c r="C62" s="86" t="s">
        <v>646</v>
      </c>
      <c r="D62" s="86" t="s">
        <v>648</v>
      </c>
      <c r="E62" s="147"/>
      <c r="F62" s="99"/>
      <c r="G62" s="99"/>
      <c r="H62" s="182"/>
      <c r="I62" s="147"/>
      <c r="J62" s="78"/>
    </row>
    <row r="63" spans="1:10" ht="14.25" customHeight="1">
      <c r="A63" s="85" t="str">
        <f t="shared" si="5"/>
        <v>[Project Detail-53]</v>
      </c>
      <c r="B63" s="86" t="s">
        <v>644</v>
      </c>
      <c r="C63" s="156" t="s">
        <v>647</v>
      </c>
      <c r="D63" s="156" t="s">
        <v>649</v>
      </c>
      <c r="E63" s="147"/>
      <c r="F63" s="99"/>
      <c r="G63" s="99"/>
      <c r="H63" s="182"/>
      <c r="I63" s="147"/>
      <c r="J63" s="78"/>
    </row>
    <row r="64" spans="1:10">
      <c r="J64" s="78"/>
    </row>
    <row r="65" spans="10:10">
      <c r="J65" s="78"/>
    </row>
  </sheetData>
  <mergeCells count="5">
    <mergeCell ref="B2:G2"/>
    <mergeCell ref="B3:G3"/>
    <mergeCell ref="B4:G4"/>
    <mergeCell ref="E5:G5"/>
    <mergeCell ref="E6:G6"/>
  </mergeCells>
  <dataValidations count="1">
    <dataValidation type="list" allowBlank="1" showErrorMessage="1" sqref="F59:G63 F48:G48 F46:G46 F18:G19 F21:G22 F37:G38 F24:G35 F12:G16 F40:G44 F50:G5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表紙</vt:lpstr>
      <vt:lpstr>テスト報告</vt:lpstr>
      <vt:lpstr>テスト項目一覧</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2015-12-06T12:58:34Z</dcterms:modified>
  <cp:category>BM</cp:category>
</cp:coreProperties>
</file>