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Study\0. Capsule Project\Capstone Project\2015FALLJS01\WIP\Users\ManhLN\Report 4\UT\"/>
    </mc:Choice>
  </mc:AlternateContent>
  <bookViews>
    <workbookView xWindow="0" yWindow="0" windowWidth="20490" windowHeight="7755" tabRatio="886" firstSheet="1" activeTab="10"/>
  </bookViews>
  <sheets>
    <sheet name="Guidleline" sheetId="1" r:id="rId1"/>
    <sheet name="Cover" sheetId="4" r:id="rId2"/>
    <sheet name="FunctionList" sheetId="5" r:id="rId3"/>
    <sheet name="Test Report" sheetId="6" r:id="rId4"/>
    <sheet name="GetSlides" sheetId="7" r:id="rId5"/>
    <sheet name="GetSlidesForAdmin" sheetId="21" r:id="rId6"/>
    <sheet name="CreateSlide" sheetId="22" r:id="rId7"/>
    <sheet name="EditSlide" sheetId="23" r:id="rId8"/>
    <sheet name="DeleteSlide" sheetId="24" r:id="rId9"/>
    <sheet name="ChangeSlideStatus" sheetId="25" r:id="rId10"/>
    <sheet name="ChangeOrder" sheetId="26" r:id="rId11"/>
  </sheets>
  <definedNames>
    <definedName name="ACTION" localSheetId="10">#REF!</definedName>
    <definedName name="ACTION" localSheetId="9">#REF!</definedName>
    <definedName name="ACTION" localSheetId="6">#REF!</definedName>
    <definedName name="ACTION" localSheetId="8">#REF!</definedName>
    <definedName name="ACTION" localSheetId="7">#REF!</definedName>
    <definedName name="ACTION" localSheetId="5">#REF!</definedName>
    <definedName name="ACTION">#REF!</definedName>
    <definedName name="CreateSlide" localSheetId="10">#REF!</definedName>
    <definedName name="CreateSlide" localSheetId="9">#REF!</definedName>
    <definedName name="CreateSlide" localSheetId="8">#REF!</definedName>
    <definedName name="CreateSlide" localSheetId="7">#REF!</definedName>
    <definedName name="CreateSlide">#REF!</definedName>
    <definedName name="DeleteSlide" localSheetId="10">#REF!</definedName>
    <definedName name="DeleteSlide" localSheetId="9">#REF!</definedName>
    <definedName name="DeleteSlide">#REF!</definedName>
    <definedName name="EditSlide" localSheetId="10">#REF!</definedName>
    <definedName name="EditSlide" localSheetId="9">#REF!</definedName>
    <definedName name="EditSlide" localSheetId="8">#REF!</definedName>
    <definedName name="EditSlide">#REF!</definedName>
    <definedName name="GetNumberNewMessage" localSheetId="10">#REF!</definedName>
    <definedName name="GetNumberNewMessage" localSheetId="9">#REF!</definedName>
    <definedName name="GetNumberNewMessage" localSheetId="6">#REF!</definedName>
    <definedName name="GetNumberNewMessage" localSheetId="8">#REF!</definedName>
    <definedName name="GetNumberNewMessage" localSheetId="7">#REF!</definedName>
    <definedName name="GetNumberNewMessage" localSheetId="5">#REF!</definedName>
    <definedName name="GetNumberNewMessage">#REF!</definedName>
    <definedName name="_xlnm.Print_Area" localSheetId="10">ChangeOrder!$A$1:$Q$50</definedName>
    <definedName name="_xlnm.Print_Area" localSheetId="9">ChangeSlideStatus!$A$1:$Q$37</definedName>
    <definedName name="_xlnm.Print_Area" localSheetId="6">CreateSlide!$A$1:$Q$35</definedName>
    <definedName name="_xlnm.Print_Area" localSheetId="8">DeleteSlide!$A$1:$Q$35</definedName>
    <definedName name="_xlnm.Print_Area" localSheetId="7">EditSlide!$A$1:$Q$37</definedName>
    <definedName name="_xlnm.Print_Area" localSheetId="2">FunctionList!$A$1:$H$37</definedName>
    <definedName name="_xlnm.Print_Area" localSheetId="4">GetSlides!$A$1:$Q$35</definedName>
    <definedName name="_xlnm.Print_Area" localSheetId="5">GetSlidesForAdmin!$A$1:$Q$35</definedName>
    <definedName name="_xlnm.Print_Area" localSheetId="0">Guidleline!$A$1:$A$90</definedName>
    <definedName name="_xlnm.Print_Area" localSheetId="3">'Test Report'!$A$1:$I$45</definedName>
    <definedName name="Z_2C0D9096_8D85_462A_A9B5_0B488ADB4269_.wvu.Cols" localSheetId="10" hidden="1">ChangeOrder!#REF!</definedName>
    <definedName name="Z_2C0D9096_8D85_462A_A9B5_0B488ADB4269_.wvu.Cols" localSheetId="9" hidden="1">ChangeSlideStatus!#REF!</definedName>
    <definedName name="Z_2C0D9096_8D85_462A_A9B5_0B488ADB4269_.wvu.Cols" localSheetId="6" hidden="1">CreateSlide!#REF!</definedName>
    <definedName name="Z_2C0D9096_8D85_462A_A9B5_0B488ADB4269_.wvu.Cols" localSheetId="8" hidden="1">DeleteSlide!#REF!</definedName>
    <definedName name="Z_2C0D9096_8D85_462A_A9B5_0B488ADB4269_.wvu.Cols" localSheetId="7" hidden="1">EditSlide!#REF!</definedName>
    <definedName name="Z_2C0D9096_8D85_462A_A9B5_0B488ADB4269_.wvu.Cols" localSheetId="4" hidden="1">GetSlides!#REF!</definedName>
    <definedName name="Z_2C0D9096_8D85_462A_A9B5_0B488ADB4269_.wvu.Cols" localSheetId="5" hidden="1">GetSlidesForAdmin!#REF!</definedName>
    <definedName name="Z_2C0D9096_8D85_462A_A9B5_0B488ADB4269_.wvu.PrintArea" localSheetId="3" hidden="1">'Test Report'!$A:$I</definedName>
    <definedName name="Z_6F1DCD5D_5DAC_4817_BF40_2B66F6F593E6_.wvu.Cols" localSheetId="10" hidden="1">ChangeOrder!#REF!</definedName>
    <definedName name="Z_6F1DCD5D_5DAC_4817_BF40_2B66F6F593E6_.wvu.Cols" localSheetId="9" hidden="1">ChangeSlideStatus!#REF!</definedName>
    <definedName name="Z_6F1DCD5D_5DAC_4817_BF40_2B66F6F593E6_.wvu.Cols" localSheetId="6" hidden="1">CreateSlide!#REF!</definedName>
    <definedName name="Z_6F1DCD5D_5DAC_4817_BF40_2B66F6F593E6_.wvu.Cols" localSheetId="8" hidden="1">DeleteSlide!#REF!</definedName>
    <definedName name="Z_6F1DCD5D_5DAC_4817_BF40_2B66F6F593E6_.wvu.Cols" localSheetId="7" hidden="1">EditSlide!#REF!</definedName>
    <definedName name="Z_6F1DCD5D_5DAC_4817_BF40_2B66F6F593E6_.wvu.Cols" localSheetId="4" hidden="1">GetSlides!#REF!</definedName>
    <definedName name="Z_6F1DCD5D_5DAC_4817_BF40_2B66F6F593E6_.wvu.Cols" localSheetId="5" hidden="1">GetSlidesForAdmin!#REF!</definedName>
    <definedName name="Z_6F1DCD5D_5DAC_4817_BF40_2B66F6F593E6_.wvu.PrintArea" localSheetId="3" hidden="1">'Test Report'!$A:$I</definedName>
    <definedName name="Z_BE54E0AD_3725_4423_92D7_4F1C045BE1BC_.wvu.Cols" localSheetId="10" hidden="1">ChangeOrder!#REF!</definedName>
    <definedName name="Z_BE54E0AD_3725_4423_92D7_4F1C045BE1BC_.wvu.Cols" localSheetId="9" hidden="1">ChangeSlideStatus!#REF!</definedName>
    <definedName name="Z_BE54E0AD_3725_4423_92D7_4F1C045BE1BC_.wvu.Cols" localSheetId="6" hidden="1">CreateSlide!#REF!</definedName>
    <definedName name="Z_BE54E0AD_3725_4423_92D7_4F1C045BE1BC_.wvu.Cols" localSheetId="8" hidden="1">DeleteSlide!#REF!</definedName>
    <definedName name="Z_BE54E0AD_3725_4423_92D7_4F1C045BE1BC_.wvu.Cols" localSheetId="7" hidden="1">EditSlide!#REF!</definedName>
    <definedName name="Z_BE54E0AD_3725_4423_92D7_4F1C045BE1BC_.wvu.Cols" localSheetId="4" hidden="1">GetSlides!#REF!</definedName>
    <definedName name="Z_BE54E0AD_3725_4423_92D7_4F1C045BE1BC_.wvu.Cols" localSheetId="5" hidden="1">GetSlidesForAdmin!#REF!</definedName>
    <definedName name="Z_BE54E0AD_3725_4423_92D7_4F1C045BE1BC_.wvu.PrintArea" localSheetId="3" hidden="1">'Test Report'!$A:$I</definedName>
  </definedNames>
  <calcPr calcId="152511"/>
</workbook>
</file>

<file path=xl/calcChain.xml><?xml version="1.0" encoding="utf-8"?>
<calcChain xmlns="http://schemas.openxmlformats.org/spreadsheetml/2006/main">
  <c r="L6" i="26" l="1"/>
  <c r="I18" i="6" s="1"/>
  <c r="K6" i="26"/>
  <c r="H18" i="6" s="1"/>
  <c r="J6" i="26"/>
  <c r="G18" i="6" s="1"/>
  <c r="I6" i="26"/>
  <c r="F18" i="6" s="1"/>
  <c r="C6" i="26"/>
  <c r="D18" i="6" s="1"/>
  <c r="A6" i="26"/>
  <c r="C3" i="26"/>
  <c r="I3" i="26" s="1"/>
  <c r="I2" i="26"/>
  <c r="L6" i="25"/>
  <c r="I17" i="6" s="1"/>
  <c r="K6" i="25"/>
  <c r="H17" i="6" s="1"/>
  <c r="J6" i="25"/>
  <c r="G17" i="6" s="1"/>
  <c r="I6" i="25"/>
  <c r="F17" i="6" s="1"/>
  <c r="C6" i="25"/>
  <c r="D17" i="6" s="1"/>
  <c r="A6" i="25"/>
  <c r="C17" i="6" s="1"/>
  <c r="C3" i="25"/>
  <c r="I3" i="25" s="1"/>
  <c r="I2" i="25"/>
  <c r="L6" i="24"/>
  <c r="I16" i="6" s="1"/>
  <c r="K6" i="24"/>
  <c r="H16" i="6" s="1"/>
  <c r="J6" i="24"/>
  <c r="G16" i="6" s="1"/>
  <c r="I6" i="24"/>
  <c r="F16" i="6" s="1"/>
  <c r="C6" i="24"/>
  <c r="D16" i="6" s="1"/>
  <c r="A6" i="24"/>
  <c r="C16" i="6" s="1"/>
  <c r="C3" i="24"/>
  <c r="I3" i="24" s="1"/>
  <c r="I2" i="24"/>
  <c r="I15" i="6"/>
  <c r="L6" i="23"/>
  <c r="K6" i="23"/>
  <c r="H15" i="6" s="1"/>
  <c r="J6" i="23"/>
  <c r="G15" i="6" s="1"/>
  <c r="I6" i="23"/>
  <c r="F15" i="6" s="1"/>
  <c r="C6" i="23"/>
  <c r="D15" i="6" s="1"/>
  <c r="A6" i="23"/>
  <c r="E6" i="23" s="1"/>
  <c r="E15" i="6" s="1"/>
  <c r="C3" i="23"/>
  <c r="I3" i="23" s="1"/>
  <c r="I2" i="23"/>
  <c r="I14" i="6"/>
  <c r="H14" i="6"/>
  <c r="G14" i="6"/>
  <c r="F14" i="6"/>
  <c r="E14" i="6"/>
  <c r="D14" i="6"/>
  <c r="C14" i="6"/>
  <c r="L6" i="22"/>
  <c r="K6" i="22"/>
  <c r="J6" i="22"/>
  <c r="I6" i="22"/>
  <c r="C6" i="22"/>
  <c r="A6" i="22"/>
  <c r="E6" i="22" s="1"/>
  <c r="I3" i="22"/>
  <c r="C3" i="22"/>
  <c r="I2" i="22"/>
  <c r="I13" i="6"/>
  <c r="H13" i="6"/>
  <c r="G13" i="6"/>
  <c r="F13" i="6"/>
  <c r="E13" i="6"/>
  <c r="D13" i="6"/>
  <c r="C13" i="6"/>
  <c r="L6" i="21"/>
  <c r="K6" i="21"/>
  <c r="J6" i="21"/>
  <c r="I6" i="21"/>
  <c r="C6" i="21"/>
  <c r="A6" i="21"/>
  <c r="E6" i="21" s="1"/>
  <c r="I3" i="21"/>
  <c r="C3" i="21"/>
  <c r="I2" i="21"/>
  <c r="B6" i="4"/>
  <c r="E6" i="26" l="1"/>
  <c r="E18" i="6" s="1"/>
  <c r="C18" i="6"/>
  <c r="E6" i="25"/>
  <c r="E17" i="6" s="1"/>
  <c r="E6" i="24"/>
  <c r="E16" i="6" s="1"/>
  <c r="C15" i="6"/>
  <c r="C6" i="7"/>
  <c r="A6" i="7"/>
  <c r="L6" i="7"/>
  <c r="K6" i="7"/>
  <c r="B18" i="6" l="1"/>
  <c r="F16" i="5"/>
  <c r="B13" i="6"/>
  <c r="B14" i="6"/>
  <c r="B15" i="6"/>
  <c r="B16" i="6"/>
  <c r="B17" i="6"/>
  <c r="B12" i="6"/>
  <c r="I2" i="7"/>
  <c r="I6" i="7"/>
  <c r="F12" i="6" s="1"/>
  <c r="F4" i="6"/>
  <c r="F10" i="5"/>
  <c r="F11" i="5"/>
  <c r="F12" i="5"/>
  <c r="F13" i="5"/>
  <c r="F14" i="5"/>
  <c r="F15" i="5"/>
  <c r="F6" i="6"/>
  <c r="F5" i="6"/>
  <c r="C3" i="7"/>
  <c r="I3" i="7" s="1"/>
  <c r="I12" i="6"/>
  <c r="H12" i="6"/>
  <c r="J6" i="7"/>
  <c r="G12" i="6" s="1"/>
  <c r="D12" i="6"/>
  <c r="C12" i="6"/>
  <c r="E4" i="5"/>
  <c r="B5" i="6"/>
  <c r="B6" i="6" s="1"/>
  <c r="E5" i="5"/>
  <c r="B4" i="6"/>
  <c r="D21" i="6" l="1"/>
  <c r="F21" i="6"/>
  <c r="G21" i="6"/>
  <c r="H21" i="6"/>
  <c r="I21" i="6"/>
  <c r="E6" i="7"/>
  <c r="E12" i="6" s="1"/>
  <c r="E21" i="6" l="1"/>
  <c r="D27" i="6"/>
  <c r="C21" i="6"/>
  <c r="D23" i="6" s="1"/>
  <c r="D26" i="6"/>
  <c r="D25" i="6"/>
  <c r="D24" i="6" l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<sst xmlns="http://schemas.openxmlformats.org/spreadsheetml/2006/main" count="434" uniqueCount="159">
  <si>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</si>
  <si>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</si>
  <si>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</si>
  <si>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</si>
  <si>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</si>
  <si>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</si>
  <si>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</si>
  <si>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</si>
  <si>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</si>
  <si>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</si>
  <si>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</si>
  <si>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</si>
  <si>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</si>
  <si>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</si>
  <si>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</si>
  <si>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</si>
  <si>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</si>
  <si>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</si>
  <si>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</si>
  <si>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</si>
  <si>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</si>
  <si>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</si>
  <si>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</si>
  <si>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</si>
  <si>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</si>
  <si>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</si>
  <si>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</si>
  <si>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</si>
  <si>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</si>
  <si>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</si>
  <si>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</si>
  <si>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</si>
  <si>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</si>
  <si>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</si>
  <si>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</si>
  <si>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</si>
  <si>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</si>
  <si>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</si>
  <si>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</si>
  <si>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</si>
  <si>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</si>
  <si>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</si>
  <si>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</si>
  <si>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</si>
  <si>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</si>
  <si>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</si>
  <si>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</si>
  <si>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</si>
  <si>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Function Code</t>
  </si>
  <si>
    <t>Created By</t>
  </si>
  <si>
    <t>Executed By</t>
  </si>
  <si>
    <t>Test requirement</t>
  </si>
  <si>
    <t>N/A/B</t>
  </si>
  <si>
    <t>Condition</t>
  </si>
  <si>
    <t>Confirm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</si>
  <si>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</si>
  <si>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</si>
  <si>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</si>
  <si>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</si>
  <si>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</si>
  <si>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</si>
  <si>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</si>
  <si>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</si>
  <si>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</si>
  <si>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</si>
  <si>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</si>
  <si>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</si>
  <si>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</si>
  <si>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</si>
  <si>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</si>
  <si>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</si>
  <si>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</si>
  <si>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</si>
  <si>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</si>
  <si>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</si>
  <si>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</si>
  <si>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</si>
  <si>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</si>
  <si>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</si>
  <si>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</si>
  <si>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</si>
  <si>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</si>
  <si>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</si>
  <si>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</si>
  <si>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</si>
  <si>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</si>
  <si>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</si>
  <si>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</si>
  <si>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</si>
  <si>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</si>
  <si>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</si>
  <si>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</si>
  <si>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</si>
  <si>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</si>
  <si>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</si>
  <si>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</si>
  <si>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</si>
  <si>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</si>
  <si>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 xml:space="preserve">                                       </t>
  </si>
  <si>
    <t xml:space="preserve"> UNIT TEST CASE</t>
  </si>
  <si>
    <t>Change Item</t>
  </si>
  <si>
    <t>*A,D,M</t>
  </si>
  <si>
    <t>Change description</t>
  </si>
  <si>
    <t>Reference</t>
  </si>
  <si>
    <t>v1.0</t>
  </si>
  <si>
    <t>Add new</t>
  </si>
  <si>
    <t>1.0</t>
  </si>
  <si>
    <t>Precondition</t>
  </si>
  <si>
    <t>Dandelion</t>
  </si>
  <si>
    <t>DDL</t>
  </si>
  <si>
    <t>UTCID05</t>
  </si>
  <si>
    <t>ManhLNSE02619</t>
  </si>
  <si>
    <t>List enviroment requires in this system
1. Server: Localhost: IIS Server
2. Database server: SQL Server 2012
3. Browser: Firefox 30, Google Chrome 40</t>
  </si>
  <si>
    <t>Reposository: Slide</t>
  </si>
  <si>
    <t>SlideResponsitoy</t>
  </si>
  <si>
    <t>GetSlides</t>
  </si>
  <si>
    <t>Database has 10 active slides</t>
  </si>
  <si>
    <t>return List&lt;Slide&gt;</t>
  </si>
  <si>
    <t>count</t>
  </si>
  <si>
    <t>GetSlidesForAdmin</t>
  </si>
  <si>
    <t>Database has 12 slides</t>
  </si>
  <si>
    <t>return List&lt;SlideDTO&gt;</t>
  </si>
  <si>
    <t>CreateSlide</t>
  </si>
  <si>
    <t>SlideDTO newSlide</t>
  </si>
  <si>
    <t>return SlideDTO</t>
  </si>
  <si>
    <t>IsActive</t>
  </si>
  <si>
    <t>EditSlide</t>
  </si>
  <si>
    <t>Database exist slide with id = "1"</t>
  </si>
  <si>
    <t>Database doesn't exist slide with id = "15"</t>
  </si>
  <si>
    <t>SlideDTO.ID</t>
  </si>
  <si>
    <t>throw KeyNotFoundException</t>
  </si>
  <si>
    <t>SlideID</t>
  </si>
  <si>
    <t>update slide data</t>
  </si>
  <si>
    <t>DeleteSlide</t>
  </si>
  <si>
    <t>delete slide</t>
  </si>
  <si>
    <t>return List&lt;SlideDTO&gt; doesn’t contain slide id = 1</t>
  </si>
  <si>
    <t>ChangeSlideStatus</t>
  </si>
  <si>
    <t>Database exist slide with id = "1" and IsActive = true</t>
  </si>
  <si>
    <t>Database exist slide with id = "2" and IsActive = false</t>
  </si>
  <si>
    <t>change slide.IsActive</t>
  </si>
  <si>
    <t>ChangeOrder</t>
  </si>
  <si>
    <t>Database exist slide with id = "1" and Order = 1</t>
  </si>
  <si>
    <t>Database exist slide with id = "2" and Order = 2</t>
  </si>
  <si>
    <t>Database exist slide with id = "3" and Order = 3</t>
  </si>
  <si>
    <t>Database exist slide with id = "4" and Order = maximum number</t>
  </si>
  <si>
    <t>type</t>
  </si>
  <si>
    <t>id</t>
  </si>
  <si>
    <t>"up"</t>
  </si>
  <si>
    <t>"down"</t>
  </si>
  <si>
    <t>"abcxyz"</t>
  </si>
  <si>
    <t>throw IndexOutOfRangeException</t>
  </si>
  <si>
    <t>swap slide.Order</t>
  </si>
  <si>
    <t>listSlide[0].SlideID</t>
  </si>
  <si>
    <t>listSlide[1].SlideID</t>
  </si>
  <si>
    <t>listSlide[2].SlideID</t>
  </si>
  <si>
    <t>UTCID06</t>
  </si>
  <si>
    <t>Id</t>
  </si>
  <si>
    <t>Title</t>
  </si>
  <si>
    <t>"new title"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</si>
</sst>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6"/>
      <name val="Tahoma"/>
      <family val="2"/>
    </font>
    <font>
      <sz val="11"/>
      <color theme="1"/>
      <name val="Arial"/>
      <family val="2"/>
      <charset val="163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90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" fillId="0" borderId="0">
      <alignment vertical="center"/>
    </xf>
    <xf numFmtId="0" fontId="52" fillId="0" borderId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30">
    <xf numFmtId="0" fontId="0" fillId="0" borderId="0" xfId="0">
      <alignment vertical="center"/>
    </xf>
    <xf numFmtId="0" fontId="22" fillId="0" borderId="0" xfId="78" applyFont="1" applyAlignment="1">
      <alignment horizontal="center" vertical="center"/>
    </xf>
    <xf numFmtId="0" fontId="22" fillId="0" borderId="0" xfId="78" applyFont="1"/>
    <xf numFmtId="0" fontId="22" fillId="24" borderId="0" xfId="78" applyFont="1" applyFill="1"/>
    <xf numFmtId="0" fontId="22" fillId="0" borderId="10" xfId="78" applyFont="1" applyBorder="1" applyAlignment="1"/>
    <xf numFmtId="0" fontId="24" fillId="0" borderId="0" xfId="78" applyFont="1" applyBorder="1" applyAlignment="1">
      <alignment horizontal="left"/>
    </xf>
    <xf numFmtId="0" fontId="22" fillId="0" borderId="0" xfId="78" applyFont="1" applyBorder="1" applyAlignment="1"/>
    <xf numFmtId="0" fontId="23" fillId="0" borderId="0" xfId="78" applyFont="1" applyFill="1" applyBorder="1" applyAlignment="1">
      <alignment horizontal="left" indent="1"/>
    </xf>
    <xf numFmtId="0" fontId="24" fillId="0" borderId="0" xfId="78" applyFont="1" applyBorder="1" applyAlignment="1">
      <alignment horizontal="left" indent="1"/>
    </xf>
    <xf numFmtId="0" fontId="22" fillId="0" borderId="0" xfId="78" applyFont="1" applyBorder="1"/>
    <xf numFmtId="0" fontId="22" fillId="0" borderId="0" xfId="78" applyFont="1" applyAlignment="1">
      <alignment vertical="center"/>
    </xf>
    <xf numFmtId="164" fontId="25" fillId="25" borderId="11" xfId="78" applyNumberFormat="1" applyFont="1" applyFill="1" applyBorder="1" applyAlignment="1">
      <alignment horizontal="center" vertical="center"/>
    </xf>
    <xf numFmtId="0" fontId="25" fillId="25" borderId="12" xfId="78" applyFont="1" applyFill="1" applyBorder="1" applyAlignment="1">
      <alignment horizontal="center" vertical="center"/>
    </xf>
    <xf numFmtId="0" fontId="25" fillId="25" borderId="13" xfId="78" applyFont="1" applyFill="1" applyBorder="1" applyAlignment="1">
      <alignment horizontal="center" vertical="center"/>
    </xf>
    <xf numFmtId="0" fontId="22" fillId="0" borderId="0" xfId="78" applyFont="1" applyAlignment="1">
      <alignment vertical="top"/>
    </xf>
    <xf numFmtId="49" fontId="22" fillId="0" borderId="14" xfId="78" applyNumberFormat="1" applyFont="1" applyBorder="1" applyAlignment="1">
      <alignment vertical="top"/>
    </xf>
    <xf numFmtId="0" fontId="22" fillId="0" borderId="14" xfId="78" applyFont="1" applyBorder="1" applyAlignment="1">
      <alignment vertical="top"/>
    </xf>
    <xf numFmtId="15" fontId="22" fillId="0" borderId="14" xfId="78" applyNumberFormat="1" applyFont="1" applyBorder="1" applyAlignment="1">
      <alignment vertical="top"/>
    </xf>
    <xf numFmtId="164" fontId="22" fillId="0" borderId="15" xfId="78" applyNumberFormat="1" applyFont="1" applyBorder="1" applyAlignment="1">
      <alignment vertical="top"/>
    </xf>
    <xf numFmtId="0" fontId="22" fillId="0" borderId="0" xfId="78" applyFont="1" applyAlignment="1">
      <alignment horizontal="left" indent="1"/>
    </xf>
    <xf numFmtId="1" fontId="22" fillId="24" borderId="0" xfId="78" applyNumberFormat="1" applyFont="1" applyFill="1" applyProtection="1">
      <protection hidden="1"/>
    </xf>
    <xf numFmtId="0" fontId="22" fillId="24" borderId="0" xfId="78" applyFont="1" applyFill="1" applyAlignment="1">
      <alignment horizontal="left"/>
    </xf>
    <xf numFmtId="0" fontId="22" fillId="24" borderId="0" xfId="78" applyFont="1" applyFill="1" applyAlignment="1">
      <alignment horizontal="left" wrapText="1"/>
    </xf>
    <xf numFmtId="0" fontId="21" fillId="24" borderId="0" xfId="78" applyFont="1" applyFill="1" applyAlignment="1">
      <alignment horizontal="left"/>
    </xf>
    <xf numFmtId="0" fontId="26" fillId="24" borderId="0" xfId="78" applyFont="1" applyFill="1" applyAlignment="1">
      <alignment horizontal="left"/>
    </xf>
    <xf numFmtId="0" fontId="27" fillId="24" borderId="0" xfId="78" applyFont="1" applyFill="1" applyAlignment="1">
      <alignment horizontal="left"/>
    </xf>
    <xf numFmtId="0" fontId="22" fillId="24" borderId="0" xfId="78" applyFont="1" applyFill="1" applyAlignment="1">
      <alignment wrapText="1"/>
    </xf>
    <xf numFmtId="1" fontId="23" fillId="24" borderId="0" xfId="78" applyNumberFormat="1" applyFont="1" applyFill="1" applyBorder="1" applyAlignment="1"/>
    <xf numFmtId="0" fontId="22" fillId="24" borderId="0" xfId="78" applyFont="1" applyFill="1" applyBorder="1" applyAlignment="1"/>
    <xf numFmtId="0" fontId="22" fillId="24" borderId="0" xfId="78" applyFont="1" applyFill="1" applyBorder="1" applyAlignment="1">
      <alignment wrapText="1"/>
    </xf>
    <xf numFmtId="1" fontId="22" fillId="24" borderId="0" xfId="78" applyNumberFormat="1" applyFont="1" applyFill="1" applyAlignment="1" applyProtection="1">
      <alignment vertical="center"/>
      <protection hidden="1"/>
    </xf>
    <xf numFmtId="0" fontId="22" fillId="24" borderId="0" xfId="78" applyFont="1" applyFill="1" applyAlignment="1">
      <alignment horizontal="left" vertical="center"/>
    </xf>
    <xf numFmtId="0" fontId="22" fillId="24" borderId="0" xfId="78" applyFont="1" applyFill="1" applyAlignment="1">
      <alignment horizontal="left" vertical="center" wrapText="1"/>
    </xf>
    <xf numFmtId="0" fontId="22" fillId="24" borderId="0" xfId="78" applyFont="1" applyFill="1" applyAlignment="1">
      <alignment vertical="center"/>
    </xf>
    <xf numFmtId="1" fontId="25" fillId="26" borderId="11" xfId="78" applyNumberFormat="1" applyFont="1" applyFill="1" applyBorder="1" applyAlignment="1">
      <alignment horizontal="center" vertical="center"/>
    </xf>
    <xf numFmtId="1" fontId="25" fillId="26" borderId="16" xfId="78" applyNumberFormat="1" applyFont="1" applyFill="1" applyBorder="1" applyAlignment="1">
      <alignment horizontal="center" vertical="center" wrapText="1"/>
    </xf>
    <xf numFmtId="1" fontId="25" fillId="26" borderId="16" xfId="78" applyNumberFormat="1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 wrapText="1"/>
    </xf>
    <xf numFmtId="0" fontId="25" fillId="26" borderId="17" xfId="78" applyFont="1" applyFill="1" applyBorder="1" applyAlignment="1">
      <alignment horizontal="center" vertical="center"/>
    </xf>
    <xf numFmtId="0" fontId="25" fillId="26" borderId="13" xfId="78" applyFont="1" applyFill="1" applyBorder="1" applyAlignment="1">
      <alignment horizontal="center" vertical="center"/>
    </xf>
    <xf numFmtId="0" fontId="28" fillId="24" borderId="0" xfId="78" applyFont="1" applyFill="1" applyAlignment="1">
      <alignment horizontal="center"/>
    </xf>
    <xf numFmtId="1" fontId="22" fillId="24" borderId="18" xfId="78" applyNumberFormat="1" applyFont="1" applyFill="1" applyBorder="1" applyAlignment="1">
      <alignment vertical="center"/>
    </xf>
    <xf numFmtId="49" fontId="22" fillId="24" borderId="14" xfId="78" applyNumberFormat="1" applyFont="1" applyFill="1" applyBorder="1" applyAlignment="1">
      <alignment horizontal="left" vertical="center"/>
    </xf>
    <xf numFmtId="49" fontId="22" fillId="24" borderId="14" xfId="78" applyNumberFormat="1" applyFont="1" applyFill="1" applyBorder="1" applyAlignment="1">
      <alignment horizontal="left" vertical="center" wrapText="1"/>
    </xf>
    <xf numFmtId="0" fontId="29" fillId="24" borderId="14" xfId="67" applyNumberFormat="1" applyFont="1" applyFill="1" applyBorder="1" applyAlignment="1" applyProtection="1">
      <alignment horizontal="left" vertical="center"/>
    </xf>
    <xf numFmtId="0" fontId="22" fillId="24" borderId="19" xfId="78" applyFont="1" applyFill="1" applyBorder="1" applyAlignment="1">
      <alignment horizontal="left" vertical="center"/>
    </xf>
    <xf numFmtId="0" fontId="22" fillId="24" borderId="14" xfId="78" applyFont="1" applyFill="1" applyBorder="1" applyAlignment="1">
      <alignment horizontal="left" vertical="center"/>
    </xf>
    <xf numFmtId="1" fontId="22" fillId="24" borderId="20" xfId="78" applyNumberFormat="1" applyFont="1" applyFill="1" applyBorder="1" applyAlignment="1">
      <alignment vertical="center"/>
    </xf>
    <xf numFmtId="49" fontId="22" fillId="24" borderId="21" xfId="78" applyNumberFormat="1" applyFont="1" applyFill="1" applyBorder="1" applyAlignment="1">
      <alignment horizontal="left" vertical="center"/>
    </xf>
    <xf numFmtId="49" fontId="22" fillId="24" borderId="21" xfId="78" applyNumberFormat="1" applyFont="1" applyFill="1" applyBorder="1" applyAlignment="1">
      <alignment horizontal="left" vertical="center" wrapText="1"/>
    </xf>
    <xf numFmtId="0" fontId="22" fillId="24" borderId="21" xfId="78" applyFont="1" applyFill="1" applyBorder="1" applyAlignment="1">
      <alignment horizontal="left" vertical="center"/>
    </xf>
    <xf numFmtId="0" fontId="22" fillId="24" borderId="22" xfId="78" applyFont="1" applyFill="1" applyBorder="1" applyAlignment="1">
      <alignment horizontal="left" vertical="center"/>
    </xf>
    <xf numFmtId="1" fontId="22" fillId="24" borderId="0" xfId="78" applyNumberFormat="1" applyFont="1" applyFill="1"/>
    <xf numFmtId="0" fontId="28" fillId="24" borderId="0" xfId="76" applyFont="1" applyFill="1" applyBorder="1"/>
    <xf numFmtId="0" fontId="22" fillId="24" borderId="0" xfId="76" applyFont="1" applyFill="1" applyBorder="1"/>
    <xf numFmtId="164" fontId="22" fillId="24" borderId="0" xfId="76" applyNumberFormat="1" applyFont="1" applyFill="1" applyBorder="1"/>
    <xf numFmtId="0" fontId="23" fillId="24" borderId="0" xfId="78" applyFont="1" applyFill="1"/>
    <xf numFmtId="0" fontId="24" fillId="24" borderId="0" xfId="76" applyFont="1" applyFill="1" applyBorder="1"/>
    <xf numFmtId="0" fontId="22" fillId="24" borderId="0" xfId="78" applyFont="1" applyFill="1" applyBorder="1"/>
    <xf numFmtId="0" fontId="25" fillId="25" borderId="16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 wrapText="1"/>
    </xf>
    <xf numFmtId="0" fontId="25" fillId="25" borderId="17" xfId="78" applyNumberFormat="1" applyFont="1" applyFill="1" applyBorder="1" applyAlignment="1">
      <alignment horizontal="center"/>
    </xf>
    <xf numFmtId="0" fontId="25" fillId="25" borderId="23" xfId="78" applyNumberFormat="1" applyFont="1" applyFill="1" applyBorder="1" applyAlignment="1">
      <alignment horizontal="center" wrapText="1"/>
    </xf>
    <xf numFmtId="0" fontId="22" fillId="24" borderId="18" xfId="78" applyNumberFormat="1" applyFont="1" applyFill="1" applyBorder="1" applyAlignment="1">
      <alignment horizontal="center"/>
    </xf>
    <xf numFmtId="0" fontId="22" fillId="24" borderId="14" xfId="78" applyNumberFormat="1" applyFont="1" applyFill="1" applyBorder="1" applyAlignment="1">
      <alignment horizontal="center"/>
    </xf>
    <xf numFmtId="0" fontId="22" fillId="24" borderId="24" xfId="78" applyNumberFormat="1" applyFont="1" applyFill="1" applyBorder="1" applyAlignment="1">
      <alignment horizontal="center"/>
    </xf>
    <xf numFmtId="0" fontId="30" fillId="25" borderId="20" xfId="78" applyNumberFormat="1" applyFont="1" applyFill="1" applyBorder="1" applyAlignment="1">
      <alignment horizontal="center"/>
    </xf>
    <xf numFmtId="0" fontId="30" fillId="25" borderId="21" xfId="78" applyFont="1" applyFill="1" applyBorder="1" applyAlignment="1">
      <alignment horizontal="center"/>
    </xf>
    <xf numFmtId="0" fontId="22" fillId="24" borderId="0" xfId="78" applyFont="1" applyFill="1" applyBorder="1" applyAlignment="1">
      <alignment horizontal="center"/>
    </xf>
    <xf numFmtId="10" fontId="22" fillId="24" borderId="0" xfId="78" applyNumberFormat="1" applyFont="1" applyFill="1" applyBorder="1" applyAlignment="1">
      <alignment horizontal="center"/>
    </xf>
    <xf numFmtId="9" fontId="22" fillId="24" borderId="0" xfId="78" applyNumberFormat="1" applyFont="1" applyFill="1" applyBorder="1" applyAlignment="1">
      <alignment horizontal="center"/>
    </xf>
    <xf numFmtId="0" fontId="31" fillId="24" borderId="0" xfId="78" applyFont="1" applyFill="1" applyBorder="1" applyAlignment="1">
      <alignment horizontal="center" wrapText="1"/>
    </xf>
    <xf numFmtId="0" fontId="33" fillId="0" borderId="25" xfId="78" applyFont="1" applyBorder="1"/>
    <xf numFmtId="0" fontId="34" fillId="0" borderId="25" xfId="78" applyFont="1" applyBorder="1" applyAlignment="1">
      <alignment horizontal="left"/>
    </xf>
    <xf numFmtId="0" fontId="33" fillId="0" borderId="0" xfId="78" applyFont="1"/>
    <xf numFmtId="0" fontId="33" fillId="0" borderId="0" xfId="78" applyFont="1" applyAlignment="1">
      <alignment horizontal="right"/>
    </xf>
    <xf numFmtId="49" fontId="33" fillId="0" borderId="0" xfId="78" applyNumberFormat="1" applyFont="1"/>
    <xf numFmtId="0" fontId="34" fillId="0" borderId="0" xfId="78" applyFont="1" applyAlignment="1">
      <alignment horizontal="left"/>
    </xf>
    <xf numFmtId="0" fontId="34" fillId="27" borderId="28" xfId="78" applyFont="1" applyFill="1" applyBorder="1" applyAlignment="1"/>
    <xf numFmtId="0" fontId="34" fillId="27" borderId="29" xfId="78" applyFont="1" applyFill="1" applyBorder="1" applyAlignment="1"/>
    <xf numFmtId="0" fontId="33" fillId="27" borderId="30" xfId="78" applyFont="1" applyFill="1" applyBorder="1" applyAlignment="1">
      <alignment horizontal="right"/>
    </xf>
    <xf numFmtId="0" fontId="34" fillId="27" borderId="31" xfId="78" applyFont="1" applyFill="1" applyBorder="1" applyAlignment="1"/>
    <xf numFmtId="0" fontId="33" fillId="27" borderId="26" xfId="78" applyFont="1" applyFill="1" applyBorder="1" applyAlignment="1"/>
    <xf numFmtId="0" fontId="33" fillId="27" borderId="27" xfId="78" applyFont="1" applyFill="1" applyBorder="1" applyAlignment="1">
      <alignment horizontal="right"/>
    </xf>
    <xf numFmtId="165" fontId="33" fillId="0" borderId="32" xfId="78" applyNumberFormat="1" applyFont="1" applyBorder="1" applyAlignment="1">
      <alignment vertical="top" textRotation="255"/>
    </xf>
    <xf numFmtId="1" fontId="22" fillId="24" borderId="15" xfId="78" applyNumberFormat="1" applyFont="1" applyFill="1" applyBorder="1" applyAlignment="1">
      <alignment horizontal="center" vertical="center"/>
    </xf>
    <xf numFmtId="1" fontId="22" fillId="24" borderId="33" xfId="78" applyNumberFormat="1" applyFont="1" applyFill="1" applyBorder="1" applyAlignment="1">
      <alignment horizontal="center" vertical="center"/>
    </xf>
    <xf numFmtId="0" fontId="41" fillId="28" borderId="0" xfId="0" applyFont="1" applyFill="1" applyAlignment="1">
      <alignment horizontal="center"/>
    </xf>
    <xf numFmtId="0" fontId="42" fillId="28" borderId="0" xfId="0" applyFont="1" applyFill="1">
      <alignment vertical="center"/>
    </xf>
    <xf numFmtId="0" fontId="43" fillId="28" borderId="0" xfId="0" applyFont="1" applyFill="1">
      <alignment vertical="center"/>
    </xf>
    <xf numFmtId="0" fontId="44" fillId="28" borderId="0" xfId="0" applyFont="1" applyFill="1" applyAlignment="1">
      <alignment horizontal="justify"/>
    </xf>
    <xf numFmtId="0" fontId="45" fillId="28" borderId="0" xfId="0" applyFont="1" applyFill="1">
      <alignment vertical="center"/>
    </xf>
    <xf numFmtId="0" fontId="46" fillId="28" borderId="0" xfId="0" applyFont="1" applyFill="1" applyAlignment="1">
      <alignment horizontal="justify"/>
    </xf>
    <xf numFmtId="0" fontId="46" fillId="28" borderId="0" xfId="0" applyFont="1" applyFill="1">
      <alignment vertical="center"/>
    </xf>
    <xf numFmtId="0" fontId="44" fillId="28" borderId="0" xfId="0" quotePrefix="1" applyFont="1" applyFill="1" applyAlignment="1">
      <alignment horizontal="justify"/>
    </xf>
    <xf numFmtId="0" fontId="22" fillId="28" borderId="0" xfId="0" applyFont="1" applyFill="1" applyAlignment="1">
      <alignment horizontal="justify"/>
    </xf>
    <xf numFmtId="0" fontId="22" fillId="28" borderId="0" xfId="0" applyFont="1" applyFill="1" applyAlignment="1">
      <alignment horizontal="justify" wrapText="1"/>
    </xf>
    <xf numFmtId="0" fontId="22" fillId="28" borderId="0" xfId="0" applyFont="1" applyFill="1" applyAlignment="1">
      <alignment horizontal="left" wrapText="1"/>
    </xf>
    <xf numFmtId="0" fontId="28" fillId="28" borderId="0" xfId="0" applyFont="1" applyFill="1" applyAlignment="1">
      <alignment horizontal="justify"/>
    </xf>
    <xf numFmtId="0" fontId="39" fillId="28" borderId="0" xfId="0" applyFont="1" applyFill="1" applyAlignment="1">
      <alignment horizontal="justify"/>
    </xf>
    <xf numFmtId="0" fontId="47" fillId="28" borderId="0" xfId="0" applyFont="1" applyFill="1">
      <alignment vertical="center"/>
    </xf>
    <xf numFmtId="0" fontId="28" fillId="24" borderId="34" xfId="78" applyFont="1" applyFill="1" applyBorder="1" applyAlignment="1">
      <alignment horizontal="left"/>
    </xf>
    <xf numFmtId="49" fontId="40" fillId="24" borderId="14" xfId="67" applyNumberFormat="1" applyFont="1" applyFill="1" applyBorder="1"/>
    <xf numFmtId="0" fontId="48" fillId="29" borderId="0" xfId="0" applyFont="1" applyFill="1">
      <alignment vertical="center"/>
    </xf>
    <xf numFmtId="0" fontId="33" fillId="0" borderId="32" xfId="78" applyFont="1" applyBorder="1" applyAlignment="1">
      <alignment horizontal="center"/>
    </xf>
    <xf numFmtId="0" fontId="28" fillId="24" borderId="34" xfId="78" applyFont="1" applyFill="1" applyBorder="1" applyAlignment="1">
      <alignment horizontal="left" vertical="center"/>
    </xf>
    <xf numFmtId="0" fontId="28" fillId="24" borderId="34" xfId="78" applyFont="1" applyFill="1" applyBorder="1" applyAlignment="1">
      <alignment vertical="center"/>
    </xf>
    <xf numFmtId="0" fontId="28" fillId="24" borderId="0" xfId="78" applyFont="1" applyFill="1" applyBorder="1" applyAlignment="1">
      <alignment horizontal="left"/>
    </xf>
    <xf numFmtId="2" fontId="28" fillId="24" borderId="0" xfId="78" applyNumberFormat="1" applyFont="1" applyFill="1" applyBorder="1" applyAlignment="1">
      <alignment horizontal="right" wrapText="1"/>
    </xf>
    <xf numFmtId="0" fontId="49" fillId="0" borderId="0" xfId="78" applyFont="1" applyFill="1" applyBorder="1" applyAlignment="1">
      <alignment vertical="top"/>
    </xf>
    <xf numFmtId="0" fontId="49" fillId="29" borderId="35" xfId="78" applyFont="1" applyFill="1" applyBorder="1" applyAlignment="1">
      <alignment vertical="center"/>
    </xf>
    <xf numFmtId="0" fontId="49" fillId="29" borderId="35" xfId="78" applyFont="1" applyFill="1" applyBorder="1" applyAlignment="1">
      <alignment vertical="top"/>
    </xf>
    <xf numFmtId="0" fontId="49" fillId="29" borderId="36" xfId="78" applyFont="1" applyFill="1" applyBorder="1" applyAlignment="1">
      <alignment vertical="top"/>
    </xf>
    <xf numFmtId="0" fontId="49" fillId="29" borderId="36" xfId="78" applyFont="1" applyFill="1" applyBorder="1" applyAlignment="1">
      <alignment vertical="center"/>
    </xf>
    <xf numFmtId="0" fontId="34" fillId="27" borderId="28" xfId="78" applyFont="1" applyFill="1" applyBorder="1" applyAlignment="1">
      <alignment horizontal="left" vertical="top"/>
    </xf>
    <xf numFmtId="0" fontId="33" fillId="27" borderId="29" xfId="78" applyFont="1" applyFill="1" applyBorder="1" applyAlignment="1">
      <alignment horizontal="center" vertical="top"/>
    </xf>
    <xf numFmtId="0" fontId="33" fillId="27" borderId="30" xfId="78" applyFont="1" applyFill="1" applyBorder="1" applyAlignment="1">
      <alignment horizontal="right" vertical="top"/>
    </xf>
    <xf numFmtId="0" fontId="49" fillId="29" borderId="37" xfId="78" applyFont="1" applyFill="1" applyBorder="1" applyAlignment="1">
      <alignment horizontal="left"/>
    </xf>
    <xf numFmtId="0" fontId="50" fillId="29" borderId="37" xfId="78" applyFont="1" applyFill="1" applyBorder="1"/>
    <xf numFmtId="0" fontId="50" fillId="29" borderId="37" xfId="78" applyFont="1" applyFill="1" applyBorder="1" applyAlignment="1">
      <alignment horizontal="right"/>
    </xf>
    <xf numFmtId="0" fontId="49" fillId="29" borderId="37" xfId="78" applyFont="1" applyFill="1" applyBorder="1" applyAlignment="1">
      <alignment vertical="top" textRotation="180"/>
    </xf>
    <xf numFmtId="164" fontId="49" fillId="25" borderId="38" xfId="78" applyNumberFormat="1" applyFont="1" applyFill="1" applyBorder="1" applyAlignment="1">
      <alignment horizontal="center" vertical="center"/>
    </xf>
    <xf numFmtId="0" fontId="34" fillId="0" borderId="39" xfId="78" applyFont="1" applyBorder="1" applyAlignment="1">
      <alignment horizontal="center"/>
    </xf>
    <xf numFmtId="0" fontId="33" fillId="0" borderId="39" xfId="78" applyFont="1" applyBorder="1" applyAlignment="1">
      <alignment horizontal="center"/>
    </xf>
    <xf numFmtId="0" fontId="12" fillId="24" borderId="14" xfId="67" applyFill="1" applyBorder="1" applyAlignment="1">
      <alignment horizontal="left" vertical="center"/>
    </xf>
    <xf numFmtId="0" fontId="22" fillId="0" borderId="14" xfId="78" applyFont="1" applyBorder="1"/>
    <xf numFmtId="0" fontId="22" fillId="0" borderId="21" xfId="78" applyFont="1" applyBorder="1"/>
    <xf numFmtId="0" fontId="51" fillId="0" borderId="40" xfId="78" applyFont="1" applyBorder="1" applyAlignment="1">
      <alignment vertical="center"/>
    </xf>
    <xf numFmtId="0" fontId="23" fillId="24" borderId="41" xfId="78" applyFont="1" applyFill="1" applyBorder="1" applyAlignment="1">
      <alignment horizontal="left" indent="1"/>
    </xf>
    <xf numFmtId="0" fontId="22" fillId="0" borderId="42" xfId="78" applyFont="1" applyBorder="1"/>
    <xf numFmtId="14" fontId="39" fillId="0" borderId="10" xfId="78" applyNumberFormat="1" applyFont="1" applyBorder="1" applyAlignment="1">
      <alignment horizontal="left"/>
    </xf>
    <xf numFmtId="0" fontId="39" fillId="0" borderId="10" xfId="78" applyFont="1" applyBorder="1" applyAlignment="1">
      <alignment horizontal="left"/>
    </xf>
    <xf numFmtId="0" fontId="28" fillId="0" borderId="41" xfId="78" applyFont="1" applyFill="1" applyBorder="1"/>
    <xf numFmtId="0" fontId="24" fillId="0" borderId="42" xfId="78" applyFont="1" applyBorder="1" applyAlignment="1">
      <alignment horizontal="left" indent="1"/>
    </xf>
    <xf numFmtId="0" fontId="22" fillId="0" borderId="41" xfId="78" applyFont="1" applyFill="1" applyBorder="1"/>
    <xf numFmtId="0" fontId="28" fillId="0" borderId="41" xfId="78" applyFont="1" applyBorder="1" applyAlignment="1">
      <alignment horizontal="left"/>
    </xf>
    <xf numFmtId="14" fontId="39" fillId="0" borderId="15" xfId="78" applyNumberFormat="1" applyFont="1" applyBorder="1" applyAlignment="1">
      <alignment horizontal="center" vertical="top" wrapText="1"/>
    </xf>
    <xf numFmtId="49" fontId="22" fillId="0" borderId="14" xfId="78" applyNumberFormat="1" applyFont="1" applyBorder="1" applyAlignment="1">
      <alignment horizontal="center" vertical="top"/>
    </xf>
    <xf numFmtId="0" fontId="22" fillId="0" borderId="14" xfId="78" applyFont="1" applyBorder="1" applyAlignment="1">
      <alignment horizontal="center" vertical="top"/>
    </xf>
    <xf numFmtId="0" fontId="39" fillId="0" borderId="19" xfId="78" applyFont="1" applyBorder="1" applyAlignment="1">
      <alignment vertical="top" wrapText="1"/>
    </xf>
    <xf numFmtId="0" fontId="22" fillId="0" borderId="19" xfId="78" applyFont="1" applyBorder="1" applyAlignment="1">
      <alignment vertical="top"/>
    </xf>
    <xf numFmtId="0" fontId="22" fillId="0" borderId="15" xfId="78" applyFont="1" applyBorder="1" applyAlignment="1">
      <alignment horizontal="left" indent="1"/>
    </xf>
    <xf numFmtId="0" fontId="22" fillId="0" borderId="19" xfId="78" applyFont="1" applyBorder="1"/>
    <xf numFmtId="0" fontId="22" fillId="0" borderId="33" xfId="78" applyFont="1" applyBorder="1" applyAlignment="1">
      <alignment horizontal="left" indent="1"/>
    </xf>
    <xf numFmtId="49" fontId="22" fillId="0" borderId="21" xfId="78" applyNumberFormat="1" applyFont="1" applyBorder="1" applyAlignment="1">
      <alignment vertical="top"/>
    </xf>
    <xf numFmtId="0" fontId="22" fillId="0" borderId="22" xfId="78" applyFont="1" applyBorder="1"/>
    <xf numFmtId="0" fontId="33" fillId="24" borderId="43" xfId="78" applyNumberFormat="1" applyFont="1" applyFill="1" applyBorder="1" applyAlignment="1">
      <alignment horizontal="center" vertical="center"/>
    </xf>
    <xf numFmtId="0" fontId="33" fillId="0" borderId="0" xfId="78" applyFont="1" applyBorder="1"/>
    <xf numFmtId="0" fontId="34" fillId="0" borderId="28" xfId="78" applyFont="1" applyBorder="1" applyAlignment="1">
      <alignment horizontal="center"/>
    </xf>
    <xf numFmtId="0" fontId="33" fillId="0" borderId="31" xfId="78" applyFont="1" applyBorder="1" applyAlignment="1">
      <alignment horizontal="center"/>
    </xf>
    <xf numFmtId="0" fontId="33" fillId="0" borderId="28" xfId="78" applyFont="1" applyBorder="1" applyAlignment="1">
      <alignment horizontal="center"/>
    </xf>
    <xf numFmtId="0" fontId="34" fillId="0" borderId="44" xfId="78" applyFont="1" applyBorder="1" applyAlignment="1">
      <alignment horizontal="center"/>
    </xf>
    <xf numFmtId="0" fontId="33" fillId="30" borderId="31" xfId="78" applyFont="1" applyFill="1" applyBorder="1" applyAlignment="1">
      <alignment horizontal="center"/>
    </xf>
    <xf numFmtId="0" fontId="33" fillId="30" borderId="32" xfId="78" applyFont="1" applyFill="1" applyBorder="1" applyAlignment="1">
      <alignment horizontal="center"/>
    </xf>
    <xf numFmtId="0" fontId="34" fillId="30" borderId="45" xfId="78" applyFont="1" applyFill="1" applyBorder="1" applyAlignment="1">
      <alignment horizontal="center"/>
    </xf>
    <xf numFmtId="0" fontId="34" fillId="30" borderId="44" xfId="78" applyFont="1" applyFill="1" applyBorder="1" applyAlignment="1">
      <alignment horizontal="center"/>
    </xf>
    <xf numFmtId="0" fontId="33" fillId="30" borderId="46" xfId="78" applyFont="1" applyFill="1" applyBorder="1" applyAlignment="1">
      <alignment horizontal="center"/>
    </xf>
    <xf numFmtId="0" fontId="49" fillId="29" borderId="47" xfId="78" applyFont="1" applyFill="1" applyBorder="1" applyAlignment="1">
      <alignment vertical="top" textRotation="180"/>
    </xf>
    <xf numFmtId="1" fontId="12" fillId="0" borderId="14" xfId="67" applyNumberFormat="1" applyBorder="1" applyAlignment="1">
      <alignment vertical="center"/>
    </xf>
    <xf numFmtId="1" fontId="12" fillId="24" borderId="14" xfId="67" applyNumberFormat="1" applyFill="1" applyBorder="1" applyAlignment="1" applyProtection="1">
      <alignment horizontal="left" vertical="center"/>
    </xf>
    <xf numFmtId="0" fontId="33" fillId="30" borderId="28" xfId="78" applyFont="1" applyFill="1" applyBorder="1" applyAlignment="1">
      <alignment horizontal="center"/>
    </xf>
    <xf numFmtId="0" fontId="39" fillId="0" borderId="34" xfId="78" applyFont="1" applyBorder="1" applyAlignment="1">
      <alignment horizontal="left"/>
    </xf>
    <xf numFmtId="0" fontId="28" fillId="24" borderId="34" xfId="78" applyFont="1" applyFill="1" applyBorder="1" applyAlignment="1">
      <alignment horizontal="left" vertical="center"/>
    </xf>
    <xf numFmtId="0" fontId="39" fillId="0" borderId="34" xfId="78" applyFont="1" applyBorder="1" applyAlignment="1">
      <alignment horizontal="left" vertical="center"/>
    </xf>
    <xf numFmtId="0" fontId="51" fillId="0" borderId="48" xfId="78" applyFont="1" applyBorder="1" applyAlignment="1">
      <alignment horizontal="center" vertical="center"/>
    </xf>
    <xf numFmtId="0" fontId="51" fillId="0" borderId="49" xfId="78" applyFont="1" applyBorder="1" applyAlignment="1">
      <alignment horizontal="center" vertical="center"/>
    </xf>
    <xf numFmtId="0" fontId="51" fillId="0" borderId="10" xfId="78" applyFont="1" applyBorder="1" applyAlignment="1">
      <alignment horizontal="center" vertical="center"/>
    </xf>
    <xf numFmtId="1" fontId="28" fillId="24" borderId="34" xfId="78" applyNumberFormat="1" applyFont="1" applyFill="1" applyBorder="1" applyAlignment="1">
      <alignment vertical="center" wrapText="1"/>
    </xf>
    <xf numFmtId="1" fontId="28" fillId="24" borderId="50" xfId="78" applyNumberFormat="1" applyFont="1" applyFill="1" applyBorder="1" applyAlignment="1"/>
    <xf numFmtId="0" fontId="39" fillId="24" borderId="50" xfId="78" applyFont="1" applyFill="1" applyBorder="1" applyAlignment="1">
      <alignment horizontal="left"/>
    </xf>
    <xf numFmtId="0" fontId="39" fillId="24" borderId="49" xfId="78" applyFont="1" applyFill="1" applyBorder="1" applyAlignment="1">
      <alignment horizontal="left"/>
    </xf>
    <xf numFmtId="0" fontId="39" fillId="24" borderId="10" xfId="78" applyFont="1" applyFill="1" applyBorder="1" applyAlignment="1">
      <alignment horizontal="left"/>
    </xf>
    <xf numFmtId="0" fontId="39" fillId="24" borderId="50" xfId="78" applyFont="1" applyFill="1" applyBorder="1" applyAlignment="1">
      <alignment horizontal="left" vertical="top" wrapText="1"/>
    </xf>
    <xf numFmtId="0" fontId="39" fillId="24" borderId="49" xfId="78" applyFont="1" applyFill="1" applyBorder="1" applyAlignment="1">
      <alignment horizontal="left" vertical="top" wrapText="1"/>
    </xf>
    <xf numFmtId="0" fontId="39" fillId="24" borderId="10" xfId="78" applyFont="1" applyFill="1" applyBorder="1" applyAlignment="1">
      <alignment horizontal="left" vertical="top" wrapText="1"/>
    </xf>
    <xf numFmtId="0" fontId="39" fillId="24" borderId="34" xfId="76" applyFont="1" applyFill="1" applyBorder="1" applyAlignment="1">
      <alignment vertical="top"/>
    </xf>
    <xf numFmtId="0" fontId="21" fillId="24" borderId="0" xfId="76" applyFont="1" applyFill="1" applyBorder="1" applyAlignment="1">
      <alignment horizontal="center"/>
    </xf>
    <xf numFmtId="0" fontId="39" fillId="24" borderId="34" xfId="78" applyFont="1" applyFill="1" applyBorder="1" applyAlignment="1">
      <alignment horizontal="left"/>
    </xf>
    <xf numFmtId="0" fontId="28" fillId="24" borderId="34" xfId="78" applyFont="1" applyFill="1" applyBorder="1" applyAlignment="1">
      <alignment horizontal="left"/>
    </xf>
    <xf numFmtId="14" fontId="39" fillId="24" borderId="50" xfId="78" applyNumberFormat="1" applyFont="1" applyFill="1" applyBorder="1" applyAlignment="1">
      <alignment horizontal="left" vertical="top"/>
    </xf>
    <xf numFmtId="14" fontId="39" fillId="24" borderId="49" xfId="78" applyNumberFormat="1" applyFont="1" applyFill="1" applyBorder="1" applyAlignment="1">
      <alignment horizontal="left" vertical="top"/>
    </xf>
    <xf numFmtId="14" fontId="39" fillId="24" borderId="10" xfId="78" applyNumberFormat="1" applyFont="1" applyFill="1" applyBorder="1" applyAlignment="1">
      <alignment horizontal="left" vertical="top"/>
    </xf>
    <xf numFmtId="0" fontId="33" fillId="0" borderId="31" xfId="78" applyFont="1" applyBorder="1" applyAlignment="1">
      <alignment horizontal="left" vertical="top"/>
    </xf>
    <xf numFmtId="0" fontId="33" fillId="0" borderId="26" xfId="78" applyFont="1" applyBorder="1" applyAlignment="1">
      <alignment horizontal="left" vertical="top"/>
    </xf>
    <xf numFmtId="0" fontId="33" fillId="0" borderId="27" xfId="78" applyFont="1" applyBorder="1" applyAlignment="1">
      <alignment horizontal="left" vertical="top"/>
    </xf>
    <xf numFmtId="0" fontId="35" fillId="24" borderId="51" xfId="77" applyFont="1" applyFill="1" applyBorder="1" applyAlignment="1">
      <alignment horizontal="left" wrapText="1"/>
    </xf>
    <xf numFmtId="0" fontId="35" fillId="24" borderId="52" xfId="77" applyFont="1" applyFill="1" applyBorder="1" applyAlignment="1">
      <alignment horizontal="left" wrapText="1"/>
    </xf>
    <xf numFmtId="0" fontId="35" fillId="24" borderId="53" xfId="77" applyFont="1" applyFill="1" applyBorder="1" applyAlignment="1">
      <alignment horizontal="left" wrapText="1"/>
    </xf>
    <xf numFmtId="0" fontId="34" fillId="24" borderId="48" xfId="78" applyFont="1" applyFill="1" applyBorder="1" applyAlignment="1">
      <alignment horizontal="center" vertical="center" wrapText="1"/>
    </xf>
    <xf numFmtId="0" fontId="34" fillId="24" borderId="49" xfId="78" applyFont="1" applyFill="1" applyBorder="1" applyAlignment="1">
      <alignment horizontal="center" vertical="center" wrapText="1"/>
    </xf>
    <xf numFmtId="0" fontId="34" fillId="24" borderId="54" xfId="78" applyFont="1" applyFill="1" applyBorder="1" applyAlignment="1">
      <alignment horizontal="center" vertical="center" wrapText="1"/>
    </xf>
    <xf numFmtId="0" fontId="33" fillId="24" borderId="43" xfId="78" applyFont="1" applyFill="1" applyBorder="1" applyAlignment="1">
      <alignment horizontal="center" vertical="center"/>
    </xf>
    <xf numFmtId="0" fontId="33" fillId="24" borderId="55" xfId="78" applyFont="1" applyFill="1" applyBorder="1" applyAlignment="1">
      <alignment horizontal="center" vertical="center"/>
    </xf>
    <xf numFmtId="0" fontId="33" fillId="24" borderId="56" xfId="78" applyFont="1" applyFill="1" applyBorder="1" applyAlignment="1">
      <alignment horizontal="center" vertical="center"/>
    </xf>
    <xf numFmtId="0" fontId="33" fillId="0" borderId="28" xfId="78" applyFont="1" applyFill="1" applyBorder="1" applyAlignment="1">
      <alignment horizontal="left"/>
    </xf>
    <xf numFmtId="0" fontId="33" fillId="0" borderId="29" xfId="78" applyFont="1" applyFill="1" applyBorder="1" applyAlignment="1">
      <alignment horizontal="left"/>
    </xf>
    <xf numFmtId="0" fontId="33" fillId="0" borderId="30" xfId="78" applyFont="1" applyFill="1" applyBorder="1" applyAlignment="1">
      <alignment horizontal="left"/>
    </xf>
    <xf numFmtId="0" fontId="33" fillId="0" borderId="31" xfId="78" applyFont="1" applyBorder="1" applyAlignment="1">
      <alignment horizontal="left"/>
    </xf>
    <xf numFmtId="0" fontId="33" fillId="0" borderId="26" xfId="78" applyFont="1" applyBorder="1" applyAlignment="1">
      <alignment horizontal="left"/>
    </xf>
    <xf numFmtId="0" fontId="33" fillId="0" borderId="27" xfId="78" applyFont="1" applyBorder="1" applyAlignment="1">
      <alignment horizontal="left"/>
    </xf>
    <xf numFmtId="0" fontId="34" fillId="24" borderId="57" xfId="78" applyFont="1" applyFill="1" applyBorder="1" applyAlignment="1">
      <alignment horizontal="center" vertical="center" wrapText="1"/>
    </xf>
    <xf numFmtId="0" fontId="33" fillId="24" borderId="61" xfId="78" applyFont="1" applyFill="1" applyBorder="1" applyAlignment="1">
      <alignment horizontal="center" vertical="center"/>
    </xf>
    <xf numFmtId="0" fontId="33" fillId="24" borderId="62" xfId="78" applyFont="1" applyFill="1" applyBorder="1" applyAlignment="1">
      <alignment horizontal="center" vertical="center"/>
    </xf>
    <xf numFmtId="0" fontId="34" fillId="24" borderId="50" xfId="78" applyFont="1" applyFill="1" applyBorder="1" applyAlignment="1">
      <alignment horizontal="center" vertical="center" wrapText="1"/>
    </xf>
    <xf numFmtId="0" fontId="34" fillId="24" borderId="63" xfId="77" applyFont="1" applyFill="1" applyBorder="1" applyAlignment="1">
      <alignment horizontal="left" wrapText="1"/>
    </xf>
    <xf numFmtId="0" fontId="34" fillId="24" borderId="64" xfId="77" applyFont="1" applyFill="1" applyBorder="1" applyAlignment="1">
      <alignment horizontal="left" wrapText="1"/>
    </xf>
    <xf numFmtId="49" fontId="35" fillId="24" borderId="65" xfId="77" applyNumberFormat="1" applyFont="1" applyFill="1" applyBorder="1" applyAlignment="1">
      <alignment horizontal="left" wrapText="1"/>
    </xf>
    <xf numFmtId="0" fontId="35" fillId="24" borderId="64" xfId="77" applyFont="1" applyFill="1" applyBorder="1" applyAlignment="1">
      <alignment horizontal="left" wrapText="1"/>
    </xf>
    <xf numFmtId="0" fontId="33" fillId="24" borderId="66" xfId="78" applyFont="1" applyFill="1" applyBorder="1" applyAlignment="1">
      <alignment horizontal="center" vertical="center"/>
    </xf>
    <xf numFmtId="0" fontId="33" fillId="24" borderId="67" xfId="78" applyFont="1" applyFill="1" applyBorder="1" applyAlignment="1">
      <alignment horizontal="center" vertical="center"/>
    </xf>
    <xf numFmtId="0" fontId="34" fillId="24" borderId="68" xfId="77" applyFont="1" applyFill="1" applyBorder="1" applyAlignment="1">
      <alignment horizontal="left" wrapText="1"/>
    </xf>
    <xf numFmtId="0" fontId="34" fillId="24" borderId="10" xfId="77" applyFont="1" applyFill="1" applyBorder="1" applyAlignment="1">
      <alignment horizontal="left" wrapText="1"/>
    </xf>
    <xf numFmtId="49" fontId="33" fillId="24" borderId="65" xfId="77" applyNumberFormat="1" applyFont="1" applyFill="1" applyBorder="1" applyAlignment="1">
      <alignment horizontal="left" wrapText="1"/>
    </xf>
    <xf numFmtId="0" fontId="33" fillId="24" borderId="64" xfId="77" applyNumberFormat="1" applyFont="1" applyFill="1" applyBorder="1" applyAlignment="1">
      <alignment horizontal="left" wrapText="1"/>
    </xf>
    <xf numFmtId="0" fontId="33" fillId="24" borderId="69" xfId="77" applyNumberFormat="1" applyFont="1" applyFill="1" applyBorder="1" applyAlignment="1">
      <alignment horizontal="left" wrapText="1"/>
    </xf>
    <xf numFmtId="0" fontId="35" fillId="24" borderId="70" xfId="77" applyFont="1" applyFill="1" applyBorder="1" applyAlignment="1">
      <alignment horizontal="left" wrapText="1"/>
    </xf>
    <xf numFmtId="0" fontId="35" fillId="24" borderId="71" xfId="77" applyFont="1" applyFill="1" applyBorder="1" applyAlignment="1">
      <alignment horizontal="left" wrapText="1"/>
    </xf>
    <xf numFmtId="0" fontId="35" fillId="24" borderId="72" xfId="77" applyFont="1" applyFill="1" applyBorder="1" applyAlignment="1">
      <alignment horizontal="left" wrapText="1"/>
    </xf>
    <xf numFmtId="0" fontId="35" fillId="24" borderId="73" xfId="77" applyFont="1" applyFill="1" applyBorder="1" applyAlignment="1">
      <alignment horizontal="left" wrapText="1"/>
    </xf>
    <xf numFmtId="0" fontId="35" fillId="24" borderId="74" xfId="77" applyFont="1" applyFill="1" applyBorder="1" applyAlignment="1">
      <alignment horizontal="left" wrapText="1"/>
    </xf>
    <xf numFmtId="0" fontId="34" fillId="24" borderId="68" xfId="78" applyFont="1" applyFill="1" applyBorder="1" applyAlignment="1">
      <alignment horizontal="center" vertical="center"/>
    </xf>
    <xf numFmtId="0" fontId="34" fillId="24" borderId="10" xfId="78" applyFont="1" applyFill="1" applyBorder="1" applyAlignment="1">
      <alignment horizontal="center" vertical="center"/>
    </xf>
    <xf numFmtId="0" fontId="34" fillId="24" borderId="58" xfId="77" applyFont="1" applyFill="1" applyBorder="1" applyAlignment="1">
      <alignment horizontal="left" wrapText="1"/>
    </xf>
    <xf numFmtId="0" fontId="34" fillId="24" borderId="59" xfId="77" applyFont="1" applyFill="1" applyBorder="1" applyAlignment="1">
      <alignment horizontal="left" wrapText="1"/>
    </xf>
    <xf numFmtId="0" fontId="34" fillId="24" borderId="60" xfId="77" applyFont="1" applyFill="1" applyBorder="1" applyAlignment="1">
      <alignment horizontal="left" wrapText="1"/>
    </xf>
    <xf numFmtId="0" fontId="34" fillId="24" borderId="31" xfId="77" applyFont="1" applyFill="1" applyBorder="1" applyAlignment="1">
      <alignment horizontal="left" wrapText="1"/>
    </xf>
    <xf numFmtId="0" fontId="34" fillId="24" borderId="26" xfId="77" applyFont="1" applyFill="1" applyBorder="1" applyAlignment="1">
      <alignment horizontal="left" wrapText="1"/>
    </xf>
    <xf numFmtId="0" fontId="34" fillId="24" borderId="27" xfId="77" applyFont="1" applyFill="1" applyBorder="1" applyAlignment="1">
      <alignment horizontal="left" wrapText="1"/>
    </xf>
  </cellXfs>
  <cellStyles count="90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heck Cell" xfId="53" builtinId="23" customBuiltin="1"/>
    <cellStyle name="Check Cell 2" xfId="54"/>
    <cellStyle name="Explanatory Text" xfId="55" builtinId="53" customBuiltin="1"/>
    <cellStyle name="Explanatory Text 2" xfId="56"/>
    <cellStyle name="Good" xfId="57" builtinId="26" customBuiltin="1"/>
    <cellStyle name="Good 2" xfId="58"/>
    <cellStyle name="Heading 1" xfId="59" builtinId="16" customBuiltin="1"/>
    <cellStyle name="Heading 1 2" xfId="60"/>
    <cellStyle name="Heading 2" xfId="61" builtinId="17" customBuiltin="1"/>
    <cellStyle name="Heading 2 2" xfId="62"/>
    <cellStyle name="Heading 3" xfId="63" builtinId="18" customBuiltin="1"/>
    <cellStyle name="Heading 3 2" xfId="64"/>
    <cellStyle name="Heading 4" xfId="65" builtinId="19" customBuiltin="1"/>
    <cellStyle name="Heading 4 2" xfId="66"/>
    <cellStyle name="Hyperlink" xfId="67" builtinId="8"/>
    <cellStyle name="Input" xfId="68" builtinId="20" customBuiltin="1"/>
    <cellStyle name="Input 2" xfId="69"/>
    <cellStyle name="Linked Cell" xfId="70" builtinId="24" customBuiltin="1"/>
    <cellStyle name="Linked Cell 2" xfId="71"/>
    <cellStyle name="Neutral" xfId="72" builtinId="28" customBuiltin="1"/>
    <cellStyle name="Neutral 2" xfId="73"/>
    <cellStyle name="Normal" xfId="0" builtinId="0"/>
    <cellStyle name="Normal 2" xfId="74"/>
    <cellStyle name="Normal 3" xfId="75"/>
    <cellStyle name="Normal_Functional Test Case v1.0" xfId="76"/>
    <cellStyle name="Normal_Sheet1" xfId="77"/>
    <cellStyle name="Normal_Template_UnitTest Case_v0.9" xfId="78"/>
    <cellStyle name="Note" xfId="79" builtinId="10" customBuiltin="1"/>
    <cellStyle name="Note 2" xfId="80"/>
    <cellStyle name="Output" xfId="81" builtinId="21" customBuiltin="1"/>
    <cellStyle name="Output 2" xfId="82"/>
    <cellStyle name="Title" xfId="83" builtinId="15" customBuiltin="1"/>
    <cellStyle name="Title 2" xfId="84"/>
    <cellStyle name="Total" xfId="85" builtinId="25" customBuiltin="1"/>
    <cellStyle name="Total 2" xfId="86"/>
    <cellStyle name="Warning Text" xfId="87" builtinId="11" customBuiltin="1"/>
    <cellStyle name="Warning Text 2" xfId="88"/>
    <cellStyle name="標準_結合試験(AllOvertheWorld)" xfId="8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260354651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Report'!$F$21:$H$21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Report'!$F$20:$H$20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Report'!$F$21:$H$21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58542987"/>
          <c:y val="0.39453207020997372"/>
          <c:w val="8.418359900134431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Report'!$C$21:$E$21</c:f>
              <c:numCache>
                <c:formatCode>General</c:formatCode>
                <c:ptCount val="3"/>
                <c:pt idx="0">
                  <c:v>16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Report'!$C$20:$E$20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Report'!$C$21:$E$21</c:f>
              <c:numCache>
                <c:formatCode>General</c:formatCode>
                <c:ptCount val="3"/>
                <c:pt idx="0">
                  <c:v>16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190500</xdr:rowOff>
    </xdr:from>
    <xdr:to>
      <xdr:col>0</xdr:col>
      <xdr:colOff>1628775</xdr:colOff>
      <xdr:row>1</xdr:row>
      <xdr:rowOff>762000</xdr:rowOff>
    </xdr:to>
    <xdr:pic>
      <xdr:nvPicPr>
        <xdr:cNvPr id="1127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1628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28</xdr:row>
      <xdr:rowOff>0</xdr:rowOff>
    </xdr:from>
    <xdr:to>
      <xdr:col>9</xdr:col>
      <xdr:colOff>0</xdr:colOff>
      <xdr:row>43</xdr:row>
      <xdr:rowOff>9525</xdr:rowOff>
    </xdr:to>
    <xdr:graphicFrame macro="">
      <xdr:nvGraphicFramePr>
        <xdr:cNvPr id="237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28</xdr:row>
      <xdr:rowOff>19050</xdr:rowOff>
    </xdr:from>
    <xdr:to>
      <xdr:col>3</xdr:col>
      <xdr:colOff>238125</xdr:colOff>
      <xdr:row>43</xdr:row>
      <xdr:rowOff>0</xdr:rowOff>
    </xdr:to>
    <xdr:graphicFrame macro="">
      <xdr:nvGraphicFramePr>
        <xdr:cNvPr id="237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1"/>
  <sheetViews>
    <sheetView workbookViewId="0"/>
  </sheetViews>
  <sheetFormatPr defaultRowHeight="14.25"/>
  <cols>
    <col min="1" max="1" width="119.375" style="93" customWidth="1"/>
    <col min="2" max="16384" width="9" style="93"/>
  </cols>
  <sheetData>
    <row r="1" spans="1:1" s="90" customFormat="1" ht="22.5">
      <c r="A1" s="89" t="s">
        <v>57</v>
      </c>
    </row>
    <row r="2" spans="1:1" s="90" customFormat="1" ht="22.5">
      <c r="A2" s="89"/>
    </row>
    <row r="3" spans="1:1" s="91" customFormat="1" ht="18">
      <c r="A3" s="94" t="s">
        <v>73</v>
      </c>
    </row>
    <row r="4" spans="1:1" ht="15" customHeight="1">
      <c r="A4" s="97" t="s">
        <v>55</v>
      </c>
    </row>
    <row r="5" spans="1:1" ht="15" customHeight="1">
      <c r="A5" s="97" t="s">
        <v>78</v>
      </c>
    </row>
    <row r="6" spans="1:1" ht="38.25">
      <c r="A6" s="98" t="s">
        <v>93</v>
      </c>
    </row>
    <row r="7" spans="1:1" ht="29.25" customHeight="1">
      <c r="A7" s="98" t="s">
        <v>96</v>
      </c>
    </row>
    <row r="8" spans="1:1" ht="30" customHeight="1">
      <c r="A8" s="99" t="s">
        <v>80</v>
      </c>
    </row>
    <row r="9" spans="1:1" s="102" customFormat="1" ht="16.5" customHeight="1">
      <c r="A9" s="101" t="s">
        <v>94</v>
      </c>
    </row>
    <row r="10" spans="1:1" ht="16.5" customHeight="1">
      <c r="A10" s="92"/>
    </row>
    <row r="11" spans="1:1" s="91" customFormat="1" ht="18">
      <c r="A11" s="94" t="s">
        <v>56</v>
      </c>
    </row>
    <row r="12" spans="1:1" s="95" customFormat="1" ht="15">
      <c r="A12" s="100" t="s">
        <v>47</v>
      </c>
    </row>
    <row r="13" spans="1:1" s="95" customFormat="1" ht="15">
      <c r="A13" s="100"/>
    </row>
    <row r="14" spans="1:1" s="95" customFormat="1" ht="15">
      <c r="A14" s="100"/>
    </row>
    <row r="15" spans="1:1" s="95" customFormat="1" ht="15">
      <c r="A15" s="100"/>
    </row>
    <row r="16" spans="1:1" s="95" customFormat="1" ht="15">
      <c r="A16" s="100"/>
    </row>
    <row r="17" spans="1:1" s="95" customFormat="1" ht="15">
      <c r="A17" s="100"/>
    </row>
    <row r="18" spans="1:1" s="95" customFormat="1" ht="15">
      <c r="A18" s="100"/>
    </row>
    <row r="19" spans="1:1" s="95" customFormat="1" ht="15">
      <c r="A19" s="100"/>
    </row>
    <row r="20" spans="1:1" s="95" customFormat="1" ht="15">
      <c r="A20" s="100"/>
    </row>
    <row r="21" spans="1:1" s="95" customFormat="1" ht="15">
      <c r="A21" s="100"/>
    </row>
    <row r="22" spans="1:1" s="95" customFormat="1" ht="15">
      <c r="A22" s="100"/>
    </row>
    <row r="23" spans="1:1" s="95" customFormat="1" ht="15">
      <c r="A23" s="100"/>
    </row>
    <row r="24" spans="1:1" s="95" customFormat="1" ht="15">
      <c r="A24" s="100"/>
    </row>
    <row r="25" spans="1:1" s="95" customFormat="1" ht="15">
      <c r="A25" s="100"/>
    </row>
    <row r="26" spans="1:1" s="95" customFormat="1" ht="15">
      <c r="A26" s="100"/>
    </row>
    <row r="27" spans="1:1" s="95" customFormat="1" ht="15">
      <c r="A27" s="100"/>
    </row>
    <row r="28" spans="1:1" s="95" customFormat="1" ht="15">
      <c r="A28" s="100"/>
    </row>
    <row r="29" spans="1:1" s="95" customFormat="1" ht="15">
      <c r="A29" s="100"/>
    </row>
    <row r="30" spans="1:1" s="95" customFormat="1" ht="15">
      <c r="A30" s="100"/>
    </row>
    <row r="31" spans="1:1" s="95" customFormat="1" ht="15">
      <c r="A31" s="100"/>
    </row>
    <row r="32" spans="1:1" s="95" customFormat="1" ht="15">
      <c r="A32" s="100"/>
    </row>
    <row r="33" spans="1:1" s="95" customFormat="1" ht="15">
      <c r="A33" s="100"/>
    </row>
    <row r="34" spans="1:1" s="95" customFormat="1" ht="15">
      <c r="A34" s="100"/>
    </row>
    <row r="35" spans="1:1" s="95" customFormat="1" ht="15">
      <c r="A35" s="100"/>
    </row>
    <row r="36" spans="1:1" s="95" customFormat="1" ht="15">
      <c r="A36" s="100"/>
    </row>
    <row r="37" spans="1:1" s="95" customFormat="1" ht="15">
      <c r="A37" s="100"/>
    </row>
    <row r="38" spans="1:1" s="95" customFormat="1" ht="15">
      <c r="A38" s="100"/>
    </row>
    <row r="39" spans="1:1" s="95" customFormat="1" ht="15">
      <c r="A39" s="100"/>
    </row>
    <row r="40" spans="1:1" s="95" customFormat="1" ht="15">
      <c r="A40" s="100"/>
    </row>
    <row r="41" spans="1:1" s="95" customFormat="1" ht="15">
      <c r="A41" s="100"/>
    </row>
    <row r="42" spans="1:1" s="95" customFormat="1" ht="15">
      <c r="A42" s="100"/>
    </row>
    <row r="43" spans="1:1" s="95" customFormat="1" ht="15">
      <c r="A43" s="100"/>
    </row>
    <row r="44" spans="1:1" s="95" customFormat="1" ht="15">
      <c r="A44" s="100"/>
    </row>
    <row r="45" spans="1:1" s="95" customFormat="1" ht="15">
      <c r="A45" s="100"/>
    </row>
    <row r="46" spans="1:1" s="95" customFormat="1" ht="15">
      <c r="A46" s="100"/>
    </row>
    <row r="47" spans="1:1" s="95" customFormat="1" ht="15">
      <c r="A47" s="100"/>
    </row>
    <row r="48" spans="1:1" s="95" customFormat="1" ht="15">
      <c r="A48" s="100"/>
    </row>
    <row r="49" spans="1:2" s="95" customFormat="1" ht="15">
      <c r="A49" s="100"/>
    </row>
    <row r="50" spans="1:2" s="95" customFormat="1" ht="15">
      <c r="A50" s="100"/>
    </row>
    <row r="51" spans="1:2" s="95" customFormat="1" ht="15">
      <c r="A51" s="100"/>
    </row>
    <row r="52" spans="1:2" s="95" customFormat="1" ht="15">
      <c r="A52" s="100"/>
    </row>
    <row r="53" spans="1:2" s="95" customFormat="1" ht="15">
      <c r="A53" s="100"/>
    </row>
    <row r="54" spans="1:2" s="95" customFormat="1" ht="15">
      <c r="A54" s="100"/>
    </row>
    <row r="55" spans="1:2" ht="25.5">
      <c r="A55" s="97" t="s">
        <v>81</v>
      </c>
    </row>
    <row r="56" spans="1:2">
      <c r="A56" s="97" t="s">
        <v>82</v>
      </c>
    </row>
    <row r="57" spans="1:2">
      <c r="A57" s="98" t="s">
        <v>83</v>
      </c>
    </row>
    <row r="58" spans="1:2">
      <c r="A58" s="92"/>
    </row>
    <row r="59" spans="1:2" s="95" customFormat="1" ht="15">
      <c r="A59" s="100" t="s">
        <v>58</v>
      </c>
    </row>
    <row r="60" spans="1:2">
      <c r="A60" s="97" t="s">
        <v>59</v>
      </c>
      <c r="B60" s="92"/>
    </row>
    <row r="61" spans="1:2">
      <c r="A61" s="100" t="s">
        <v>84</v>
      </c>
    </row>
    <row r="62" spans="1:2">
      <c r="A62" s="97" t="s">
        <v>60</v>
      </c>
      <c r="B62" s="92"/>
    </row>
    <row r="63" spans="1:2" ht="25.5">
      <c r="A63" s="98" t="s">
        <v>61</v>
      </c>
    </row>
    <row r="64" spans="1:2">
      <c r="A64" s="97" t="s">
        <v>62</v>
      </c>
      <c r="B64" s="96"/>
    </row>
    <row r="65" spans="1:4">
      <c r="A65" s="97" t="s">
        <v>63</v>
      </c>
      <c r="B65" s="92"/>
    </row>
    <row r="66" spans="1:4">
      <c r="A66" s="97" t="s">
        <v>97</v>
      </c>
      <c r="B66" s="92"/>
    </row>
    <row r="67" spans="1:4">
      <c r="A67" s="97" t="s">
        <v>64</v>
      </c>
      <c r="B67" s="92"/>
      <c r="C67" s="92" t="s">
        <v>43</v>
      </c>
      <c r="D67" s="92" t="s">
        <v>43</v>
      </c>
    </row>
    <row r="68" spans="1:4">
      <c r="A68" s="97" t="s">
        <v>44</v>
      </c>
    </row>
    <row r="69" spans="1:4">
      <c r="A69" s="97" t="s">
        <v>74</v>
      </c>
      <c r="B69" s="92"/>
    </row>
    <row r="70" spans="1:4">
      <c r="A70" s="97" t="s">
        <v>75</v>
      </c>
    </row>
    <row r="71" spans="1:4">
      <c r="A71" s="97" t="s">
        <v>76</v>
      </c>
    </row>
    <row r="72" spans="1:4">
      <c r="A72" s="97" t="s">
        <v>77</v>
      </c>
      <c r="B72" s="92"/>
      <c r="C72" s="92" t="s">
        <v>43</v>
      </c>
    </row>
    <row r="73" spans="1:4">
      <c r="A73" s="100" t="s">
        <v>85</v>
      </c>
    </row>
    <row r="74" spans="1:4" ht="30" customHeight="1">
      <c r="A74" s="98" t="s">
        <v>65</v>
      </c>
    </row>
    <row r="75" spans="1:4">
      <c r="A75" s="97" t="s">
        <v>45</v>
      </c>
    </row>
    <row r="76" spans="1:4">
      <c r="A76" s="97" t="s">
        <v>66</v>
      </c>
    </row>
    <row r="77" spans="1:4">
      <c r="A77" s="97" t="s">
        <v>67</v>
      </c>
      <c r="B77" s="92"/>
    </row>
    <row r="78" spans="1:4">
      <c r="A78" s="97" t="s">
        <v>68</v>
      </c>
      <c r="B78" s="92"/>
    </row>
    <row r="79" spans="1:4">
      <c r="A79" s="100" t="s">
        <v>86</v>
      </c>
    </row>
    <row r="80" spans="1:4">
      <c r="A80" s="97" t="s">
        <v>69</v>
      </c>
    </row>
    <row r="81" spans="1:2" ht="38.25">
      <c r="A81" s="99" t="s">
        <v>79</v>
      </c>
      <c r="B81" s="92"/>
    </row>
    <row r="82" spans="1:2">
      <c r="A82" s="99"/>
      <c r="B82" s="92"/>
    </row>
    <row r="83" spans="1:2" s="95" customFormat="1" ht="15">
      <c r="A83" s="100" t="s">
        <v>70</v>
      </c>
    </row>
    <row r="84" spans="1:2">
      <c r="A84" s="97" t="s">
        <v>87</v>
      </c>
    </row>
    <row r="85" spans="1:2">
      <c r="A85" s="97" t="s">
        <v>88</v>
      </c>
    </row>
    <row r="86" spans="1:2">
      <c r="A86" s="97" t="s">
        <v>89</v>
      </c>
    </row>
    <row r="87" spans="1:2">
      <c r="A87" s="97" t="s">
        <v>90</v>
      </c>
    </row>
    <row r="88" spans="1:2">
      <c r="A88" s="97" t="s">
        <v>91</v>
      </c>
    </row>
    <row r="89" spans="1:2">
      <c r="A89" s="97" t="s">
        <v>92</v>
      </c>
    </row>
    <row r="90" spans="1:2">
      <c r="A90" s="92" t="s">
        <v>46</v>
      </c>
    </row>
    <row r="91" spans="1:2">
      <c r="A91" s="92"/>
    </row>
  </sheetData>
  <phoneticPr fontId="38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opLeftCell="A7" zoomScaleNormal="100" workbookViewId="0">
      <selection activeCell="L13" sqref="L13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6" t="s">
        <v>48</v>
      </c>
      <c r="B2" s="207"/>
      <c r="C2" s="208" t="s">
        <v>136</v>
      </c>
      <c r="D2" s="209"/>
      <c r="E2" s="224" t="s">
        <v>14</v>
      </c>
      <c r="F2" s="225"/>
      <c r="G2" s="225"/>
      <c r="H2" s="226"/>
      <c r="I2" s="214" t="str">
        <f>C2</f>
        <v>ChangeSlideStatus</v>
      </c>
      <c r="J2" s="215"/>
      <c r="K2" s="215"/>
      <c r="L2" s="215"/>
      <c r="M2" s="215"/>
      <c r="N2" s="215"/>
      <c r="O2" s="215"/>
      <c r="P2" s="215"/>
      <c r="Q2" s="215"/>
      <c r="R2" s="216"/>
      <c r="T2" s="78"/>
    </row>
    <row r="3" spans="1:20" ht="30" customHeight="1">
      <c r="A3" s="212" t="s">
        <v>49</v>
      </c>
      <c r="B3" s="213"/>
      <c r="C3" s="220" t="str">
        <f>Cover!F4</f>
        <v>ManhLNSE02619</v>
      </c>
      <c r="D3" s="221"/>
      <c r="E3" s="227" t="s">
        <v>50</v>
      </c>
      <c r="F3" s="228"/>
      <c r="G3" s="228"/>
      <c r="H3" s="229"/>
      <c r="I3" s="217" t="str">
        <f>C3</f>
        <v>ManhLNSE02619</v>
      </c>
      <c r="J3" s="218"/>
      <c r="K3" s="218"/>
      <c r="L3" s="218"/>
      <c r="M3" s="218"/>
      <c r="N3" s="218"/>
      <c r="O3" s="218"/>
      <c r="P3" s="218"/>
      <c r="Q3" s="218"/>
      <c r="R3" s="219"/>
    </row>
    <row r="4" spans="1:20" ht="13.5" customHeight="1">
      <c r="A4" s="212" t="s">
        <v>51</v>
      </c>
      <c r="B4" s="213"/>
      <c r="C4" s="187"/>
      <c r="D4" s="187"/>
      <c r="E4" s="188"/>
      <c r="F4" s="188"/>
      <c r="G4" s="188"/>
      <c r="H4" s="188"/>
      <c r="I4" s="187"/>
      <c r="J4" s="187"/>
      <c r="K4" s="187"/>
      <c r="L4" s="187"/>
      <c r="M4" s="187"/>
      <c r="N4" s="187"/>
      <c r="O4" s="187"/>
      <c r="P4" s="187"/>
      <c r="Q4" s="187"/>
      <c r="R4" s="189"/>
    </row>
    <row r="5" spans="1:20" ht="13.5" customHeight="1">
      <c r="A5" s="222" t="s">
        <v>20</v>
      </c>
      <c r="B5" s="223"/>
      <c r="C5" s="205" t="s">
        <v>21</v>
      </c>
      <c r="D5" s="191"/>
      <c r="E5" s="190" t="s">
        <v>22</v>
      </c>
      <c r="F5" s="191"/>
      <c r="G5" s="191"/>
      <c r="H5" s="202"/>
      <c r="I5" s="191" t="s">
        <v>52</v>
      </c>
      <c r="J5" s="191"/>
      <c r="K5" s="191"/>
      <c r="L5" s="190" t="s">
        <v>23</v>
      </c>
      <c r="M5" s="191"/>
      <c r="N5" s="191"/>
      <c r="O5" s="191"/>
      <c r="P5" s="191"/>
      <c r="Q5" s="191"/>
      <c r="R5" s="192"/>
      <c r="T5" s="78"/>
    </row>
    <row r="6" spans="1:20" ht="13.5" customHeight="1" thickBot="1">
      <c r="A6" s="210">
        <f>COUNTIF(E22:HM22,"P")</f>
        <v>3</v>
      </c>
      <c r="B6" s="211"/>
      <c r="C6" s="204">
        <f>COUNTIF(E22:HO22,"F")</f>
        <v>0</v>
      </c>
      <c r="D6" s="194"/>
      <c r="E6" s="193">
        <f>SUM(L6,- A6,- C6)</f>
        <v>0</v>
      </c>
      <c r="F6" s="194"/>
      <c r="G6" s="194"/>
      <c r="H6" s="203"/>
      <c r="I6" s="148">
        <f>COUNTIF(E21:HM21,"N")</f>
        <v>2</v>
      </c>
      <c r="J6" s="148">
        <f>COUNTIF(E21:HM21,"A")</f>
        <v>1</v>
      </c>
      <c r="K6" s="148">
        <f>COUNTIF(E21:HO21,"B")</f>
        <v>0</v>
      </c>
      <c r="L6" s="193">
        <f>COUNTA(E8:R8)</f>
        <v>3</v>
      </c>
      <c r="M6" s="194"/>
      <c r="N6" s="194"/>
      <c r="O6" s="194"/>
      <c r="P6" s="194"/>
      <c r="Q6" s="194"/>
      <c r="R6" s="195"/>
      <c r="S6" s="149"/>
    </row>
    <row r="7" spans="1:20" ht="11.25" thickBot="1"/>
    <row r="8" spans="1:20" ht="46.5" customHeight="1" thickTop="1" thickBot="1">
      <c r="A8" s="123"/>
      <c r="B8" s="119"/>
      <c r="C8" s="120"/>
      <c r="D8" s="121"/>
      <c r="E8" s="122" t="s">
        <v>31</v>
      </c>
      <c r="F8" s="122" t="s">
        <v>32</v>
      </c>
      <c r="G8" s="122" t="s">
        <v>33</v>
      </c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59"/>
      <c r="S8" s="149"/>
    </row>
    <row r="9" spans="1:20" ht="13.5" customHeight="1">
      <c r="A9" s="112" t="s">
        <v>107</v>
      </c>
      <c r="B9" s="116" t="s">
        <v>137</v>
      </c>
      <c r="C9" s="117"/>
      <c r="D9" s="118"/>
      <c r="E9" s="125" t="s">
        <v>71</v>
      </c>
      <c r="F9" s="106"/>
      <c r="G9" s="106"/>
      <c r="H9" s="125"/>
      <c r="I9" s="125"/>
      <c r="J9" s="125"/>
      <c r="K9" s="124"/>
      <c r="L9" s="124"/>
      <c r="M9" s="150"/>
      <c r="N9" s="150"/>
      <c r="O9" s="150"/>
      <c r="P9" s="150"/>
      <c r="Q9" s="150"/>
      <c r="R9" s="124"/>
    </row>
    <row r="10" spans="1:20" ht="13.5" customHeight="1">
      <c r="A10" s="112"/>
      <c r="B10" s="116" t="s">
        <v>138</v>
      </c>
      <c r="C10" s="117"/>
      <c r="D10" s="118"/>
      <c r="E10" s="125"/>
      <c r="F10" s="125"/>
      <c r="G10" s="125" t="s">
        <v>71</v>
      </c>
      <c r="H10" s="125"/>
      <c r="I10" s="125"/>
      <c r="J10" s="125"/>
      <c r="K10" s="124"/>
      <c r="L10" s="124"/>
      <c r="M10" s="150"/>
      <c r="N10" s="150"/>
      <c r="O10" s="150"/>
      <c r="P10" s="150"/>
      <c r="Q10" s="150"/>
      <c r="R10" s="124"/>
    </row>
    <row r="11" spans="1:20" ht="13.5" customHeight="1" thickBot="1">
      <c r="A11" s="112"/>
      <c r="B11" s="116" t="s">
        <v>128</v>
      </c>
      <c r="C11" s="117"/>
      <c r="D11" s="118"/>
      <c r="E11" s="125"/>
      <c r="F11" s="125" t="s">
        <v>71</v>
      </c>
      <c r="G11" s="125"/>
      <c r="H11" s="125"/>
      <c r="I11" s="125"/>
      <c r="J11" s="125"/>
      <c r="K11" s="124"/>
      <c r="L11" s="124"/>
      <c r="M11" s="150"/>
      <c r="N11" s="150"/>
      <c r="O11" s="124"/>
      <c r="P11" s="124"/>
      <c r="Q11" s="124"/>
      <c r="R11" s="124"/>
    </row>
    <row r="12" spans="1:20" ht="13.5" customHeight="1">
      <c r="A12" s="115" t="s">
        <v>53</v>
      </c>
      <c r="B12" s="116" t="s">
        <v>146</v>
      </c>
      <c r="C12" s="117"/>
      <c r="D12" s="118"/>
      <c r="E12" s="124"/>
      <c r="F12" s="124"/>
      <c r="G12" s="124"/>
      <c r="H12" s="124"/>
      <c r="I12" s="124"/>
      <c r="J12" s="124"/>
      <c r="K12" s="124"/>
      <c r="L12" s="124"/>
      <c r="M12" s="150"/>
      <c r="N12" s="150"/>
      <c r="O12" s="124"/>
      <c r="P12" s="124"/>
      <c r="Q12" s="124"/>
      <c r="R12" s="124"/>
    </row>
    <row r="13" spans="1:20" ht="13.5" customHeight="1">
      <c r="A13" s="112"/>
      <c r="B13" s="116"/>
      <c r="C13" s="117"/>
      <c r="D13" s="118">
        <v>1</v>
      </c>
      <c r="E13" s="125" t="s">
        <v>71</v>
      </c>
      <c r="F13" s="125"/>
      <c r="G13" s="125"/>
      <c r="H13" s="125"/>
      <c r="I13" s="125"/>
      <c r="J13" s="124"/>
      <c r="K13" s="124"/>
      <c r="L13" s="124"/>
      <c r="M13" s="150"/>
      <c r="N13" s="150"/>
      <c r="O13" s="124"/>
      <c r="P13" s="124"/>
      <c r="Q13" s="124"/>
      <c r="R13" s="124"/>
    </row>
    <row r="14" spans="1:20" ht="13.5" customHeight="1">
      <c r="A14" s="112"/>
      <c r="B14" s="116"/>
      <c r="C14" s="117"/>
      <c r="D14" s="118">
        <v>2</v>
      </c>
      <c r="E14" s="125"/>
      <c r="F14" s="125"/>
      <c r="G14" s="125" t="s">
        <v>71</v>
      </c>
      <c r="H14" s="125"/>
      <c r="I14" s="125"/>
      <c r="J14" s="124"/>
      <c r="K14" s="124"/>
      <c r="L14" s="124"/>
      <c r="M14" s="150"/>
      <c r="N14" s="150"/>
      <c r="O14" s="124"/>
      <c r="P14" s="124"/>
      <c r="Q14" s="124"/>
      <c r="R14" s="124"/>
    </row>
    <row r="15" spans="1:20" ht="13.5" customHeight="1" thickBot="1">
      <c r="A15" s="112"/>
      <c r="B15" s="116"/>
      <c r="C15" s="117"/>
      <c r="D15" s="118">
        <v>15</v>
      </c>
      <c r="E15" s="125"/>
      <c r="F15" s="125" t="s">
        <v>71</v>
      </c>
      <c r="G15" s="125"/>
      <c r="H15" s="125"/>
      <c r="I15" s="125"/>
      <c r="J15" s="124"/>
      <c r="K15" s="124"/>
      <c r="L15" s="124"/>
      <c r="M15" s="150"/>
      <c r="N15" s="150"/>
      <c r="O15" s="125"/>
      <c r="P15" s="125"/>
      <c r="Q15" s="125"/>
      <c r="R15" s="124"/>
    </row>
    <row r="16" spans="1:20" ht="13.5" customHeight="1">
      <c r="A16" s="114" t="s">
        <v>54</v>
      </c>
      <c r="B16" s="80" t="s">
        <v>130</v>
      </c>
      <c r="C16" s="81"/>
      <c r="D16" s="82"/>
      <c r="E16" s="125"/>
      <c r="F16" s="125" t="s">
        <v>71</v>
      </c>
      <c r="G16" s="125"/>
      <c r="H16" s="125"/>
      <c r="I16" s="125"/>
      <c r="J16" s="125"/>
      <c r="K16" s="125"/>
      <c r="L16" s="125"/>
      <c r="M16" s="152"/>
      <c r="N16" s="152"/>
      <c r="O16" s="125"/>
      <c r="P16" s="125"/>
      <c r="Q16" s="125"/>
      <c r="R16" s="124"/>
    </row>
    <row r="17" spans="1:18" ht="13.5" customHeight="1">
      <c r="A17" s="113"/>
      <c r="B17" s="80" t="s">
        <v>139</v>
      </c>
      <c r="C17" s="81"/>
      <c r="D17" s="82"/>
      <c r="E17" s="125" t="s">
        <v>71</v>
      </c>
      <c r="F17" s="125"/>
      <c r="G17" s="125" t="s">
        <v>71</v>
      </c>
      <c r="H17" s="125"/>
      <c r="I17" s="125"/>
      <c r="J17" s="125"/>
      <c r="K17" s="125"/>
      <c r="L17" s="125"/>
      <c r="M17" s="152"/>
      <c r="N17" s="152"/>
      <c r="O17" s="124"/>
      <c r="P17" s="124"/>
      <c r="Q17" s="124"/>
      <c r="R17" s="124"/>
    </row>
    <row r="18" spans="1:18" ht="13.5" customHeight="1">
      <c r="A18" s="113"/>
      <c r="B18" s="83" t="s">
        <v>124</v>
      </c>
      <c r="C18" s="81"/>
      <c r="D18" s="82"/>
      <c r="E18" s="125" t="s">
        <v>71</v>
      </c>
      <c r="F18" s="125"/>
      <c r="G18" s="125" t="s">
        <v>71</v>
      </c>
      <c r="H18" s="125"/>
      <c r="I18" s="125"/>
      <c r="J18" s="125"/>
      <c r="K18" s="125"/>
      <c r="L18" s="125"/>
      <c r="M18" s="152"/>
      <c r="N18" s="152"/>
      <c r="O18" s="124"/>
      <c r="P18" s="124"/>
      <c r="Q18" s="124"/>
      <c r="R18" s="124"/>
    </row>
    <row r="19" spans="1:18" ht="13.5" customHeight="1">
      <c r="A19" s="113"/>
      <c r="B19" s="83"/>
      <c r="C19" s="84" t="s">
        <v>125</v>
      </c>
      <c r="D19" s="85" t="b">
        <v>1</v>
      </c>
      <c r="E19" s="106"/>
      <c r="F19" s="106"/>
      <c r="G19" s="106" t="s">
        <v>71</v>
      </c>
      <c r="H19" s="106"/>
      <c r="I19" s="106"/>
      <c r="J19" s="106"/>
      <c r="K19" s="106"/>
      <c r="L19" s="106"/>
      <c r="M19" s="154"/>
      <c r="N19" s="154"/>
      <c r="O19" s="124"/>
      <c r="P19" s="124"/>
      <c r="Q19" s="124"/>
      <c r="R19" s="124"/>
    </row>
    <row r="20" spans="1:18" ht="13.5" customHeight="1" thickBot="1">
      <c r="A20" s="113"/>
      <c r="B20" s="83"/>
      <c r="C20" s="84" t="s">
        <v>125</v>
      </c>
      <c r="D20" s="85" t="b">
        <v>0</v>
      </c>
      <c r="E20" s="152" t="s">
        <v>71</v>
      </c>
      <c r="F20" s="152"/>
      <c r="G20" s="152"/>
      <c r="H20" s="152"/>
      <c r="I20" s="152"/>
      <c r="J20" s="152"/>
      <c r="K20" s="152"/>
      <c r="L20" s="152"/>
      <c r="M20" s="152"/>
      <c r="N20" s="152"/>
      <c r="O20" s="125"/>
      <c r="P20" s="125"/>
      <c r="Q20" s="125"/>
      <c r="R20" s="124"/>
    </row>
    <row r="21" spans="1:18" ht="13.5" customHeight="1" thickTop="1">
      <c r="A21" s="114" t="s">
        <v>35</v>
      </c>
      <c r="B21" s="196" t="s">
        <v>36</v>
      </c>
      <c r="C21" s="197"/>
      <c r="D21" s="198"/>
      <c r="E21" s="158" t="s">
        <v>37</v>
      </c>
      <c r="F21" s="158" t="s">
        <v>39</v>
      </c>
      <c r="G21" s="158" t="s">
        <v>37</v>
      </c>
      <c r="H21" s="158"/>
      <c r="I21" s="158"/>
      <c r="J21" s="158"/>
      <c r="K21" s="158"/>
      <c r="L21" s="158"/>
      <c r="M21" s="158"/>
      <c r="N21" s="158"/>
      <c r="O21" s="125"/>
      <c r="P21" s="125"/>
      <c r="Q21" s="125"/>
      <c r="R21" s="124"/>
    </row>
    <row r="22" spans="1:18" ht="13.5" customHeight="1">
      <c r="A22" s="113"/>
      <c r="B22" s="199" t="s">
        <v>40</v>
      </c>
      <c r="C22" s="200"/>
      <c r="D22" s="201"/>
      <c r="E22" s="106" t="s">
        <v>41</v>
      </c>
      <c r="F22" s="106" t="s">
        <v>41</v>
      </c>
      <c r="G22" s="106" t="s">
        <v>41</v>
      </c>
      <c r="H22" s="106"/>
      <c r="I22" s="106"/>
      <c r="J22" s="106"/>
      <c r="K22" s="106"/>
      <c r="L22" s="106"/>
      <c r="M22" s="106"/>
      <c r="N22" s="106"/>
      <c r="O22" s="124"/>
      <c r="P22" s="124"/>
      <c r="Q22" s="124"/>
      <c r="R22" s="124"/>
    </row>
    <row r="23" spans="1:18" ht="64.5" customHeight="1">
      <c r="A23" s="113"/>
      <c r="B23" s="184" t="s">
        <v>42</v>
      </c>
      <c r="C23" s="185"/>
      <c r="D23" s="186"/>
      <c r="E23" s="86">
        <v>42335</v>
      </c>
      <c r="F23" s="86">
        <v>42335</v>
      </c>
      <c r="G23" s="86">
        <v>42335</v>
      </c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</row>
    <row r="24" spans="1:18" ht="13.5" customHeight="1">
      <c r="A24" s="111"/>
    </row>
    <row r="41" ht="24" customHeight="1"/>
    <row r="42" ht="39" customHeight="1"/>
    <row r="54" ht="57" customHeight="1"/>
    <row r="55" ht="10.5"/>
    <row r="56" ht="10.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3:D23"/>
    <mergeCell ref="A6:B6"/>
    <mergeCell ref="C6:D6"/>
    <mergeCell ref="E6:H6"/>
    <mergeCell ref="L6:R6"/>
    <mergeCell ref="B21:D21"/>
    <mergeCell ref="B22:D22"/>
  </mergeCells>
  <dataValidations count="3">
    <dataValidation type="list" allowBlank="1" showInputMessage="1" showErrorMessage="1" sqref="H11 I9:I10 E12:R20 E9:G11">
      <formula1>"O, "</formula1>
    </dataValidation>
    <dataValidation type="list" allowBlank="1" showInputMessage="1" showErrorMessage="1" sqref="E22:R22">
      <formula1>"P,F, "</formula1>
    </dataValidation>
    <dataValidation type="list" allowBlank="1" showInputMessage="1" showErrorMessage="1" sqref="E21:R21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A7" zoomScaleNormal="100" workbookViewId="0">
      <selection activeCell="N11" sqref="N11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6" t="s">
        <v>48</v>
      </c>
      <c r="B2" s="207"/>
      <c r="C2" s="208" t="s">
        <v>140</v>
      </c>
      <c r="D2" s="209"/>
      <c r="E2" s="224" t="s">
        <v>14</v>
      </c>
      <c r="F2" s="225"/>
      <c r="G2" s="225"/>
      <c r="H2" s="226"/>
      <c r="I2" s="214" t="str">
        <f>C2</f>
        <v>ChangeOrder</v>
      </c>
      <c r="J2" s="215"/>
      <c r="K2" s="215"/>
      <c r="L2" s="215"/>
      <c r="M2" s="215"/>
      <c r="N2" s="215"/>
      <c r="O2" s="215"/>
      <c r="P2" s="215"/>
      <c r="Q2" s="215"/>
      <c r="R2" s="216"/>
      <c r="T2" s="78"/>
    </row>
    <row r="3" spans="1:20" ht="30" customHeight="1">
      <c r="A3" s="212" t="s">
        <v>49</v>
      </c>
      <c r="B3" s="213"/>
      <c r="C3" s="220" t="str">
        <f>Cover!F4</f>
        <v>ManhLNSE02619</v>
      </c>
      <c r="D3" s="221"/>
      <c r="E3" s="227" t="s">
        <v>50</v>
      </c>
      <c r="F3" s="228"/>
      <c r="G3" s="228"/>
      <c r="H3" s="229"/>
      <c r="I3" s="217" t="str">
        <f>C3</f>
        <v>ManhLNSE02619</v>
      </c>
      <c r="J3" s="218"/>
      <c r="K3" s="218"/>
      <c r="L3" s="218"/>
      <c r="M3" s="218"/>
      <c r="N3" s="218"/>
      <c r="O3" s="218"/>
      <c r="P3" s="218"/>
      <c r="Q3" s="218"/>
      <c r="R3" s="219"/>
    </row>
    <row r="4" spans="1:20" ht="13.5" customHeight="1">
      <c r="A4" s="212" t="s">
        <v>51</v>
      </c>
      <c r="B4" s="213"/>
      <c r="C4" s="187"/>
      <c r="D4" s="187"/>
      <c r="E4" s="188"/>
      <c r="F4" s="188"/>
      <c r="G4" s="188"/>
      <c r="H4" s="188"/>
      <c r="I4" s="187"/>
      <c r="J4" s="187"/>
      <c r="K4" s="187"/>
      <c r="L4" s="187"/>
      <c r="M4" s="187"/>
      <c r="N4" s="187"/>
      <c r="O4" s="187"/>
      <c r="P4" s="187"/>
      <c r="Q4" s="187"/>
      <c r="R4" s="189"/>
    </row>
    <row r="5" spans="1:20" ht="13.5" customHeight="1">
      <c r="A5" s="222" t="s">
        <v>20</v>
      </c>
      <c r="B5" s="223"/>
      <c r="C5" s="205" t="s">
        <v>21</v>
      </c>
      <c r="D5" s="191"/>
      <c r="E5" s="190" t="s">
        <v>22</v>
      </c>
      <c r="F5" s="191"/>
      <c r="G5" s="191"/>
      <c r="H5" s="202"/>
      <c r="I5" s="191" t="s">
        <v>52</v>
      </c>
      <c r="J5" s="191"/>
      <c r="K5" s="191"/>
      <c r="L5" s="190" t="s">
        <v>23</v>
      </c>
      <c r="M5" s="191"/>
      <c r="N5" s="191"/>
      <c r="O5" s="191"/>
      <c r="P5" s="191"/>
      <c r="Q5" s="191"/>
      <c r="R5" s="192"/>
      <c r="T5" s="78"/>
    </row>
    <row r="6" spans="1:20" ht="13.5" customHeight="1" thickBot="1">
      <c r="A6" s="210">
        <f>COUNTIF(E35:HM35,"P")</f>
        <v>6</v>
      </c>
      <c r="B6" s="211"/>
      <c r="C6" s="204">
        <f>COUNTIF(E35:HO35,"F")</f>
        <v>0</v>
      </c>
      <c r="D6" s="194"/>
      <c r="E6" s="193">
        <f>SUM(L6,- A6,- C6)</f>
        <v>0</v>
      </c>
      <c r="F6" s="194"/>
      <c r="G6" s="194"/>
      <c r="H6" s="203"/>
      <c r="I6" s="148">
        <f>COUNTIF(E34:HM34,"N")</f>
        <v>3</v>
      </c>
      <c r="J6" s="148">
        <f>COUNTIF(E34:HM34,"A")</f>
        <v>1</v>
      </c>
      <c r="K6" s="148">
        <f>COUNTIF(E34:HO34,"B")</f>
        <v>2</v>
      </c>
      <c r="L6" s="193">
        <f>COUNTA(E8:R8)</f>
        <v>6</v>
      </c>
      <c r="M6" s="194"/>
      <c r="N6" s="194"/>
      <c r="O6" s="194"/>
      <c r="P6" s="194"/>
      <c r="Q6" s="194"/>
      <c r="R6" s="195"/>
      <c r="S6" s="149"/>
    </row>
    <row r="7" spans="1:20" ht="11.25" thickBot="1"/>
    <row r="8" spans="1:20" ht="46.5" customHeight="1" thickTop="1" thickBot="1">
      <c r="A8" s="123"/>
      <c r="B8" s="119"/>
      <c r="C8" s="120"/>
      <c r="D8" s="121"/>
      <c r="E8" s="122" t="s">
        <v>31</v>
      </c>
      <c r="F8" s="122" t="s">
        <v>32</v>
      </c>
      <c r="G8" s="122" t="s">
        <v>33</v>
      </c>
      <c r="H8" s="122" t="s">
        <v>34</v>
      </c>
      <c r="I8" s="122" t="s">
        <v>110</v>
      </c>
      <c r="J8" s="122" t="s">
        <v>155</v>
      </c>
      <c r="K8" s="122"/>
      <c r="L8" s="122"/>
      <c r="M8" s="122"/>
      <c r="N8" s="122"/>
      <c r="O8" s="122"/>
      <c r="P8" s="122"/>
      <c r="Q8" s="122"/>
      <c r="R8" s="159"/>
      <c r="S8" s="149"/>
    </row>
    <row r="9" spans="1:20" ht="13.5" customHeight="1">
      <c r="A9" s="112" t="s">
        <v>107</v>
      </c>
      <c r="B9" s="116" t="s">
        <v>141</v>
      </c>
      <c r="C9" s="117"/>
      <c r="D9" s="118"/>
      <c r="E9" s="125" t="s">
        <v>71</v>
      </c>
      <c r="F9" s="106"/>
      <c r="G9" s="106" t="s">
        <v>71</v>
      </c>
      <c r="H9" s="106" t="s">
        <v>71</v>
      </c>
      <c r="I9" s="125"/>
      <c r="J9" s="125"/>
      <c r="K9" s="124"/>
      <c r="L9" s="124"/>
      <c r="M9" s="150"/>
      <c r="N9" s="150"/>
      <c r="O9" s="150"/>
      <c r="P9" s="150"/>
      <c r="Q9" s="150"/>
      <c r="R9" s="124"/>
    </row>
    <row r="10" spans="1:20" ht="13.5" customHeight="1">
      <c r="A10" s="112"/>
      <c r="B10" s="116" t="s">
        <v>142</v>
      </c>
      <c r="C10" s="117"/>
      <c r="D10" s="118"/>
      <c r="E10" s="125"/>
      <c r="F10" s="125"/>
      <c r="G10" s="125" t="s">
        <v>71</v>
      </c>
      <c r="H10" s="125"/>
      <c r="I10" s="125"/>
      <c r="J10" s="125" t="s">
        <v>71</v>
      </c>
      <c r="K10" s="124"/>
      <c r="L10" s="124"/>
      <c r="M10" s="150"/>
      <c r="N10" s="150"/>
      <c r="O10" s="150"/>
      <c r="P10" s="150"/>
      <c r="Q10" s="150"/>
      <c r="R10" s="124"/>
    </row>
    <row r="11" spans="1:20" ht="13.5" customHeight="1">
      <c r="A11" s="112"/>
      <c r="B11" s="116" t="s">
        <v>143</v>
      </c>
      <c r="C11" s="117"/>
      <c r="D11" s="118"/>
      <c r="E11" s="125"/>
      <c r="F11" s="125"/>
      <c r="G11" s="125"/>
      <c r="H11" s="125"/>
      <c r="I11" s="125"/>
      <c r="J11" s="125" t="s">
        <v>71</v>
      </c>
      <c r="K11" s="124"/>
      <c r="L11" s="124"/>
      <c r="M11" s="150"/>
      <c r="N11" s="150"/>
      <c r="O11" s="150"/>
      <c r="P11" s="150"/>
      <c r="Q11" s="150"/>
      <c r="R11" s="124"/>
    </row>
    <row r="12" spans="1:20" ht="13.5" customHeight="1">
      <c r="A12" s="112"/>
      <c r="B12" s="116" t="s">
        <v>144</v>
      </c>
      <c r="C12" s="117"/>
      <c r="D12" s="118"/>
      <c r="E12" s="125"/>
      <c r="F12" s="125"/>
      <c r="G12" s="125"/>
      <c r="H12" s="125"/>
      <c r="I12" s="125" t="s">
        <v>71</v>
      </c>
      <c r="J12" s="125"/>
      <c r="K12" s="124"/>
      <c r="L12" s="124"/>
      <c r="M12" s="150"/>
      <c r="N12" s="150"/>
      <c r="O12" s="150"/>
      <c r="P12" s="150"/>
      <c r="Q12" s="150"/>
      <c r="R12" s="124"/>
    </row>
    <row r="13" spans="1:20" ht="13.5" customHeight="1" thickBot="1">
      <c r="A13" s="112"/>
      <c r="B13" s="116" t="s">
        <v>128</v>
      </c>
      <c r="C13" s="117"/>
      <c r="D13" s="118"/>
      <c r="E13" s="125"/>
      <c r="F13" s="125" t="s">
        <v>71</v>
      </c>
      <c r="G13" s="125"/>
      <c r="H13" s="125"/>
      <c r="I13" s="125"/>
      <c r="J13" s="125"/>
      <c r="K13" s="124"/>
      <c r="L13" s="124"/>
      <c r="M13" s="150"/>
      <c r="N13" s="150"/>
      <c r="O13" s="124"/>
      <c r="P13" s="124"/>
      <c r="Q13" s="124"/>
      <c r="R13" s="124"/>
    </row>
    <row r="14" spans="1:20" ht="13.5" customHeight="1">
      <c r="A14" s="115" t="s">
        <v>53</v>
      </c>
      <c r="B14" s="116" t="s">
        <v>145</v>
      </c>
      <c r="C14" s="117"/>
      <c r="D14" s="118"/>
      <c r="E14" s="124"/>
      <c r="F14" s="124"/>
      <c r="G14" s="124"/>
      <c r="H14" s="124"/>
      <c r="I14" s="124"/>
      <c r="J14" s="124"/>
      <c r="K14" s="124"/>
      <c r="L14" s="124"/>
      <c r="M14" s="150"/>
      <c r="N14" s="150"/>
      <c r="O14" s="124"/>
      <c r="P14" s="124"/>
      <c r="Q14" s="124"/>
      <c r="R14" s="124"/>
    </row>
    <row r="15" spans="1:20" ht="13.5" customHeight="1">
      <c r="A15" s="112"/>
      <c r="B15" s="116"/>
      <c r="C15" s="117"/>
      <c r="D15" s="118" t="s">
        <v>147</v>
      </c>
      <c r="E15" s="124"/>
      <c r="F15" s="125" t="s">
        <v>71</v>
      </c>
      <c r="G15" s="125" t="s">
        <v>71</v>
      </c>
      <c r="H15" s="125" t="s">
        <v>71</v>
      </c>
      <c r="I15" s="125"/>
      <c r="J15" s="125"/>
      <c r="K15" s="125"/>
      <c r="L15" s="124"/>
      <c r="M15" s="150"/>
      <c r="N15" s="150"/>
      <c r="O15" s="124"/>
      <c r="P15" s="124"/>
      <c r="Q15" s="124"/>
      <c r="R15" s="124"/>
    </row>
    <row r="16" spans="1:20" ht="13.5" customHeight="1">
      <c r="A16" s="112"/>
      <c r="B16" s="116"/>
      <c r="C16" s="117"/>
      <c r="D16" s="118" t="s">
        <v>148</v>
      </c>
      <c r="E16" s="124"/>
      <c r="F16" s="125"/>
      <c r="G16" s="125"/>
      <c r="H16" s="125"/>
      <c r="I16" s="125" t="s">
        <v>71</v>
      </c>
      <c r="J16" s="125" t="s">
        <v>71</v>
      </c>
      <c r="K16" s="125"/>
      <c r="L16" s="124"/>
      <c r="M16" s="150"/>
      <c r="N16" s="150"/>
      <c r="O16" s="124"/>
      <c r="P16" s="124"/>
      <c r="Q16" s="124"/>
      <c r="R16" s="124"/>
    </row>
    <row r="17" spans="1:18" ht="13.5" customHeight="1">
      <c r="A17" s="112"/>
      <c r="B17" s="116"/>
      <c r="C17" s="117"/>
      <c r="D17" s="118" t="s">
        <v>149</v>
      </c>
      <c r="E17" s="125" t="s">
        <v>71</v>
      </c>
      <c r="F17" s="125"/>
      <c r="G17" s="125"/>
      <c r="H17" s="125"/>
      <c r="I17" s="125"/>
      <c r="J17" s="125"/>
      <c r="K17" s="125"/>
      <c r="L17" s="124"/>
      <c r="M17" s="150"/>
      <c r="N17" s="150"/>
      <c r="O17" s="124"/>
      <c r="P17" s="124"/>
      <c r="Q17" s="124"/>
      <c r="R17" s="124"/>
    </row>
    <row r="18" spans="1:18" ht="13.5" customHeight="1">
      <c r="A18" s="112"/>
      <c r="B18" s="116" t="s">
        <v>146</v>
      </c>
      <c r="C18" s="117"/>
      <c r="D18" s="118"/>
      <c r="E18" s="124"/>
      <c r="F18" s="125"/>
      <c r="G18" s="125"/>
      <c r="H18" s="125"/>
      <c r="I18" s="125"/>
      <c r="J18" s="125"/>
      <c r="K18" s="125"/>
      <c r="L18" s="124"/>
      <c r="M18" s="150"/>
      <c r="N18" s="150"/>
      <c r="O18" s="124"/>
      <c r="P18" s="124"/>
      <c r="Q18" s="124"/>
      <c r="R18" s="124"/>
    </row>
    <row r="19" spans="1:18" ht="13.5" customHeight="1">
      <c r="A19" s="112"/>
      <c r="B19" s="116"/>
      <c r="C19" s="117"/>
      <c r="D19" s="118">
        <v>1</v>
      </c>
      <c r="E19" s="125" t="s">
        <v>71</v>
      </c>
      <c r="F19" s="125"/>
      <c r="G19" s="125"/>
      <c r="H19" s="125" t="s">
        <v>71</v>
      </c>
      <c r="I19" s="125"/>
      <c r="J19" s="125"/>
      <c r="K19" s="125"/>
      <c r="L19" s="124"/>
      <c r="M19" s="150"/>
      <c r="N19" s="150"/>
      <c r="O19" s="124"/>
      <c r="P19" s="124"/>
      <c r="Q19" s="124"/>
      <c r="R19" s="124"/>
    </row>
    <row r="20" spans="1:18" ht="13.5" customHeight="1">
      <c r="A20" s="112"/>
      <c r="B20" s="116"/>
      <c r="C20" s="117"/>
      <c r="D20" s="118">
        <v>2</v>
      </c>
      <c r="E20" s="125"/>
      <c r="F20" s="125"/>
      <c r="G20" s="125" t="s">
        <v>71</v>
      </c>
      <c r="H20" s="125"/>
      <c r="I20" s="125"/>
      <c r="J20" s="125" t="s">
        <v>71</v>
      </c>
      <c r="K20" s="125"/>
      <c r="L20" s="124"/>
      <c r="M20" s="150"/>
      <c r="N20" s="150"/>
      <c r="O20" s="124"/>
      <c r="P20" s="124"/>
      <c r="Q20" s="124"/>
      <c r="R20" s="124"/>
    </row>
    <row r="21" spans="1:18" ht="13.5" customHeight="1">
      <c r="A21" s="112"/>
      <c r="B21" s="116"/>
      <c r="C21" s="117"/>
      <c r="D21" s="118">
        <v>3</v>
      </c>
      <c r="E21" s="125"/>
      <c r="F21" s="125"/>
      <c r="G21" s="125"/>
      <c r="H21" s="125"/>
      <c r="I21" s="125"/>
      <c r="J21" s="125"/>
      <c r="K21" s="125"/>
      <c r="L21" s="124"/>
      <c r="M21" s="150"/>
      <c r="N21" s="150"/>
      <c r="O21" s="124"/>
      <c r="P21" s="124"/>
      <c r="Q21" s="124"/>
      <c r="R21" s="124"/>
    </row>
    <row r="22" spans="1:18" ht="13.5" customHeight="1">
      <c r="A22" s="112"/>
      <c r="B22" s="116"/>
      <c r="C22" s="117"/>
      <c r="D22" s="118">
        <v>4</v>
      </c>
      <c r="E22" s="125"/>
      <c r="F22" s="125"/>
      <c r="G22" s="125"/>
      <c r="H22" s="125"/>
      <c r="I22" s="125" t="s">
        <v>71</v>
      </c>
      <c r="J22" s="124"/>
      <c r="K22" s="124"/>
      <c r="L22" s="124"/>
      <c r="M22" s="150"/>
      <c r="N22" s="150"/>
      <c r="O22" s="124"/>
      <c r="P22" s="124"/>
      <c r="Q22" s="124"/>
      <c r="R22" s="124"/>
    </row>
    <row r="23" spans="1:18" ht="13.5" customHeight="1" thickBot="1">
      <c r="A23" s="112"/>
      <c r="B23" s="116"/>
      <c r="C23" s="117"/>
      <c r="D23" s="118">
        <v>15</v>
      </c>
      <c r="E23" s="125"/>
      <c r="F23" s="125" t="s">
        <v>71</v>
      </c>
      <c r="G23" s="125"/>
      <c r="H23" s="125"/>
      <c r="I23" s="125"/>
      <c r="J23" s="124"/>
      <c r="K23" s="124"/>
      <c r="L23" s="124"/>
      <c r="M23" s="150"/>
      <c r="N23" s="150"/>
      <c r="O23" s="125"/>
      <c r="P23" s="125"/>
      <c r="Q23" s="125"/>
      <c r="R23" s="124"/>
    </row>
    <row r="24" spans="1:18" ht="13.5" customHeight="1">
      <c r="A24" s="114" t="s">
        <v>54</v>
      </c>
      <c r="B24" s="80" t="s">
        <v>130</v>
      </c>
      <c r="C24" s="81"/>
      <c r="D24" s="82"/>
      <c r="E24" s="125"/>
      <c r="F24" s="125" t="s">
        <v>71</v>
      </c>
      <c r="G24" s="125"/>
      <c r="H24" s="125"/>
      <c r="I24" s="125"/>
      <c r="J24" s="125"/>
      <c r="K24" s="125"/>
      <c r="L24" s="125"/>
      <c r="M24" s="152"/>
      <c r="N24" s="152"/>
      <c r="O24" s="125"/>
      <c r="P24" s="125"/>
      <c r="Q24" s="125"/>
      <c r="R24" s="124"/>
    </row>
    <row r="25" spans="1:18" ht="13.5" customHeight="1">
      <c r="A25" s="113"/>
      <c r="B25" s="80" t="s">
        <v>150</v>
      </c>
      <c r="C25" s="81"/>
      <c r="D25" s="82"/>
      <c r="E25" s="125" t="s">
        <v>71</v>
      </c>
      <c r="F25" s="125"/>
      <c r="G25" s="125"/>
      <c r="H25" s="125" t="s">
        <v>71</v>
      </c>
      <c r="I25" s="125" t="s">
        <v>71</v>
      </c>
      <c r="J25" s="125"/>
      <c r="K25" s="125"/>
      <c r="L25" s="125"/>
      <c r="M25" s="152"/>
      <c r="N25" s="152"/>
      <c r="O25" s="125"/>
      <c r="P25" s="125"/>
      <c r="Q25" s="125"/>
      <c r="R25" s="124"/>
    </row>
    <row r="26" spans="1:18" ht="13.5" customHeight="1">
      <c r="A26" s="113"/>
      <c r="B26" s="80" t="s">
        <v>151</v>
      </c>
      <c r="C26" s="81"/>
      <c r="D26" s="82"/>
      <c r="E26" s="125"/>
      <c r="F26" s="125"/>
      <c r="G26" s="125" t="s">
        <v>71</v>
      </c>
      <c r="H26" s="125"/>
      <c r="I26" s="125"/>
      <c r="J26" s="125" t="s">
        <v>71</v>
      </c>
      <c r="K26" s="125"/>
      <c r="L26" s="125"/>
      <c r="M26" s="152"/>
      <c r="N26" s="152"/>
      <c r="O26" s="124"/>
      <c r="P26" s="124"/>
      <c r="Q26" s="124"/>
      <c r="R26" s="124"/>
    </row>
    <row r="27" spans="1:18" ht="13.5" customHeight="1">
      <c r="A27" s="113"/>
      <c r="B27" s="83" t="s">
        <v>121</v>
      </c>
      <c r="C27" s="81"/>
      <c r="D27" s="82"/>
      <c r="E27" s="125"/>
      <c r="F27" s="125"/>
      <c r="G27" s="125" t="s">
        <v>71</v>
      </c>
      <c r="H27" s="125"/>
      <c r="I27" s="125"/>
      <c r="J27" s="125" t="s">
        <v>71</v>
      </c>
      <c r="K27" s="125"/>
      <c r="L27" s="125"/>
      <c r="M27" s="152"/>
      <c r="N27" s="152"/>
      <c r="O27" s="124"/>
      <c r="P27" s="124"/>
      <c r="Q27" s="124"/>
      <c r="R27" s="124"/>
    </row>
    <row r="28" spans="1:18" ht="13.5" customHeight="1">
      <c r="A28" s="113"/>
      <c r="B28" s="83"/>
      <c r="C28" s="84" t="s">
        <v>152</v>
      </c>
      <c r="D28" s="85">
        <v>2</v>
      </c>
      <c r="E28" s="106"/>
      <c r="F28" s="106"/>
      <c r="G28" s="106" t="s">
        <v>71</v>
      </c>
      <c r="H28" s="106"/>
      <c r="I28" s="106"/>
      <c r="J28" s="106"/>
      <c r="K28" s="106"/>
      <c r="L28" s="106"/>
      <c r="M28" s="154"/>
      <c r="N28" s="154"/>
      <c r="O28" s="124"/>
      <c r="P28" s="124"/>
      <c r="Q28" s="124"/>
      <c r="R28" s="124"/>
    </row>
    <row r="29" spans="1:18" ht="13.5" customHeight="1">
      <c r="A29" s="113"/>
      <c r="B29" s="83"/>
      <c r="C29" s="84" t="s">
        <v>153</v>
      </c>
      <c r="D29" s="85">
        <v>1</v>
      </c>
      <c r="E29" s="152"/>
      <c r="F29" s="152"/>
      <c r="G29" s="152" t="s">
        <v>71</v>
      </c>
      <c r="H29" s="152"/>
      <c r="I29" s="152"/>
      <c r="J29" s="152"/>
      <c r="K29" s="152"/>
      <c r="L29" s="152"/>
      <c r="M29" s="162"/>
      <c r="N29" s="162"/>
      <c r="O29" s="124"/>
      <c r="P29" s="124"/>
      <c r="Q29" s="124"/>
      <c r="R29" s="124"/>
    </row>
    <row r="30" spans="1:18" ht="13.5" customHeight="1">
      <c r="A30" s="113"/>
      <c r="B30" s="83"/>
      <c r="C30" s="84" t="s">
        <v>153</v>
      </c>
      <c r="D30" s="85">
        <v>3</v>
      </c>
      <c r="E30" s="152"/>
      <c r="F30" s="152"/>
      <c r="G30" s="152"/>
      <c r="H30" s="152"/>
      <c r="I30" s="152"/>
      <c r="J30" s="152" t="s">
        <v>71</v>
      </c>
      <c r="K30" s="152"/>
      <c r="L30" s="152"/>
      <c r="M30" s="162"/>
      <c r="N30" s="162"/>
      <c r="O30" s="124"/>
      <c r="P30" s="124"/>
      <c r="Q30" s="124"/>
      <c r="R30" s="124"/>
    </row>
    <row r="31" spans="1:18" ht="13.5" customHeight="1">
      <c r="A31" s="113"/>
      <c r="B31" s="83"/>
      <c r="C31" s="84" t="s">
        <v>154</v>
      </c>
      <c r="D31" s="85">
        <v>2</v>
      </c>
      <c r="E31" s="152"/>
      <c r="F31" s="152"/>
      <c r="G31" s="152"/>
      <c r="H31" s="152"/>
      <c r="I31" s="152"/>
      <c r="J31" s="152" t="s">
        <v>71</v>
      </c>
      <c r="K31" s="152"/>
      <c r="L31" s="152"/>
      <c r="M31" s="162"/>
      <c r="N31" s="162"/>
      <c r="O31" s="124"/>
      <c r="P31" s="124"/>
      <c r="Q31" s="124"/>
      <c r="R31" s="124"/>
    </row>
    <row r="32" spans="1:18" ht="13.5" customHeight="1">
      <c r="A32" s="113"/>
      <c r="B32" s="83"/>
      <c r="C32" s="84"/>
      <c r="D32" s="85"/>
      <c r="E32" s="152"/>
      <c r="F32" s="152"/>
      <c r="G32" s="152"/>
      <c r="H32" s="152"/>
      <c r="I32" s="152"/>
      <c r="J32" s="152"/>
      <c r="K32" s="152"/>
      <c r="L32" s="152"/>
      <c r="M32" s="162"/>
      <c r="N32" s="162"/>
      <c r="O32" s="124"/>
      <c r="P32" s="124"/>
      <c r="Q32" s="124"/>
      <c r="R32" s="124"/>
    </row>
    <row r="33" spans="1:18" ht="13.5" customHeight="1" thickBot="1">
      <c r="A33" s="113"/>
      <c r="B33" s="83"/>
      <c r="C33" s="84"/>
      <c r="D33" s="85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25"/>
      <c r="P33" s="125"/>
      <c r="Q33" s="125"/>
      <c r="R33" s="124"/>
    </row>
    <row r="34" spans="1:18" ht="13.5" customHeight="1" thickTop="1">
      <c r="A34" s="114" t="s">
        <v>35</v>
      </c>
      <c r="B34" s="196" t="s">
        <v>36</v>
      </c>
      <c r="C34" s="197"/>
      <c r="D34" s="198"/>
      <c r="E34" s="158" t="s">
        <v>37</v>
      </c>
      <c r="F34" s="158" t="s">
        <v>39</v>
      </c>
      <c r="G34" s="158" t="s">
        <v>37</v>
      </c>
      <c r="H34" s="158" t="s">
        <v>38</v>
      </c>
      <c r="I34" s="158" t="s">
        <v>38</v>
      </c>
      <c r="J34" s="158" t="s">
        <v>37</v>
      </c>
      <c r="K34" s="158"/>
      <c r="L34" s="158"/>
      <c r="M34" s="158"/>
      <c r="N34" s="158"/>
      <c r="O34" s="125"/>
      <c r="P34" s="125"/>
      <c r="Q34" s="125"/>
      <c r="R34" s="124"/>
    </row>
    <row r="35" spans="1:18" ht="13.5" customHeight="1">
      <c r="A35" s="113"/>
      <c r="B35" s="199" t="s">
        <v>40</v>
      </c>
      <c r="C35" s="200"/>
      <c r="D35" s="201"/>
      <c r="E35" s="106" t="s">
        <v>41</v>
      </c>
      <c r="F35" s="106" t="s">
        <v>41</v>
      </c>
      <c r="G35" s="106" t="s">
        <v>41</v>
      </c>
      <c r="H35" s="106" t="s">
        <v>41</v>
      </c>
      <c r="I35" s="106" t="s">
        <v>41</v>
      </c>
      <c r="J35" s="106" t="s">
        <v>41</v>
      </c>
      <c r="K35" s="106"/>
      <c r="L35" s="106"/>
      <c r="M35" s="106"/>
      <c r="N35" s="106"/>
      <c r="O35" s="124"/>
      <c r="P35" s="124"/>
      <c r="Q35" s="124"/>
      <c r="R35" s="124"/>
    </row>
    <row r="36" spans="1:18" ht="64.5" customHeight="1">
      <c r="A36" s="113"/>
      <c r="B36" s="184" t="s">
        <v>42</v>
      </c>
      <c r="C36" s="185"/>
      <c r="D36" s="186"/>
      <c r="E36" s="86">
        <v>42335</v>
      </c>
      <c r="F36" s="86">
        <v>42335</v>
      </c>
      <c r="G36" s="86">
        <v>42335</v>
      </c>
      <c r="H36" s="86">
        <v>42335</v>
      </c>
      <c r="I36" s="86">
        <v>42335</v>
      </c>
      <c r="J36" s="86">
        <v>42335</v>
      </c>
      <c r="K36" s="86"/>
      <c r="L36" s="86"/>
      <c r="M36" s="86"/>
      <c r="N36" s="86"/>
      <c r="O36" s="86"/>
      <c r="P36" s="86"/>
      <c r="Q36" s="86"/>
      <c r="R36" s="86"/>
    </row>
    <row r="37" spans="1:18" ht="13.5" customHeight="1">
      <c r="A37" s="111"/>
    </row>
    <row r="54" ht="24" customHeight="1"/>
    <row r="55" ht="39" customHeight="1"/>
    <row r="67" ht="57" customHeight="1"/>
    <row r="68" ht="10.5"/>
    <row r="69" ht="10.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36:D36"/>
    <mergeCell ref="A6:B6"/>
    <mergeCell ref="C6:D6"/>
    <mergeCell ref="E6:H6"/>
    <mergeCell ref="L6:R6"/>
    <mergeCell ref="B34:D34"/>
    <mergeCell ref="B35:D35"/>
  </mergeCells>
  <dataValidations count="3">
    <dataValidation type="list" allowBlank="1" showInputMessage="1" showErrorMessage="1" sqref="E34:R34">
      <formula1>"N,A,B, "</formula1>
    </dataValidation>
    <dataValidation type="list" allowBlank="1" showInputMessage="1" showErrorMessage="1" sqref="E35:R35">
      <formula1>"P,F, "</formula1>
    </dataValidation>
    <dataValidation type="list" allowBlank="1" showInputMessage="1" showErrorMessage="1" sqref="H13 I9:I12 E14:R33 E9:G13 H9 J10:J11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27"/>
  <sheetViews>
    <sheetView workbookViewId="0">
      <selection activeCell="A13" sqref="A13"/>
    </sheetView>
  </sheetViews>
  <sheetFormatPr defaultRowHeight="12.75"/>
  <cols>
    <col min="1" max="1" width="23" style="19" customWidth="1"/>
    <col min="2" max="2" width="10" style="2" customWidth="1"/>
    <col min="3" max="3" width="16.125" style="2" customWidth="1"/>
    <col min="4" max="4" width="11.25" style="2" customWidth="1"/>
    <col min="5" max="5" width="38" style="2" customWidth="1"/>
    <col min="6" max="6" width="48.25" style="2" customWidth="1"/>
    <col min="7" max="16384" width="9" style="2"/>
  </cols>
  <sheetData>
    <row r="2" spans="1:6" s="1" customFormat="1" ht="75.75" customHeight="1">
      <c r="A2" s="129" t="s">
        <v>98</v>
      </c>
      <c r="B2" s="166" t="s">
        <v>99</v>
      </c>
      <c r="C2" s="167"/>
      <c r="D2" s="167"/>
      <c r="E2" s="167"/>
      <c r="F2" s="168"/>
    </row>
    <row r="3" spans="1:6">
      <c r="A3" s="130"/>
      <c r="B3" s="8"/>
      <c r="C3" s="9"/>
      <c r="D3" s="9"/>
      <c r="E3" s="59"/>
      <c r="F3" s="131"/>
    </row>
    <row r="4" spans="1:6" ht="14.25" customHeight="1">
      <c r="A4" s="103" t="s">
        <v>0</v>
      </c>
      <c r="B4" s="163" t="s">
        <v>108</v>
      </c>
      <c r="C4" s="163"/>
      <c r="D4" s="163"/>
      <c r="E4" s="103" t="s">
        <v>1</v>
      </c>
      <c r="F4" s="4" t="s">
        <v>111</v>
      </c>
    </row>
    <row r="5" spans="1:6" ht="14.25" customHeight="1">
      <c r="A5" s="103" t="s">
        <v>2</v>
      </c>
      <c r="B5" s="163" t="s">
        <v>109</v>
      </c>
      <c r="C5" s="163"/>
      <c r="D5" s="163"/>
      <c r="E5" s="103" t="s">
        <v>3</v>
      </c>
      <c r="F5" s="4" t="s">
        <v>111</v>
      </c>
    </row>
    <row r="6" spans="1:6" ht="15.75" customHeight="1">
      <c r="A6" s="164" t="s">
        <v>4</v>
      </c>
      <c r="B6" s="165" t="str">
        <f>B5&amp;"_UnitTestCase_SlideRepository_v1.0.xls"</f>
        <v>DDL_UnitTestCase_SlideRepository_v1.0.xls</v>
      </c>
      <c r="C6" s="165"/>
      <c r="D6" s="165"/>
      <c r="E6" s="103" t="s">
        <v>5</v>
      </c>
      <c r="F6" s="132">
        <v>42335</v>
      </c>
    </row>
    <row r="7" spans="1:6" ht="13.5" customHeight="1">
      <c r="A7" s="164"/>
      <c r="B7" s="165"/>
      <c r="C7" s="165"/>
      <c r="D7" s="165"/>
      <c r="E7" s="103" t="s">
        <v>6</v>
      </c>
      <c r="F7" s="133" t="s">
        <v>106</v>
      </c>
    </row>
    <row r="8" spans="1:6">
      <c r="A8" s="134"/>
      <c r="B8" s="5"/>
      <c r="C8" s="6"/>
      <c r="D8" s="6"/>
      <c r="E8" s="7"/>
      <c r="F8" s="135"/>
    </row>
    <row r="9" spans="1:6">
      <c r="A9" s="136"/>
      <c r="B9" s="9"/>
      <c r="C9" s="9"/>
      <c r="D9" s="9"/>
      <c r="E9" s="9"/>
      <c r="F9" s="131"/>
    </row>
    <row r="10" spans="1:6">
      <c r="A10" s="137" t="s">
        <v>7</v>
      </c>
      <c r="B10" s="9"/>
      <c r="C10" s="9"/>
      <c r="D10" s="9"/>
      <c r="E10" s="9"/>
      <c r="F10" s="131"/>
    </row>
    <row r="11" spans="1:6" s="10" customFormat="1">
      <c r="A11" s="11" t="s">
        <v>8</v>
      </c>
      <c r="B11" s="12" t="s">
        <v>6</v>
      </c>
      <c r="C11" s="12" t="s">
        <v>100</v>
      </c>
      <c r="D11" s="12" t="s">
        <v>101</v>
      </c>
      <c r="E11" s="12" t="s">
        <v>102</v>
      </c>
      <c r="F11" s="13" t="s">
        <v>103</v>
      </c>
    </row>
    <row r="12" spans="1:6" s="14" customFormat="1" ht="26.25" customHeight="1">
      <c r="A12" s="138">
        <v>42335</v>
      </c>
      <c r="B12" s="139" t="s">
        <v>104</v>
      </c>
      <c r="C12" s="16"/>
      <c r="D12" s="140" t="s">
        <v>39</v>
      </c>
      <c r="E12" s="17" t="s">
        <v>105</v>
      </c>
      <c r="F12" s="141"/>
    </row>
    <row r="13" spans="1:6" s="14" customFormat="1" ht="21.75" customHeight="1">
      <c r="A13" s="18"/>
      <c r="B13" s="15"/>
      <c r="C13" s="16"/>
      <c r="D13" s="16"/>
      <c r="E13" s="16"/>
      <c r="F13" s="142"/>
    </row>
    <row r="14" spans="1:6" s="14" customFormat="1" ht="19.5" customHeight="1">
      <c r="A14" s="18"/>
      <c r="B14" s="15"/>
      <c r="C14" s="16"/>
      <c r="D14" s="16"/>
      <c r="E14" s="16"/>
      <c r="F14" s="142"/>
    </row>
    <row r="15" spans="1:6" s="14" customFormat="1" ht="21.75" customHeight="1">
      <c r="A15" s="18"/>
      <c r="B15" s="15"/>
      <c r="C15" s="16"/>
      <c r="D15" s="16"/>
      <c r="E15" s="16"/>
      <c r="F15" s="142"/>
    </row>
    <row r="16" spans="1:6" s="14" customFormat="1" ht="21.75" customHeight="1">
      <c r="A16" s="18"/>
      <c r="B16" s="15"/>
      <c r="C16" s="42"/>
      <c r="D16" s="16"/>
      <c r="E16" s="16"/>
      <c r="F16" s="142"/>
    </row>
    <row r="17" spans="1:6" s="14" customFormat="1" ht="19.5" customHeight="1">
      <c r="A17" s="18"/>
      <c r="B17" s="15"/>
      <c r="C17" s="16"/>
      <c r="D17" s="16"/>
      <c r="E17" s="16"/>
      <c r="F17" s="142"/>
    </row>
    <row r="18" spans="1:6" s="14" customFormat="1" ht="21.75" customHeight="1">
      <c r="A18" s="18"/>
      <c r="B18" s="15"/>
      <c r="C18" s="16"/>
      <c r="D18" s="16"/>
      <c r="E18" s="16"/>
      <c r="F18" s="142"/>
    </row>
    <row r="19" spans="1:6" s="14" customFormat="1" ht="19.5" customHeight="1">
      <c r="A19" s="18"/>
      <c r="B19" s="15"/>
      <c r="C19" s="16"/>
      <c r="D19" s="16"/>
      <c r="E19" s="16"/>
      <c r="F19" s="142"/>
    </row>
    <row r="20" spans="1:6">
      <c r="A20" s="143"/>
      <c r="B20" s="15"/>
      <c r="C20" s="127"/>
      <c r="D20" s="127"/>
      <c r="E20" s="127"/>
      <c r="F20" s="144"/>
    </row>
    <row r="21" spans="1:6">
      <c r="A21" s="143"/>
      <c r="B21" s="15"/>
      <c r="C21" s="127"/>
      <c r="D21" s="127"/>
      <c r="E21" s="127"/>
      <c r="F21" s="144"/>
    </row>
    <row r="22" spans="1:6">
      <c r="A22" s="143"/>
      <c r="B22" s="15"/>
      <c r="C22" s="127"/>
      <c r="D22" s="127"/>
      <c r="E22" s="127"/>
      <c r="F22" s="144"/>
    </row>
    <row r="23" spans="1:6">
      <c r="A23" s="143"/>
      <c r="B23" s="15"/>
      <c r="C23" s="127"/>
      <c r="D23" s="127"/>
      <c r="E23" s="127"/>
      <c r="F23" s="144"/>
    </row>
    <row r="24" spans="1:6">
      <c r="A24" s="143"/>
      <c r="B24" s="15"/>
      <c r="C24" s="127"/>
      <c r="D24" s="127"/>
      <c r="E24" s="127"/>
      <c r="F24" s="144"/>
    </row>
    <row r="25" spans="1:6">
      <c r="A25" s="143"/>
      <c r="B25" s="15"/>
      <c r="C25" s="127"/>
      <c r="D25" s="127"/>
      <c r="E25" s="127"/>
      <c r="F25" s="144"/>
    </row>
    <row r="26" spans="1:6">
      <c r="A26" s="143"/>
      <c r="B26" s="15"/>
      <c r="C26" s="127"/>
      <c r="D26" s="127"/>
      <c r="E26" s="127"/>
      <c r="F26" s="144"/>
    </row>
    <row r="27" spans="1:6">
      <c r="A27" s="145"/>
      <c r="B27" s="146"/>
      <c r="C27" s="128"/>
      <c r="D27" s="128"/>
      <c r="E27" s="128"/>
      <c r="F27" s="147"/>
    </row>
  </sheetData>
  <mergeCells count="5">
    <mergeCell ref="B4:D4"/>
    <mergeCell ref="B5:D5"/>
    <mergeCell ref="A6:A7"/>
    <mergeCell ref="B6:D7"/>
    <mergeCell ref="B2:F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21"/>
  <sheetViews>
    <sheetView zoomScaleNormal="100" workbookViewId="0">
      <selection activeCell="E18" sqref="E18"/>
    </sheetView>
  </sheetViews>
  <sheetFormatPr defaultRowHeight="12.75"/>
  <cols>
    <col min="1" max="1" width="7.125" style="53" customWidth="1"/>
    <col min="2" max="2" width="14.75" style="53" customWidth="1"/>
    <col min="3" max="3" width="12.75" style="53" customWidth="1"/>
    <col min="4" max="4" width="21.625" style="21" customWidth="1"/>
    <col min="5" max="5" width="21" style="22" customWidth="1"/>
    <col min="6" max="6" width="22.75" style="21" customWidth="1"/>
    <col min="7" max="7" width="22.5" style="21" customWidth="1"/>
    <col min="8" max="8" width="33.75" style="21" customWidth="1"/>
    <col min="9" max="16384" width="9" style="3"/>
  </cols>
  <sheetData>
    <row r="2" spans="1:8" ht="25.5">
      <c r="A2" s="20"/>
      <c r="B2" s="20"/>
      <c r="C2" s="20"/>
      <c r="E2" s="23" t="s">
        <v>9</v>
      </c>
      <c r="F2" s="23"/>
      <c r="G2" s="24"/>
    </row>
    <row r="3" spans="1:8" ht="13.5" customHeight="1">
      <c r="A3" s="20"/>
      <c r="B3" s="20"/>
      <c r="C3" s="20"/>
      <c r="F3" s="25"/>
      <c r="G3" s="25"/>
    </row>
    <row r="4" spans="1:8" ht="14.25" customHeight="1">
      <c r="A4" s="170" t="s">
        <v>0</v>
      </c>
      <c r="B4" s="170"/>
      <c r="C4" s="170"/>
      <c r="D4" s="170"/>
      <c r="E4" s="171" t="str">
        <f>Cover!B4</f>
        <v>Dandelion</v>
      </c>
      <c r="F4" s="172"/>
      <c r="G4" s="172"/>
      <c r="H4" s="173"/>
    </row>
    <row r="5" spans="1:8" ht="14.25" customHeight="1">
      <c r="A5" s="170" t="s">
        <v>2</v>
      </c>
      <c r="B5" s="170"/>
      <c r="C5" s="170"/>
      <c r="D5" s="170"/>
      <c r="E5" s="171" t="str">
        <f>Cover!B5</f>
        <v>DDL</v>
      </c>
      <c r="F5" s="172"/>
      <c r="G5" s="172"/>
      <c r="H5" s="173"/>
    </row>
    <row r="6" spans="1:8" s="26" customFormat="1" ht="80.25" customHeight="1">
      <c r="A6" s="169" t="s">
        <v>10</v>
      </c>
      <c r="B6" s="169"/>
      <c r="C6" s="169"/>
      <c r="D6" s="169"/>
      <c r="E6" s="174" t="s">
        <v>112</v>
      </c>
      <c r="F6" s="175"/>
      <c r="G6" s="175"/>
      <c r="H6" s="176"/>
    </row>
    <row r="7" spans="1:8">
      <c r="A7" s="27"/>
      <c r="B7" s="27"/>
      <c r="C7" s="27"/>
      <c r="D7" s="28"/>
      <c r="E7" s="29"/>
      <c r="F7" s="28"/>
      <c r="G7" s="28"/>
      <c r="H7" s="28"/>
    </row>
    <row r="8" spans="1:8" s="33" customFormat="1">
      <c r="A8" s="30"/>
      <c r="B8" s="30"/>
      <c r="C8" s="30"/>
      <c r="D8" s="31"/>
      <c r="E8" s="32"/>
      <c r="F8" s="31"/>
      <c r="G8" s="31"/>
      <c r="H8" s="31"/>
    </row>
    <row r="9" spans="1:8" s="41" customFormat="1" ht="24" customHeight="1">
      <c r="A9" s="34" t="s">
        <v>11</v>
      </c>
      <c r="B9" s="35" t="s">
        <v>12</v>
      </c>
      <c r="C9" s="36" t="s">
        <v>13</v>
      </c>
      <c r="D9" s="37" t="s">
        <v>14</v>
      </c>
      <c r="E9" s="38" t="s">
        <v>72</v>
      </c>
      <c r="F9" s="37" t="s">
        <v>15</v>
      </c>
      <c r="G9" s="39" t="s">
        <v>16</v>
      </c>
      <c r="H9" s="40" t="s">
        <v>17</v>
      </c>
    </row>
    <row r="10" spans="1:8" ht="13.5">
      <c r="A10" s="87">
        <v>1</v>
      </c>
      <c r="B10" s="42"/>
      <c r="C10" s="42" t="s">
        <v>114</v>
      </c>
      <c r="D10" s="42" t="s">
        <v>115</v>
      </c>
      <c r="E10" s="42" t="s">
        <v>115</v>
      </c>
      <c r="F10" s="161" t="str">
        <f t="shared" ref="F10:F16" si="0">E10</f>
        <v>GetSlides</v>
      </c>
      <c r="G10" s="45"/>
      <c r="H10" s="46"/>
    </row>
    <row r="11" spans="1:8" ht="13.5">
      <c r="A11" s="87">
        <v>2</v>
      </c>
      <c r="B11" s="42"/>
      <c r="C11" s="42" t="s">
        <v>114</v>
      </c>
      <c r="D11" s="42" t="s">
        <v>119</v>
      </c>
      <c r="E11" s="42" t="s">
        <v>119</v>
      </c>
      <c r="F11" s="161" t="str">
        <f t="shared" si="0"/>
        <v>GetSlidesForAdmin</v>
      </c>
      <c r="G11" s="45"/>
      <c r="H11" s="46"/>
    </row>
    <row r="12" spans="1:8" ht="13.5">
      <c r="A12" s="87">
        <v>3</v>
      </c>
      <c r="B12" s="42"/>
      <c r="C12" s="42" t="s">
        <v>114</v>
      </c>
      <c r="D12" s="42" t="s">
        <v>122</v>
      </c>
      <c r="E12" s="42" t="s">
        <v>122</v>
      </c>
      <c r="F12" s="161" t="str">
        <f t="shared" si="0"/>
        <v>CreateSlide</v>
      </c>
      <c r="G12" s="45"/>
      <c r="H12" s="46"/>
    </row>
    <row r="13" spans="1:8" ht="13.5">
      <c r="A13" s="87">
        <v>4</v>
      </c>
      <c r="B13" s="42"/>
      <c r="C13" s="42" t="s">
        <v>114</v>
      </c>
      <c r="D13" s="42" t="s">
        <v>126</v>
      </c>
      <c r="E13" s="42" t="s">
        <v>126</v>
      </c>
      <c r="F13" s="161" t="str">
        <f t="shared" si="0"/>
        <v>EditSlide</v>
      </c>
      <c r="G13" s="45"/>
      <c r="H13" s="46"/>
    </row>
    <row r="14" spans="1:8" ht="13.5">
      <c r="A14" s="87">
        <v>5</v>
      </c>
      <c r="B14" s="42"/>
      <c r="C14" s="42" t="s">
        <v>114</v>
      </c>
      <c r="D14" s="42" t="s">
        <v>133</v>
      </c>
      <c r="E14" s="42" t="s">
        <v>133</v>
      </c>
      <c r="F14" s="161" t="str">
        <f t="shared" si="0"/>
        <v>DeleteSlide</v>
      </c>
      <c r="G14" s="45"/>
      <c r="H14" s="46"/>
    </row>
    <row r="15" spans="1:8" ht="13.5">
      <c r="A15" s="87">
        <v>6</v>
      </c>
      <c r="B15" s="42"/>
      <c r="C15" s="42" t="s">
        <v>114</v>
      </c>
      <c r="D15" s="42" t="s">
        <v>136</v>
      </c>
      <c r="E15" s="42" t="s">
        <v>136</v>
      </c>
      <c r="F15" s="161" t="str">
        <f t="shared" si="0"/>
        <v>ChangeSlideStatus</v>
      </c>
      <c r="G15" s="45"/>
      <c r="H15" s="46"/>
    </row>
    <row r="16" spans="1:8" ht="13.5">
      <c r="A16" s="87">
        <v>7</v>
      </c>
      <c r="B16" s="42"/>
      <c r="C16" s="42" t="s">
        <v>114</v>
      </c>
      <c r="D16" s="43" t="s">
        <v>140</v>
      </c>
      <c r="E16" s="42" t="s">
        <v>140</v>
      </c>
      <c r="F16" s="161" t="str">
        <f t="shared" si="0"/>
        <v>ChangeOrder</v>
      </c>
      <c r="G16" s="45"/>
      <c r="H16" s="46"/>
    </row>
    <row r="17" spans="1:8" ht="13.5">
      <c r="A17" s="87"/>
      <c r="B17" s="42"/>
      <c r="C17" s="42"/>
      <c r="D17" s="43"/>
      <c r="E17" s="44"/>
      <c r="F17" s="161"/>
      <c r="G17" s="47"/>
      <c r="H17" s="46"/>
    </row>
    <row r="18" spans="1:8" ht="13.5">
      <c r="A18" s="87"/>
      <c r="B18" s="42"/>
      <c r="C18" s="42"/>
      <c r="D18" s="43"/>
      <c r="E18" s="44"/>
      <c r="F18" s="161"/>
      <c r="G18" s="47"/>
      <c r="H18" s="46"/>
    </row>
    <row r="19" spans="1:8" ht="13.5">
      <c r="A19" s="87"/>
      <c r="B19" s="42"/>
      <c r="C19" s="42"/>
      <c r="D19" s="43"/>
      <c r="E19" s="44"/>
      <c r="F19" s="126"/>
      <c r="G19" s="47"/>
      <c r="H19" s="46"/>
    </row>
    <row r="20" spans="1:8">
      <c r="A20" s="87"/>
      <c r="B20" s="42"/>
      <c r="C20" s="42"/>
      <c r="D20" s="43"/>
      <c r="E20" s="44"/>
      <c r="F20" s="47"/>
      <c r="G20" s="47"/>
      <c r="H20" s="46"/>
    </row>
    <row r="21" spans="1:8">
      <c r="A21" s="88"/>
      <c r="B21" s="48"/>
      <c r="C21" s="48"/>
      <c r="D21" s="49"/>
      <c r="E21" s="50"/>
      <c r="F21" s="51"/>
      <c r="G21" s="51"/>
      <c r="H21" s="52"/>
    </row>
  </sheetData>
  <mergeCells count="6">
    <mergeCell ref="A6:D6"/>
    <mergeCell ref="A4:D4"/>
    <mergeCell ref="A5:D5"/>
    <mergeCell ref="E4:H4"/>
    <mergeCell ref="E5:H5"/>
    <mergeCell ref="E6:H6"/>
  </mergeCells>
  <phoneticPr fontId="0" type="noConversion"/>
  <hyperlinks>
    <hyperlink ref="F10" location="GetSlides!A1" display="GetSlides!A1"/>
    <hyperlink ref="F11" location="GetSlidesForAdmin!A1" display="GetSlidesForAdmin!A1"/>
    <hyperlink ref="F12" location="GetListSentConversation!A1" display="GetListSentConversation!A1"/>
    <hyperlink ref="F13" location="GetListReceivedConversation!A1" display="GetListReceivedConversation!A1"/>
    <hyperlink ref="F14" location="GetConveration!A1" display="GetConveration!A1"/>
    <hyperlink ref="F15" location="ReplyMessage!A1" display="ReplyMessage!A1"/>
    <hyperlink ref="F16" location="Delete!Print_Area" display="Delete!Print_Area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27"/>
  <sheetViews>
    <sheetView topLeftCell="A16" zoomScaleNormal="100" workbookViewId="0">
      <selection activeCell="E14" sqref="E14"/>
    </sheetView>
  </sheetViews>
  <sheetFormatPr defaultRowHeight="12.75"/>
  <cols>
    <col min="1" max="1" width="15.375" style="3" customWidth="1"/>
    <col min="2" max="2" width="26.625" style="3" customWidth="1"/>
    <col min="3" max="3" width="12.125" style="3" customWidth="1"/>
    <col min="4" max="4" width="9.625" style="3" customWidth="1"/>
    <col min="5" max="5" width="9.75" style="3" customWidth="1"/>
    <col min="6" max="6" width="5.25" style="3" customWidth="1"/>
    <col min="7" max="7" width="7.5" style="3" customWidth="1"/>
    <col min="8" max="8" width="5.25" style="3" customWidth="1"/>
    <col min="9" max="9" width="21" style="3" customWidth="1"/>
    <col min="10" max="10" width="33.125" style="3" customWidth="1"/>
    <col min="11" max="16384" width="9" style="3"/>
  </cols>
  <sheetData>
    <row r="2" spans="1:10" ht="25.5" customHeight="1">
      <c r="A2" s="178" t="s">
        <v>18</v>
      </c>
      <c r="B2" s="178"/>
      <c r="C2" s="178"/>
      <c r="D2" s="178"/>
      <c r="E2" s="178"/>
      <c r="F2" s="178"/>
      <c r="G2" s="178"/>
      <c r="H2" s="178"/>
      <c r="I2" s="178"/>
    </row>
    <row r="3" spans="1:10" ht="14.25" customHeight="1">
      <c r="A3" s="54"/>
      <c r="B3" s="55"/>
      <c r="C3" s="55"/>
      <c r="D3" s="55"/>
      <c r="E3" s="55"/>
      <c r="F3" s="55"/>
      <c r="G3" s="55"/>
      <c r="H3" s="55"/>
      <c r="I3" s="56"/>
    </row>
    <row r="4" spans="1:10" ht="13.5" customHeight="1">
      <c r="A4" s="107" t="s">
        <v>0</v>
      </c>
      <c r="B4" s="179" t="str">
        <f>Cover!B4</f>
        <v>Dandelion</v>
      </c>
      <c r="C4" s="179"/>
      <c r="D4" s="180" t="s">
        <v>1</v>
      </c>
      <c r="E4" s="180"/>
      <c r="F4" s="171" t="str">
        <f>Cover!F4</f>
        <v>ManhLNSE02619</v>
      </c>
      <c r="G4" s="172"/>
      <c r="H4" s="172"/>
      <c r="I4" s="173"/>
    </row>
    <row r="5" spans="1:10" ht="13.5" customHeight="1">
      <c r="A5" s="107" t="s">
        <v>2</v>
      </c>
      <c r="B5" s="179" t="str">
        <f>Cover!B5</f>
        <v>DDL</v>
      </c>
      <c r="C5" s="179"/>
      <c r="D5" s="180" t="s">
        <v>3</v>
      </c>
      <c r="E5" s="180"/>
      <c r="F5" s="171" t="str">
        <f>Cover!F4</f>
        <v>ManhLNSE02619</v>
      </c>
      <c r="G5" s="172"/>
      <c r="H5" s="172"/>
      <c r="I5" s="173"/>
    </row>
    <row r="6" spans="1:10" ht="12.75" customHeight="1">
      <c r="A6" s="108" t="s">
        <v>4</v>
      </c>
      <c r="B6" s="179" t="str">
        <f>B5&amp;"_"&amp;"Test Report"&amp;"_"&amp;"v1.0"</f>
        <v>DDL_Test Report_v1.0</v>
      </c>
      <c r="C6" s="179"/>
      <c r="D6" s="180" t="s">
        <v>5</v>
      </c>
      <c r="E6" s="180"/>
      <c r="F6" s="181">
        <f>Cover!F6</f>
        <v>42335</v>
      </c>
      <c r="G6" s="182"/>
      <c r="H6" s="182"/>
      <c r="I6" s="183"/>
      <c r="J6" s="66"/>
    </row>
    <row r="7" spans="1:10" ht="15.75" customHeight="1">
      <c r="A7" s="108" t="s">
        <v>19</v>
      </c>
      <c r="B7" s="177" t="s">
        <v>113</v>
      </c>
      <c r="C7" s="177"/>
      <c r="D7" s="177"/>
      <c r="E7" s="177"/>
      <c r="F7" s="177"/>
      <c r="G7" s="177"/>
      <c r="H7" s="177"/>
      <c r="I7" s="177"/>
    </row>
    <row r="8" spans="1:10" ht="14.25" customHeight="1">
      <c r="A8" s="57"/>
      <c r="B8" s="58"/>
      <c r="C8" s="55"/>
      <c r="D8" s="55"/>
      <c r="E8" s="55"/>
      <c r="F8" s="55"/>
      <c r="G8" s="55"/>
      <c r="H8" s="55"/>
      <c r="I8" s="56"/>
    </row>
    <row r="9" spans="1:10">
      <c r="A9" s="57"/>
      <c r="B9" s="58"/>
      <c r="C9" s="55"/>
      <c r="D9" s="55"/>
      <c r="E9" s="55"/>
      <c r="F9" s="55"/>
      <c r="G9" s="55"/>
      <c r="H9" s="55"/>
      <c r="I9" s="56"/>
    </row>
    <row r="10" spans="1:10">
      <c r="A10" s="59"/>
      <c r="B10" s="59"/>
      <c r="C10" s="59"/>
      <c r="D10" s="59"/>
      <c r="E10" s="59"/>
      <c r="F10" s="59"/>
      <c r="G10" s="59"/>
      <c r="H10" s="59"/>
      <c r="I10" s="59"/>
    </row>
    <row r="11" spans="1:10" ht="14.25" customHeight="1">
      <c r="A11" s="60" t="s">
        <v>11</v>
      </c>
      <c r="B11" s="61" t="s">
        <v>95</v>
      </c>
      <c r="C11" s="62" t="s">
        <v>20</v>
      </c>
      <c r="D11" s="61" t="s">
        <v>21</v>
      </c>
      <c r="E11" s="63" t="s">
        <v>22</v>
      </c>
      <c r="F11" s="63" t="s">
        <v>37</v>
      </c>
      <c r="G11" s="63" t="s">
        <v>39</v>
      </c>
      <c r="H11" s="63" t="s">
        <v>38</v>
      </c>
      <c r="I11" s="64" t="s">
        <v>23</v>
      </c>
    </row>
    <row r="12" spans="1:10" ht="13.5">
      <c r="A12" s="65">
        <v>1</v>
      </c>
      <c r="B12" s="160" t="str">
        <f>FunctionList!E10</f>
        <v>GetSlides</v>
      </c>
      <c r="C12" s="66">
        <f>GetSlides!A6</f>
        <v>1</v>
      </c>
      <c r="D12" s="66">
        <f>GetSlides!C6</f>
        <v>0</v>
      </c>
      <c r="E12" s="66">
        <f>GetSlides!E6</f>
        <v>0</v>
      </c>
      <c r="F12" s="67">
        <f>GetSlides!I6</f>
        <v>1</v>
      </c>
      <c r="G12" s="66">
        <f>GetSlides!J6</f>
        <v>0</v>
      </c>
      <c r="H12" s="66">
        <f>GetSlides!K6</f>
        <v>0</v>
      </c>
      <c r="I12" s="66">
        <f>GetSlides!L6</f>
        <v>1</v>
      </c>
    </row>
    <row r="13" spans="1:10" ht="13.5">
      <c r="A13" s="65">
        <v>2</v>
      </c>
      <c r="B13" s="160" t="str">
        <f>FunctionList!E11</f>
        <v>GetSlidesForAdmin</v>
      </c>
      <c r="C13" s="66">
        <f>GetSlidesForAdmin!A6</f>
        <v>1</v>
      </c>
      <c r="D13" s="66">
        <f>GetSlidesForAdmin!C6</f>
        <v>0</v>
      </c>
      <c r="E13" s="66">
        <f>GetSlidesForAdmin!E6</f>
        <v>0</v>
      </c>
      <c r="F13" s="67">
        <f>GetSlidesForAdmin!I6</f>
        <v>1</v>
      </c>
      <c r="G13" s="66">
        <f>GetSlidesForAdmin!J6</f>
        <v>0</v>
      </c>
      <c r="H13" s="66">
        <f>GetSlidesForAdmin!K6</f>
        <v>0</v>
      </c>
      <c r="I13" s="66">
        <f>GetSlidesForAdmin!L6</f>
        <v>1</v>
      </c>
    </row>
    <row r="14" spans="1:10" ht="13.5">
      <c r="A14" s="65">
        <v>3</v>
      </c>
      <c r="B14" s="160" t="str">
        <f>FunctionList!E12</f>
        <v>CreateSlide</v>
      </c>
      <c r="C14" s="66">
        <f>CreateSlide!A6</f>
        <v>1</v>
      </c>
      <c r="D14" s="66">
        <f>CreateSlide!C6</f>
        <v>0</v>
      </c>
      <c r="E14" s="66">
        <f>CreateSlide!E6</f>
        <v>0</v>
      </c>
      <c r="F14" s="67">
        <f>CreateSlide!I6</f>
        <v>1</v>
      </c>
      <c r="G14" s="66">
        <f>CreateSlide!J6</f>
        <v>0</v>
      </c>
      <c r="H14" s="66">
        <f>CreateSlide!K6</f>
        <v>0</v>
      </c>
      <c r="I14" s="66">
        <f>CreateSlide!L6</f>
        <v>1</v>
      </c>
    </row>
    <row r="15" spans="1:10" ht="13.5">
      <c r="A15" s="65">
        <v>4</v>
      </c>
      <c r="B15" s="160" t="str">
        <f>FunctionList!E13</f>
        <v>EditSlide</v>
      </c>
      <c r="C15" s="66">
        <f>EditSlide!A6</f>
        <v>2</v>
      </c>
      <c r="D15" s="66">
        <f>EditSlide!C6</f>
        <v>0</v>
      </c>
      <c r="E15" s="66">
        <f>EditSlide!E6</f>
        <v>0</v>
      </c>
      <c r="F15" s="67">
        <f>EditSlide!I6</f>
        <v>1</v>
      </c>
      <c r="G15" s="66">
        <f>EditSlide!J6</f>
        <v>1</v>
      </c>
      <c r="H15" s="66">
        <f>EditSlide!K6</f>
        <v>0</v>
      </c>
      <c r="I15" s="66">
        <f>EditSlide!L6</f>
        <v>2</v>
      </c>
    </row>
    <row r="16" spans="1:10" ht="13.5">
      <c r="A16" s="65">
        <v>5</v>
      </c>
      <c r="B16" s="160" t="str">
        <f>FunctionList!E14</f>
        <v>DeleteSlide</v>
      </c>
      <c r="C16" s="66">
        <f>DeleteSlide!A6</f>
        <v>2</v>
      </c>
      <c r="D16" s="66">
        <f>DeleteSlide!C6</f>
        <v>0</v>
      </c>
      <c r="E16" s="66">
        <f>DeleteSlide!E6</f>
        <v>0</v>
      </c>
      <c r="F16" s="66">
        <f>DeleteSlide!I6</f>
        <v>1</v>
      </c>
      <c r="G16" s="66">
        <f>DeleteSlide!J6</f>
        <v>1</v>
      </c>
      <c r="H16" s="66">
        <f>DeleteSlide!K6</f>
        <v>0</v>
      </c>
      <c r="I16" s="66">
        <f>DeleteSlide!L6</f>
        <v>2</v>
      </c>
    </row>
    <row r="17" spans="1:9" ht="13.5">
      <c r="A17" s="65">
        <v>6</v>
      </c>
      <c r="B17" s="160" t="str">
        <f>FunctionList!E15</f>
        <v>ChangeSlideStatus</v>
      </c>
      <c r="C17" s="66">
        <f>ChangeSlideStatus!A6</f>
        <v>3</v>
      </c>
      <c r="D17" s="66">
        <f>ChangeSlideStatus!C6</f>
        <v>0</v>
      </c>
      <c r="E17" s="66">
        <f>ChangeSlideStatus!E6</f>
        <v>0</v>
      </c>
      <c r="F17" s="66">
        <f>ChangeSlideStatus!I6</f>
        <v>2</v>
      </c>
      <c r="G17" s="66">
        <f>ChangeSlideStatus!J6</f>
        <v>1</v>
      </c>
      <c r="H17" s="66">
        <f>ChangeSlideStatus!K6</f>
        <v>0</v>
      </c>
      <c r="I17" s="66">
        <f>ChangeSlideStatus!L6</f>
        <v>3</v>
      </c>
    </row>
    <row r="18" spans="1:9" ht="13.5">
      <c r="A18" s="65">
        <v>7</v>
      </c>
      <c r="B18" s="160" t="str">
        <f>FunctionList!E16</f>
        <v>ChangeOrder</v>
      </c>
      <c r="C18" s="66">
        <f>ChangeOrder!A6</f>
        <v>6</v>
      </c>
      <c r="D18" s="66">
        <f>ChangeOrder!C6</f>
        <v>0</v>
      </c>
      <c r="E18" s="66">
        <f>ChangeOrder!E6</f>
        <v>0</v>
      </c>
      <c r="F18" s="67">
        <f>ChangeOrder!I6</f>
        <v>3</v>
      </c>
      <c r="G18" s="66">
        <f>ChangeOrder!J6</f>
        <v>1</v>
      </c>
      <c r="H18" s="66">
        <f>ChangeOrder!K6</f>
        <v>2</v>
      </c>
      <c r="I18" s="66">
        <f>ChangeOrder!L6</f>
        <v>6</v>
      </c>
    </row>
    <row r="19" spans="1:9" ht="13.5">
      <c r="A19" s="65"/>
      <c r="B19" s="126"/>
      <c r="C19" s="66"/>
      <c r="D19" s="66"/>
      <c r="E19" s="66"/>
      <c r="F19" s="67"/>
      <c r="G19" s="66"/>
      <c r="H19" s="66"/>
      <c r="I19" s="66"/>
    </row>
    <row r="20" spans="1:9" ht="14.25">
      <c r="A20" s="65"/>
      <c r="B20" s="104"/>
      <c r="C20" s="66"/>
      <c r="D20" s="66"/>
      <c r="E20" s="66"/>
      <c r="F20" s="67"/>
      <c r="G20" s="66"/>
      <c r="H20" s="66"/>
      <c r="I20" s="66"/>
    </row>
    <row r="21" spans="1:9" ht="14.25">
      <c r="A21" s="68"/>
      <c r="B21" s="105" t="s">
        <v>24</v>
      </c>
      <c r="C21" s="69">
        <f t="shared" ref="C21:I21" si="0">SUM(C10:C20)</f>
        <v>16</v>
      </c>
      <c r="D21" s="69">
        <f t="shared" si="0"/>
        <v>0</v>
      </c>
      <c r="E21" s="69">
        <f t="shared" si="0"/>
        <v>0</v>
      </c>
      <c r="F21" s="69">
        <f t="shared" si="0"/>
        <v>10</v>
      </c>
      <c r="G21" s="69">
        <f t="shared" si="0"/>
        <v>4</v>
      </c>
      <c r="H21" s="69">
        <f t="shared" si="0"/>
        <v>2</v>
      </c>
      <c r="I21" s="69">
        <f t="shared" si="0"/>
        <v>16</v>
      </c>
    </row>
    <row r="22" spans="1:9">
      <c r="A22" s="70"/>
      <c r="B22" s="59"/>
      <c r="C22" s="71"/>
      <c r="D22" s="72"/>
      <c r="E22" s="72"/>
      <c r="F22" s="72"/>
      <c r="G22" s="72"/>
      <c r="H22" s="72"/>
      <c r="I22" s="72"/>
    </row>
    <row r="23" spans="1:9">
      <c r="A23" s="59"/>
      <c r="B23" s="109" t="s">
        <v>25</v>
      </c>
      <c r="C23" s="59"/>
      <c r="D23" s="110">
        <f>(C21+D21)*100/(I21)</f>
        <v>100</v>
      </c>
      <c r="E23" s="59" t="s">
        <v>26</v>
      </c>
      <c r="F23" s="59"/>
      <c r="G23" s="59"/>
      <c r="H23" s="59"/>
      <c r="I23" s="73"/>
    </row>
    <row r="24" spans="1:9">
      <c r="A24" s="59"/>
      <c r="B24" s="109" t="s">
        <v>27</v>
      </c>
      <c r="C24" s="59"/>
      <c r="D24" s="110">
        <f>C21*100/(I21)</f>
        <v>100</v>
      </c>
      <c r="E24" s="59" t="s">
        <v>26</v>
      </c>
      <c r="F24" s="59"/>
      <c r="G24" s="59"/>
      <c r="H24" s="59"/>
      <c r="I24" s="73"/>
    </row>
    <row r="25" spans="1:9">
      <c r="B25" s="109" t="s">
        <v>28</v>
      </c>
      <c r="C25" s="59"/>
      <c r="D25" s="110">
        <f>F21*100/I21</f>
        <v>62.5</v>
      </c>
      <c r="E25" s="59" t="s">
        <v>26</v>
      </c>
    </row>
    <row r="26" spans="1:9">
      <c r="B26" s="109" t="s">
        <v>29</v>
      </c>
      <c r="D26" s="110">
        <f>G21*100/I21</f>
        <v>25</v>
      </c>
      <c r="E26" s="59" t="s">
        <v>26</v>
      </c>
    </row>
    <row r="27" spans="1:9">
      <c r="B27" s="109" t="s">
        <v>30</v>
      </c>
      <c r="D27" s="110">
        <f>H21*100/I21</f>
        <v>12.5</v>
      </c>
      <c r="E27" s="59" t="s">
        <v>26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GetSlides!A1" display="GetSlides!A1"/>
    <hyperlink ref="B17" location="ReplyMessage!A1" display="ReplyMessage!A1"/>
    <hyperlink ref="B16" location="GetConveration!A1" display="GetConveration!A1"/>
    <hyperlink ref="B15" location="GetReportUsers!Print_Area" display="GetReportUsers!Print_Area"/>
    <hyperlink ref="B14" location="GetListSentConversation!A1" display="GetListSentConversation!A1"/>
    <hyperlink ref="B13" location="GetSlidesForAdmin!Print_Area" display="GetSlidesForAdmin!Print_Area"/>
    <hyperlink ref="B18" location="Delete!Print_Area" display="Delete!Print_Area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54"/>
  <sheetViews>
    <sheetView topLeftCell="A4" zoomScaleNormal="100" workbookViewId="0">
      <selection activeCell="E21" sqref="E21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6" t="s">
        <v>48</v>
      </c>
      <c r="B2" s="207"/>
      <c r="C2" s="208" t="s">
        <v>115</v>
      </c>
      <c r="D2" s="209"/>
      <c r="E2" s="224" t="s">
        <v>14</v>
      </c>
      <c r="F2" s="225"/>
      <c r="G2" s="225"/>
      <c r="H2" s="226"/>
      <c r="I2" s="214" t="str">
        <f>C2</f>
        <v>GetSlides</v>
      </c>
      <c r="J2" s="215"/>
      <c r="K2" s="215"/>
      <c r="L2" s="215"/>
      <c r="M2" s="215"/>
      <c r="N2" s="215"/>
      <c r="O2" s="215"/>
      <c r="P2" s="215"/>
      <c r="Q2" s="215"/>
      <c r="R2" s="216"/>
      <c r="T2" s="78"/>
    </row>
    <row r="3" spans="1:20" ht="30" customHeight="1">
      <c r="A3" s="212" t="s">
        <v>49</v>
      </c>
      <c r="B3" s="213"/>
      <c r="C3" s="220" t="str">
        <f>Cover!F4</f>
        <v>ManhLNSE02619</v>
      </c>
      <c r="D3" s="221"/>
      <c r="E3" s="227" t="s">
        <v>50</v>
      </c>
      <c r="F3" s="228"/>
      <c r="G3" s="228"/>
      <c r="H3" s="229"/>
      <c r="I3" s="217" t="str">
        <f>C3</f>
        <v>ManhLNSE02619</v>
      </c>
      <c r="J3" s="218"/>
      <c r="K3" s="218"/>
      <c r="L3" s="218"/>
      <c r="M3" s="218"/>
      <c r="N3" s="218"/>
      <c r="O3" s="218"/>
      <c r="P3" s="218"/>
      <c r="Q3" s="218"/>
      <c r="R3" s="219"/>
    </row>
    <row r="4" spans="1:20" ht="13.5" customHeight="1">
      <c r="A4" s="212" t="s">
        <v>51</v>
      </c>
      <c r="B4" s="213"/>
      <c r="C4" s="187"/>
      <c r="D4" s="187"/>
      <c r="E4" s="188"/>
      <c r="F4" s="188"/>
      <c r="G4" s="188"/>
      <c r="H4" s="188"/>
      <c r="I4" s="187"/>
      <c r="J4" s="187"/>
      <c r="K4" s="187"/>
      <c r="L4" s="187"/>
      <c r="M4" s="187"/>
      <c r="N4" s="187"/>
      <c r="O4" s="187"/>
      <c r="P4" s="187"/>
      <c r="Q4" s="187"/>
      <c r="R4" s="189"/>
    </row>
    <row r="5" spans="1:20" ht="13.5" customHeight="1">
      <c r="A5" s="222" t="s">
        <v>20</v>
      </c>
      <c r="B5" s="223"/>
      <c r="C5" s="205" t="s">
        <v>21</v>
      </c>
      <c r="D5" s="191"/>
      <c r="E5" s="190" t="s">
        <v>22</v>
      </c>
      <c r="F5" s="191"/>
      <c r="G5" s="191"/>
      <c r="H5" s="202"/>
      <c r="I5" s="191" t="s">
        <v>52</v>
      </c>
      <c r="J5" s="191"/>
      <c r="K5" s="191"/>
      <c r="L5" s="190" t="s">
        <v>23</v>
      </c>
      <c r="M5" s="191"/>
      <c r="N5" s="191"/>
      <c r="O5" s="191"/>
      <c r="P5" s="191"/>
      <c r="Q5" s="191"/>
      <c r="R5" s="192"/>
      <c r="T5" s="78"/>
    </row>
    <row r="6" spans="1:20" ht="13.5" customHeight="1" thickBot="1">
      <c r="A6" s="210">
        <f>COUNTIF(E20:HM20,"P")</f>
        <v>1</v>
      </c>
      <c r="B6" s="211"/>
      <c r="C6" s="204">
        <f>COUNTIF(E20:HO20,"F")</f>
        <v>0</v>
      </c>
      <c r="D6" s="194"/>
      <c r="E6" s="193">
        <f>SUM(L6,- A6,- C6)</f>
        <v>0</v>
      </c>
      <c r="F6" s="194"/>
      <c r="G6" s="194"/>
      <c r="H6" s="203"/>
      <c r="I6" s="148">
        <f>COUNTIF(E19:HM19,"N")</f>
        <v>1</v>
      </c>
      <c r="J6" s="148">
        <f>COUNTIF(E19:HM19,"A")</f>
        <v>0</v>
      </c>
      <c r="K6" s="148">
        <f>COUNTIF(E19:HO19,"B")</f>
        <v>0</v>
      </c>
      <c r="L6" s="193">
        <f>COUNTA(E8:R8)</f>
        <v>1</v>
      </c>
      <c r="M6" s="194"/>
      <c r="N6" s="194"/>
      <c r="O6" s="194"/>
      <c r="P6" s="194"/>
      <c r="Q6" s="194"/>
      <c r="R6" s="195"/>
      <c r="S6" s="149"/>
    </row>
    <row r="7" spans="1:20" ht="11.25" thickBot="1"/>
    <row r="8" spans="1:20" ht="46.5" customHeight="1" thickTop="1" thickBot="1">
      <c r="A8" s="123"/>
      <c r="B8" s="119"/>
      <c r="C8" s="120"/>
      <c r="D8" s="121"/>
      <c r="E8" s="122" t="s">
        <v>31</v>
      </c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59"/>
      <c r="S8" s="149"/>
    </row>
    <row r="9" spans="1:20" ht="13.5" customHeight="1">
      <c r="A9" s="112" t="s">
        <v>107</v>
      </c>
      <c r="B9" s="116" t="s">
        <v>116</v>
      </c>
      <c r="C9" s="117"/>
      <c r="D9" s="118"/>
      <c r="E9" s="125" t="s">
        <v>71</v>
      </c>
      <c r="F9" s="106"/>
      <c r="G9" s="106"/>
      <c r="H9" s="125"/>
      <c r="I9" s="125"/>
      <c r="J9" s="125"/>
      <c r="K9" s="124"/>
      <c r="L9" s="124"/>
      <c r="M9" s="150"/>
      <c r="N9" s="150"/>
      <c r="O9" s="150"/>
      <c r="P9" s="150"/>
      <c r="Q9" s="150"/>
      <c r="R9" s="124"/>
    </row>
    <row r="10" spans="1:20" ht="13.5" customHeight="1" thickBot="1">
      <c r="A10" s="112"/>
      <c r="B10" s="116"/>
      <c r="C10" s="117"/>
      <c r="D10" s="118"/>
      <c r="E10" s="125"/>
      <c r="F10" s="125"/>
      <c r="G10" s="125"/>
      <c r="H10" s="125"/>
      <c r="I10" s="125"/>
      <c r="J10" s="125"/>
      <c r="K10" s="124"/>
      <c r="L10" s="124"/>
      <c r="M10" s="150"/>
      <c r="N10" s="150"/>
      <c r="O10" s="150"/>
      <c r="P10" s="150"/>
      <c r="Q10" s="150"/>
      <c r="R10" s="124"/>
    </row>
    <row r="11" spans="1:20" ht="13.5" customHeight="1">
      <c r="A11" s="115" t="s">
        <v>53</v>
      </c>
      <c r="B11" s="116"/>
      <c r="C11" s="117"/>
      <c r="D11" s="118"/>
      <c r="E11" s="124"/>
      <c r="F11" s="124"/>
      <c r="G11" s="124"/>
      <c r="H11" s="124"/>
      <c r="I11" s="124"/>
      <c r="J11" s="124"/>
      <c r="K11" s="124"/>
      <c r="L11" s="124"/>
      <c r="M11" s="150"/>
      <c r="N11" s="150"/>
      <c r="O11" s="150"/>
      <c r="P11" s="150"/>
      <c r="Q11" s="150"/>
      <c r="R11" s="124"/>
    </row>
    <row r="12" spans="1:20" ht="13.5" customHeight="1">
      <c r="A12" s="112"/>
      <c r="B12" s="116"/>
      <c r="C12" s="117"/>
      <c r="D12" s="118"/>
      <c r="E12" s="125"/>
      <c r="F12" s="125"/>
      <c r="G12" s="125"/>
      <c r="H12" s="125"/>
      <c r="I12" s="125"/>
      <c r="J12" s="124"/>
      <c r="K12" s="124"/>
      <c r="L12" s="124"/>
      <c r="M12" s="150"/>
      <c r="N12" s="150"/>
      <c r="O12" s="150"/>
      <c r="P12" s="150"/>
      <c r="Q12" s="150"/>
      <c r="R12" s="124"/>
    </row>
    <row r="13" spans="1:20" ht="13.5" customHeight="1" thickBot="1">
      <c r="A13" s="112"/>
      <c r="B13" s="116"/>
      <c r="C13" s="117"/>
      <c r="D13" s="118"/>
      <c r="E13" s="125"/>
      <c r="F13" s="125"/>
      <c r="G13" s="125"/>
      <c r="H13" s="125"/>
      <c r="I13" s="125"/>
      <c r="J13" s="124"/>
      <c r="K13" s="124"/>
      <c r="L13" s="124"/>
      <c r="M13" s="150"/>
      <c r="N13" s="150"/>
      <c r="O13" s="150"/>
      <c r="P13" s="150"/>
      <c r="Q13" s="150"/>
      <c r="R13" s="124"/>
    </row>
    <row r="14" spans="1:20" ht="13.5" customHeight="1">
      <c r="A14" s="114" t="s">
        <v>54</v>
      </c>
      <c r="B14" s="80"/>
      <c r="C14" s="81"/>
      <c r="D14" s="82"/>
      <c r="E14" s="125"/>
      <c r="F14" s="125"/>
      <c r="G14" s="125"/>
      <c r="H14" s="125"/>
      <c r="I14" s="125"/>
      <c r="J14" s="125"/>
      <c r="K14" s="125"/>
      <c r="L14" s="125"/>
      <c r="M14" s="152"/>
      <c r="N14" s="152"/>
      <c r="O14" s="152"/>
      <c r="P14" s="152"/>
      <c r="Q14" s="152"/>
      <c r="R14" s="125"/>
    </row>
    <row r="15" spans="1:20" ht="13.5" customHeight="1">
      <c r="A15" s="113"/>
      <c r="B15" s="83" t="s">
        <v>117</v>
      </c>
      <c r="C15" s="81"/>
      <c r="D15" s="82"/>
      <c r="E15" s="125" t="s">
        <v>71</v>
      </c>
      <c r="F15" s="125"/>
      <c r="G15" s="125"/>
      <c r="H15" s="125"/>
      <c r="I15" s="125"/>
      <c r="J15" s="125"/>
      <c r="K15" s="125"/>
      <c r="L15" s="125"/>
      <c r="M15" s="152"/>
      <c r="N15" s="152"/>
      <c r="O15" s="152"/>
      <c r="P15" s="152"/>
      <c r="Q15" s="152"/>
      <c r="R15" s="125"/>
    </row>
    <row r="16" spans="1:20" ht="13.5" customHeight="1">
      <c r="A16" s="113"/>
      <c r="B16" s="83"/>
      <c r="C16" s="84" t="s">
        <v>118</v>
      </c>
      <c r="D16" s="85">
        <v>10</v>
      </c>
      <c r="E16" s="106" t="s">
        <v>71</v>
      </c>
      <c r="F16" s="106"/>
      <c r="G16" s="106"/>
      <c r="H16" s="106"/>
      <c r="I16" s="106"/>
      <c r="J16" s="106"/>
      <c r="K16" s="106"/>
      <c r="L16" s="106"/>
      <c r="M16" s="151"/>
      <c r="N16" s="151"/>
      <c r="O16" s="151"/>
      <c r="P16" s="151"/>
      <c r="Q16" s="151"/>
      <c r="R16" s="106"/>
    </row>
    <row r="17" spans="1:18" ht="13.5" customHeight="1">
      <c r="A17" s="113"/>
      <c r="B17" s="83"/>
      <c r="C17" s="84"/>
      <c r="D17" s="85"/>
      <c r="E17" s="106"/>
      <c r="F17" s="106"/>
      <c r="G17" s="106"/>
      <c r="H17" s="106"/>
      <c r="I17" s="106"/>
      <c r="J17" s="106"/>
      <c r="K17" s="106"/>
      <c r="L17" s="106"/>
      <c r="M17" s="154"/>
      <c r="N17" s="154"/>
      <c r="O17" s="154"/>
      <c r="P17" s="154"/>
      <c r="Q17" s="154"/>
      <c r="R17" s="155"/>
    </row>
    <row r="18" spans="1:18" ht="13.5" customHeight="1" thickBot="1">
      <c r="A18" s="113"/>
      <c r="B18" s="83"/>
      <c r="C18" s="84"/>
      <c r="D18" s="85"/>
      <c r="E18" s="153"/>
      <c r="F18" s="153"/>
      <c r="G18" s="153"/>
      <c r="H18" s="153"/>
      <c r="I18" s="153"/>
      <c r="J18" s="153"/>
      <c r="K18" s="153"/>
      <c r="L18" s="153"/>
      <c r="M18" s="156"/>
      <c r="N18" s="156"/>
      <c r="O18" s="156"/>
      <c r="P18" s="156"/>
      <c r="Q18" s="156"/>
      <c r="R18" s="157"/>
    </row>
    <row r="19" spans="1:18" ht="13.5" customHeight="1" thickTop="1">
      <c r="A19" s="114" t="s">
        <v>35</v>
      </c>
      <c r="B19" s="196" t="s">
        <v>36</v>
      </c>
      <c r="C19" s="197"/>
      <c r="D19" s="198"/>
      <c r="E19" s="158" t="s">
        <v>37</v>
      </c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</row>
    <row r="20" spans="1:18" ht="13.5" customHeight="1">
      <c r="A20" s="113"/>
      <c r="B20" s="199" t="s">
        <v>40</v>
      </c>
      <c r="C20" s="200"/>
      <c r="D20" s="201"/>
      <c r="E20" s="106" t="s">
        <v>41</v>
      </c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</row>
    <row r="21" spans="1:18" ht="64.5" customHeight="1">
      <c r="A21" s="113"/>
      <c r="B21" s="184" t="s">
        <v>42</v>
      </c>
      <c r="C21" s="185"/>
      <c r="D21" s="186"/>
      <c r="E21" s="86">
        <v>42335</v>
      </c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</row>
    <row r="22" spans="1:18" ht="13.5" customHeight="1">
      <c r="A22" s="111"/>
    </row>
    <row r="39" ht="24" customHeight="1"/>
    <row r="40" ht="39" customHeight="1"/>
    <row r="52" ht="57" customHeight="1"/>
    <row r="53" ht="10.5"/>
    <row r="54" ht="10.5"/>
  </sheetData>
  <mergeCells count="22">
    <mergeCell ref="A2:B2"/>
    <mergeCell ref="C2:D2"/>
    <mergeCell ref="A6:B6"/>
    <mergeCell ref="A3:B3"/>
    <mergeCell ref="I2:R2"/>
    <mergeCell ref="I3:R3"/>
    <mergeCell ref="C3:D3"/>
    <mergeCell ref="A5:B5"/>
    <mergeCell ref="A4:B4"/>
    <mergeCell ref="E2:H2"/>
    <mergeCell ref="E3:H3"/>
    <mergeCell ref="B21:D21"/>
    <mergeCell ref="C4:R4"/>
    <mergeCell ref="L5:R5"/>
    <mergeCell ref="L6:R6"/>
    <mergeCell ref="B19:D19"/>
    <mergeCell ref="B20:D20"/>
    <mergeCell ref="E5:H5"/>
    <mergeCell ref="E6:H6"/>
    <mergeCell ref="C6:D6"/>
    <mergeCell ref="I5:K5"/>
    <mergeCell ref="C5:D5"/>
  </mergeCells>
  <phoneticPr fontId="32" type="noConversion"/>
  <dataValidations count="3">
    <dataValidation type="list" allowBlank="1" showInputMessage="1" showErrorMessage="1" sqref="E19:R19">
      <formula1>"N,A,B,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H10 I9 E9:G10 E11:R1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4" zoomScaleNormal="100" workbookViewId="0">
      <selection activeCell="E21" sqref="E21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6" t="s">
        <v>48</v>
      </c>
      <c r="B2" s="207"/>
      <c r="C2" s="208" t="s">
        <v>115</v>
      </c>
      <c r="D2" s="209"/>
      <c r="E2" s="224" t="s">
        <v>14</v>
      </c>
      <c r="F2" s="225"/>
      <c r="G2" s="225"/>
      <c r="H2" s="226"/>
      <c r="I2" s="214" t="str">
        <f>C2</f>
        <v>GetSlides</v>
      </c>
      <c r="J2" s="215"/>
      <c r="K2" s="215"/>
      <c r="L2" s="215"/>
      <c r="M2" s="215"/>
      <c r="N2" s="215"/>
      <c r="O2" s="215"/>
      <c r="P2" s="215"/>
      <c r="Q2" s="215"/>
      <c r="R2" s="216"/>
      <c r="T2" s="78"/>
    </row>
    <row r="3" spans="1:20" ht="30" customHeight="1">
      <c r="A3" s="212" t="s">
        <v>49</v>
      </c>
      <c r="B3" s="213"/>
      <c r="C3" s="220" t="str">
        <f>Cover!F4</f>
        <v>ManhLNSE02619</v>
      </c>
      <c r="D3" s="221"/>
      <c r="E3" s="227" t="s">
        <v>50</v>
      </c>
      <c r="F3" s="228"/>
      <c r="G3" s="228"/>
      <c r="H3" s="229"/>
      <c r="I3" s="217" t="str">
        <f>C3</f>
        <v>ManhLNSE02619</v>
      </c>
      <c r="J3" s="218"/>
      <c r="K3" s="218"/>
      <c r="L3" s="218"/>
      <c r="M3" s="218"/>
      <c r="N3" s="218"/>
      <c r="O3" s="218"/>
      <c r="P3" s="218"/>
      <c r="Q3" s="218"/>
      <c r="R3" s="219"/>
    </row>
    <row r="4" spans="1:20" ht="13.5" customHeight="1">
      <c r="A4" s="212" t="s">
        <v>51</v>
      </c>
      <c r="B4" s="213"/>
      <c r="C4" s="187"/>
      <c r="D4" s="187"/>
      <c r="E4" s="188"/>
      <c r="F4" s="188"/>
      <c r="G4" s="188"/>
      <c r="H4" s="188"/>
      <c r="I4" s="187"/>
      <c r="J4" s="187"/>
      <c r="K4" s="187"/>
      <c r="L4" s="187"/>
      <c r="M4" s="187"/>
      <c r="N4" s="187"/>
      <c r="O4" s="187"/>
      <c r="P4" s="187"/>
      <c r="Q4" s="187"/>
      <c r="R4" s="189"/>
    </row>
    <row r="5" spans="1:20" ht="13.5" customHeight="1">
      <c r="A5" s="222" t="s">
        <v>20</v>
      </c>
      <c r="B5" s="223"/>
      <c r="C5" s="205" t="s">
        <v>21</v>
      </c>
      <c r="D5" s="191"/>
      <c r="E5" s="190" t="s">
        <v>22</v>
      </c>
      <c r="F5" s="191"/>
      <c r="G5" s="191"/>
      <c r="H5" s="202"/>
      <c r="I5" s="191" t="s">
        <v>52</v>
      </c>
      <c r="J5" s="191"/>
      <c r="K5" s="191"/>
      <c r="L5" s="190" t="s">
        <v>23</v>
      </c>
      <c r="M5" s="191"/>
      <c r="N5" s="191"/>
      <c r="O5" s="191"/>
      <c r="P5" s="191"/>
      <c r="Q5" s="191"/>
      <c r="R5" s="192"/>
      <c r="T5" s="78"/>
    </row>
    <row r="6" spans="1:20" ht="13.5" customHeight="1" thickBot="1">
      <c r="A6" s="210">
        <f>COUNTIF(E20:HM20,"P")</f>
        <v>1</v>
      </c>
      <c r="B6" s="211"/>
      <c r="C6" s="204">
        <f>COUNTIF(E20:HO20,"F")</f>
        <v>0</v>
      </c>
      <c r="D6" s="194"/>
      <c r="E6" s="193">
        <f>SUM(L6,- A6,- C6)</f>
        <v>0</v>
      </c>
      <c r="F6" s="194"/>
      <c r="G6" s="194"/>
      <c r="H6" s="203"/>
      <c r="I6" s="148">
        <f>COUNTIF(E19:HM19,"N")</f>
        <v>1</v>
      </c>
      <c r="J6" s="148">
        <f>COUNTIF(E19:HM19,"A")</f>
        <v>0</v>
      </c>
      <c r="K6" s="148">
        <f>COUNTIF(E19:HO19,"B")</f>
        <v>0</v>
      </c>
      <c r="L6" s="193">
        <f>COUNTA(E8:R8)</f>
        <v>1</v>
      </c>
      <c r="M6" s="194"/>
      <c r="N6" s="194"/>
      <c r="O6" s="194"/>
      <c r="P6" s="194"/>
      <c r="Q6" s="194"/>
      <c r="R6" s="195"/>
      <c r="S6" s="149"/>
    </row>
    <row r="7" spans="1:20" ht="11.25" thickBot="1"/>
    <row r="8" spans="1:20" ht="46.5" customHeight="1" thickTop="1" thickBot="1">
      <c r="A8" s="123"/>
      <c r="B8" s="119"/>
      <c r="C8" s="120"/>
      <c r="D8" s="121"/>
      <c r="E8" s="122" t="s">
        <v>31</v>
      </c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59"/>
      <c r="S8" s="149"/>
    </row>
    <row r="9" spans="1:20" ht="13.5" customHeight="1">
      <c r="A9" s="112" t="s">
        <v>107</v>
      </c>
      <c r="B9" s="116" t="s">
        <v>120</v>
      </c>
      <c r="C9" s="117"/>
      <c r="D9" s="118"/>
      <c r="E9" s="125" t="s">
        <v>71</v>
      </c>
      <c r="F9" s="106"/>
      <c r="G9" s="106"/>
      <c r="H9" s="125"/>
      <c r="I9" s="125"/>
      <c r="J9" s="125"/>
      <c r="K9" s="124"/>
      <c r="L9" s="124"/>
      <c r="M9" s="150"/>
      <c r="N9" s="150"/>
      <c r="O9" s="150"/>
      <c r="P9" s="150"/>
      <c r="Q9" s="150"/>
      <c r="R9" s="124"/>
    </row>
    <row r="10" spans="1:20" ht="13.5" customHeight="1" thickBot="1">
      <c r="A10" s="112"/>
      <c r="B10" s="116"/>
      <c r="C10" s="117"/>
      <c r="D10" s="118"/>
      <c r="E10" s="125"/>
      <c r="F10" s="125"/>
      <c r="G10" s="125"/>
      <c r="H10" s="125"/>
      <c r="I10" s="125"/>
      <c r="J10" s="125"/>
      <c r="K10" s="124"/>
      <c r="L10" s="124"/>
      <c r="M10" s="150"/>
      <c r="N10" s="150"/>
      <c r="O10" s="150"/>
      <c r="P10" s="150"/>
      <c r="Q10" s="150"/>
      <c r="R10" s="124"/>
    </row>
    <row r="11" spans="1:20" ht="13.5" customHeight="1">
      <c r="A11" s="115" t="s">
        <v>53</v>
      </c>
      <c r="B11" s="116"/>
      <c r="C11" s="117"/>
      <c r="D11" s="118"/>
      <c r="E11" s="124"/>
      <c r="F11" s="124"/>
      <c r="G11" s="124"/>
      <c r="H11" s="124"/>
      <c r="I11" s="124"/>
      <c r="J11" s="124"/>
      <c r="K11" s="124"/>
      <c r="L11" s="124"/>
      <c r="M11" s="150"/>
      <c r="N11" s="150"/>
      <c r="O11" s="150"/>
      <c r="P11" s="150"/>
      <c r="Q11" s="150"/>
      <c r="R11" s="124"/>
    </row>
    <row r="12" spans="1:20" ht="13.5" customHeight="1">
      <c r="A12" s="112"/>
      <c r="B12" s="116"/>
      <c r="C12" s="117"/>
      <c r="D12" s="118"/>
      <c r="E12" s="125"/>
      <c r="F12" s="125"/>
      <c r="G12" s="125"/>
      <c r="H12" s="125"/>
      <c r="I12" s="125"/>
      <c r="J12" s="124"/>
      <c r="K12" s="124"/>
      <c r="L12" s="124"/>
      <c r="M12" s="150"/>
      <c r="N12" s="150"/>
      <c r="O12" s="150"/>
      <c r="P12" s="150"/>
      <c r="Q12" s="150"/>
      <c r="R12" s="124"/>
    </row>
    <row r="13" spans="1:20" ht="13.5" customHeight="1" thickBot="1">
      <c r="A13" s="112"/>
      <c r="B13" s="116"/>
      <c r="C13" s="117"/>
      <c r="D13" s="118"/>
      <c r="E13" s="125"/>
      <c r="F13" s="125"/>
      <c r="G13" s="125"/>
      <c r="H13" s="125"/>
      <c r="I13" s="125"/>
      <c r="J13" s="124"/>
      <c r="K13" s="124"/>
      <c r="L13" s="124"/>
      <c r="M13" s="150"/>
      <c r="N13" s="150"/>
      <c r="O13" s="150"/>
      <c r="P13" s="150"/>
      <c r="Q13" s="150"/>
      <c r="R13" s="124"/>
    </row>
    <row r="14" spans="1:20" ht="13.5" customHeight="1">
      <c r="A14" s="114" t="s">
        <v>54</v>
      </c>
      <c r="B14" s="80"/>
      <c r="C14" s="81"/>
      <c r="D14" s="82"/>
      <c r="E14" s="125"/>
      <c r="F14" s="125"/>
      <c r="G14" s="125"/>
      <c r="H14" s="125"/>
      <c r="I14" s="125"/>
      <c r="J14" s="125"/>
      <c r="K14" s="125"/>
      <c r="L14" s="125"/>
      <c r="M14" s="152"/>
      <c r="N14" s="152"/>
      <c r="O14" s="152"/>
      <c r="P14" s="152"/>
      <c r="Q14" s="152"/>
      <c r="R14" s="125"/>
    </row>
    <row r="15" spans="1:20" ht="13.5" customHeight="1">
      <c r="A15" s="113"/>
      <c r="B15" s="83" t="s">
        <v>121</v>
      </c>
      <c r="C15" s="81"/>
      <c r="D15" s="82"/>
      <c r="E15" s="125" t="s">
        <v>71</v>
      </c>
      <c r="F15" s="125"/>
      <c r="G15" s="125"/>
      <c r="H15" s="125"/>
      <c r="I15" s="125"/>
      <c r="J15" s="125"/>
      <c r="K15" s="125"/>
      <c r="L15" s="125"/>
      <c r="M15" s="152"/>
      <c r="N15" s="152"/>
      <c r="O15" s="152"/>
      <c r="P15" s="152"/>
      <c r="Q15" s="152"/>
      <c r="R15" s="125"/>
    </row>
    <row r="16" spans="1:20" ht="13.5" customHeight="1">
      <c r="A16" s="113"/>
      <c r="B16" s="83"/>
      <c r="C16" s="84" t="s">
        <v>118</v>
      </c>
      <c r="D16" s="85">
        <v>12</v>
      </c>
      <c r="E16" s="106" t="s">
        <v>71</v>
      </c>
      <c r="F16" s="106"/>
      <c r="G16" s="106"/>
      <c r="H16" s="106"/>
      <c r="I16" s="106"/>
      <c r="J16" s="106"/>
      <c r="K16" s="106"/>
      <c r="L16" s="106"/>
      <c r="M16" s="151"/>
      <c r="N16" s="151"/>
      <c r="O16" s="151"/>
      <c r="P16" s="151"/>
      <c r="Q16" s="151"/>
      <c r="R16" s="106"/>
    </row>
    <row r="17" spans="1:18" ht="13.5" customHeight="1">
      <c r="A17" s="113"/>
      <c r="B17" s="83"/>
      <c r="C17" s="84"/>
      <c r="D17" s="85"/>
      <c r="E17" s="106"/>
      <c r="F17" s="106"/>
      <c r="G17" s="106"/>
      <c r="H17" s="106"/>
      <c r="I17" s="106"/>
      <c r="J17" s="106"/>
      <c r="K17" s="106"/>
      <c r="L17" s="106"/>
      <c r="M17" s="154"/>
      <c r="N17" s="154"/>
      <c r="O17" s="154"/>
      <c r="P17" s="154"/>
      <c r="Q17" s="154"/>
      <c r="R17" s="155"/>
    </row>
    <row r="18" spans="1:18" ht="13.5" customHeight="1" thickBot="1">
      <c r="A18" s="113"/>
      <c r="B18" s="83"/>
      <c r="C18" s="84"/>
      <c r="D18" s="85"/>
      <c r="E18" s="153"/>
      <c r="F18" s="153"/>
      <c r="G18" s="153"/>
      <c r="H18" s="153"/>
      <c r="I18" s="153"/>
      <c r="J18" s="153"/>
      <c r="K18" s="153"/>
      <c r="L18" s="153"/>
      <c r="M18" s="156"/>
      <c r="N18" s="156"/>
      <c r="O18" s="156"/>
      <c r="P18" s="156"/>
      <c r="Q18" s="156"/>
      <c r="R18" s="157"/>
    </row>
    <row r="19" spans="1:18" ht="13.5" customHeight="1" thickTop="1">
      <c r="A19" s="114" t="s">
        <v>35</v>
      </c>
      <c r="B19" s="196" t="s">
        <v>36</v>
      </c>
      <c r="C19" s="197"/>
      <c r="D19" s="198"/>
      <c r="E19" s="158" t="s">
        <v>37</v>
      </c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</row>
    <row r="20" spans="1:18" ht="13.5" customHeight="1">
      <c r="A20" s="113"/>
      <c r="B20" s="199" t="s">
        <v>40</v>
      </c>
      <c r="C20" s="200"/>
      <c r="D20" s="201"/>
      <c r="E20" s="106" t="s">
        <v>41</v>
      </c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</row>
    <row r="21" spans="1:18" ht="64.5" customHeight="1">
      <c r="A21" s="113"/>
      <c r="B21" s="184" t="s">
        <v>42</v>
      </c>
      <c r="C21" s="185"/>
      <c r="D21" s="186"/>
      <c r="E21" s="86">
        <v>42335</v>
      </c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</row>
    <row r="22" spans="1:18" ht="13.5" customHeight="1">
      <c r="A22" s="111"/>
    </row>
    <row r="39" ht="24" customHeight="1"/>
    <row r="40" ht="39" customHeight="1"/>
    <row r="52" ht="57" customHeight="1"/>
    <row r="53" ht="10.5"/>
    <row r="54" ht="10.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1:D21"/>
    <mergeCell ref="A6:B6"/>
    <mergeCell ref="C6:D6"/>
    <mergeCell ref="E6:H6"/>
    <mergeCell ref="L6:R6"/>
    <mergeCell ref="B19:D19"/>
    <mergeCell ref="B20:D20"/>
  </mergeCells>
  <dataValidations count="3">
    <dataValidation type="list" allowBlank="1" showInputMessage="1" showErrorMessage="1" sqref="H10 I9 E9:G10 E11:R18">
      <formula1>"O,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E19:R19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4" zoomScaleNormal="100" workbookViewId="0">
      <selection activeCell="G14" sqref="G14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6" t="s">
        <v>48</v>
      </c>
      <c r="B2" s="207"/>
      <c r="C2" s="208" t="s">
        <v>122</v>
      </c>
      <c r="D2" s="209"/>
      <c r="E2" s="224" t="s">
        <v>14</v>
      </c>
      <c r="F2" s="225"/>
      <c r="G2" s="225"/>
      <c r="H2" s="226"/>
      <c r="I2" s="214" t="str">
        <f>C2</f>
        <v>CreateSlide</v>
      </c>
      <c r="J2" s="215"/>
      <c r="K2" s="215"/>
      <c r="L2" s="215"/>
      <c r="M2" s="215"/>
      <c r="N2" s="215"/>
      <c r="O2" s="215"/>
      <c r="P2" s="215"/>
      <c r="Q2" s="215"/>
      <c r="R2" s="216"/>
      <c r="T2" s="78"/>
    </row>
    <row r="3" spans="1:20" ht="30" customHeight="1">
      <c r="A3" s="212" t="s">
        <v>49</v>
      </c>
      <c r="B3" s="213"/>
      <c r="C3" s="220" t="str">
        <f>Cover!F4</f>
        <v>ManhLNSE02619</v>
      </c>
      <c r="D3" s="221"/>
      <c r="E3" s="227" t="s">
        <v>50</v>
      </c>
      <c r="F3" s="228"/>
      <c r="G3" s="228"/>
      <c r="H3" s="229"/>
      <c r="I3" s="217" t="str">
        <f>C3</f>
        <v>ManhLNSE02619</v>
      </c>
      <c r="J3" s="218"/>
      <c r="K3" s="218"/>
      <c r="L3" s="218"/>
      <c r="M3" s="218"/>
      <c r="N3" s="218"/>
      <c r="O3" s="218"/>
      <c r="P3" s="218"/>
      <c r="Q3" s="218"/>
      <c r="R3" s="219"/>
    </row>
    <row r="4" spans="1:20" ht="13.5" customHeight="1">
      <c r="A4" s="212" t="s">
        <v>51</v>
      </c>
      <c r="B4" s="213"/>
      <c r="C4" s="187"/>
      <c r="D4" s="187"/>
      <c r="E4" s="188"/>
      <c r="F4" s="188"/>
      <c r="G4" s="188"/>
      <c r="H4" s="188"/>
      <c r="I4" s="187"/>
      <c r="J4" s="187"/>
      <c r="K4" s="187"/>
      <c r="L4" s="187"/>
      <c r="M4" s="187"/>
      <c r="N4" s="187"/>
      <c r="O4" s="187"/>
      <c r="P4" s="187"/>
      <c r="Q4" s="187"/>
      <c r="R4" s="189"/>
    </row>
    <row r="5" spans="1:20" ht="13.5" customHeight="1">
      <c r="A5" s="222" t="s">
        <v>20</v>
      </c>
      <c r="B5" s="223"/>
      <c r="C5" s="205" t="s">
        <v>21</v>
      </c>
      <c r="D5" s="191"/>
      <c r="E5" s="190" t="s">
        <v>22</v>
      </c>
      <c r="F5" s="191"/>
      <c r="G5" s="191"/>
      <c r="H5" s="202"/>
      <c r="I5" s="191" t="s">
        <v>52</v>
      </c>
      <c r="J5" s="191"/>
      <c r="K5" s="191"/>
      <c r="L5" s="190" t="s">
        <v>23</v>
      </c>
      <c r="M5" s="191"/>
      <c r="N5" s="191"/>
      <c r="O5" s="191"/>
      <c r="P5" s="191"/>
      <c r="Q5" s="191"/>
      <c r="R5" s="192"/>
      <c r="T5" s="78"/>
    </row>
    <row r="6" spans="1:20" ht="13.5" customHeight="1" thickBot="1">
      <c r="A6" s="210">
        <f>COUNTIF(E20:HM20,"P")</f>
        <v>1</v>
      </c>
      <c r="B6" s="211"/>
      <c r="C6" s="204">
        <f>COUNTIF(E20:HO20,"F")</f>
        <v>0</v>
      </c>
      <c r="D6" s="194"/>
      <c r="E6" s="193">
        <f>SUM(L6,- A6,- C6)</f>
        <v>0</v>
      </c>
      <c r="F6" s="194"/>
      <c r="G6" s="194"/>
      <c r="H6" s="203"/>
      <c r="I6" s="148">
        <f>COUNTIF(E19:HM19,"N")</f>
        <v>1</v>
      </c>
      <c r="J6" s="148">
        <f>COUNTIF(E19:HM19,"A")</f>
        <v>0</v>
      </c>
      <c r="K6" s="148">
        <f>COUNTIF(E19:HO19,"B")</f>
        <v>0</v>
      </c>
      <c r="L6" s="193">
        <f>COUNTA(E8:R8)</f>
        <v>1</v>
      </c>
      <c r="M6" s="194"/>
      <c r="N6" s="194"/>
      <c r="O6" s="194"/>
      <c r="P6" s="194"/>
      <c r="Q6" s="194"/>
      <c r="R6" s="195"/>
      <c r="S6" s="149"/>
    </row>
    <row r="7" spans="1:20" ht="11.25" thickBot="1"/>
    <row r="8" spans="1:20" ht="46.5" customHeight="1" thickTop="1" thickBot="1">
      <c r="A8" s="123"/>
      <c r="B8" s="119"/>
      <c r="C8" s="120"/>
      <c r="D8" s="121"/>
      <c r="E8" s="122" t="s">
        <v>31</v>
      </c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59"/>
      <c r="S8" s="149"/>
    </row>
    <row r="9" spans="1:20" ht="13.5" customHeight="1">
      <c r="A9" s="112" t="s">
        <v>107</v>
      </c>
      <c r="B9" s="116"/>
      <c r="C9" s="117"/>
      <c r="D9" s="118"/>
      <c r="E9" s="125"/>
      <c r="F9" s="106"/>
      <c r="G9" s="106"/>
      <c r="H9" s="125"/>
      <c r="I9" s="125"/>
      <c r="J9" s="125"/>
      <c r="K9" s="124"/>
      <c r="L9" s="124"/>
      <c r="M9" s="150"/>
      <c r="N9" s="150"/>
      <c r="O9" s="150"/>
      <c r="P9" s="150"/>
      <c r="Q9" s="150"/>
      <c r="R9" s="124"/>
    </row>
    <row r="10" spans="1:20" ht="13.5" customHeight="1" thickBot="1">
      <c r="A10" s="112"/>
      <c r="B10" s="116"/>
      <c r="C10" s="117"/>
      <c r="D10" s="118"/>
      <c r="E10" s="125"/>
      <c r="F10" s="125"/>
      <c r="G10" s="125"/>
      <c r="H10" s="125"/>
      <c r="I10" s="125"/>
      <c r="J10" s="125"/>
      <c r="K10" s="124"/>
      <c r="L10" s="124"/>
      <c r="M10" s="150"/>
      <c r="N10" s="150"/>
      <c r="O10" s="150"/>
      <c r="P10" s="150"/>
      <c r="Q10" s="150"/>
      <c r="R10" s="124"/>
    </row>
    <row r="11" spans="1:20" ht="13.5" customHeight="1">
      <c r="A11" s="115" t="s">
        <v>53</v>
      </c>
      <c r="B11" s="116" t="s">
        <v>123</v>
      </c>
      <c r="C11" s="117"/>
      <c r="D11" s="118"/>
      <c r="E11" s="125" t="s">
        <v>71</v>
      </c>
      <c r="F11" s="124"/>
      <c r="G11" s="124"/>
      <c r="H11" s="124"/>
      <c r="I11" s="124"/>
      <c r="J11" s="124"/>
      <c r="K11" s="124"/>
      <c r="L11" s="124"/>
      <c r="M11" s="150"/>
      <c r="N11" s="150"/>
      <c r="O11" s="150"/>
      <c r="P11" s="150"/>
      <c r="Q11" s="150"/>
      <c r="R11" s="124"/>
    </row>
    <row r="12" spans="1:20" ht="13.5" customHeight="1">
      <c r="A12" s="112"/>
      <c r="B12" s="116"/>
      <c r="C12" s="117"/>
      <c r="D12" s="118"/>
      <c r="E12" s="125"/>
      <c r="F12" s="125"/>
      <c r="G12" s="125"/>
      <c r="H12" s="125"/>
      <c r="I12" s="125"/>
      <c r="J12" s="124"/>
      <c r="K12" s="124"/>
      <c r="L12" s="124"/>
      <c r="M12" s="150"/>
      <c r="N12" s="150"/>
      <c r="O12" s="150"/>
      <c r="P12" s="150"/>
      <c r="Q12" s="150"/>
      <c r="R12" s="124"/>
    </row>
    <row r="13" spans="1:20" ht="13.5" customHeight="1" thickBot="1">
      <c r="A13" s="112"/>
      <c r="B13" s="116"/>
      <c r="C13" s="117"/>
      <c r="D13" s="118"/>
      <c r="E13" s="125"/>
      <c r="F13" s="125"/>
      <c r="G13" s="125"/>
      <c r="H13" s="125"/>
      <c r="I13" s="125"/>
      <c r="J13" s="124"/>
      <c r="K13" s="124"/>
      <c r="L13" s="124"/>
      <c r="M13" s="150"/>
      <c r="N13" s="150"/>
      <c r="O13" s="150"/>
      <c r="P13" s="150"/>
      <c r="Q13" s="150"/>
      <c r="R13" s="124"/>
    </row>
    <row r="14" spans="1:20" ht="13.5" customHeight="1">
      <c r="A14" s="114" t="s">
        <v>54</v>
      </c>
      <c r="B14" s="80"/>
      <c r="C14" s="81"/>
      <c r="D14" s="82"/>
      <c r="E14" s="125"/>
      <c r="F14" s="125"/>
      <c r="G14" s="125"/>
      <c r="H14" s="125"/>
      <c r="I14" s="125"/>
      <c r="J14" s="125"/>
      <c r="K14" s="125"/>
      <c r="L14" s="125"/>
      <c r="M14" s="152"/>
      <c r="N14" s="152"/>
      <c r="O14" s="152"/>
      <c r="P14" s="152"/>
      <c r="Q14" s="152"/>
      <c r="R14" s="125"/>
    </row>
    <row r="15" spans="1:20" ht="13.5" customHeight="1">
      <c r="A15" s="113"/>
      <c r="B15" s="83" t="s">
        <v>124</v>
      </c>
      <c r="C15" s="81"/>
      <c r="D15" s="82"/>
      <c r="E15" s="125" t="s">
        <v>71</v>
      </c>
      <c r="F15" s="125"/>
      <c r="G15" s="125"/>
      <c r="H15" s="125"/>
      <c r="I15" s="125"/>
      <c r="J15" s="125"/>
      <c r="K15" s="125"/>
      <c r="L15" s="125"/>
      <c r="M15" s="152"/>
      <c r="N15" s="152"/>
      <c r="O15" s="152"/>
      <c r="P15" s="152"/>
      <c r="Q15" s="152"/>
      <c r="R15" s="125"/>
    </row>
    <row r="16" spans="1:20" ht="13.5" customHeight="1">
      <c r="A16" s="113"/>
      <c r="B16" s="83"/>
      <c r="C16" s="84" t="s">
        <v>125</v>
      </c>
      <c r="D16" s="85" t="b">
        <v>0</v>
      </c>
      <c r="E16" s="106" t="s">
        <v>71</v>
      </c>
      <c r="F16" s="106"/>
      <c r="G16" s="106"/>
      <c r="H16" s="106"/>
      <c r="I16" s="106"/>
      <c r="J16" s="106"/>
      <c r="K16" s="106"/>
      <c r="L16" s="106"/>
      <c r="M16" s="151"/>
      <c r="N16" s="151"/>
      <c r="O16" s="151"/>
      <c r="P16" s="151"/>
      <c r="Q16" s="151"/>
      <c r="R16" s="106"/>
    </row>
    <row r="17" spans="1:18" ht="13.5" customHeight="1">
      <c r="A17" s="113"/>
      <c r="B17" s="83"/>
      <c r="C17" s="84"/>
      <c r="D17" s="85"/>
      <c r="E17" s="106"/>
      <c r="F17" s="106"/>
      <c r="G17" s="106"/>
      <c r="H17" s="106"/>
      <c r="I17" s="106"/>
      <c r="J17" s="106"/>
      <c r="K17" s="106"/>
      <c r="L17" s="106"/>
      <c r="M17" s="154"/>
      <c r="N17" s="154"/>
      <c r="O17" s="154"/>
      <c r="P17" s="154"/>
      <c r="Q17" s="154"/>
      <c r="R17" s="155"/>
    </row>
    <row r="18" spans="1:18" ht="13.5" customHeight="1" thickBot="1">
      <c r="A18" s="113"/>
      <c r="B18" s="83"/>
      <c r="C18" s="84"/>
      <c r="D18" s="85"/>
      <c r="E18" s="153"/>
      <c r="F18" s="153"/>
      <c r="G18" s="153"/>
      <c r="H18" s="153"/>
      <c r="I18" s="153"/>
      <c r="J18" s="153"/>
      <c r="K18" s="153"/>
      <c r="L18" s="153"/>
      <c r="M18" s="156"/>
      <c r="N18" s="156"/>
      <c r="O18" s="156"/>
      <c r="P18" s="156"/>
      <c r="Q18" s="156"/>
      <c r="R18" s="157"/>
    </row>
    <row r="19" spans="1:18" ht="13.5" customHeight="1" thickTop="1">
      <c r="A19" s="114" t="s">
        <v>35</v>
      </c>
      <c r="B19" s="196" t="s">
        <v>36</v>
      </c>
      <c r="C19" s="197"/>
      <c r="D19" s="198"/>
      <c r="E19" s="158" t="s">
        <v>37</v>
      </c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</row>
    <row r="20" spans="1:18" ht="13.5" customHeight="1">
      <c r="A20" s="113"/>
      <c r="B20" s="199" t="s">
        <v>40</v>
      </c>
      <c r="C20" s="200"/>
      <c r="D20" s="201"/>
      <c r="E20" s="106" t="s">
        <v>41</v>
      </c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</row>
    <row r="21" spans="1:18" ht="64.5" customHeight="1">
      <c r="A21" s="113"/>
      <c r="B21" s="184" t="s">
        <v>42</v>
      </c>
      <c r="C21" s="185"/>
      <c r="D21" s="186"/>
      <c r="E21" s="86">
        <v>42335</v>
      </c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</row>
    <row r="22" spans="1:18" ht="13.5" customHeight="1">
      <c r="A22" s="111"/>
    </row>
    <row r="39" ht="24" customHeight="1"/>
    <row r="40" ht="39" customHeight="1"/>
    <row r="52" ht="57" customHeight="1"/>
    <row r="53" ht="10.5"/>
    <row r="54" ht="10.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1:D21"/>
    <mergeCell ref="A6:B6"/>
    <mergeCell ref="C6:D6"/>
    <mergeCell ref="E6:H6"/>
    <mergeCell ref="L6:R6"/>
    <mergeCell ref="B19:D19"/>
    <mergeCell ref="B20:D20"/>
  </mergeCells>
  <dataValidations count="3">
    <dataValidation type="list" allowBlank="1" showInputMessage="1" showErrorMessage="1" sqref="E19:R19">
      <formula1>"N,A,B,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H10 I9 E9:G10 E11:R1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opLeftCell="A4" zoomScaleNormal="100" workbookViewId="0">
      <selection activeCell="L11" sqref="L11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6" t="s">
        <v>48</v>
      </c>
      <c r="B2" s="207"/>
      <c r="C2" s="208" t="s">
        <v>122</v>
      </c>
      <c r="D2" s="209"/>
      <c r="E2" s="224" t="s">
        <v>14</v>
      </c>
      <c r="F2" s="225"/>
      <c r="G2" s="225"/>
      <c r="H2" s="226"/>
      <c r="I2" s="214" t="str">
        <f>C2</f>
        <v>CreateSlide</v>
      </c>
      <c r="J2" s="215"/>
      <c r="K2" s="215"/>
      <c r="L2" s="215"/>
      <c r="M2" s="215"/>
      <c r="N2" s="215"/>
      <c r="O2" s="215"/>
      <c r="P2" s="215"/>
      <c r="Q2" s="215"/>
      <c r="R2" s="216"/>
      <c r="T2" s="78"/>
    </row>
    <row r="3" spans="1:20" ht="30" customHeight="1">
      <c r="A3" s="212" t="s">
        <v>49</v>
      </c>
      <c r="B3" s="213"/>
      <c r="C3" s="220" t="str">
        <f>Cover!F4</f>
        <v>ManhLNSE02619</v>
      </c>
      <c r="D3" s="221"/>
      <c r="E3" s="227" t="s">
        <v>50</v>
      </c>
      <c r="F3" s="228"/>
      <c r="G3" s="228"/>
      <c r="H3" s="229"/>
      <c r="I3" s="217" t="str">
        <f>C3</f>
        <v>ManhLNSE02619</v>
      </c>
      <c r="J3" s="218"/>
      <c r="K3" s="218"/>
      <c r="L3" s="218"/>
      <c r="M3" s="218"/>
      <c r="N3" s="218"/>
      <c r="O3" s="218"/>
      <c r="P3" s="218"/>
      <c r="Q3" s="218"/>
      <c r="R3" s="219"/>
    </row>
    <row r="4" spans="1:20" ht="13.5" customHeight="1">
      <c r="A4" s="212" t="s">
        <v>51</v>
      </c>
      <c r="B4" s="213"/>
      <c r="C4" s="187"/>
      <c r="D4" s="187"/>
      <c r="E4" s="188"/>
      <c r="F4" s="188"/>
      <c r="G4" s="188"/>
      <c r="H4" s="188"/>
      <c r="I4" s="187"/>
      <c r="J4" s="187"/>
      <c r="K4" s="187"/>
      <c r="L4" s="187"/>
      <c r="M4" s="187"/>
      <c r="N4" s="187"/>
      <c r="O4" s="187"/>
      <c r="P4" s="187"/>
      <c r="Q4" s="187"/>
      <c r="R4" s="189"/>
    </row>
    <row r="5" spans="1:20" ht="13.5" customHeight="1">
      <c r="A5" s="222" t="s">
        <v>20</v>
      </c>
      <c r="B5" s="223"/>
      <c r="C5" s="205" t="s">
        <v>21</v>
      </c>
      <c r="D5" s="191"/>
      <c r="E5" s="190" t="s">
        <v>22</v>
      </c>
      <c r="F5" s="191"/>
      <c r="G5" s="191"/>
      <c r="H5" s="202"/>
      <c r="I5" s="191" t="s">
        <v>52</v>
      </c>
      <c r="J5" s="191"/>
      <c r="K5" s="191"/>
      <c r="L5" s="190" t="s">
        <v>23</v>
      </c>
      <c r="M5" s="191"/>
      <c r="N5" s="191"/>
      <c r="O5" s="191"/>
      <c r="P5" s="191"/>
      <c r="Q5" s="191"/>
      <c r="R5" s="192"/>
      <c r="T5" s="78"/>
    </row>
    <row r="6" spans="1:20" ht="13.5" customHeight="1" thickBot="1">
      <c r="A6" s="210">
        <f>COUNTIF(E22:HM22,"P")</f>
        <v>2</v>
      </c>
      <c r="B6" s="211"/>
      <c r="C6" s="204">
        <f>COUNTIF(E22:HO22,"F")</f>
        <v>0</v>
      </c>
      <c r="D6" s="194"/>
      <c r="E6" s="193">
        <f>SUM(L6,- A6,- C6)</f>
        <v>0</v>
      </c>
      <c r="F6" s="194"/>
      <c r="G6" s="194"/>
      <c r="H6" s="203"/>
      <c r="I6" s="148">
        <f>COUNTIF(E21:HM21,"N")</f>
        <v>1</v>
      </c>
      <c r="J6" s="148">
        <f>COUNTIF(E21:HM21,"A")</f>
        <v>1</v>
      </c>
      <c r="K6" s="148">
        <f>COUNTIF(E21:HO21,"B")</f>
        <v>0</v>
      </c>
      <c r="L6" s="193">
        <f>COUNTA(E8:R8)</f>
        <v>2</v>
      </c>
      <c r="M6" s="194"/>
      <c r="N6" s="194"/>
      <c r="O6" s="194"/>
      <c r="P6" s="194"/>
      <c r="Q6" s="194"/>
      <c r="R6" s="195"/>
      <c r="S6" s="149"/>
    </row>
    <row r="7" spans="1:20" ht="11.25" thickBot="1"/>
    <row r="8" spans="1:20" ht="46.5" customHeight="1" thickTop="1" thickBot="1">
      <c r="A8" s="123"/>
      <c r="B8" s="119"/>
      <c r="C8" s="120"/>
      <c r="D8" s="121"/>
      <c r="E8" s="122" t="s">
        <v>31</v>
      </c>
      <c r="F8" s="122" t="s">
        <v>32</v>
      </c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59"/>
      <c r="S8" s="149"/>
    </row>
    <row r="9" spans="1:20" ht="13.5" customHeight="1">
      <c r="A9" s="112" t="s">
        <v>107</v>
      </c>
      <c r="B9" s="116" t="s">
        <v>127</v>
      </c>
      <c r="C9" s="117"/>
      <c r="D9" s="118"/>
      <c r="E9" s="125" t="s">
        <v>71</v>
      </c>
      <c r="F9" s="106"/>
      <c r="G9" s="106"/>
      <c r="H9" s="125"/>
      <c r="I9" s="125"/>
      <c r="J9" s="125"/>
      <c r="K9" s="124"/>
      <c r="L9" s="124"/>
      <c r="M9" s="150"/>
      <c r="N9" s="150"/>
      <c r="O9" s="150"/>
      <c r="P9" s="150"/>
      <c r="Q9" s="150"/>
      <c r="R9" s="124"/>
    </row>
    <row r="10" spans="1:20" ht="13.5" customHeight="1" thickBot="1">
      <c r="A10" s="112"/>
      <c r="B10" s="116" t="s">
        <v>128</v>
      </c>
      <c r="C10" s="117"/>
      <c r="D10" s="118"/>
      <c r="E10" s="125"/>
      <c r="F10" s="125" t="s">
        <v>71</v>
      </c>
      <c r="G10" s="125"/>
      <c r="H10" s="125"/>
      <c r="I10" s="125"/>
      <c r="J10" s="125"/>
      <c r="K10" s="124"/>
      <c r="L10" s="124"/>
      <c r="M10" s="150"/>
      <c r="N10" s="150"/>
      <c r="O10" s="150"/>
      <c r="P10" s="150"/>
      <c r="Q10" s="150"/>
      <c r="R10" s="124"/>
    </row>
    <row r="11" spans="1:20" ht="13.5" customHeight="1">
      <c r="A11" s="115" t="s">
        <v>53</v>
      </c>
      <c r="B11" s="116" t="s">
        <v>129</v>
      </c>
      <c r="C11" s="117"/>
      <c r="D11" s="118"/>
      <c r="E11" s="124"/>
      <c r="F11" s="124"/>
      <c r="G11" s="124"/>
      <c r="H11" s="124"/>
      <c r="I11" s="124"/>
      <c r="J11" s="124"/>
      <c r="K11" s="124"/>
      <c r="L11" s="124"/>
      <c r="M11" s="150"/>
      <c r="N11" s="150"/>
      <c r="O11" s="150"/>
      <c r="P11" s="150"/>
      <c r="Q11" s="150"/>
      <c r="R11" s="124"/>
    </row>
    <row r="12" spans="1:20" ht="13.5" customHeight="1">
      <c r="A12" s="112"/>
      <c r="B12" s="116"/>
      <c r="C12" s="117" t="s">
        <v>156</v>
      </c>
      <c r="D12" s="118">
        <v>1</v>
      </c>
      <c r="E12" s="125" t="s">
        <v>71</v>
      </c>
      <c r="F12" s="125"/>
      <c r="G12" s="125"/>
      <c r="H12" s="125"/>
      <c r="I12" s="125"/>
      <c r="J12" s="124"/>
      <c r="K12" s="124"/>
      <c r="L12" s="124"/>
      <c r="M12" s="150"/>
      <c r="N12" s="150"/>
      <c r="O12" s="150"/>
      <c r="P12" s="150"/>
      <c r="Q12" s="150"/>
      <c r="R12" s="124"/>
    </row>
    <row r="13" spans="1:20" ht="13.5" customHeight="1">
      <c r="A13" s="112"/>
      <c r="B13" s="116"/>
      <c r="C13" s="117"/>
      <c r="D13" s="118">
        <v>15</v>
      </c>
      <c r="E13" s="125"/>
      <c r="F13" s="125" t="s">
        <v>71</v>
      </c>
      <c r="G13" s="125"/>
      <c r="H13" s="125"/>
      <c r="I13" s="125"/>
      <c r="J13" s="124"/>
      <c r="K13" s="124"/>
      <c r="L13" s="124"/>
      <c r="M13" s="150"/>
      <c r="N13" s="150"/>
      <c r="O13" s="150"/>
      <c r="P13" s="150"/>
      <c r="Q13" s="150"/>
      <c r="R13" s="124"/>
    </row>
    <row r="14" spans="1:20" ht="13.5" customHeight="1" thickBot="1">
      <c r="A14" s="112"/>
      <c r="B14" s="116"/>
      <c r="C14" s="117" t="s">
        <v>157</v>
      </c>
      <c r="D14" s="118" t="s">
        <v>158</v>
      </c>
      <c r="E14" s="125" t="s">
        <v>71</v>
      </c>
      <c r="F14" s="125" t="s">
        <v>71</v>
      </c>
      <c r="G14" s="125"/>
      <c r="H14" s="125"/>
      <c r="I14" s="125"/>
      <c r="J14" s="124"/>
      <c r="K14" s="124"/>
      <c r="L14" s="124"/>
      <c r="M14" s="150"/>
      <c r="N14" s="150"/>
      <c r="O14" s="150"/>
      <c r="P14" s="150"/>
      <c r="Q14" s="150"/>
      <c r="R14" s="124"/>
    </row>
    <row r="15" spans="1:20" ht="13.5" customHeight="1">
      <c r="A15" s="114" t="s">
        <v>54</v>
      </c>
      <c r="B15" s="80" t="s">
        <v>130</v>
      </c>
      <c r="C15" s="81"/>
      <c r="D15" s="82"/>
      <c r="E15" s="125"/>
      <c r="F15" s="125" t="s">
        <v>71</v>
      </c>
      <c r="G15" s="125"/>
      <c r="H15" s="125"/>
      <c r="I15" s="125"/>
      <c r="J15" s="125"/>
      <c r="K15" s="125"/>
      <c r="L15" s="125"/>
      <c r="M15" s="152"/>
      <c r="N15" s="152"/>
      <c r="O15" s="152"/>
      <c r="P15" s="152"/>
      <c r="Q15" s="152"/>
      <c r="R15" s="125"/>
    </row>
    <row r="16" spans="1:20" ht="13.5" customHeight="1">
      <c r="A16" s="113"/>
      <c r="B16" s="80" t="s">
        <v>132</v>
      </c>
      <c r="C16" s="81"/>
      <c r="D16" s="82"/>
      <c r="E16" s="125" t="s">
        <v>71</v>
      </c>
      <c r="F16" s="125"/>
      <c r="G16" s="125"/>
      <c r="H16" s="125"/>
      <c r="I16" s="125"/>
      <c r="J16" s="125"/>
      <c r="K16" s="125"/>
      <c r="L16" s="125"/>
      <c r="M16" s="152"/>
      <c r="N16" s="152"/>
      <c r="O16" s="152"/>
      <c r="P16" s="152"/>
      <c r="Q16" s="152"/>
      <c r="R16" s="125"/>
    </row>
    <row r="17" spans="1:18" ht="13.5" customHeight="1">
      <c r="A17" s="113"/>
      <c r="B17" s="83" t="s">
        <v>124</v>
      </c>
      <c r="C17" s="81"/>
      <c r="D17" s="82"/>
      <c r="E17" s="125" t="s">
        <v>71</v>
      </c>
      <c r="F17" s="125"/>
      <c r="G17" s="125"/>
      <c r="H17" s="125"/>
      <c r="I17" s="125"/>
      <c r="J17" s="125"/>
      <c r="K17" s="125"/>
      <c r="L17" s="125"/>
      <c r="M17" s="152"/>
      <c r="N17" s="152"/>
      <c r="O17" s="152"/>
      <c r="P17" s="152"/>
      <c r="Q17" s="152"/>
      <c r="R17" s="125"/>
    </row>
    <row r="18" spans="1:18" ht="13.5" customHeight="1">
      <c r="A18" s="113"/>
      <c r="B18" s="83"/>
      <c r="C18" s="84" t="s">
        <v>131</v>
      </c>
      <c r="D18" s="85">
        <v>1</v>
      </c>
      <c r="E18" s="106" t="s">
        <v>71</v>
      </c>
      <c r="F18" s="106"/>
      <c r="G18" s="106"/>
      <c r="H18" s="106"/>
      <c r="I18" s="106"/>
      <c r="J18" s="106"/>
      <c r="K18" s="106"/>
      <c r="L18" s="106"/>
      <c r="M18" s="151"/>
      <c r="N18" s="151"/>
      <c r="O18" s="151"/>
      <c r="P18" s="151"/>
      <c r="Q18" s="151"/>
      <c r="R18" s="106"/>
    </row>
    <row r="19" spans="1:18" ht="13.5" customHeight="1">
      <c r="A19" s="113"/>
      <c r="B19" s="83"/>
      <c r="C19" s="117" t="s">
        <v>157</v>
      </c>
      <c r="D19" s="118" t="s">
        <v>158</v>
      </c>
      <c r="E19" s="106" t="s">
        <v>71</v>
      </c>
      <c r="F19" s="106"/>
      <c r="G19" s="106"/>
      <c r="H19" s="106"/>
      <c r="I19" s="106"/>
      <c r="J19" s="106"/>
      <c r="K19" s="106"/>
      <c r="L19" s="106"/>
      <c r="M19" s="154"/>
      <c r="N19" s="154"/>
      <c r="O19" s="154"/>
      <c r="P19" s="154"/>
      <c r="Q19" s="154"/>
      <c r="R19" s="155"/>
    </row>
    <row r="20" spans="1:18" ht="13.5" customHeight="1" thickBot="1">
      <c r="A20" s="113"/>
      <c r="B20" s="83"/>
      <c r="C20" s="84"/>
      <c r="D20" s="85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</row>
    <row r="21" spans="1:18" ht="13.5" customHeight="1" thickTop="1">
      <c r="A21" s="114" t="s">
        <v>35</v>
      </c>
      <c r="B21" s="196" t="s">
        <v>36</v>
      </c>
      <c r="C21" s="197"/>
      <c r="D21" s="198"/>
      <c r="E21" s="158" t="s">
        <v>37</v>
      </c>
      <c r="F21" s="158" t="s">
        <v>39</v>
      </c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</row>
    <row r="22" spans="1:18" ht="13.5" customHeight="1">
      <c r="A22" s="113"/>
      <c r="B22" s="199" t="s">
        <v>40</v>
      </c>
      <c r="C22" s="200"/>
      <c r="D22" s="201"/>
      <c r="E22" s="106" t="s">
        <v>41</v>
      </c>
      <c r="F22" s="106" t="s">
        <v>41</v>
      </c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</row>
    <row r="23" spans="1:18" ht="64.5" customHeight="1">
      <c r="A23" s="113"/>
      <c r="B23" s="184" t="s">
        <v>42</v>
      </c>
      <c r="C23" s="185"/>
      <c r="D23" s="186"/>
      <c r="E23" s="86">
        <v>42335</v>
      </c>
      <c r="F23" s="86">
        <v>42335</v>
      </c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</row>
    <row r="24" spans="1:18" ht="13.5" customHeight="1">
      <c r="A24" s="111"/>
    </row>
    <row r="41" ht="24" customHeight="1"/>
    <row r="42" ht="39" customHeight="1"/>
    <row r="54" ht="57" customHeight="1"/>
    <row r="55" ht="10.5"/>
    <row r="56" ht="10.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3:D23"/>
    <mergeCell ref="A6:B6"/>
    <mergeCell ref="C6:D6"/>
    <mergeCell ref="E6:H6"/>
    <mergeCell ref="L6:R6"/>
    <mergeCell ref="B21:D21"/>
    <mergeCell ref="B22:D22"/>
  </mergeCells>
  <dataValidations count="3">
    <dataValidation type="list" allowBlank="1" showInputMessage="1" showErrorMessage="1" sqref="H10 I9 E9:G10 E11:R20">
      <formula1>"O, "</formula1>
    </dataValidation>
    <dataValidation type="list" allowBlank="1" showInputMessage="1" showErrorMessage="1" sqref="E22:R22">
      <formula1>"P,F, "</formula1>
    </dataValidation>
    <dataValidation type="list" allowBlank="1" showInputMessage="1" showErrorMessage="1" sqref="E21:R21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4" zoomScaleNormal="100" workbookViewId="0">
      <selection activeCell="N12" sqref="N12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6" t="s">
        <v>48</v>
      </c>
      <c r="B2" s="207"/>
      <c r="C2" s="208" t="s">
        <v>133</v>
      </c>
      <c r="D2" s="209"/>
      <c r="E2" s="224" t="s">
        <v>14</v>
      </c>
      <c r="F2" s="225"/>
      <c r="G2" s="225"/>
      <c r="H2" s="226"/>
      <c r="I2" s="214" t="str">
        <f>C2</f>
        <v>DeleteSlide</v>
      </c>
      <c r="J2" s="215"/>
      <c r="K2" s="215"/>
      <c r="L2" s="215"/>
      <c r="M2" s="215"/>
      <c r="N2" s="215"/>
      <c r="O2" s="215"/>
      <c r="P2" s="215"/>
      <c r="Q2" s="215"/>
      <c r="R2" s="216"/>
      <c r="T2" s="78"/>
    </row>
    <row r="3" spans="1:20" ht="30" customHeight="1">
      <c r="A3" s="212" t="s">
        <v>49</v>
      </c>
      <c r="B3" s="213"/>
      <c r="C3" s="220" t="str">
        <f>Cover!F4</f>
        <v>ManhLNSE02619</v>
      </c>
      <c r="D3" s="221"/>
      <c r="E3" s="227" t="s">
        <v>50</v>
      </c>
      <c r="F3" s="228"/>
      <c r="G3" s="228"/>
      <c r="H3" s="229"/>
      <c r="I3" s="217" t="str">
        <f>C3</f>
        <v>ManhLNSE02619</v>
      </c>
      <c r="J3" s="218"/>
      <c r="K3" s="218"/>
      <c r="L3" s="218"/>
      <c r="M3" s="218"/>
      <c r="N3" s="218"/>
      <c r="O3" s="218"/>
      <c r="P3" s="218"/>
      <c r="Q3" s="218"/>
      <c r="R3" s="219"/>
    </row>
    <row r="4" spans="1:20" ht="13.5" customHeight="1">
      <c r="A4" s="212" t="s">
        <v>51</v>
      </c>
      <c r="B4" s="213"/>
      <c r="C4" s="187"/>
      <c r="D4" s="187"/>
      <c r="E4" s="188"/>
      <c r="F4" s="188"/>
      <c r="G4" s="188"/>
      <c r="H4" s="188"/>
      <c r="I4" s="187"/>
      <c r="J4" s="187"/>
      <c r="K4" s="187"/>
      <c r="L4" s="187"/>
      <c r="M4" s="187"/>
      <c r="N4" s="187"/>
      <c r="O4" s="187"/>
      <c r="P4" s="187"/>
      <c r="Q4" s="187"/>
      <c r="R4" s="189"/>
    </row>
    <row r="5" spans="1:20" ht="13.5" customHeight="1">
      <c r="A5" s="222" t="s">
        <v>20</v>
      </c>
      <c r="B5" s="223"/>
      <c r="C5" s="205" t="s">
        <v>21</v>
      </c>
      <c r="D5" s="191"/>
      <c r="E5" s="190" t="s">
        <v>22</v>
      </c>
      <c r="F5" s="191"/>
      <c r="G5" s="191"/>
      <c r="H5" s="202"/>
      <c r="I5" s="191" t="s">
        <v>52</v>
      </c>
      <c r="J5" s="191"/>
      <c r="K5" s="191"/>
      <c r="L5" s="190" t="s">
        <v>23</v>
      </c>
      <c r="M5" s="191"/>
      <c r="N5" s="191"/>
      <c r="O5" s="191"/>
      <c r="P5" s="191"/>
      <c r="Q5" s="191"/>
      <c r="R5" s="192"/>
      <c r="T5" s="78"/>
    </row>
    <row r="6" spans="1:20" ht="13.5" customHeight="1" thickBot="1">
      <c r="A6" s="210">
        <f>COUNTIF(E20:HM20,"P")</f>
        <v>2</v>
      </c>
      <c r="B6" s="211"/>
      <c r="C6" s="204">
        <f>COUNTIF(E20:HO20,"F")</f>
        <v>0</v>
      </c>
      <c r="D6" s="194"/>
      <c r="E6" s="193">
        <f>SUM(L6,- A6,- C6)</f>
        <v>0</v>
      </c>
      <c r="F6" s="194"/>
      <c r="G6" s="194"/>
      <c r="H6" s="203"/>
      <c r="I6" s="148">
        <f>COUNTIF(E19:HM19,"N")</f>
        <v>1</v>
      </c>
      <c r="J6" s="148">
        <f>COUNTIF(E19:HM19,"A")</f>
        <v>1</v>
      </c>
      <c r="K6" s="148">
        <f>COUNTIF(E19:HO19,"B")</f>
        <v>0</v>
      </c>
      <c r="L6" s="193">
        <f>COUNTA(E8:R8)</f>
        <v>2</v>
      </c>
      <c r="M6" s="194"/>
      <c r="N6" s="194"/>
      <c r="O6" s="194"/>
      <c r="P6" s="194"/>
      <c r="Q6" s="194"/>
      <c r="R6" s="195"/>
      <c r="S6" s="149"/>
    </row>
    <row r="7" spans="1:20" ht="11.25" thickBot="1"/>
    <row r="8" spans="1:20" ht="46.5" customHeight="1" thickTop="1" thickBot="1">
      <c r="A8" s="123"/>
      <c r="B8" s="119"/>
      <c r="C8" s="120"/>
      <c r="D8" s="121"/>
      <c r="E8" s="122" t="s">
        <v>31</v>
      </c>
      <c r="F8" s="122" t="s">
        <v>32</v>
      </c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59"/>
      <c r="S8" s="149"/>
    </row>
    <row r="9" spans="1:20" ht="13.5" customHeight="1">
      <c r="A9" s="112" t="s">
        <v>107</v>
      </c>
      <c r="B9" s="116" t="s">
        <v>127</v>
      </c>
      <c r="C9" s="117"/>
      <c r="D9" s="118"/>
      <c r="E9" s="125" t="s">
        <v>71</v>
      </c>
      <c r="F9" s="106"/>
      <c r="G9" s="106"/>
      <c r="H9" s="125"/>
      <c r="I9" s="125"/>
      <c r="J9" s="125"/>
      <c r="K9" s="124"/>
      <c r="L9" s="124"/>
      <c r="M9" s="150"/>
      <c r="N9" s="150"/>
      <c r="O9" s="150"/>
      <c r="P9" s="150"/>
      <c r="Q9" s="150"/>
      <c r="R9" s="124"/>
    </row>
    <row r="10" spans="1:20" ht="13.5" customHeight="1" thickBot="1">
      <c r="A10" s="112"/>
      <c r="B10" s="116" t="s">
        <v>128</v>
      </c>
      <c r="C10" s="117"/>
      <c r="D10" s="118"/>
      <c r="E10" s="125"/>
      <c r="F10" s="125" t="s">
        <v>71</v>
      </c>
      <c r="G10" s="125"/>
      <c r="H10" s="125"/>
      <c r="I10" s="125"/>
      <c r="J10" s="125"/>
      <c r="K10" s="124"/>
      <c r="L10" s="124"/>
      <c r="M10" s="150"/>
      <c r="N10" s="150"/>
      <c r="O10" s="124"/>
      <c r="P10" s="124"/>
      <c r="Q10" s="124"/>
      <c r="R10" s="124"/>
    </row>
    <row r="11" spans="1:20" ht="13.5" customHeight="1">
      <c r="A11" s="115" t="s">
        <v>53</v>
      </c>
      <c r="B11" s="116" t="s">
        <v>146</v>
      </c>
      <c r="C11" s="117"/>
      <c r="D11" s="118"/>
      <c r="E11" s="124"/>
      <c r="F11" s="124"/>
      <c r="G11" s="124"/>
      <c r="H11" s="124"/>
      <c r="I11" s="124"/>
      <c r="J11" s="124"/>
      <c r="K11" s="124"/>
      <c r="L11" s="124"/>
      <c r="M11" s="150"/>
      <c r="N11" s="150"/>
      <c r="O11" s="124"/>
      <c r="P11" s="124"/>
      <c r="Q11" s="124"/>
      <c r="R11" s="124"/>
    </row>
    <row r="12" spans="1:20" ht="13.5" customHeight="1">
      <c r="A12" s="112"/>
      <c r="B12" s="116"/>
      <c r="C12" s="117"/>
      <c r="D12" s="118">
        <v>1</v>
      </c>
      <c r="E12" s="125" t="s">
        <v>71</v>
      </c>
      <c r="F12" s="125"/>
      <c r="G12" s="125"/>
      <c r="H12" s="125"/>
      <c r="I12" s="125"/>
      <c r="J12" s="124"/>
      <c r="K12" s="124"/>
      <c r="L12" s="124"/>
      <c r="M12" s="150"/>
      <c r="N12" s="150"/>
      <c r="O12" s="124"/>
      <c r="P12" s="124"/>
      <c r="Q12" s="124"/>
      <c r="R12" s="124"/>
    </row>
    <row r="13" spans="1:20" ht="13.5" customHeight="1" thickBot="1">
      <c r="A13" s="112"/>
      <c r="B13" s="116"/>
      <c r="C13" s="117"/>
      <c r="D13" s="118">
        <v>15</v>
      </c>
      <c r="E13" s="125"/>
      <c r="F13" s="125" t="s">
        <v>71</v>
      </c>
      <c r="G13" s="125"/>
      <c r="H13" s="125"/>
      <c r="I13" s="125"/>
      <c r="J13" s="124"/>
      <c r="K13" s="124"/>
      <c r="L13" s="124"/>
      <c r="M13" s="150"/>
      <c r="N13" s="150"/>
      <c r="O13" s="125"/>
      <c r="P13" s="125"/>
      <c r="Q13" s="125"/>
      <c r="R13" s="124"/>
    </row>
    <row r="14" spans="1:20" ht="13.5" customHeight="1">
      <c r="A14" s="114" t="s">
        <v>54</v>
      </c>
      <c r="B14" s="80" t="s">
        <v>130</v>
      </c>
      <c r="C14" s="81"/>
      <c r="D14" s="82"/>
      <c r="E14" s="125"/>
      <c r="F14" s="125" t="s">
        <v>71</v>
      </c>
      <c r="G14" s="125"/>
      <c r="H14" s="125"/>
      <c r="I14" s="125"/>
      <c r="J14" s="125"/>
      <c r="K14" s="125"/>
      <c r="L14" s="125"/>
      <c r="M14" s="152"/>
      <c r="N14" s="152"/>
      <c r="O14" s="125"/>
      <c r="P14" s="125"/>
      <c r="Q14" s="125"/>
      <c r="R14" s="124"/>
    </row>
    <row r="15" spans="1:20" ht="13.5" customHeight="1">
      <c r="A15" s="113"/>
      <c r="B15" s="80" t="s">
        <v>134</v>
      </c>
      <c r="C15" s="81"/>
      <c r="D15" s="82"/>
      <c r="E15" s="125" t="s">
        <v>71</v>
      </c>
      <c r="F15" s="125"/>
      <c r="G15" s="125"/>
      <c r="H15" s="125"/>
      <c r="I15" s="125"/>
      <c r="J15" s="125"/>
      <c r="K15" s="125"/>
      <c r="L15" s="125"/>
      <c r="M15" s="152"/>
      <c r="N15" s="152"/>
      <c r="O15" s="124"/>
      <c r="P15" s="124"/>
      <c r="Q15" s="124"/>
      <c r="R15" s="124"/>
    </row>
    <row r="16" spans="1:20" ht="13.5" customHeight="1">
      <c r="A16" s="113"/>
      <c r="B16" s="83" t="s">
        <v>135</v>
      </c>
      <c r="C16" s="81"/>
      <c r="D16" s="82"/>
      <c r="E16" s="125" t="s">
        <v>71</v>
      </c>
      <c r="F16" s="125"/>
      <c r="G16" s="125"/>
      <c r="H16" s="125"/>
      <c r="I16" s="125"/>
      <c r="J16" s="125"/>
      <c r="K16" s="125"/>
      <c r="L16" s="125"/>
      <c r="M16" s="152"/>
      <c r="N16" s="152"/>
      <c r="O16" s="124"/>
      <c r="P16" s="124"/>
      <c r="Q16" s="124"/>
      <c r="R16" s="124"/>
    </row>
    <row r="17" spans="1:18" ht="13.5" customHeight="1">
      <c r="A17" s="113"/>
      <c r="B17" s="83"/>
      <c r="C17" s="84"/>
      <c r="D17" s="85"/>
      <c r="E17" s="106"/>
      <c r="F17" s="106"/>
      <c r="G17" s="106"/>
      <c r="H17" s="106"/>
      <c r="I17" s="106"/>
      <c r="J17" s="106"/>
      <c r="K17" s="106"/>
      <c r="L17" s="106"/>
      <c r="M17" s="154"/>
      <c r="N17" s="154"/>
      <c r="O17" s="124"/>
      <c r="P17" s="124"/>
      <c r="Q17" s="124"/>
      <c r="R17" s="124"/>
    </row>
    <row r="18" spans="1:18" ht="13.5" customHeight="1" thickBot="1">
      <c r="A18" s="113"/>
      <c r="B18" s="83"/>
      <c r="C18" s="84"/>
      <c r="D18" s="85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25"/>
      <c r="P18" s="125"/>
      <c r="Q18" s="125"/>
      <c r="R18" s="124"/>
    </row>
    <row r="19" spans="1:18" ht="13.5" customHeight="1" thickTop="1">
      <c r="A19" s="114" t="s">
        <v>35</v>
      </c>
      <c r="B19" s="196" t="s">
        <v>36</v>
      </c>
      <c r="C19" s="197"/>
      <c r="D19" s="198"/>
      <c r="E19" s="158" t="s">
        <v>37</v>
      </c>
      <c r="F19" s="158" t="s">
        <v>39</v>
      </c>
      <c r="G19" s="158"/>
      <c r="H19" s="158"/>
      <c r="I19" s="158"/>
      <c r="J19" s="158"/>
      <c r="K19" s="158"/>
      <c r="L19" s="158"/>
      <c r="M19" s="158"/>
      <c r="N19" s="158"/>
      <c r="O19" s="125"/>
      <c r="P19" s="125"/>
      <c r="Q19" s="125"/>
      <c r="R19" s="124"/>
    </row>
    <row r="20" spans="1:18" ht="13.5" customHeight="1">
      <c r="A20" s="113"/>
      <c r="B20" s="199" t="s">
        <v>40</v>
      </c>
      <c r="C20" s="200"/>
      <c r="D20" s="201"/>
      <c r="E20" s="106" t="s">
        <v>41</v>
      </c>
      <c r="F20" s="106" t="s">
        <v>41</v>
      </c>
      <c r="G20" s="106"/>
      <c r="H20" s="106"/>
      <c r="I20" s="106"/>
      <c r="J20" s="106"/>
      <c r="K20" s="106"/>
      <c r="L20" s="106"/>
      <c r="M20" s="106"/>
      <c r="N20" s="106"/>
      <c r="O20" s="124"/>
      <c r="P20" s="124"/>
      <c r="Q20" s="124"/>
      <c r="R20" s="124"/>
    </row>
    <row r="21" spans="1:18" ht="64.5" customHeight="1">
      <c r="A21" s="113"/>
      <c r="B21" s="184" t="s">
        <v>42</v>
      </c>
      <c r="C21" s="185"/>
      <c r="D21" s="186"/>
      <c r="E21" s="86">
        <v>42335</v>
      </c>
      <c r="F21" s="86">
        <v>42335</v>
      </c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</row>
    <row r="22" spans="1:18" ht="13.5" customHeight="1">
      <c r="A22" s="111"/>
    </row>
    <row r="39" ht="24" customHeight="1"/>
    <row r="40" ht="39" customHeight="1"/>
    <row r="52" ht="57" customHeight="1"/>
    <row r="53" ht="10.5"/>
    <row r="54" ht="10.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1:D21"/>
    <mergeCell ref="A6:B6"/>
    <mergeCell ref="C6:D6"/>
    <mergeCell ref="E6:H6"/>
    <mergeCell ref="L6:R6"/>
    <mergeCell ref="B19:D19"/>
    <mergeCell ref="B20:D20"/>
  </mergeCells>
  <dataValidations count="3">
    <dataValidation type="list" allowBlank="1" showInputMessage="1" showErrorMessage="1" sqref="E19:R19">
      <formula1>"N,A,B,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H10 I9 E9:G10 E11:R1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Guidleline</vt:lpstr>
      <vt:lpstr>Cover</vt:lpstr>
      <vt:lpstr>FunctionList</vt:lpstr>
      <vt:lpstr>Test Report</vt:lpstr>
      <vt:lpstr>GetSlides</vt:lpstr>
      <vt:lpstr>GetSlidesForAdmin</vt:lpstr>
      <vt:lpstr>CreateSlide</vt:lpstr>
      <vt:lpstr>EditSlide</vt:lpstr>
      <vt:lpstr>DeleteSlide</vt:lpstr>
      <vt:lpstr>ChangeSlideStatus</vt:lpstr>
      <vt:lpstr>ChangeOrder</vt:lpstr>
      <vt:lpstr>ChangeOrder!Print_Area</vt:lpstr>
      <vt:lpstr>ChangeSlideStatus!Print_Area</vt:lpstr>
      <vt:lpstr>CreateSlide!Print_Area</vt:lpstr>
      <vt:lpstr>DeleteSlide!Print_Area</vt:lpstr>
      <vt:lpstr>EditSlide!Print_Area</vt:lpstr>
      <vt:lpstr>FunctionList!Print_Area</vt:lpstr>
      <vt:lpstr>GetSlides!Print_Area</vt:lpstr>
      <vt:lpstr>GetSlidesForAdmin!Print_Area</vt:lpstr>
      <vt:lpstr>Guidleline!Print_Area</vt:lpstr>
      <vt:lpstr>'Test Report'!Print_Area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Mạnh Lưu</dc:creator>
  <cp:lastModifiedBy>Ngọc Mạnh Lưu</cp:lastModifiedBy>
  <cp:lastPrinted>2010-10-05T08:35:56Z</cp:lastPrinted>
  <dcterms:created xsi:type="dcterms:W3CDTF">2007-10-09T09:39:48Z</dcterms:created>
  <dcterms:modified xsi:type="dcterms:W3CDTF">2015-11-28T14:41:23Z</dcterms:modified>
</cp:coreProperties>
</file>