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661" firstSheet="2" activeTab="2"/>
  </bookViews>
  <sheets>
    <sheet name="Cover" sheetId="1" r:id="rId1"/>
    <sheet name="Test case List" sheetId="2" r:id="rId2"/>
    <sheet name="Test Report" sheetId="5" r:id="rId3"/>
    <sheet name="Common" sheetId="18" r:id="rId4"/>
    <sheet name="Display Homepage" sheetId="19" r:id="rId5"/>
    <sheet name="Account management" sheetId="21" r:id="rId6"/>
  </sheets>
  <externalReferences>
    <externalReference r:id="rId7"/>
    <externalReference r:id="rId8"/>
  </externalReferences>
  <definedNames>
    <definedName name="ACTION" localSheetId="5">#REF!</definedName>
    <definedName name="ACTION">#REF!</definedName>
    <definedName name="d">'[1]Search grammar'!$C$45</definedName>
    <definedName name="Defect" comment="fsfsdfs" localSheetId="5">'[2]Like Management'!#REF!</definedName>
    <definedName name="Defect" comment="fsfsdfs" localSheetId="3">Common!#REF!</definedName>
    <definedName name="Defect" comment="fsfsdfs" localSheetId="4">'Display Homepage'!#REF!</definedName>
    <definedName name="Defect" comment="fsfsdfs">#REF!</definedName>
    <definedName name="Lỗi" localSheetId="5">#REF!</definedName>
    <definedName name="Lỗi">#REF!</definedName>
    <definedName name="Pass" localSheetId="5">#REF!</definedName>
    <definedName name="Pass">#REF!</definedName>
  </definedNames>
  <calcPr calcId="144525"/>
</workbook>
</file>

<file path=xl/calcChain.xml><?xml version="1.0" encoding="utf-8"?>
<calcChain xmlns="http://schemas.openxmlformats.org/spreadsheetml/2006/main">
  <c r="E12" i="5" l="1"/>
  <c r="A63" i="21"/>
  <c r="A62" i="21"/>
  <c r="A60" i="21"/>
  <c r="A59" i="21"/>
  <c r="A56" i="21"/>
  <c r="A52" i="21"/>
  <c r="A54" i="21"/>
  <c r="A58" i="21"/>
  <c r="A44" i="21"/>
  <c r="A45" i="21"/>
  <c r="A47" i="21"/>
  <c r="A46" i="21"/>
  <c r="A43" i="21"/>
  <c r="A40" i="21"/>
  <c r="A42" i="21"/>
  <c r="A32" i="21"/>
  <c r="A6" i="21"/>
  <c r="D13" i="5" s="1"/>
  <c r="A6" i="19"/>
  <c r="B6" i="19"/>
  <c r="A74" i="21"/>
  <c r="A73" i="21"/>
  <c r="A72" i="21"/>
  <c r="A71" i="21"/>
  <c r="A70" i="21"/>
  <c r="A69" i="21"/>
  <c r="A68" i="21"/>
  <c r="A67" i="21"/>
  <c r="A66" i="21"/>
  <c r="A53" i="21"/>
  <c r="A64" i="21"/>
  <c r="A61" i="21"/>
  <c r="A51" i="21"/>
  <c r="A50" i="21"/>
  <c r="A49" i="21"/>
  <c r="A48" i="21"/>
  <c r="A57" i="21"/>
  <c r="A39" i="21"/>
  <c r="A38" i="21"/>
  <c r="A37" i="21"/>
  <c r="A36" i="21"/>
  <c r="A35" i="21"/>
  <c r="A34" i="21"/>
  <c r="A33" i="21"/>
  <c r="A31" i="21"/>
  <c r="A30" i="21"/>
  <c r="A29" i="21"/>
  <c r="A28" i="21"/>
  <c r="A27" i="21"/>
  <c r="A26" i="21"/>
  <c r="A24" i="21"/>
  <c r="A23" i="21"/>
  <c r="A22" i="21"/>
  <c r="A20" i="21"/>
  <c r="A19" i="21"/>
  <c r="A18" i="21"/>
  <c r="A17" i="21"/>
  <c r="A16" i="21"/>
  <c r="A15" i="21"/>
  <c r="A14" i="21"/>
  <c r="A13" i="21"/>
  <c r="A12" i="21"/>
  <c r="A11" i="21"/>
  <c r="A10" i="21"/>
  <c r="D6" i="21"/>
  <c r="G13" i="5" s="1"/>
  <c r="B6" i="21"/>
  <c r="E13" i="5" s="1"/>
  <c r="E6" i="21" l="1"/>
  <c r="H13" i="5" s="1"/>
  <c r="C6" i="21" l="1"/>
  <c r="F13" i="5" s="1"/>
  <c r="A20" i="19"/>
  <c r="A15" i="19"/>
  <c r="A14" i="19"/>
  <c r="A17" i="19"/>
  <c r="E6" i="19" s="1"/>
  <c r="C5" i="5"/>
  <c r="C6" i="1"/>
  <c r="D12" i="5"/>
  <c r="D25" i="5" s="1"/>
  <c r="D6" i="19"/>
  <c r="C6" i="19" s="1"/>
  <c r="A10" i="19"/>
  <c r="A11" i="19"/>
  <c r="A12" i="19"/>
  <c r="A13" i="19"/>
  <c r="A16" i="19"/>
  <c r="A18" i="19"/>
  <c r="A19" i="19"/>
  <c r="A21" i="19"/>
  <c r="A22" i="19"/>
  <c r="A23" i="19"/>
  <c r="A6" i="18"/>
  <c r="D11" i="5"/>
  <c r="B6" i="18"/>
  <c r="E11" i="5"/>
  <c r="E25" i="5"/>
  <c r="D6" i="18"/>
  <c r="G11" i="5"/>
  <c r="A10" i="18"/>
  <c r="A11" i="18"/>
  <c r="A12" i="18"/>
  <c r="A13" i="18"/>
  <c r="A14" i="18"/>
  <c r="A15" i="18"/>
  <c r="C3" i="5"/>
  <c r="C4" i="5"/>
  <c r="D3" i="2"/>
  <c r="D4" i="2"/>
  <c r="E6" i="18"/>
  <c r="H11" i="5"/>
  <c r="C6" i="18"/>
  <c r="F11" i="5"/>
  <c r="G12" i="5" l="1"/>
  <c r="G25" i="5" s="1"/>
  <c r="F12" i="5"/>
  <c r="F25" i="5" s="1"/>
  <c r="H12" i="5"/>
  <c r="H25" i="5" s="1"/>
  <c r="E27" i="5" l="1"/>
  <c r="E28"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Tsubaki Yukino</author>
  </authors>
  <commentList>
    <comment ref="F8" authorId="0">
      <text>
        <r>
          <rPr>
            <b/>
            <sz val="8"/>
            <color indexed="8"/>
            <rFont val="Times New Roman"/>
            <family val="1"/>
          </rPr>
          <t xml:space="preserve">Pass
Fail
Untested
N/A
</t>
        </r>
      </text>
    </comment>
    <comment ref="B13" authorId="1">
      <text>
        <r>
          <rPr>
            <b/>
            <sz val="9"/>
            <color indexed="81"/>
            <rFont val="Tahoma"/>
            <family val="2"/>
          </rPr>
          <t>Tsubaki Yukino:</t>
        </r>
        <r>
          <rPr>
            <sz val="9"/>
            <color indexed="81"/>
            <rFont val="Tahoma"/>
            <family val="2"/>
          </rPr>
          <t xml:space="preserve">
Miêu tả case rõ hơn: When user click Search with blank textbox, When user click Search with max length characer v.v...</t>
        </r>
      </text>
    </comment>
  </commentList>
</comments>
</file>

<file path=xl/comments3.xml><?xml version="1.0" encoding="utf-8"?>
<comments xmlns="http://schemas.openxmlformats.org/spreadsheetml/2006/main">
  <authors>
    <author>Author</author>
    <author>Tsubaki Yukino</author>
  </authors>
  <commentList>
    <comment ref="F8" authorId="0">
      <text>
        <r>
          <rPr>
            <b/>
            <sz val="8"/>
            <color indexed="8"/>
            <rFont val="Times New Roman"/>
            <family val="1"/>
          </rPr>
          <t xml:space="preserve">Pass
Fail
Untested
N/A
</t>
        </r>
      </text>
    </comment>
    <comment ref="B10" authorId="1">
      <text>
        <r>
          <rPr>
            <b/>
            <sz val="9"/>
            <color indexed="81"/>
            <rFont val="Tahoma"/>
            <family val="2"/>
          </rPr>
          <t xml:space="preserve">Tsubaki Yukino:
Chia thêm case nữa </t>
        </r>
        <r>
          <rPr>
            <sz val="9"/>
            <color indexed="81"/>
            <rFont val="Tahoma"/>
            <family val="2"/>
          </rPr>
          <t>t</t>
        </r>
        <r>
          <rPr>
            <sz val="9"/>
            <color indexed="81"/>
            <rFont val="Tahoma"/>
            <family val="2"/>
          </rPr>
          <t>ìm kiếm bằng tên địa điểm, tên bạn bè, tên activities v.v...</t>
        </r>
      </text>
    </comment>
    <comment ref="B11" authorId="1">
      <text>
        <r>
          <rPr>
            <b/>
            <sz val="9"/>
            <color indexed="81"/>
            <rFont val="Tahoma"/>
            <family val="2"/>
          </rPr>
          <t>Tsubaki Yukino:</t>
        </r>
        <r>
          <rPr>
            <sz val="9"/>
            <color indexed="81"/>
            <rFont val="Tahoma"/>
            <family val="2"/>
          </rPr>
          <t xml:space="preserve">
Sửa lại ghi rõ screen resolution</t>
        </r>
      </text>
    </comment>
  </commentList>
</comments>
</file>

<file path=xl/comments4.xml><?xml version="1.0" encoding="utf-8"?>
<comments xmlns="http://schemas.openxmlformats.org/spreadsheetml/2006/main">
  <authors>
    <author>Author</author>
    <author>Tsubaki Yukino</author>
  </authors>
  <commentList>
    <comment ref="F8" authorId="0">
      <text>
        <r>
          <rPr>
            <b/>
            <sz val="8"/>
            <color indexed="8"/>
            <rFont val="Times New Roman"/>
            <family val="1"/>
          </rPr>
          <t xml:space="preserve">Pass
Fail
Untested
N/A
</t>
        </r>
      </text>
    </comment>
    <comment ref="B12" authorId="1">
      <text>
        <r>
          <rPr>
            <b/>
            <sz val="9"/>
            <color indexed="81"/>
            <rFont val="Tahoma"/>
            <charset val="1"/>
          </rPr>
          <t>Tsubaki Yukino:</t>
        </r>
        <r>
          <rPr>
            <sz val="9"/>
            <color indexed="81"/>
            <rFont val="Tahoma"/>
            <charset val="1"/>
          </rPr>
          <t xml:space="preserve">
Chi tiết hơn: thể hiện điều kiện check ở case này là gì, trường hợp check v.v..</t>
        </r>
      </text>
    </comment>
  </commentList>
</comments>
</file>

<file path=xl/sharedStrings.xml><?xml version="1.0" encoding="utf-8"?>
<sst xmlns="http://schemas.openxmlformats.org/spreadsheetml/2006/main" count="445" uniqueCount="286">
  <si>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</si>
  <si>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</si>
  <si>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</si>
  <si>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</si>
  <si>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</si>
  <si>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</si>
  <si>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</si>
  <si>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</si>
  <si>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</si>
  <si>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</si>
  <si>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</si>
  <si>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</si>
  <si>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</si>
  <si>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</si>
  <si>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</si>
  <si>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</si>
  <si>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</si>
  <si>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</si>
  <si>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</si>
  <si>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</si>
  <si>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</si>
  <si>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</si>
  <si>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</si>
  <si>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</si>
  <si>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</si>
  <si>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</si>
  <si>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</si>
  <si>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</si>
  <si>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</si>
  <si>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</si>
  <si>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</si>
  <si>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</si>
  <si>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</si>
  <si>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</si>
  <si>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</si>
  <si>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</si>
  <si>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</si>
  <si>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</si>
  <si>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</si>
  <si>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</si>
  <si>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</si>
  <si>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</si>
  <si>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</si>
  <si>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</si>
  <si>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</si>
  <si>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</si>
  <si>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1.0</t>
  </si>
  <si>
    <t>A</t>
  </si>
  <si>
    <t>Back to Test Report</t>
  </si>
  <si>
    <t>This test cases wrere created to test Common module.</t>
  </si>
  <si>
    <t>Common Module</t>
  </si>
  <si>
    <t>HieuTMSE02778</t>
  </si>
  <si>
    <t>Search</t>
  </si>
  <si>
    <t xml:space="preserve">When user search </t>
  </si>
  <si>
    <t>When user search a blank</t>
  </si>
  <si>
    <t>1.Homepage is displayed 
2. "" is displayed in search text box
3. Search Result page is displayed</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</si>
  <si>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</si>
  <si>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</si>
  <si>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</si>
  <si>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</si>
  <si>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</si>
  <si>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</si>
  <si>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</si>
  <si>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</si>
  <si>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</si>
  <si>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</si>
  <si>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</si>
  <si>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</si>
  <si>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Test avatar menu</t>
  </si>
  <si>
    <t>1. Click Avatar button in Header</t>
  </si>
  <si>
    <t>Test Timeline view in 1366x768 screen</t>
  </si>
  <si>
    <t>1. Click View Profile in header</t>
  </si>
  <si>
    <t>1. Profile is displayed include:
- Header
- Cover image
- Avatar image
- Place button
- Photo button
- Friend button
- My Friends button
- Friend panel
- View All button
- Post thumbnails</t>
  </si>
  <si>
    <t>Homepage 1</t>
  </si>
  <si>
    <t>Test Timeline view in 1024x768 screen</t>
  </si>
  <si>
    <t>1. Profile is displayed include:
- Header
- Cover image
- Avatar image
- Place button
- Photo button
- Friend button
- My Friends button
- Friend panel
- View All button
- Place thumbnails</t>
  </si>
  <si>
    <t>Test other users' Timeline view</t>
  </si>
  <si>
    <t>1. Click another user name</t>
  </si>
  <si>
    <t>1. Profile is displayed include:
- Header
- Cover image
- Avatar image
- Add Friend button
- Post thumbnails</t>
  </si>
  <si>
    <t>Test friend's Timeline view</t>
  </si>
  <si>
    <t>1. Click a friend user name</t>
  </si>
  <si>
    <t>1. Profile is displayed include:
- Header
- Cover image
- Avatar image
- Place button
- Photo button
- Friend button
- Unfriend button
- Post thumbnails</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</si>
  <si>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</si>
  <si>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</si>
  <si>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</si>
  <si>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</si>
  <si>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</si>
  <si>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</si>
  <si>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</si>
  <si>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</si>
  <si>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</si>
  <si>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</si>
  <si>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</si>
  <si>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</si>
  <si>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</si>
  <si>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</si>
  <si>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</si>
  <si>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
2. Input "Dandelion" into search text box
3. Click Search or press Enter
4. Click hyperlink creator</t>
  </si>
  <si>
    <t>1.Homepage is displayed 
2. "Dandelion" is displayed in search text box
3. Search Result page is displayed
4. Profile public page is displayed</t>
  </si>
  <si>
    <t>When user search a project</t>
  </si>
  <si>
    <t>When user search a creator</t>
  </si>
  <si>
    <t>1.Homepage is displayed 
2. "Dandelion" is displayed in search text box
3. Search Result page is displayed
4. Project detail page is displayed</t>
  </si>
  <si>
    <t>1. Go to dandelion.com
2. Input "Dandelion" into search text box
3. Click Search or press Enter
4. Click hyperlink name project or image project</t>
  </si>
  <si>
    <t>1. Go to dandelion.com</t>
  </si>
  <si>
    <t>1. Homepage is displayed 
2. "Dandelion" is displayed in search text box
3. Search Result page is displayed</t>
  </si>
  <si>
    <t>1. Homepage is displayed includes:
- Header
- Slider
- Category
- Popular
- Top funds
- Footer</t>
  </si>
  <si>
    <t>1. User menu is displayed include:
- Message menu item
- Profile public menu item
- Backed projects menu item
- Created projects menu item
- Starred projects menu item
- Account menu item
- Edit profile menu item
- Logout menu item</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</si>
  <si>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</si>
  <si>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</si>
  <si>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</si>
  <si>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</si>
  <si>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</si>
  <si>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</si>
  <si>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</si>
  <si>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</si>
  <si>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</si>
  <si>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</si>
  <si>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</si>
  <si>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</si>
  <si>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</si>
  <si>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</si>
  <si>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</si>
  <si>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</si>
  <si>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</si>
  <si>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</si>
  <si>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</si>
  <si>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Check user login when user do not input Email and password Check "Login" button</t>
  </si>
  <si>
    <t>[Account Management Module-]</t>
  </si>
  <si>
    <t>Check user login when user input correct Email and password</t>
  </si>
  <si>
    <t>Check user login when user only input Email</t>
  </si>
  <si>
    <t>Check user login when user only input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</si>
  <si>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</si>
  <si>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</si>
  <si>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</si>
  <si>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</si>
  <si>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</si>
  <si>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</si>
  <si>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</si>
  <si>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</si>
  <si>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</si>
  <si>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</si>
  <si>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</si>
  <si>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</si>
  <si>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</si>
  <si>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</si>
  <si>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Check user register when user input invalid email to "Email" field and leave empty password field</t>
  </si>
  <si>
    <t>[Account Management Module-15]</t>
  </si>
  <si>
    <t>Check user register when user input invalid email to "Email" field and invalid password</t>
  </si>
  <si>
    <t>Check user register when user enter a string smaller than 5 characters on "Password" field</t>
  </si>
  <si>
    <t>Check user register when user enter a string longer than 50 characters on "Password" field</t>
  </si>
  <si>
    <t>Check user register when user enter a not match string with Password on "Confirm Password" field</t>
  </si>
  <si>
    <t>Check user register when enter max length of Email</t>
  </si>
  <si>
    <t>Check user register when user input email which was registered</t>
  </si>
  <si>
    <t>Check user register when user do not enter any fields of register form and click Register button</t>
  </si>
  <si>
    <t>Check user register when user input correct information</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</si>
  <si>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</si>
  <si>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</si>
  <si>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</si>
  <si>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</si>
  <si>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</si>
  <si>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</si>
  <si>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</si>
  <si>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</si>
  <si>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</si>
  <si>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</si>
  <si>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</si>
  <si>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</si>
  <si>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</si>
  <si>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more than 100 characters to "Email" field</t>
  </si>
  <si>
    <t>Check user forgot password when user input invalid email</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</si>
  <si>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</si>
  <si>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</si>
  <si>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</si>
  <si>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</si>
  <si>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</si>
  <si>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1.The Home page is displayed
2.The Login page is displayed
3. Display error message 
"Email is required"
"Password is required"</t>
  </si>
  <si>
    <t>1. Enter the website: http://www.dandelion.com
2. Click Login button on Home page
3. Input 
+ Email: chinhvcse02585@fpt.edu.vn
+ Password 123456789
4. Click "Login" button</t>
  </si>
  <si>
    <t>1. The Homepage is displayed
2. The Login page is displayed
4. Logged in successfully</t>
  </si>
  <si>
    <t>1. The Home page is displayed 
2. The Login page is displayed
4. Display error message "Password is required"</t>
  </si>
  <si>
    <t>1. Enter the website: http://www.dandelion.com
2. Click Login button on Home page
3. Input 
+ Email: chinhvcse02585@fpt.edu.vn
4. Click "Login" button</t>
  </si>
  <si>
    <t>1. Enter the website: http://www.dandelion.com
2. Click Login button on Home page
3. Input 
+ Password: 123456789
4. Click "Login" button</t>
  </si>
  <si>
    <t>1. Enter the website: http://www.dandelion.com
2. Click Login button on Home page
3. Input 
+ Email: chinhvcse02585@fpt.edu.vn
+ Password: adfghjk
4. Click "Login" button</t>
  </si>
  <si>
    <t>1. The Homepage is displayed
2. The Login page is displayed
4. Display error message
"Email or Password is incorrect"</t>
  </si>
  <si>
    <t>1. The Home page is displayed
2. The Login page is displayed
4. Display error message "Email is required"</t>
  </si>
  <si>
    <t xml:space="preserve">1. The Home page is displayed 
2. The Login page is displayed and "Login" form located in the login page with the following information:
- Login with Facebook button
- Email Address field
- Password field
- Remember me checkbox
- Login button
- Forgot your password hyperlink
- Sign up hyperlink
</t>
  </si>
  <si>
    <t>1. Enter the website: http://www.dandelion.com
2. Click Login button on Home page
3. Input 
+ Email: chinhvcse02585
+ Password: 123456789
4. Click "Login" button</t>
  </si>
  <si>
    <t>1. Enter the website: http://www.dandelion.com
2. Click Login button on Home page
3. Input 
+ Email: chinhvcse02585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</si>
  <si>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</si>
  <si>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</si>
  <si>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</si>
  <si>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The Homepage is displayed
2. The Login page is displayed
6. Login is succesfully</t>
  </si>
  <si>
    <t>1. Login the system with Member role.
2. Click Avatar button in Header</t>
  </si>
  <si>
    <t>1. The Hompage is displayed
2. Menu is displayed:
- Message menu item
- Profile public menu item
- Backed projects menu item
- Created projects menu item
- Starred projects menu item
- Account menu item
- Edit profile menu item
- Logout menu item</t>
  </si>
  <si>
    <t>1. Login the system with Member role.
2. Click Avatar button in Header
3. Click "Logout" link</t>
  </si>
  <si>
    <t>1. The Homepage is displayed
3. Logout user and redirect to Homepage</t>
  </si>
  <si>
    <t>1. Enter the website: http://www.dandelion.com
2. Click on Register button on Home page</t>
  </si>
  <si>
    <t xml:space="preserve">1. The Homepage is displayed
2. The Register page is displayed and "Register" form located in the login page with the following information:
+ Login with facebook button
+ Full Name field
+ Username field
+ Email field
+ Re-enter email field
+ Password field
+ Re-enter password field
+ Sign up button
+ Log in hyperlink
</t>
  </si>
  <si>
    <t>1. Enter the website: http://www.dandelion.com
2. Click on Register button on Home page
3. Input: chinhvcse02585
4. Click "Register" button</t>
  </si>
  <si>
    <t>1.The Homepage is displayed 
2.The Register page is displayed 
4. Display "Please enter a valid email address" message</t>
  </si>
  <si>
    <t>1.The Homepage is displayed 
2.The Register page is displayed 
4. Display "Please enter a valid email address", "Please enter a valid password" message</t>
  </si>
  <si>
    <t>1. Enter the website: http://www.dandelion.com
2. Click on Register button on Home page
3. Input
+ Pass: "123"
4. Click "Register" button</t>
  </si>
  <si>
    <t>1.The Homepage is displayed 
2.The Register page is displayed 
4. Display "Must be between 5~50 characters" message</t>
  </si>
  <si>
    <t>1. Enter the website: http://www.dandelion.com
2. Click on Register button on Home page
3. Input
+ Pass: "01234567890123456789012345678901234567890123456789"
4. Click "Register" button</t>
  </si>
  <si>
    <t>1. Enter the website: http://www.dandelion.com
2. Click on Register button on Home page
3. Input: thuylm
+ Email: "chinhvc"
+ Pass: "he&amp;^llo"
4. Click "Register" button</t>
  </si>
  <si>
    <t>1.The Homepage is displayed 
2.The Register page is displayed 
4. Display "Password must match" error message</t>
  </si>
  <si>
    <t>1. Enter the website: http://www.dandelion.com
2. Click on Register button on Home page
3. Input
+ Re-enter password: "abc123"</t>
  </si>
  <si>
    <t xml:space="preserve">1. Enter the website: http://www.dandelion.com
2. Click on Register button on Home page
3. Input
+ Password: "1234567"
+ Re-enter password: "12345"
4. Click "Register" button
</t>
  </si>
  <si>
    <t>1.The Homepage is displayed 
2.The Register page is displayed 
3. "abc123" is encoded "••••••"</t>
  </si>
  <si>
    <t>1. Enter the website: http://www.dandelion.com
2. Click on Register button on Home page
3. Input email with length more than 100 characters 
4. Click "Register" button</t>
  </si>
  <si>
    <t xml:space="preserve">1.The Homepage is displayed 
2.The Register page is displayed 
4. Display error message
</t>
  </si>
  <si>
    <t>1. Enter the website: http://www.dandelion.com
2. Click on Register button on Home page
3. Input: 
+ Email: "chinhvcse02585@fpt.edul.com"
4. Click "Register" button</t>
  </si>
  <si>
    <t>1.The Homepage is displayed 
2.The Register page is displayed 
4. Display error message</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</si>
  <si>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</si>
  <si>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</si>
  <si>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4. Click "Register" button</t>
  </si>
  <si>
    <t>1.The Homepage is displayed 
2.The Register page is displayed 
4. Display error message beside empty fields</t>
  </si>
  <si>
    <t>1. Enter the website: http://www.dandelion.com
2. Click on Register button on Home page
3. Input inforamation
4. Click "Register" button</t>
  </si>
  <si>
    <t>1. Enter the website: http://www.dandelion.com
2. Click on Register button on Home page
3. Input correct  inforamation
4. Click "Register" button</t>
  </si>
  <si>
    <t>1.The Homepage is displayed 
2.The Register page is displayed 
4. Display successfully message</t>
  </si>
  <si>
    <t>Check user register when user input  information to fields exception "Full Name" field</t>
  </si>
  <si>
    <t>1.The Homepage is displayed 
2. Display "Register" page
4. Display error message below "Full Name"</t>
  </si>
  <si>
    <t>Check user register when user enter a not match string with Email on "Re-enter Email" field</t>
  </si>
  <si>
    <t xml:space="preserve">1. Enter the website: http://www.dandelion.com
2. Click on Register button on Home page
3. Input
+ Email: "email@gmail.com"
+ Re-enter email: "email"
4. Click "Register" button
</t>
  </si>
  <si>
    <t>1.The Homepage is displayed 
2.The Register page is displayed 
4. Display "Email must match" error message</t>
  </si>
  <si>
    <t>1. Login the system with Member role
2. Click Avatar button in Header
3. Click "Edit Profile"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</si>
  <si>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Nickname textbox
- Email textbox
- Avatar image
- Gender list select
- DoB date
- Address textbox
- Phone number textbox
- Introduce textarea
- Website textarea</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</si>
  <si>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</si>
  <si>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</si>
  <si>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</si>
  <si>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</si>
  <si>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</si>
  <si>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</si>
  <si>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</si>
  <si>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</si>
  <si>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</si>
  <si>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</si>
  <si>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</si>
  <si>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</si>
  <si>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</si>
  <si>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smaller than 5 characters on "Password" field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</si>
  <si>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</si>
  <si>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</si>
  <si>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The Homepage is displayed
3. The Account page is displayed
4. Display textbox with the folowing:
- New password
- Confirm password
6. Display "Must be between 5~50 characters" message</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</si>
  <si>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</si>
  <si>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</si>
  <si>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</si>
  <si>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The Homepage is displayed
3. The Account page is displayed
4. Display textbox with the folowing:
- New password
- Confirm password
6. Display "Password must match" error message</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</si>
  <si>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</si>
  <si>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</si>
  <si>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</si>
  <si>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</si>
  <si>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</si>
  <si>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</si>
  <si>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Check length of "Full Name" field</t>
  </si>
  <si>
    <t>1. Login the system with Member role
2. Click Avatar button in Header
3. Click "Edit profile" button
4. Click "Account" link</t>
  </si>
  <si>
    <t>1. Login the system with Member role
2. Click Avatar button in Header
3. Click "Edit profile" button
4. Input more than 100 characters</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</si>
  <si>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</si>
  <si>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</si>
  <si>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</si>
  <si>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</si>
  <si>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</si>
  <si>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</si>
  <si>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1. The Homepage is displayed
3. The Account page is displayed
4. Display textbox with the folowing:
- New password
- Confirm password
6. Display error message</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</si>
  <si>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</si>
  <si>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</si>
  <si>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</si>
  <si>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</si>
  <si>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</si>
  <si>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</si>
  <si>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</si>
  <si>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</si>
  <si>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</si>
  <si>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1. The Homepage is displayed
2. The Login page is displayed
3. Display "Forgot password" page with information following list :
- "Email" textbox
- "Sent" button</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</si>
  <si>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</si>
  <si>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</si>
  <si>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</si>
  <si>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The Homepage is displayed
2. The Login page is displayed
3. Display "Forgot password" page
4. Display error message</t>
  </si>
  <si>
    <t xml:space="preserve">1. The Homepage is displayed
2. The Login page is displayed
3. Display "Forgot password" page
5. Display error message
</t>
  </si>
  <si>
    <t>1. Enter the website: http://www.dandelion.com
2. Click on "Login" button on Homepage
3. Click on "Forgot password" link
4. Input more than 100 characters
5. Click "Sent" button</t>
  </si>
  <si>
    <t>1. Enter the website: http://www.dandelion.com
2. Click on "Login" button on Homepage
3. Click on "Forgot password" link
4. Input " "
5. Click "Sent" button</t>
  </si>
  <si>
    <t>1. The Homepage is displayed
2. The Login page is displayed
3. Display "Forgot password" page
5. Display error message</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</si>
  <si>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</si>
  <si>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</si>
  <si>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The Homepage is displayed
2. The Login page is displayed
3. Display "Forgot password" page
5. "New password" is sent to email</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</si>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</sst>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3">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9"/>
      <color indexed="81"/>
      <name val="Tahoma"/>
      <family val="2"/>
    </font>
    <font>
      <b/>
      <sz val="9"/>
      <color indexed="81"/>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9"/>
      <color indexed="81"/>
      <name val="Tahoma"/>
      <charset val="1"/>
    </font>
    <font>
      <sz val="9"/>
      <color indexed="81"/>
      <name val="Tahoma"/>
      <charset val="1"/>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64"/>
      </patternFill>
    </fill>
    <fill>
      <patternFill patternType="solid">
        <fgColor theme="0"/>
        <bgColor indexed="41"/>
      </patternFill>
    </fill>
  </fills>
  <borders count="3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s>
  <cellStyleXfs count="7">
    <xf numFmtId="0" fontId="0" fillId="0" borderId="0"/>
    <xf numFmtId="0" fontId="15" fillId="0" borderId="0" applyNumberFormat="0" applyFill="0" applyBorder="0" applyAlignment="0" applyProtection="0"/>
    <xf numFmtId="0" fontId="22" fillId="0" borderId="0"/>
    <xf numFmtId="0" fontId="27" fillId="0" borderId="0"/>
    <xf numFmtId="0" fontId="21" fillId="0" borderId="0"/>
    <xf numFmtId="0" fontId="21" fillId="0" borderId="0"/>
    <xf numFmtId="0" fontId="1" fillId="0" borderId="0"/>
  </cellStyleXfs>
  <cellXfs count="187">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7" fillId="0" borderId="0" xfId="0" applyFont="1" applyBorder="1" applyAlignment="1">
      <alignment horizontal="left"/>
    </xf>
    <xf numFmtId="0" fontId="2" fillId="0" borderId="0" xfId="0" applyFont="1" applyBorder="1" applyAlignment="1"/>
    <xf numFmtId="0" fontId="7"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49" fontId="2" fillId="0" borderId="7" xfId="0" applyNumberFormat="1" applyFont="1" applyBorder="1" applyAlignment="1">
      <alignment vertical="top"/>
    </xf>
    <xf numFmtId="0" fontId="2" fillId="0" borderId="7" xfId="0" applyFont="1" applyBorder="1" applyAlignment="1">
      <alignment vertical="top"/>
    </xf>
    <xf numFmtId="15" fontId="2" fillId="0" borderId="7" xfId="0" applyNumberFormat="1" applyFont="1" applyBorder="1" applyAlignment="1">
      <alignment vertical="top"/>
    </xf>
    <xf numFmtId="0" fontId="7" fillId="0" borderId="8" xfId="0" applyFont="1" applyBorder="1" applyAlignment="1">
      <alignment vertical="top" wrapText="1"/>
    </xf>
    <xf numFmtId="164" fontId="2" fillId="0" borderId="9" xfId="0" applyNumberFormat="1" applyFont="1" applyBorder="1" applyAlignment="1">
      <alignment vertical="top"/>
    </xf>
    <xf numFmtId="0" fontId="2" fillId="0" borderId="8"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0" fontId="13" fillId="2" borderId="13" xfId="5" applyFont="1" applyFill="1" applyBorder="1" applyAlignment="1">
      <alignment horizontal="left" wrapText="1"/>
    </xf>
    <xf numFmtId="0" fontId="13" fillId="2" borderId="14" xfId="5" applyFont="1" applyFill="1" applyBorder="1" applyAlignment="1">
      <alignment horizontal="left" wrapText="1"/>
    </xf>
    <xf numFmtId="0" fontId="17" fillId="2" borderId="0" xfId="0" applyFont="1" applyFill="1" applyBorder="1" applyAlignment="1">
      <alignment horizontal="center" wrapText="1"/>
    </xf>
    <xf numFmtId="0" fontId="8" fillId="3" borderId="2" xfId="5" applyFont="1" applyFill="1" applyBorder="1" applyAlignment="1">
      <alignment horizontal="center" vertical="center" wrapText="1"/>
    </xf>
    <xf numFmtId="0" fontId="8" fillId="3" borderId="15" xfId="5" applyFont="1" applyFill="1" applyBorder="1" applyAlignment="1">
      <alignment horizontal="center" vertical="center" wrapText="1"/>
    </xf>
    <xf numFmtId="0" fontId="12" fillId="2" borderId="0" xfId="5" applyFont="1" applyFill="1" applyBorder="1" applyAlignment="1">
      <alignment horizontal="center" vertical="center" wrapText="1"/>
    </xf>
    <xf numFmtId="0" fontId="13" fillId="4" borderId="1" xfId="5" applyFont="1" applyFill="1" applyBorder="1" applyAlignment="1">
      <alignment horizontal="left" vertical="center"/>
    </xf>
    <xf numFmtId="0" fontId="13" fillId="4" borderId="16" xfId="5" applyFont="1" applyFill="1" applyBorder="1" applyAlignment="1">
      <alignment horizontal="left" vertical="center"/>
    </xf>
    <xf numFmtId="0" fontId="13" fillId="4" borderId="3" xfId="5" applyFont="1" applyFill="1" applyBorder="1" applyAlignment="1">
      <alignment horizontal="left" vertical="center"/>
    </xf>
    <xf numFmtId="0" fontId="12" fillId="2" borderId="0" xfId="5" applyFont="1" applyFill="1" applyBorder="1" applyAlignment="1">
      <alignment horizontal="left" vertical="center"/>
    </xf>
    <xf numFmtId="0" fontId="2" fillId="2" borderId="2" xfId="5" applyFont="1" applyFill="1" applyBorder="1" applyAlignment="1">
      <alignment vertical="top" wrapText="1"/>
    </xf>
    <xf numFmtId="0" fontId="13" fillId="2" borderId="0" xfId="4" applyFont="1" applyFill="1" applyBorder="1"/>
    <xf numFmtId="0" fontId="2" fillId="2" borderId="0" xfId="4" applyFont="1" applyFill="1" applyBorder="1"/>
    <xf numFmtId="164" fontId="2" fillId="2" borderId="0" xfId="4"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4" applyFont="1" applyFill="1" applyBorder="1"/>
    <xf numFmtId="0" fontId="2" fillId="2" borderId="0" xfId="0" applyFont="1" applyFill="1" applyBorder="1"/>
    <xf numFmtId="0" fontId="2" fillId="2" borderId="17" xfId="0" applyFont="1" applyFill="1" applyBorder="1" applyAlignment="1"/>
    <xf numFmtId="0" fontId="2" fillId="2" borderId="17" xfId="0" applyFont="1" applyFill="1" applyBorder="1"/>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14" fontId="7" fillId="0" borderId="3" xfId="0" applyNumberFormat="1" applyFont="1" applyBorder="1" applyAlignment="1">
      <alignment horizontal="left" indent="1"/>
    </xf>
    <xf numFmtId="14" fontId="7" fillId="0" borderId="9" xfId="0" applyNumberFormat="1" applyFont="1" applyBorder="1" applyAlignment="1">
      <alignment horizontal="center" vertical="center" wrapText="1"/>
    </xf>
    <xf numFmtId="49"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2" fillId="6" borderId="2" xfId="5" applyFont="1" applyFill="1" applyBorder="1" applyAlignment="1">
      <alignment vertical="top" wrapText="1"/>
    </xf>
    <xf numFmtId="0" fontId="17" fillId="2" borderId="18" xfId="2" applyFont="1" applyFill="1" applyBorder="1" applyAlignment="1">
      <alignment wrapText="1"/>
    </xf>
    <xf numFmtId="0" fontId="2" fillId="2" borderId="18" xfId="2" applyFont="1" applyFill="1" applyBorder="1" applyAlignment="1">
      <alignment wrapText="1"/>
    </xf>
    <xf numFmtId="0" fontId="13" fillId="2" borderId="0" xfId="2" applyFont="1" applyFill="1" applyAlignment="1" applyProtection="1">
      <alignment wrapText="1"/>
    </xf>
    <xf numFmtId="0" fontId="2" fillId="2" borderId="0" xfId="2" applyFont="1" applyFill="1" applyAlignment="1">
      <alignment wrapText="1"/>
    </xf>
    <xf numFmtId="0" fontId="16" fillId="2" borderId="0" xfId="2" applyFont="1" applyFill="1" applyAlignment="1">
      <alignment wrapText="1"/>
    </xf>
    <xf numFmtId="0" fontId="17" fillId="2" borderId="0" xfId="2" applyFont="1" applyFill="1" applyAlignment="1"/>
    <xf numFmtId="0" fontId="2" fillId="2" borderId="0" xfId="2" applyFont="1" applyFill="1" applyAlignment="1" applyProtection="1">
      <alignment wrapText="1"/>
    </xf>
    <xf numFmtId="0" fontId="11" fillId="2" borderId="0" xfId="2" applyFont="1" applyFill="1" applyAlignment="1"/>
    <xf numFmtId="0" fontId="11" fillId="2" borderId="14" xfId="2" applyFont="1" applyFill="1" applyBorder="1" applyAlignment="1">
      <alignment horizontal="center" vertical="center"/>
    </xf>
    <xf numFmtId="0" fontId="11" fillId="2" borderId="2" xfId="2" applyFont="1" applyFill="1" applyBorder="1" applyAlignment="1">
      <alignment horizontal="center" vertical="center" wrapText="1"/>
    </xf>
    <xf numFmtId="0" fontId="11" fillId="2" borderId="1" xfId="2" applyFont="1" applyFill="1" applyBorder="1" applyAlignment="1">
      <alignment horizontal="center" vertical="center" wrapText="1"/>
    </xf>
    <xf numFmtId="0" fontId="2" fillId="2" borderId="0" xfId="2" applyFont="1" applyFill="1" applyBorder="1" applyAlignment="1">
      <alignment horizontal="center" wrapText="1"/>
    </xf>
    <xf numFmtId="0" fontId="16" fillId="2" borderId="0" xfId="2" applyFont="1" applyFill="1" applyBorder="1" applyAlignment="1">
      <alignment horizontal="center" wrapText="1"/>
    </xf>
    <xf numFmtId="0" fontId="17" fillId="2" borderId="19" xfId="2" applyFont="1" applyFill="1" applyBorder="1" applyAlignment="1">
      <alignment horizontal="center" vertical="center"/>
    </xf>
    <xf numFmtId="0" fontId="17" fillId="2" borderId="20" xfId="2" applyFont="1" applyFill="1" applyBorder="1" applyAlignment="1">
      <alignment horizontal="center" vertical="center"/>
    </xf>
    <xf numFmtId="0" fontId="17" fillId="2" borderId="21" xfId="2" applyFont="1" applyFill="1" applyBorder="1" applyAlignment="1">
      <alignment horizontal="center" vertical="center"/>
    </xf>
    <xf numFmtId="0" fontId="17" fillId="2" borderId="0" xfId="2" applyFont="1" applyFill="1" applyBorder="1" applyAlignment="1">
      <alignment horizontal="center" wrapText="1"/>
    </xf>
    <xf numFmtId="0" fontId="16" fillId="2" borderId="0" xfId="2" applyFont="1" applyFill="1" applyBorder="1" applyAlignment="1">
      <alignment vertical="top" wrapText="1"/>
    </xf>
    <xf numFmtId="0" fontId="2" fillId="2" borderId="0" xfId="2" applyFont="1" applyFill="1"/>
    <xf numFmtId="0" fontId="2" fillId="6" borderId="2" xfId="2" applyFont="1" applyFill="1" applyBorder="1" applyAlignment="1">
      <alignment vertical="top" wrapText="1"/>
    </xf>
    <xf numFmtId="0" fontId="16" fillId="6" borderId="0" xfId="2" applyFont="1" applyFill="1"/>
    <xf numFmtId="0" fontId="2" fillId="2" borderId="0" xfId="2" applyFont="1" applyFill="1" applyAlignment="1"/>
    <xf numFmtId="0" fontId="23" fillId="2" borderId="18" xfId="1" applyFont="1" applyFill="1" applyBorder="1" applyAlignment="1"/>
    <xf numFmtId="14" fontId="6" fillId="2" borderId="3" xfId="0" applyNumberFormat="1" applyFont="1" applyFill="1" applyBorder="1" applyAlignment="1">
      <alignment horizontal="left"/>
    </xf>
    <xf numFmtId="0" fontId="2" fillId="6" borderId="15" xfId="5" applyFont="1" applyFill="1" applyBorder="1" applyAlignment="1">
      <alignment vertical="top" wrapText="1"/>
    </xf>
    <xf numFmtId="0" fontId="2" fillId="2" borderId="22" xfId="5" applyFont="1" applyFill="1" applyBorder="1" applyAlignment="1">
      <alignment vertical="top" wrapText="1"/>
    </xf>
    <xf numFmtId="0" fontId="2" fillId="6" borderId="22" xfId="5" applyFont="1" applyFill="1" applyBorder="1" applyAlignment="1">
      <alignment vertical="top" wrapText="1"/>
    </xf>
    <xf numFmtId="0" fontId="17" fillId="6" borderId="2" xfId="2" applyFont="1" applyFill="1" applyBorder="1" applyAlignment="1">
      <alignment horizontal="left" vertical="top" wrapText="1"/>
    </xf>
    <xf numFmtId="14" fontId="2" fillId="6" borderId="2" xfId="5" applyNumberFormat="1" applyFont="1" applyFill="1" applyBorder="1" applyAlignment="1">
      <alignment vertical="top" wrapText="1"/>
    </xf>
    <xf numFmtId="0" fontId="17" fillId="6" borderId="15" xfId="2" applyFont="1" applyFill="1" applyBorder="1" applyAlignment="1">
      <alignment horizontal="left" vertical="top" wrapText="1"/>
    </xf>
    <xf numFmtId="14" fontId="2" fillId="6" borderId="15" xfId="5" applyNumberFormat="1" applyFont="1" applyFill="1" applyBorder="1" applyAlignment="1">
      <alignment vertical="top" wrapText="1"/>
    </xf>
    <xf numFmtId="0" fontId="2" fillId="6" borderId="15" xfId="2" applyFont="1" applyFill="1" applyBorder="1" applyAlignment="1">
      <alignment vertical="top" wrapText="1"/>
    </xf>
    <xf numFmtId="0" fontId="17" fillId="6" borderId="22" xfId="2" applyFont="1" applyFill="1" applyBorder="1" applyAlignment="1">
      <alignment horizontal="left" vertical="top" wrapText="1"/>
    </xf>
    <xf numFmtId="14" fontId="2" fillId="6" borderId="22" xfId="5" applyNumberFormat="1" applyFont="1" applyFill="1" applyBorder="1" applyAlignment="1">
      <alignment vertical="top" wrapText="1"/>
    </xf>
    <xf numFmtId="0" fontId="2" fillId="6" borderId="22" xfId="2" applyFont="1" applyFill="1" applyBorder="1" applyAlignment="1">
      <alignment vertical="top" wrapText="1"/>
    </xf>
    <xf numFmtId="0" fontId="2" fillId="0" borderId="22" xfId="5" applyFont="1" applyFill="1" applyBorder="1" applyAlignment="1">
      <alignment horizontal="left" vertical="top" wrapText="1"/>
    </xf>
    <xf numFmtId="0" fontId="2" fillId="6" borderId="22" xfId="5" applyFont="1" applyFill="1" applyBorder="1" applyAlignment="1">
      <alignment horizontal="left" vertical="top" wrapText="1"/>
    </xf>
    <xf numFmtId="0" fontId="2" fillId="0" borderId="22" xfId="5" applyFont="1" applyFill="1" applyBorder="1" applyAlignment="1">
      <alignment horizontal="left" vertical="center" wrapText="1"/>
    </xf>
    <xf numFmtId="0" fontId="2" fillId="7" borderId="22" xfId="0" applyFont="1" applyFill="1" applyBorder="1"/>
    <xf numFmtId="0" fontId="2" fillId="7" borderId="23" xfId="0" applyFont="1" applyFill="1" applyBorder="1"/>
    <xf numFmtId="0" fontId="26" fillId="2" borderId="18" xfId="1" applyFont="1" applyFill="1" applyBorder="1" applyAlignment="1"/>
    <xf numFmtId="0" fontId="2" fillId="7" borderId="22" xfId="0" applyFont="1" applyFill="1" applyBorder="1" applyAlignment="1">
      <alignment vertical="top"/>
    </xf>
    <xf numFmtId="0" fontId="2" fillId="0" borderId="23" xfId="5" applyFont="1" applyFill="1" applyBorder="1" applyAlignment="1">
      <alignment horizontal="left" vertical="top" wrapText="1"/>
    </xf>
    <xf numFmtId="0" fontId="2" fillId="6" borderId="23" xfId="5" applyFont="1" applyFill="1" applyBorder="1" applyAlignment="1">
      <alignment vertical="top" wrapText="1"/>
    </xf>
    <xf numFmtId="0" fontId="2" fillId="7" borderId="23" xfId="0" applyFont="1" applyFill="1" applyBorder="1" applyAlignment="1">
      <alignment vertical="top"/>
    </xf>
    <xf numFmtId="0" fontId="2" fillId="6" borderId="2" xfId="5" applyFont="1" applyFill="1" applyBorder="1" applyAlignment="1">
      <alignment vertical="top" wrapText="1"/>
    </xf>
    <xf numFmtId="0" fontId="8" fillId="3" borderId="24" xfId="0" applyNumberFormat="1" applyFont="1" applyFill="1" applyBorder="1" applyAlignment="1">
      <alignment horizontal="center"/>
    </xf>
    <xf numFmtId="0" fontId="8" fillId="3" borderId="25" xfId="0" applyNumberFormat="1" applyFont="1" applyFill="1" applyBorder="1" applyAlignment="1">
      <alignment horizontal="center"/>
    </xf>
    <xf numFmtId="0" fontId="8" fillId="3" borderId="25" xfId="0" applyNumberFormat="1" applyFont="1" applyFill="1" applyBorder="1" applyAlignment="1">
      <alignment horizontal="center" wrapText="1"/>
    </xf>
    <xf numFmtId="0" fontId="8" fillId="3" borderId="26" xfId="0" applyNumberFormat="1" applyFont="1" applyFill="1" applyBorder="1" applyAlignment="1">
      <alignment horizontal="center"/>
    </xf>
    <xf numFmtId="0" fontId="8" fillId="3" borderId="27" xfId="0" applyNumberFormat="1" applyFont="1" applyFill="1" applyBorder="1" applyAlignment="1">
      <alignment horizontal="center" wrapText="1"/>
    </xf>
    <xf numFmtId="0" fontId="19" fillId="3" borderId="28" xfId="0" applyNumberFormat="1" applyFont="1" applyFill="1" applyBorder="1" applyAlignment="1">
      <alignment horizontal="center"/>
    </xf>
    <xf numFmtId="0" fontId="8" fillId="3" borderId="29" xfId="0" applyFont="1" applyFill="1" applyBorder="1"/>
    <xf numFmtId="0" fontId="19" fillId="3" borderId="29" xfId="0" applyFont="1" applyFill="1" applyBorder="1" applyAlignment="1">
      <alignment horizontal="center"/>
    </xf>
    <xf numFmtId="0" fontId="19" fillId="3" borderId="30" xfId="0" applyFont="1" applyFill="1" applyBorder="1" applyAlignment="1">
      <alignment horizontal="center"/>
    </xf>
    <xf numFmtId="0" fontId="2" fillId="2" borderId="22" xfId="0" applyNumberFormat="1" applyFont="1" applyFill="1" applyBorder="1" applyAlignment="1">
      <alignment horizontal="center"/>
    </xf>
    <xf numFmtId="0" fontId="15" fillId="0" borderId="22" xfId="1" applyBorder="1"/>
    <xf numFmtId="0" fontId="15" fillId="2" borderId="22" xfId="1" applyNumberFormat="1" applyFill="1" applyBorder="1" applyAlignment="1" applyProtection="1">
      <alignment horizontal="left" vertical="center"/>
    </xf>
    <xf numFmtId="0" fontId="15" fillId="2" borderId="22" xfId="1" applyFill="1" applyBorder="1" applyAlignment="1">
      <alignment horizontal="left" vertical="center"/>
    </xf>
    <xf numFmtId="0" fontId="15" fillId="2" borderId="22" xfId="1" applyFill="1" applyBorder="1"/>
    <xf numFmtId="1" fontId="8" fillId="5" borderId="31" xfId="0" applyNumberFormat="1" applyFont="1" applyFill="1" applyBorder="1" applyAlignment="1">
      <alignment horizontal="center" vertical="center"/>
    </xf>
    <xf numFmtId="0" fontId="8" fillId="5" borderId="25"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32" xfId="0" applyFont="1" applyFill="1" applyBorder="1" applyAlignment="1">
      <alignment horizontal="center" vertical="center"/>
    </xf>
    <xf numFmtId="0" fontId="0" fillId="0" borderId="22" xfId="0" applyBorder="1"/>
    <xf numFmtId="0" fontId="14" fillId="2" borderId="22" xfId="1" applyNumberFormat="1" applyFont="1" applyFill="1" applyBorder="1" applyAlignment="1" applyProtection="1">
      <alignment horizontal="left" vertical="center"/>
    </xf>
    <xf numFmtId="0" fontId="2" fillId="2" borderId="22" xfId="0" applyFont="1" applyFill="1" applyBorder="1" applyAlignment="1">
      <alignment horizontal="left" vertical="center"/>
    </xf>
    <xf numFmtId="0" fontId="2" fillId="2" borderId="22" xfId="0" applyFont="1" applyFill="1" applyBorder="1" applyAlignment="1">
      <alignment horizontal="center"/>
    </xf>
    <xf numFmtId="0" fontId="15" fillId="2" borderId="0" xfId="1" applyFill="1"/>
    <xf numFmtId="0" fontId="2" fillId="2" borderId="0" xfId="0" applyFont="1" applyFill="1" applyAlignment="1">
      <alignment horizontal="center" vertical="center"/>
    </xf>
    <xf numFmtId="0" fontId="2" fillId="2" borderId="0" xfId="2" applyFont="1" applyFill="1" applyBorder="1"/>
    <xf numFmtId="0" fontId="16" fillId="6" borderId="0" xfId="2" applyFont="1" applyFill="1" applyBorder="1"/>
    <xf numFmtId="0" fontId="28" fillId="2" borderId="0" xfId="2" applyFont="1" applyFill="1" applyBorder="1" applyAlignment="1"/>
    <xf numFmtId="0" fontId="28" fillId="2" borderId="0" xfId="2" applyFont="1" applyFill="1" applyBorder="1"/>
    <xf numFmtId="0" fontId="28" fillId="2" borderId="0" xfId="5" applyFont="1" applyFill="1" applyBorder="1" applyAlignment="1">
      <alignment vertical="top" wrapText="1"/>
    </xf>
    <xf numFmtId="0" fontId="28" fillId="6" borderId="0" xfId="5" applyFont="1" applyFill="1" applyBorder="1" applyAlignment="1">
      <alignment vertical="top" wrapText="1"/>
    </xf>
    <xf numFmtId="0" fontId="28" fillId="8" borderId="0" xfId="5" applyFont="1" applyFill="1" applyBorder="1" applyAlignment="1">
      <alignment horizontal="left" vertical="center"/>
    </xf>
    <xf numFmtId="14" fontId="28" fillId="6" borderId="0" xfId="5" applyNumberFormat="1" applyFont="1" applyFill="1" applyBorder="1" applyAlignment="1">
      <alignment vertical="top" wrapText="1"/>
    </xf>
    <xf numFmtId="0" fontId="28" fillId="6" borderId="0" xfId="2" applyFont="1" applyFill="1" applyBorder="1" applyAlignment="1">
      <alignment vertical="top" wrapText="1"/>
    </xf>
    <xf numFmtId="0" fontId="28" fillId="6" borderId="0" xfId="2" applyFont="1" applyFill="1" applyBorder="1"/>
    <xf numFmtId="0" fontId="29" fillId="0" borderId="0" xfId="5" applyFont="1" applyFill="1" applyBorder="1" applyAlignment="1">
      <alignment horizontal="left" vertical="center"/>
    </xf>
    <xf numFmtId="0" fontId="28" fillId="0" borderId="0" xfId="2" applyFont="1" applyFill="1" applyBorder="1" applyAlignment="1"/>
    <xf numFmtId="0" fontId="28" fillId="0" borderId="0" xfId="2" applyFont="1" applyFill="1" applyBorder="1"/>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6" fillId="2" borderId="2" xfId="0" applyFont="1" applyFill="1" applyBorder="1" applyAlignment="1">
      <alignment horizontal="left"/>
    </xf>
    <xf numFmtId="0" fontId="7" fillId="2" borderId="2" xfId="4" applyFont="1" applyFill="1" applyBorder="1" applyAlignment="1">
      <alignment vertical="top"/>
    </xf>
    <xf numFmtId="0" fontId="5" fillId="2" borderId="0" xfId="4" applyFont="1" applyFill="1" applyBorder="1" applyAlignment="1">
      <alignment horizontal="center"/>
    </xf>
    <xf numFmtId="0" fontId="7" fillId="2" borderId="33" xfId="5" applyFont="1" applyFill="1" applyBorder="1" applyAlignment="1">
      <alignment horizontal="left" wrapText="1"/>
    </xf>
    <xf numFmtId="0" fontId="7" fillId="2" borderId="34" xfId="5" applyFont="1" applyFill="1" applyBorder="1" applyAlignment="1">
      <alignment horizontal="left" wrapText="1"/>
    </xf>
    <xf numFmtId="0" fontId="11" fillId="2" borderId="33" xfId="2" applyFont="1" applyFill="1" applyBorder="1" applyAlignment="1">
      <alignment horizontal="center" vertical="center" wrapText="1"/>
    </xf>
    <xf numFmtId="0" fontId="17" fillId="2" borderId="35" xfId="2" applyFont="1" applyFill="1" applyBorder="1" applyAlignment="1">
      <alignment horizontal="center" vertical="center" wrapText="1"/>
    </xf>
    <xf numFmtId="0" fontId="17" fillId="2" borderId="36" xfId="2" applyFont="1" applyFill="1" applyBorder="1" applyAlignment="1">
      <alignment vertical="center" wrapText="1"/>
    </xf>
    <xf numFmtId="0" fontId="17" fillId="2" borderId="37" xfId="2" applyFont="1" applyFill="1" applyBorder="1" applyAlignment="1">
      <alignment vertical="center" wrapText="1"/>
    </xf>
    <xf numFmtId="0" fontId="17" fillId="2" borderId="38" xfId="2" applyFont="1" applyFill="1" applyBorder="1" applyAlignment="1">
      <alignment horizontal="center" vertical="center"/>
    </xf>
    <xf numFmtId="14" fontId="2" fillId="2" borderId="2" xfId="5" applyNumberFormat="1" applyFont="1" applyFill="1" applyBorder="1" applyAlignment="1">
      <alignment vertical="top" wrapText="1"/>
    </xf>
    <xf numFmtId="0" fontId="17" fillId="2" borderId="0" xfId="2" applyFont="1" applyFill="1" applyAlignment="1">
      <alignment vertical="top"/>
    </xf>
    <xf numFmtId="0" fontId="17" fillId="6" borderId="2" xfId="0" applyFont="1" applyFill="1" applyBorder="1" applyAlignment="1">
      <alignment horizontal="left" vertical="top" wrapText="1"/>
    </xf>
    <xf numFmtId="0" fontId="17"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2" xfId="0" applyFont="1" applyFill="1" applyBorder="1" applyAlignment="1">
      <alignment horizontal="left" vertical="top" wrapText="1"/>
    </xf>
    <xf numFmtId="0" fontId="30" fillId="2" borderId="2" xfId="5" applyFont="1" applyFill="1" applyBorder="1" applyAlignment="1">
      <alignment vertical="top" wrapText="1"/>
    </xf>
  </cellXfs>
  <cellStyles count="7">
    <cellStyle name="Hyperlink" xfId="1" builtinId="8"/>
    <cellStyle name="Normal" xfId="0" builtinId="0"/>
    <cellStyle name="Normal 2" xfId="2"/>
    <cellStyle name="Normal 3" xfId="3"/>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5" sqref="D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62" t="s">
        <v>0</v>
      </c>
      <c r="D2" s="162"/>
      <c r="E2" s="162"/>
      <c r="F2" s="162"/>
      <c r="G2" s="162"/>
    </row>
    <row r="3" spans="1:7">
      <c r="B3" s="6"/>
      <c r="C3" s="7"/>
      <c r="F3" s="8"/>
    </row>
    <row r="4" spans="1:7" ht="14.25" customHeight="1">
      <c r="B4" s="9" t="s">
        <v>1</v>
      </c>
      <c r="C4" s="163" t="s">
        <v>86</v>
      </c>
      <c r="D4" s="163"/>
      <c r="E4" s="163"/>
      <c r="F4" s="9" t="s">
        <v>2</v>
      </c>
      <c r="G4" s="10" t="s">
        <v>87</v>
      </c>
    </row>
    <row r="5" spans="1:7" ht="14.25" customHeight="1">
      <c r="B5" s="9" t="s">
        <v>3</v>
      </c>
      <c r="C5" s="163" t="s">
        <v>89</v>
      </c>
      <c r="D5" s="163"/>
      <c r="E5" s="163"/>
      <c r="F5" s="9" t="s">
        <v>4</v>
      </c>
      <c r="G5" s="10" t="s">
        <v>88</v>
      </c>
    </row>
    <row r="6" spans="1:7" ht="15.75" customHeight="1">
      <c r="B6" s="164" t="s">
        <v>5</v>
      </c>
      <c r="C6" s="165" t="str">
        <f>C5&amp;"_"&amp;"System Test Case"&amp;"_"&amp;"v1.0"</f>
        <v>DDL_System Test Case_v1.0</v>
      </c>
      <c r="D6" s="165"/>
      <c r="E6" s="165"/>
      <c r="F6" s="9" t="s">
        <v>6</v>
      </c>
      <c r="G6" s="74">
        <v>42295</v>
      </c>
    </row>
    <row r="7" spans="1:7" ht="13.5" customHeight="1">
      <c r="B7" s="164"/>
      <c r="C7" s="165"/>
      <c r="D7" s="165"/>
      <c r="E7" s="165"/>
      <c r="F7" s="9" t="s">
        <v>7</v>
      </c>
      <c r="G7" s="12" t="s">
        <v>46</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5">
        <v>42295</v>
      </c>
      <c r="C12" s="76" t="s">
        <v>46</v>
      </c>
      <c r="D12" s="77"/>
      <c r="E12" s="77" t="s">
        <v>47</v>
      </c>
      <c r="F12" s="25"/>
      <c r="G12" s="26"/>
    </row>
    <row r="13" spans="1:7" s="22" customFormat="1" ht="21.75" customHeight="1">
      <c r="B13" s="75"/>
      <c r="C13" s="76"/>
      <c r="D13" s="24"/>
      <c r="E13" s="77"/>
      <c r="F13" s="24"/>
      <c r="G13" s="28"/>
    </row>
    <row r="14" spans="1:7" s="22" customFormat="1" ht="19.5" customHeight="1">
      <c r="B14" s="75"/>
      <c r="C14" s="76"/>
      <c r="D14" s="24"/>
      <c r="E14" s="77"/>
      <c r="F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4" workbookViewId="0">
      <selection activeCell="C16" sqref="C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68" t="s">
        <v>1</v>
      </c>
      <c r="C3" s="168"/>
      <c r="D3" s="169" t="str">
        <f>Cover!C4</f>
        <v>Dandelion</v>
      </c>
      <c r="E3" s="169"/>
      <c r="F3" s="169"/>
    </row>
    <row r="4" spans="2:6">
      <c r="B4" s="168" t="s">
        <v>3</v>
      </c>
      <c r="C4" s="168"/>
      <c r="D4" s="169" t="str">
        <f>Cover!C5</f>
        <v>DDL</v>
      </c>
      <c r="E4" s="169"/>
      <c r="F4" s="169"/>
    </row>
    <row r="5" spans="2:6" s="39" customFormat="1" ht="84.75" customHeight="1">
      <c r="B5" s="166" t="s">
        <v>15</v>
      </c>
      <c r="C5" s="166"/>
      <c r="D5" s="167" t="s">
        <v>90</v>
      </c>
      <c r="E5" s="167"/>
      <c r="F5" s="167"/>
    </row>
    <row r="6" spans="2:6">
      <c r="B6" s="40"/>
      <c r="C6" s="41"/>
      <c r="D6" s="41"/>
      <c r="E6" s="41"/>
      <c r="F6" s="41"/>
    </row>
    <row r="7" spans="2:6" s="42" customFormat="1">
      <c r="B7" s="43"/>
      <c r="C7" s="44"/>
      <c r="D7" s="44"/>
      <c r="E7" s="44"/>
      <c r="F7" s="44"/>
    </row>
    <row r="8" spans="2:6" s="45" customFormat="1" ht="21" customHeight="1">
      <c r="B8" s="139" t="s">
        <v>16</v>
      </c>
      <c r="C8" s="140" t="s">
        <v>17</v>
      </c>
      <c r="D8" s="140" t="s">
        <v>18</v>
      </c>
      <c r="E8" s="141" t="s">
        <v>19</v>
      </c>
      <c r="F8" s="142" t="s">
        <v>20</v>
      </c>
    </row>
    <row r="9" spans="2:6" ht="14.25">
      <c r="B9" s="134">
        <v>1</v>
      </c>
      <c r="C9" s="143" t="s">
        <v>84</v>
      </c>
      <c r="D9" s="138" t="s">
        <v>84</v>
      </c>
      <c r="E9" s="144"/>
      <c r="F9" s="145"/>
    </row>
    <row r="10" spans="2:6" ht="14.25">
      <c r="B10" s="134">
        <v>2</v>
      </c>
      <c r="C10" s="143" t="s">
        <v>85</v>
      </c>
      <c r="D10" s="138" t="s">
        <v>85</v>
      </c>
      <c r="E10" s="144"/>
      <c r="F10" s="145"/>
    </row>
    <row r="11" spans="2:6" ht="14.25">
      <c r="B11" s="134"/>
      <c r="C11" s="143"/>
      <c r="D11" s="138"/>
      <c r="E11" s="144"/>
      <c r="F11" s="145"/>
    </row>
    <row r="12" spans="2:6" ht="14.25">
      <c r="B12" s="134"/>
      <c r="C12" s="143"/>
      <c r="D12" s="138"/>
      <c r="E12" s="144"/>
      <c r="F12" s="145"/>
    </row>
    <row r="13" spans="2:6" ht="14.25">
      <c r="B13" s="134"/>
      <c r="C13" s="143"/>
      <c r="D13" s="135"/>
      <c r="E13" s="144"/>
      <c r="F13" s="145"/>
    </row>
    <row r="14" spans="2:6" ht="14.25">
      <c r="B14" s="134"/>
      <c r="C14" s="143"/>
      <c r="D14" s="136"/>
      <c r="E14" s="145"/>
      <c r="F14" s="145"/>
    </row>
    <row r="15" spans="2:6" ht="14.25">
      <c r="B15" s="134"/>
      <c r="C15" s="143"/>
      <c r="D15" s="136"/>
      <c r="E15" s="145"/>
      <c r="F15" s="145"/>
    </row>
    <row r="16" spans="2:6" ht="14.25">
      <c r="B16" s="134"/>
      <c r="C16" s="143"/>
      <c r="D16" s="136"/>
      <c r="E16" s="145"/>
      <c r="F16" s="145"/>
    </row>
    <row r="17" spans="2:6" ht="14.25">
      <c r="B17" s="134"/>
      <c r="C17" s="143"/>
      <c r="D17" s="136"/>
      <c r="E17" s="145"/>
      <c r="F17" s="145"/>
    </row>
    <row r="18" spans="2:6" ht="14.25">
      <c r="B18" s="134"/>
      <c r="C18" s="143"/>
      <c r="D18" s="136"/>
      <c r="E18" s="145"/>
      <c r="F18" s="145"/>
    </row>
    <row r="19" spans="2:6" ht="14.25">
      <c r="B19" s="134"/>
      <c r="C19" s="143"/>
      <c r="D19" s="137"/>
      <c r="E19" s="145"/>
      <c r="F19" s="145"/>
    </row>
    <row r="20" spans="2:6" ht="14.25">
      <c r="B20" s="134"/>
      <c r="C20" s="143"/>
      <c r="D20" s="138"/>
      <c r="E20" s="145"/>
      <c r="F20" s="145"/>
    </row>
    <row r="21" spans="2:6" ht="14.25">
      <c r="B21" s="134"/>
      <c r="C21" s="143"/>
      <c r="D21" s="138"/>
      <c r="E21" s="145"/>
      <c r="F21" s="145"/>
    </row>
  </sheetData>
  <mergeCells count="6">
    <mergeCell ref="B5:C5"/>
    <mergeCell ref="D5:F5"/>
    <mergeCell ref="B3:C3"/>
    <mergeCell ref="D3:F3"/>
    <mergeCell ref="B4:C4"/>
    <mergeCell ref="D4:F4"/>
  </mergeCells>
  <phoneticPr fontId="0" type="noConversion"/>
  <hyperlinks>
    <hyperlink ref="D9" location="Common!A1" display="Common"/>
    <hyperlink ref="D10" location="'Display Homepage'!A1" display="Display Personal Pag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I17" sqref="I17"/>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72" t="s">
        <v>38</v>
      </c>
      <c r="C1" s="172"/>
      <c r="D1" s="172"/>
      <c r="E1" s="172"/>
      <c r="F1" s="172"/>
      <c r="G1" s="172"/>
      <c r="H1" s="172"/>
    </row>
    <row r="2" spans="1:8" ht="14.25" customHeight="1">
      <c r="A2" s="57"/>
      <c r="B2" s="57"/>
      <c r="C2" s="58"/>
      <c r="D2" s="58"/>
      <c r="E2" s="58"/>
      <c r="F2" s="58"/>
      <c r="G2" s="58"/>
      <c r="H2" s="59"/>
    </row>
    <row r="3" spans="1:8" ht="12" customHeight="1">
      <c r="B3" s="11" t="s">
        <v>1</v>
      </c>
      <c r="C3" s="169" t="str">
        <f>Cover!C4</f>
        <v>Dandelion</v>
      </c>
      <c r="D3" s="169"/>
      <c r="E3" s="170" t="s">
        <v>2</v>
      </c>
      <c r="F3" s="170"/>
      <c r="G3" s="60" t="s">
        <v>87</v>
      </c>
      <c r="H3" s="61"/>
    </row>
    <row r="4" spans="1:8" ht="12" customHeight="1">
      <c r="B4" s="11" t="s">
        <v>3</v>
      </c>
      <c r="C4" s="169" t="str">
        <f>Cover!C5</f>
        <v>DDL</v>
      </c>
      <c r="D4" s="169"/>
      <c r="E4" s="170" t="s">
        <v>4</v>
      </c>
      <c r="F4" s="170"/>
      <c r="G4" s="60" t="s">
        <v>88</v>
      </c>
      <c r="H4" s="61"/>
    </row>
    <row r="5" spans="1:8" ht="12" customHeight="1">
      <c r="B5" s="62" t="s">
        <v>5</v>
      </c>
      <c r="C5" s="169" t="str">
        <f>C4&amp;"_"&amp;"System Test Report"&amp;"_"&amp;"v1.1"</f>
        <v>DDL_System Test Report_v1.1</v>
      </c>
      <c r="D5" s="169"/>
      <c r="E5" s="170" t="s">
        <v>6</v>
      </c>
      <c r="F5" s="170"/>
      <c r="G5" s="102">
        <v>42307</v>
      </c>
      <c r="H5" s="63"/>
    </row>
    <row r="6" spans="1:8" ht="21.75" customHeight="1">
      <c r="A6" s="57"/>
      <c r="B6" s="62" t="s">
        <v>39</v>
      </c>
      <c r="C6" s="171"/>
      <c r="D6" s="171"/>
      <c r="E6" s="171"/>
      <c r="F6" s="171"/>
      <c r="G6" s="171"/>
      <c r="H6" s="171"/>
    </row>
    <row r="7" spans="1:8" ht="14.25" customHeight="1">
      <c r="A7" s="57"/>
      <c r="B7" s="64"/>
      <c r="C7" s="65"/>
      <c r="D7" s="58"/>
      <c r="E7" s="58"/>
      <c r="F7" s="58"/>
      <c r="G7" s="58"/>
      <c r="H7" s="59"/>
    </row>
    <row r="8" spans="1:8">
      <c r="B8" s="64"/>
      <c r="C8" s="65"/>
      <c r="D8" s="58"/>
      <c r="E8" s="58"/>
      <c r="F8" s="58"/>
      <c r="G8" s="58"/>
      <c r="H8" s="59"/>
    </row>
    <row r="9" spans="1:8">
      <c r="A9" s="66"/>
      <c r="B9" s="66"/>
      <c r="C9" s="66"/>
      <c r="D9" s="66"/>
      <c r="E9" s="66"/>
      <c r="F9" s="66"/>
      <c r="G9" s="66"/>
      <c r="H9" s="66"/>
    </row>
    <row r="10" spans="1:8">
      <c r="A10" s="67"/>
      <c r="B10" s="125" t="s">
        <v>16</v>
      </c>
      <c r="C10" s="126" t="s">
        <v>40</v>
      </c>
      <c r="D10" s="127" t="s">
        <v>22</v>
      </c>
      <c r="E10" s="126" t="s">
        <v>24</v>
      </c>
      <c r="F10" s="126" t="s">
        <v>26</v>
      </c>
      <c r="G10" s="128" t="s">
        <v>27</v>
      </c>
      <c r="H10" s="129" t="s">
        <v>41</v>
      </c>
    </row>
    <row r="11" spans="1:8" ht="14.25">
      <c r="A11" s="41"/>
      <c r="B11" s="134">
        <v>1</v>
      </c>
      <c r="C11" s="138" t="s">
        <v>84</v>
      </c>
      <c r="D11" s="146">
        <f>Common!A6</f>
        <v>0</v>
      </c>
      <c r="E11" s="146">
        <f>Common!B6</f>
        <v>0</v>
      </c>
      <c r="F11" s="146">
        <f>Common!C6</f>
        <v>6</v>
      </c>
      <c r="G11" s="146">
        <f>Common!D6</f>
        <v>0</v>
      </c>
      <c r="H11" s="146">
        <f>Common!E6</f>
        <v>6</v>
      </c>
    </row>
    <row r="12" spans="1:8" ht="14.25">
      <c r="A12" s="41"/>
      <c r="B12" s="134">
        <v>2</v>
      </c>
      <c r="C12" s="138" t="s">
        <v>85</v>
      </c>
      <c r="D12" s="146">
        <f>'Display Homepage'!A6</f>
        <v>0</v>
      </c>
      <c r="E12" s="146">
        <f>'Display Homepage'!B6</f>
        <v>0</v>
      </c>
      <c r="F12" s="146">
        <f>'Display Homepage'!C6</f>
        <v>14</v>
      </c>
      <c r="G12" s="146">
        <f>'Display Homepage'!D6</f>
        <v>0</v>
      </c>
      <c r="H12" s="146">
        <f>'Display Homepage'!E6</f>
        <v>14</v>
      </c>
    </row>
    <row r="13" spans="1:8" ht="14.25">
      <c r="A13" s="66"/>
      <c r="B13" s="134">
        <v>3</v>
      </c>
      <c r="C13" s="138" t="s">
        <v>120</v>
      </c>
      <c r="D13" s="146">
        <f>'Account management'!A6</f>
        <v>0</v>
      </c>
      <c r="E13" s="146">
        <f>'Account management'!B6</f>
        <v>0</v>
      </c>
      <c r="F13" s="146">
        <f>'Account management'!C6</f>
        <v>60</v>
      </c>
      <c r="G13" s="146">
        <f>'Account management'!D6</f>
        <v>0</v>
      </c>
      <c r="H13" s="146">
        <f>'Account management'!E6</f>
        <v>60</v>
      </c>
    </row>
    <row r="14" spans="1:8" ht="14.25">
      <c r="A14" s="66"/>
      <c r="B14" s="134"/>
      <c r="C14" s="138"/>
      <c r="D14" s="146"/>
      <c r="E14" s="146"/>
      <c r="F14" s="146"/>
      <c r="G14" s="146"/>
      <c r="H14" s="146"/>
    </row>
    <row r="15" spans="1:8" ht="14.25">
      <c r="A15" s="66"/>
      <c r="B15" s="134"/>
      <c r="C15" s="135"/>
      <c r="D15" s="134"/>
      <c r="E15" s="134"/>
      <c r="F15" s="134"/>
      <c r="G15" s="134"/>
      <c r="H15" s="134"/>
    </row>
    <row r="16" spans="1:8" ht="13.5">
      <c r="A16" s="66"/>
      <c r="B16" s="134"/>
      <c r="C16" s="136"/>
      <c r="D16" s="134"/>
      <c r="E16" s="134"/>
      <c r="F16" s="134"/>
      <c r="G16" s="134"/>
      <c r="H16" s="134"/>
    </row>
    <row r="17" spans="1:8" ht="13.5">
      <c r="A17" s="66"/>
      <c r="B17" s="134"/>
      <c r="C17" s="136"/>
      <c r="D17" s="134"/>
      <c r="E17" s="134"/>
      <c r="F17" s="134"/>
      <c r="G17" s="134"/>
      <c r="H17" s="134"/>
    </row>
    <row r="18" spans="1:8" ht="13.5">
      <c r="A18" s="66"/>
      <c r="B18" s="134"/>
      <c r="C18" s="136"/>
      <c r="D18" s="134"/>
      <c r="E18" s="134"/>
      <c r="F18" s="134"/>
      <c r="G18" s="134"/>
      <c r="H18" s="134"/>
    </row>
    <row r="19" spans="1:8" ht="13.5">
      <c r="A19" s="66"/>
      <c r="B19" s="134"/>
      <c r="C19" s="136"/>
      <c r="D19" s="134"/>
      <c r="E19" s="134"/>
      <c r="F19" s="134"/>
      <c r="G19" s="134"/>
      <c r="H19" s="134"/>
    </row>
    <row r="20" spans="1:8" ht="13.5">
      <c r="A20" s="66"/>
      <c r="B20" s="134"/>
      <c r="C20" s="136"/>
      <c r="D20" s="134"/>
      <c r="E20" s="134"/>
      <c r="F20" s="134"/>
      <c r="G20" s="134"/>
      <c r="H20" s="134"/>
    </row>
    <row r="21" spans="1:8" ht="13.5">
      <c r="A21" s="66"/>
      <c r="B21" s="134"/>
      <c r="C21" s="137"/>
      <c r="D21" s="134"/>
      <c r="E21" s="134"/>
      <c r="F21" s="134"/>
      <c r="G21" s="134"/>
      <c r="H21" s="134"/>
    </row>
    <row r="22" spans="1:8" ht="14.25">
      <c r="A22" s="66"/>
      <c r="B22" s="134"/>
      <c r="C22" s="147"/>
      <c r="D22" s="134"/>
      <c r="E22" s="134"/>
      <c r="F22" s="134"/>
      <c r="G22" s="134"/>
      <c r="H22" s="134"/>
    </row>
    <row r="23" spans="1:8" ht="14.25">
      <c r="A23" s="66"/>
      <c r="B23" s="134"/>
      <c r="C23" s="138"/>
      <c r="D23" s="134"/>
      <c r="E23" s="134"/>
      <c r="F23" s="134"/>
      <c r="G23" s="134"/>
      <c r="H23" s="134"/>
    </row>
    <row r="24" spans="1:8" ht="14.25">
      <c r="A24" s="66"/>
      <c r="B24" s="148"/>
      <c r="C24" s="138"/>
      <c r="D24" s="134"/>
      <c r="E24" s="134"/>
      <c r="F24" s="134"/>
      <c r="G24" s="134"/>
      <c r="H24" s="134"/>
    </row>
    <row r="25" spans="1:8">
      <c r="A25" s="68"/>
      <c r="B25" s="130"/>
      <c r="C25" s="131" t="s">
        <v>42</v>
      </c>
      <c r="D25" s="132">
        <f>SUM(D9:D23)</f>
        <v>0</v>
      </c>
      <c r="E25" s="132">
        <f>SUM(E9:E23)</f>
        <v>0</v>
      </c>
      <c r="F25" s="132">
        <f>SUM(F11:F24)</f>
        <v>80</v>
      </c>
      <c r="G25" s="132">
        <f>SUM(G9:G18)</f>
        <v>0</v>
      </c>
      <c r="H25" s="133">
        <f>SUM(H11:H24)</f>
        <v>80</v>
      </c>
    </row>
    <row r="26" spans="1:8">
      <c r="A26" s="66"/>
      <c r="B26" s="69"/>
      <c r="C26" s="66"/>
      <c r="D26" s="70"/>
      <c r="E26" s="71"/>
      <c r="F26" s="71"/>
      <c r="G26" s="71"/>
      <c r="H26" s="71"/>
    </row>
    <row r="27" spans="1:8">
      <c r="A27" s="66"/>
      <c r="B27" s="66"/>
      <c r="C27" s="72" t="s">
        <v>43</v>
      </c>
      <c r="D27" s="66"/>
      <c r="E27" s="73">
        <f>(D25+E25)*100/(H25-G25)</f>
        <v>0</v>
      </c>
      <c r="F27" s="66" t="s">
        <v>44</v>
      </c>
      <c r="G27" s="66"/>
      <c r="H27" s="48"/>
    </row>
    <row r="28" spans="1:8">
      <c r="A28" s="66"/>
      <c r="B28" s="66"/>
      <c r="C28" s="72" t="s">
        <v>45</v>
      </c>
      <c r="D28" s="66"/>
      <c r="E28" s="73">
        <f>D25*100/(H25-G25)</f>
        <v>0</v>
      </c>
      <c r="F28" s="66" t="s">
        <v>44</v>
      </c>
      <c r="G28" s="66"/>
      <c r="H28" s="48"/>
    </row>
    <row r="29" spans="1:8">
      <c r="C29" s="66"/>
      <c r="D29" s="6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zoomScaleNormal="100" workbookViewId="0">
      <selection activeCell="B17" sqref="B17"/>
    </sheetView>
  </sheetViews>
  <sheetFormatPr defaultRowHeight="14.25" customHeight="1"/>
  <cols>
    <col min="1" max="1" width="17.375" style="97" customWidth="1"/>
    <col min="2" max="2" width="31.75" style="97" customWidth="1"/>
    <col min="3" max="3" width="34.375" style="97" customWidth="1"/>
    <col min="4" max="4" width="31.625" style="97" customWidth="1"/>
    <col min="5" max="5" width="16.5" style="97" customWidth="1"/>
    <col min="6" max="6" width="8.125" style="97" customWidth="1"/>
    <col min="7" max="7" width="9" style="100"/>
    <col min="8" max="8" width="16.25" style="97" customWidth="1"/>
    <col min="9" max="9" width="9.375" style="99" customWidth="1"/>
    <col min="10" max="10" width="0" style="97" hidden="1" customWidth="1"/>
    <col min="11" max="16384" width="9" style="97"/>
  </cols>
  <sheetData>
    <row r="1" spans="1:256" ht="14.25" customHeight="1" thickBot="1">
      <c r="A1" s="101" t="s">
        <v>48</v>
      </c>
      <c r="B1" s="79"/>
      <c r="C1" s="79"/>
      <c r="D1" s="79"/>
      <c r="E1" s="79"/>
      <c r="F1" s="80"/>
      <c r="G1" s="81"/>
      <c r="H1" s="82"/>
      <c r="I1" s="83"/>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c r="GV1" s="84"/>
      <c r="GW1" s="84"/>
      <c r="GX1" s="84"/>
      <c r="GY1" s="84"/>
      <c r="GZ1" s="84"/>
      <c r="HA1" s="84"/>
      <c r="HB1" s="84"/>
      <c r="HC1" s="84"/>
      <c r="HD1" s="84"/>
      <c r="HE1" s="84"/>
      <c r="HF1" s="84"/>
      <c r="HG1" s="84"/>
      <c r="HH1" s="84"/>
      <c r="HI1" s="84"/>
      <c r="HJ1" s="84"/>
      <c r="HK1" s="84"/>
      <c r="HL1" s="84"/>
      <c r="HM1" s="84"/>
      <c r="HN1" s="84"/>
      <c r="HO1" s="84"/>
      <c r="HP1" s="84"/>
      <c r="HQ1" s="84"/>
      <c r="HR1" s="84"/>
      <c r="HS1" s="84"/>
      <c r="HT1" s="84"/>
      <c r="HU1" s="84"/>
      <c r="HV1" s="84"/>
      <c r="HW1" s="84"/>
      <c r="HX1" s="84"/>
      <c r="HY1" s="84"/>
      <c r="HZ1" s="84"/>
      <c r="IA1" s="84"/>
      <c r="IB1" s="84"/>
      <c r="IC1" s="84"/>
      <c r="ID1" s="84"/>
      <c r="IE1" s="84"/>
      <c r="IF1" s="84"/>
      <c r="IG1" s="84"/>
      <c r="IH1" s="84"/>
      <c r="II1" s="84"/>
      <c r="IJ1" s="84"/>
      <c r="IK1" s="84"/>
      <c r="IL1" s="84"/>
      <c r="IM1" s="84"/>
      <c r="IN1" s="84"/>
      <c r="IO1" s="84"/>
      <c r="IP1" s="84"/>
      <c r="IQ1" s="84"/>
      <c r="IR1" s="84"/>
      <c r="IS1" s="84"/>
      <c r="IT1" s="84"/>
      <c r="IU1" s="84"/>
      <c r="IV1" s="84"/>
    </row>
    <row r="2" spans="1:256" ht="14.25" customHeight="1">
      <c r="A2" s="46" t="s">
        <v>21</v>
      </c>
      <c r="B2" s="173" t="s">
        <v>50</v>
      </c>
      <c r="C2" s="173"/>
      <c r="D2" s="173"/>
      <c r="E2" s="173"/>
      <c r="F2" s="173"/>
      <c r="G2" s="85"/>
      <c r="H2" s="82"/>
      <c r="I2" s="83"/>
      <c r="J2" s="84" t="s">
        <v>22</v>
      </c>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row>
    <row r="3" spans="1:256" ht="14.25" customHeight="1">
      <c r="A3" s="47" t="s">
        <v>23</v>
      </c>
      <c r="B3" s="173" t="s">
        <v>91</v>
      </c>
      <c r="C3" s="173"/>
      <c r="D3" s="173"/>
      <c r="E3" s="173"/>
      <c r="F3" s="173"/>
      <c r="G3" s="85"/>
      <c r="H3" s="82"/>
      <c r="I3" s="83"/>
      <c r="J3" s="84" t="s">
        <v>24</v>
      </c>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row>
    <row r="4" spans="1:256" ht="14.25" customHeight="1">
      <c r="A4" s="46" t="s">
        <v>25</v>
      </c>
      <c r="B4" s="174" t="s">
        <v>87</v>
      </c>
      <c r="C4" s="174"/>
      <c r="D4" s="174"/>
      <c r="E4" s="174"/>
      <c r="F4" s="174"/>
      <c r="G4" s="85"/>
      <c r="H4" s="82"/>
      <c r="I4" s="83"/>
      <c r="J4" s="86"/>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row>
    <row r="5" spans="1:256" ht="14.25" customHeight="1">
      <c r="A5" s="87" t="s">
        <v>22</v>
      </c>
      <c r="B5" s="88" t="s">
        <v>24</v>
      </c>
      <c r="C5" s="88" t="s">
        <v>26</v>
      </c>
      <c r="D5" s="89" t="s">
        <v>27</v>
      </c>
      <c r="E5" s="175" t="s">
        <v>28</v>
      </c>
      <c r="F5" s="175"/>
      <c r="G5" s="90"/>
      <c r="H5" s="90"/>
      <c r="I5" s="91"/>
      <c r="J5" s="84" t="s">
        <v>29</v>
      </c>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row>
    <row r="6" spans="1:256" ht="14.25" customHeight="1" thickBot="1">
      <c r="A6" s="92">
        <f>COUNTIF(F10:F33,"Pass")</f>
        <v>0</v>
      </c>
      <c r="B6" s="93">
        <f>COUNTIF(F10:F951,"Fail")</f>
        <v>0</v>
      </c>
      <c r="C6" s="93">
        <f>E6-D6-B6-A6</f>
        <v>6</v>
      </c>
      <c r="D6" s="94">
        <f>COUNTIF(F$10:F$951,"N/A")</f>
        <v>0</v>
      </c>
      <c r="E6" s="176">
        <f>COUNTA(A10:A22)</f>
        <v>6</v>
      </c>
      <c r="F6" s="176"/>
      <c r="G6" s="90"/>
      <c r="H6" s="90"/>
      <c r="I6" s="91"/>
      <c r="J6" s="84" t="s">
        <v>27</v>
      </c>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row>
    <row r="7" spans="1:256" ht="14.25" customHeight="1">
      <c r="A7" s="84"/>
      <c r="B7" s="84"/>
      <c r="C7" s="84"/>
      <c r="D7" s="95"/>
      <c r="E7" s="95"/>
      <c r="F7" s="90"/>
      <c r="G7" s="90"/>
      <c r="H7" s="90"/>
      <c r="I7" s="91"/>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row>
    <row r="8" spans="1:256" ht="25.5">
      <c r="A8" s="49" t="s">
        <v>30</v>
      </c>
      <c r="B8" s="49" t="s">
        <v>31</v>
      </c>
      <c r="C8" s="49" t="s">
        <v>32</v>
      </c>
      <c r="D8" s="49" t="s">
        <v>33</v>
      </c>
      <c r="E8" s="50" t="s">
        <v>34</v>
      </c>
      <c r="F8" s="50" t="s">
        <v>35</v>
      </c>
      <c r="G8" s="50" t="s">
        <v>36</v>
      </c>
      <c r="H8" s="49" t="s">
        <v>37</v>
      </c>
      <c r="I8" s="51"/>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row>
    <row r="9" spans="1:256" ht="12.75">
      <c r="A9" s="52"/>
      <c r="B9" s="52" t="s">
        <v>52</v>
      </c>
      <c r="C9" s="53"/>
      <c r="D9" s="53"/>
      <c r="E9" s="53"/>
      <c r="F9" s="53"/>
      <c r="G9" s="53"/>
      <c r="H9" s="54"/>
      <c r="I9" s="55"/>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row>
    <row r="10" spans="1:256" ht="51">
      <c r="A10" s="56" t="str">
        <f>IF(OR(B10&lt;&gt;"",D10&lt;E9&gt;""),"["&amp;TEXT($B$2,"##")&amp;"-"&amp;TEXT(ROW()-10,"##")&amp;"]","")</f>
        <v>[Common Module-]</v>
      </c>
      <c r="B10" s="78" t="s">
        <v>53</v>
      </c>
      <c r="C10" s="78" t="s">
        <v>95</v>
      </c>
      <c r="D10" s="78" t="s">
        <v>96</v>
      </c>
      <c r="E10" s="106"/>
      <c r="F10" s="78"/>
      <c r="G10" s="107"/>
      <c r="H10" s="98"/>
      <c r="I10" s="96"/>
    </row>
    <row r="11" spans="1:256" ht="63.75">
      <c r="A11" s="56" t="str">
        <f>IF(OR(B11&lt;&gt;"",D11&lt;E10&gt;""),"["&amp;TEXT($B$2,"##")&amp;"-"&amp;TEXT(ROW()-10,"##")&amp;"]","")</f>
        <v>[Common Module-1]</v>
      </c>
      <c r="B11" s="78" t="s">
        <v>100</v>
      </c>
      <c r="C11" s="78" t="s">
        <v>97</v>
      </c>
      <c r="D11" s="78" t="s">
        <v>98</v>
      </c>
      <c r="E11" s="106"/>
      <c r="F11" s="124"/>
      <c r="G11" s="107"/>
      <c r="H11" s="98"/>
      <c r="I11" s="96"/>
    </row>
    <row r="12" spans="1:256" ht="63.75">
      <c r="A12" s="56" t="str">
        <f>IF(OR(B12&lt;&gt;"",D12&lt;E11&gt;""),"["&amp;TEXT($B$2,"##")&amp;"-"&amp;TEXT(ROW()-10,"##")&amp;"]","")</f>
        <v>[Common Module-2]</v>
      </c>
      <c r="B12" s="78" t="s">
        <v>99</v>
      </c>
      <c r="C12" s="78" t="s">
        <v>102</v>
      </c>
      <c r="D12" s="78" t="s">
        <v>101</v>
      </c>
      <c r="E12" s="106"/>
      <c r="F12" s="124"/>
      <c r="G12" s="107"/>
      <c r="H12" s="98"/>
      <c r="I12" s="96"/>
    </row>
    <row r="13" spans="1:256" ht="38.25">
      <c r="A13" s="56" t="str">
        <f>IF(OR(B13&lt;&gt;"",D13&lt;E10&gt;""),"["&amp;TEXT($B$2,"##")&amp;"-"&amp;TEXT(ROW()-10,"##")&amp;"]","")</f>
        <v>[Common Module-3]</v>
      </c>
      <c r="B13" s="78" t="s">
        <v>54</v>
      </c>
      <c r="C13" s="78" t="s">
        <v>92</v>
      </c>
      <c r="D13" s="78" t="s">
        <v>55</v>
      </c>
      <c r="E13" s="106"/>
      <c r="F13" s="124"/>
      <c r="G13" s="107"/>
      <c r="H13" s="98"/>
      <c r="I13" s="96"/>
    </row>
    <row r="14" spans="1:256" ht="51">
      <c r="A14" s="103" t="str">
        <f>IF(OR(B14&lt;&gt;"",D14&lt;E11&gt;""),"["&amp;TEXT($B$2,"##")&amp;"-"&amp;TEXT(ROW()-10,"##")&amp;"]","")</f>
        <v>[Common Module-4]</v>
      </c>
      <c r="B14" s="103" t="s">
        <v>56</v>
      </c>
      <c r="C14" s="103" t="s">
        <v>93</v>
      </c>
      <c r="D14" s="103" t="s">
        <v>57</v>
      </c>
      <c r="E14" s="108"/>
      <c r="F14" s="103"/>
      <c r="G14" s="109"/>
      <c r="H14" s="110"/>
    </row>
    <row r="15" spans="1:256" s="149" customFormat="1" ht="51">
      <c r="A15" s="104" t="str">
        <f>IF(OR(B17&lt;&gt;"",D15&lt;E15&gt;""),"["&amp;TEXT($B$2,"##")&amp;"-"&amp;TEXT(ROW()-10,"##")&amp;"]","")</f>
        <v>[Common Module-5]</v>
      </c>
      <c r="B15" s="105" t="s">
        <v>58</v>
      </c>
      <c r="C15" s="105" t="s">
        <v>94</v>
      </c>
      <c r="D15" s="105" t="s">
        <v>59</v>
      </c>
      <c r="E15" s="111"/>
      <c r="F15" s="105"/>
      <c r="G15" s="112"/>
      <c r="H15" s="113"/>
      <c r="I15" s="150"/>
    </row>
    <row r="16" spans="1:256" s="161" customFormat="1" ht="12.75">
      <c r="A16" s="159"/>
      <c r="B16" s="159"/>
      <c r="C16" s="159"/>
      <c r="D16" s="159"/>
      <c r="E16" s="159"/>
      <c r="F16" s="159"/>
      <c r="G16" s="159"/>
      <c r="H16" s="159"/>
      <c r="I16" s="159"/>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c r="CX16" s="160"/>
      <c r="CY16" s="160"/>
      <c r="CZ16" s="160"/>
      <c r="DA16" s="160"/>
      <c r="DB16" s="160"/>
      <c r="DC16" s="160"/>
      <c r="DD16" s="160"/>
      <c r="DE16" s="160"/>
      <c r="DF16" s="160"/>
      <c r="DG16" s="160"/>
      <c r="DH16" s="160"/>
      <c r="DI16" s="160"/>
      <c r="DJ16" s="160"/>
      <c r="DK16" s="160"/>
      <c r="DL16" s="160"/>
      <c r="DM16" s="160"/>
      <c r="DN16" s="160"/>
      <c r="DO16" s="160"/>
      <c r="DP16" s="160"/>
      <c r="DQ16" s="160"/>
      <c r="DR16" s="160"/>
      <c r="DS16" s="160"/>
      <c r="DT16" s="160"/>
      <c r="DU16" s="160"/>
      <c r="DV16" s="160"/>
      <c r="DW16" s="160"/>
      <c r="DX16" s="160"/>
      <c r="DY16" s="160"/>
      <c r="DZ16" s="160"/>
      <c r="EA16" s="160"/>
      <c r="EB16" s="160"/>
      <c r="EC16" s="160"/>
      <c r="ED16" s="160"/>
      <c r="EE16" s="160"/>
      <c r="EF16" s="160"/>
      <c r="EG16" s="160"/>
      <c r="EH16" s="160"/>
      <c r="EI16" s="160"/>
      <c r="EJ16" s="160"/>
      <c r="EK16" s="160"/>
      <c r="EL16" s="160"/>
      <c r="EM16" s="160"/>
      <c r="EN16" s="160"/>
      <c r="EO16" s="160"/>
      <c r="EP16" s="160"/>
      <c r="EQ16" s="160"/>
      <c r="ER16" s="160"/>
      <c r="ES16" s="160"/>
      <c r="ET16" s="160"/>
      <c r="EU16" s="160"/>
      <c r="EV16" s="160"/>
      <c r="EW16" s="160"/>
      <c r="EX16" s="160"/>
      <c r="EY16" s="160"/>
      <c r="EZ16" s="160"/>
      <c r="FA16" s="160"/>
      <c r="FB16" s="160"/>
      <c r="FC16" s="160"/>
      <c r="FD16" s="160"/>
      <c r="FE16" s="160"/>
      <c r="FF16" s="160"/>
      <c r="FG16" s="160"/>
      <c r="FH16" s="160"/>
      <c r="FI16" s="160"/>
      <c r="FJ16" s="160"/>
      <c r="FK16" s="160"/>
      <c r="FL16" s="160"/>
      <c r="FM16" s="160"/>
      <c r="FN16" s="160"/>
      <c r="FO16" s="160"/>
      <c r="FP16" s="160"/>
      <c r="FQ16" s="160"/>
      <c r="FR16" s="160"/>
      <c r="FS16" s="160"/>
      <c r="FT16" s="160"/>
      <c r="FU16" s="160"/>
      <c r="FV16" s="160"/>
      <c r="FW16" s="160"/>
      <c r="FX16" s="160"/>
      <c r="FY16" s="160"/>
      <c r="FZ16" s="160"/>
      <c r="GA16" s="160"/>
      <c r="GB16" s="160"/>
      <c r="GC16" s="160"/>
      <c r="GD16" s="160"/>
      <c r="GE16" s="160"/>
      <c r="GF16" s="160"/>
      <c r="GG16" s="160"/>
      <c r="GH16" s="160"/>
      <c r="GI16" s="160"/>
      <c r="GJ16" s="160"/>
      <c r="GK16" s="160"/>
      <c r="GL16" s="160"/>
      <c r="GM16" s="160"/>
      <c r="GN16" s="160"/>
      <c r="GO16" s="160"/>
      <c r="GP16" s="160"/>
      <c r="GQ16" s="160"/>
      <c r="GR16" s="160"/>
      <c r="GS16" s="160"/>
      <c r="GT16" s="160"/>
      <c r="GU16" s="160"/>
      <c r="GV16" s="160"/>
      <c r="GW16" s="160"/>
      <c r="GX16" s="160"/>
      <c r="GY16" s="160"/>
      <c r="GZ16" s="160"/>
      <c r="HA16" s="160"/>
      <c r="HB16" s="160"/>
      <c r="HC16" s="160"/>
      <c r="HD16" s="160"/>
      <c r="HE16" s="160"/>
      <c r="HF16" s="160"/>
      <c r="HG16" s="160"/>
      <c r="HH16" s="160"/>
      <c r="HI16" s="160"/>
      <c r="HJ16" s="160"/>
      <c r="HK16" s="160"/>
      <c r="HL16" s="160"/>
      <c r="HM16" s="160"/>
      <c r="HN16" s="160"/>
      <c r="HO16" s="160"/>
      <c r="HP16" s="160"/>
      <c r="HQ16" s="160"/>
      <c r="HR16" s="160"/>
      <c r="HS16" s="160"/>
      <c r="HT16" s="160"/>
      <c r="HU16" s="160"/>
      <c r="HV16" s="160"/>
      <c r="HW16" s="160"/>
      <c r="HX16" s="160"/>
      <c r="HY16" s="160"/>
      <c r="HZ16" s="160"/>
      <c r="IA16" s="160"/>
      <c r="IB16" s="160"/>
      <c r="IC16" s="160"/>
      <c r="ID16" s="160"/>
      <c r="IE16" s="160"/>
      <c r="IF16" s="160"/>
      <c r="IG16" s="160"/>
      <c r="IH16" s="160"/>
      <c r="II16" s="160"/>
      <c r="IJ16" s="160"/>
      <c r="IK16" s="160"/>
      <c r="IL16" s="160"/>
      <c r="IM16" s="160"/>
      <c r="IN16" s="160"/>
      <c r="IO16" s="160"/>
      <c r="IP16" s="160"/>
      <c r="IQ16" s="160"/>
      <c r="IR16" s="160"/>
      <c r="IS16" s="160"/>
      <c r="IT16" s="160"/>
      <c r="IU16" s="160"/>
      <c r="IV16" s="160"/>
    </row>
    <row r="17" spans="1:9" s="152" customFormat="1" ht="12.75">
      <c r="A17" s="153"/>
      <c r="B17" s="154"/>
      <c r="C17" s="154"/>
      <c r="D17" s="154"/>
      <c r="E17" s="155"/>
      <c r="F17" s="154"/>
      <c r="G17" s="156"/>
      <c r="H17" s="157"/>
      <c r="I17" s="158"/>
    </row>
    <row r="18" spans="1:9" s="152" customFormat="1" ht="12.75">
      <c r="A18" s="153"/>
      <c r="B18" s="154"/>
      <c r="C18" s="154"/>
      <c r="D18" s="154"/>
      <c r="E18" s="155"/>
      <c r="F18" s="154"/>
      <c r="G18" s="156"/>
      <c r="H18" s="157"/>
      <c r="I18" s="158"/>
    </row>
    <row r="19" spans="1:9" s="152" customFormat="1" ht="12.75">
      <c r="A19" s="153"/>
      <c r="B19" s="154"/>
      <c r="C19" s="154"/>
      <c r="D19" s="154"/>
      <c r="E19" s="155"/>
      <c r="F19" s="154"/>
      <c r="G19" s="156"/>
      <c r="H19" s="157"/>
      <c r="I19" s="158"/>
    </row>
    <row r="20" spans="1:9" s="152" customFormat="1" ht="12.75">
      <c r="A20" s="153"/>
      <c r="B20" s="154"/>
      <c r="C20" s="154"/>
      <c r="D20" s="154"/>
      <c r="E20" s="155"/>
      <c r="F20" s="154"/>
      <c r="G20" s="156"/>
      <c r="H20" s="157"/>
      <c r="I20" s="158"/>
    </row>
    <row r="21" spans="1:9" s="152" customFormat="1" ht="12.75">
      <c r="A21" s="153"/>
      <c r="B21" s="154"/>
      <c r="C21" s="154"/>
      <c r="D21" s="154"/>
      <c r="E21" s="155"/>
      <c r="F21" s="154"/>
      <c r="G21" s="156"/>
      <c r="H21" s="157"/>
      <c r="I21" s="158"/>
    </row>
    <row r="22" spans="1:9" s="152" customFormat="1" ht="12.75">
      <c r="A22" s="153"/>
      <c r="B22" s="154"/>
      <c r="C22" s="154"/>
      <c r="D22" s="154"/>
      <c r="E22" s="155"/>
      <c r="F22" s="154"/>
      <c r="G22" s="156"/>
      <c r="H22" s="157"/>
      <c r="I22" s="158"/>
    </row>
    <row r="23" spans="1:9" s="152" customFormat="1" ht="14.25" customHeight="1">
      <c r="G23" s="151"/>
      <c r="I23" s="158"/>
    </row>
  </sheetData>
  <mergeCells count="5">
    <mergeCell ref="B2:F2"/>
    <mergeCell ref="B3:F3"/>
    <mergeCell ref="B4:F4"/>
    <mergeCell ref="E5:F5"/>
    <mergeCell ref="E6:F6"/>
  </mergeCells>
  <dataValidations count="2">
    <dataValidation type="list" allowBlank="1" showErrorMessage="1" sqref="F66:F98 F1:F3 F7:F9 F16">
      <formula1>$J$2:$J$6</formula1>
      <formula2>0</formula2>
    </dataValidation>
    <dataValidation type="list" allowBlank="1" showErrorMessage="1" sqref="F17:F22 F10:F15">
      <formula1>$J$2:$J$5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topLeftCell="A22" zoomScale="85" zoomScaleNormal="85" workbookViewId="0"/>
  </sheetViews>
  <sheetFormatPr defaultRowHeight="14.25" customHeight="1"/>
  <cols>
    <col min="1" max="1" width="17.375" style="97" customWidth="1"/>
    <col min="2" max="2" width="31.75" style="97" customWidth="1"/>
    <col min="3" max="3" width="34.375" style="97" customWidth="1"/>
    <col min="4" max="4" width="31.625" style="97" customWidth="1"/>
    <col min="5" max="5" width="16.5" style="97" customWidth="1"/>
    <col min="6" max="6" width="8.125" style="97" customWidth="1"/>
    <col min="7" max="7" width="9" style="100"/>
    <col min="8" max="8" width="16.25" style="97" customWidth="1"/>
    <col min="9" max="9" width="9.375" style="99" customWidth="1"/>
    <col min="10" max="10" width="0" style="97" hidden="1" customWidth="1"/>
    <col min="11" max="16384" width="9" style="97"/>
  </cols>
  <sheetData>
    <row r="1" spans="1:256" ht="14.25" customHeight="1" thickBot="1">
      <c r="A1" s="119" t="s">
        <v>48</v>
      </c>
      <c r="B1" s="79"/>
      <c r="C1" s="79"/>
      <c r="D1" s="79"/>
      <c r="E1" s="79"/>
      <c r="F1" s="80"/>
      <c r="G1" s="81"/>
      <c r="H1" s="82"/>
      <c r="I1" s="83"/>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c r="GV1" s="84"/>
      <c r="GW1" s="84"/>
      <c r="GX1" s="84"/>
      <c r="GY1" s="84"/>
      <c r="GZ1" s="84"/>
      <c r="HA1" s="84"/>
      <c r="HB1" s="84"/>
      <c r="HC1" s="84"/>
      <c r="HD1" s="84"/>
      <c r="HE1" s="84"/>
      <c r="HF1" s="84"/>
      <c r="HG1" s="84"/>
      <c r="HH1" s="84"/>
      <c r="HI1" s="84"/>
      <c r="HJ1" s="84"/>
      <c r="HK1" s="84"/>
      <c r="HL1" s="84"/>
      <c r="HM1" s="84"/>
      <c r="HN1" s="84"/>
      <c r="HO1" s="84"/>
      <c r="HP1" s="84"/>
      <c r="HQ1" s="84"/>
      <c r="HR1" s="84"/>
      <c r="HS1" s="84"/>
      <c r="HT1" s="84"/>
      <c r="HU1" s="84"/>
      <c r="HV1" s="84"/>
      <c r="HW1" s="84"/>
      <c r="HX1" s="84"/>
      <c r="HY1" s="84"/>
      <c r="HZ1" s="84"/>
      <c r="IA1" s="84"/>
      <c r="IB1" s="84"/>
      <c r="IC1" s="84"/>
      <c r="ID1" s="84"/>
      <c r="IE1" s="84"/>
      <c r="IF1" s="84"/>
      <c r="IG1" s="84"/>
      <c r="IH1" s="84"/>
      <c r="II1" s="84"/>
      <c r="IJ1" s="84"/>
      <c r="IK1" s="84"/>
      <c r="IL1" s="84"/>
      <c r="IM1" s="84"/>
      <c r="IN1" s="84"/>
      <c r="IO1" s="84"/>
      <c r="IP1" s="84"/>
      <c r="IQ1" s="84"/>
      <c r="IR1" s="84"/>
      <c r="IS1" s="84"/>
      <c r="IT1" s="84"/>
      <c r="IU1" s="84"/>
      <c r="IV1" s="84"/>
    </row>
    <row r="2" spans="1:256" ht="14.25" customHeight="1">
      <c r="A2" s="46" t="s">
        <v>21</v>
      </c>
      <c r="B2" s="173" t="s">
        <v>82</v>
      </c>
      <c r="C2" s="173"/>
      <c r="D2" s="173"/>
      <c r="E2" s="173"/>
      <c r="F2" s="173"/>
      <c r="G2" s="85"/>
      <c r="H2" s="82"/>
      <c r="I2" s="83"/>
      <c r="J2" s="84" t="s">
        <v>22</v>
      </c>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row>
    <row r="3" spans="1:256" ht="14.25" customHeight="1">
      <c r="A3" s="47" t="s">
        <v>23</v>
      </c>
      <c r="B3" s="173" t="s">
        <v>49</v>
      </c>
      <c r="C3" s="173"/>
      <c r="D3" s="173"/>
      <c r="E3" s="173"/>
      <c r="F3" s="173"/>
      <c r="G3" s="85"/>
      <c r="H3" s="82"/>
      <c r="I3" s="83"/>
      <c r="J3" s="84" t="s">
        <v>24</v>
      </c>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row>
    <row r="4" spans="1:256" ht="14.25" customHeight="1">
      <c r="A4" s="46" t="s">
        <v>25</v>
      </c>
      <c r="B4" s="174" t="s">
        <v>51</v>
      </c>
      <c r="C4" s="174"/>
      <c r="D4" s="174"/>
      <c r="E4" s="174"/>
      <c r="F4" s="174"/>
      <c r="G4" s="85"/>
      <c r="H4" s="82"/>
      <c r="I4" s="83"/>
      <c r="J4" s="86"/>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row>
    <row r="5" spans="1:256" ht="14.25" customHeight="1">
      <c r="A5" s="87" t="s">
        <v>22</v>
      </c>
      <c r="B5" s="88" t="s">
        <v>24</v>
      </c>
      <c r="C5" s="88" t="s">
        <v>26</v>
      </c>
      <c r="D5" s="89" t="s">
        <v>27</v>
      </c>
      <c r="E5" s="175" t="s">
        <v>28</v>
      </c>
      <c r="F5" s="175"/>
      <c r="G5" s="90"/>
      <c r="H5" s="90"/>
      <c r="I5" s="91"/>
      <c r="J5" s="84" t="s">
        <v>29</v>
      </c>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row>
    <row r="6" spans="1:256" ht="14.25" customHeight="1" thickBot="1">
      <c r="A6" s="92">
        <f>COUNTIF(F10:F26,"Pass")</f>
        <v>0</v>
      </c>
      <c r="B6" s="93">
        <f>COUNTIF(F10:F944,"Fail")</f>
        <v>0</v>
      </c>
      <c r="C6" s="93">
        <f>E6-D6-B6-A6</f>
        <v>14</v>
      </c>
      <c r="D6" s="94">
        <f>COUNTIF(F$10:F$944,"N/A")</f>
        <v>0</v>
      </c>
      <c r="E6" s="177">
        <f>COUNTA(A10:A23)</f>
        <v>14</v>
      </c>
      <c r="F6" s="178"/>
      <c r="G6" s="90"/>
      <c r="H6" s="90"/>
      <c r="I6" s="91"/>
      <c r="J6" s="84" t="s">
        <v>27</v>
      </c>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row>
    <row r="7" spans="1:256" ht="14.25" customHeight="1">
      <c r="A7" s="84"/>
      <c r="B7" s="84"/>
      <c r="C7" s="84"/>
      <c r="D7" s="95"/>
      <c r="E7" s="95"/>
      <c r="F7" s="90"/>
      <c r="G7" s="90"/>
      <c r="H7" s="90"/>
      <c r="I7" s="91"/>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row>
    <row r="8" spans="1:256" ht="25.5">
      <c r="A8" s="49" t="s">
        <v>30</v>
      </c>
      <c r="B8" s="49" t="s">
        <v>31</v>
      </c>
      <c r="C8" s="49" t="s">
        <v>32</v>
      </c>
      <c r="D8" s="49" t="s">
        <v>33</v>
      </c>
      <c r="E8" s="50" t="s">
        <v>34</v>
      </c>
      <c r="F8" s="50" t="s">
        <v>35</v>
      </c>
      <c r="G8" s="50" t="s">
        <v>36</v>
      </c>
      <c r="H8" s="49" t="s">
        <v>37</v>
      </c>
      <c r="I8" s="51"/>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row>
    <row r="9" spans="1:256" ht="12.75">
      <c r="A9" s="52"/>
      <c r="B9" s="52" t="s">
        <v>83</v>
      </c>
      <c r="C9" s="53"/>
      <c r="D9" s="53"/>
      <c r="E9" s="53"/>
      <c r="F9" s="53"/>
      <c r="G9" s="53"/>
      <c r="H9" s="54"/>
      <c r="I9" s="55"/>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row>
    <row r="10" spans="1:256" ht="51">
      <c r="A10" s="56" t="str">
        <f>IF(OR(B10&lt;&gt;"",D10&lt;E9&gt;""),"["&amp;TEXT($B$2,"##")&amp;"-"&amp;TEXT(ROW()-10,"##")&amp;"]","")</f>
        <v>[Display-]</v>
      </c>
      <c r="B10" s="78" t="s">
        <v>53</v>
      </c>
      <c r="C10" s="78" t="s">
        <v>95</v>
      </c>
      <c r="D10" s="78" t="s">
        <v>104</v>
      </c>
      <c r="E10" s="106"/>
      <c r="F10" s="78"/>
      <c r="G10" s="107"/>
      <c r="H10" s="98"/>
      <c r="I10" s="96"/>
    </row>
    <row r="11" spans="1:256" ht="89.25">
      <c r="A11" s="56" t="str">
        <f t="shared" ref="A11:A23" si="0">IF(OR(B11&lt;&gt;"",D11&lt;E10&gt;""),"["&amp;TEXT($B$2,"##")&amp;"-"&amp;TEXT(ROW()-10,"##")&amp;"]","")</f>
        <v>[Display-1]</v>
      </c>
      <c r="B11" s="105" t="s">
        <v>60</v>
      </c>
      <c r="C11" s="105" t="s">
        <v>103</v>
      </c>
      <c r="D11" s="105" t="s">
        <v>105</v>
      </c>
      <c r="E11" s="111"/>
      <c r="F11" s="124"/>
      <c r="G11" s="112"/>
      <c r="H11" s="113"/>
      <c r="I11" s="96"/>
    </row>
    <row r="12" spans="1:256" ht="89.25">
      <c r="A12" s="56" t="str">
        <f t="shared" si="0"/>
        <v>[Display-2]</v>
      </c>
      <c r="B12" s="105" t="s">
        <v>61</v>
      </c>
      <c r="C12" s="105" t="s">
        <v>103</v>
      </c>
      <c r="D12" s="105" t="s">
        <v>105</v>
      </c>
      <c r="E12" s="111"/>
      <c r="F12" s="124"/>
      <c r="G12" s="112"/>
      <c r="H12" s="113"/>
      <c r="I12" s="96"/>
    </row>
    <row r="13" spans="1:256" ht="12.75">
      <c r="A13" s="56" t="str">
        <f t="shared" si="0"/>
        <v>[Display-3]</v>
      </c>
      <c r="B13" s="114" t="s">
        <v>62</v>
      </c>
      <c r="C13" s="115" t="s">
        <v>63</v>
      </c>
      <c r="D13" s="114" t="s">
        <v>64</v>
      </c>
      <c r="E13" s="116"/>
      <c r="F13" s="124"/>
      <c r="G13" s="116"/>
      <c r="H13" s="116"/>
      <c r="I13" s="96"/>
    </row>
    <row r="14" spans="1:256" ht="102">
      <c r="A14" s="56" t="str">
        <f t="shared" si="0"/>
        <v>[Display-4]</v>
      </c>
      <c r="B14" s="114" t="s">
        <v>110</v>
      </c>
      <c r="C14" s="115" t="s">
        <v>111</v>
      </c>
      <c r="D14" s="114" t="s">
        <v>115</v>
      </c>
      <c r="E14" s="116"/>
      <c r="F14" s="124"/>
      <c r="G14" s="116"/>
      <c r="H14" s="116"/>
      <c r="I14" s="96"/>
    </row>
    <row r="15" spans="1:256" ht="89.25">
      <c r="A15" s="56" t="str">
        <f t="shared" si="0"/>
        <v>[Display-5]</v>
      </c>
      <c r="B15" s="114" t="s">
        <v>112</v>
      </c>
      <c r="C15" s="115" t="s">
        <v>113</v>
      </c>
      <c r="D15" s="114" t="s">
        <v>118</v>
      </c>
      <c r="E15" s="116"/>
      <c r="F15" s="124"/>
      <c r="G15" s="116"/>
      <c r="H15" s="116"/>
      <c r="I15" s="96"/>
    </row>
    <row r="16" spans="1:256" ht="89.25">
      <c r="A16" s="56" t="str">
        <f>IF(OR(B16&lt;&gt;"",D16&lt;E13&gt;""),"["&amp;TEXT($B$2,"##")&amp;"-"&amp;TEXT(ROW()-10,"##")&amp;"]","")</f>
        <v>[Display-6]</v>
      </c>
      <c r="B16" s="114" t="s">
        <v>66</v>
      </c>
      <c r="C16" s="114" t="s">
        <v>67</v>
      </c>
      <c r="D16" s="114" t="s">
        <v>116</v>
      </c>
      <c r="E16" s="116"/>
      <c r="F16" s="124"/>
      <c r="G16" s="116"/>
      <c r="H16" s="116"/>
      <c r="I16" s="96"/>
    </row>
    <row r="17" spans="1:8" ht="114.75">
      <c r="A17" s="56" t="str">
        <f>IF(OR(B17&lt;&gt;"",D17&lt;E15&gt;""),"["&amp;TEXT($B$2,"##")&amp;"-"&amp;TEXT(ROW()-10,"##")&amp;"]","")</f>
        <v>[Display-7]</v>
      </c>
      <c r="B17" s="114" t="s">
        <v>68</v>
      </c>
      <c r="C17" s="114" t="s">
        <v>69</v>
      </c>
      <c r="D17" s="114" t="s">
        <v>106</v>
      </c>
      <c r="E17" s="116" t="s">
        <v>65</v>
      </c>
      <c r="F17" s="124"/>
      <c r="G17" s="116"/>
      <c r="H17" s="116"/>
    </row>
    <row r="18" spans="1:8" ht="89.25">
      <c r="A18" s="56" t="str">
        <f t="shared" si="0"/>
        <v>[Display-8]</v>
      </c>
      <c r="B18" s="114" t="s">
        <v>107</v>
      </c>
      <c r="C18" s="114" t="s">
        <v>108</v>
      </c>
      <c r="D18" s="114" t="s">
        <v>109</v>
      </c>
      <c r="E18" s="116"/>
      <c r="F18" s="124"/>
      <c r="G18" s="116"/>
      <c r="H18" s="116"/>
    </row>
    <row r="19" spans="1:8" ht="76.5">
      <c r="A19" s="56" t="str">
        <f t="shared" si="0"/>
        <v>[Display-9]</v>
      </c>
      <c r="B19" s="114" t="s">
        <v>114</v>
      </c>
      <c r="C19" s="114" t="s">
        <v>117</v>
      </c>
      <c r="D19" s="114" t="s">
        <v>119</v>
      </c>
      <c r="E19" s="116"/>
      <c r="F19" s="124"/>
      <c r="G19" s="116"/>
      <c r="H19" s="116"/>
    </row>
    <row r="20" spans="1:8" ht="140.25">
      <c r="A20" s="56" t="str">
        <f t="shared" si="0"/>
        <v>[Display-10]</v>
      </c>
      <c r="B20" s="114" t="s">
        <v>70</v>
      </c>
      <c r="C20" s="105" t="s">
        <v>71</v>
      </c>
      <c r="D20" s="105" t="s">
        <v>72</v>
      </c>
      <c r="E20" s="120" t="s">
        <v>73</v>
      </c>
      <c r="F20" s="124"/>
      <c r="G20" s="117"/>
      <c r="H20" s="117"/>
    </row>
    <row r="21" spans="1:8" ht="140.25">
      <c r="A21" s="56" t="str">
        <f t="shared" si="0"/>
        <v>[Display-11]</v>
      </c>
      <c r="B21" s="114" t="s">
        <v>74</v>
      </c>
      <c r="C21" s="105" t="s">
        <v>71</v>
      </c>
      <c r="D21" s="105" t="s">
        <v>75</v>
      </c>
      <c r="E21" s="120" t="s">
        <v>73</v>
      </c>
      <c r="F21" s="124"/>
      <c r="G21" s="117"/>
      <c r="H21" s="117"/>
    </row>
    <row r="22" spans="1:8" ht="76.5">
      <c r="A22" s="103" t="str">
        <f t="shared" si="0"/>
        <v>[Display-12]</v>
      </c>
      <c r="B22" s="121" t="s">
        <v>76</v>
      </c>
      <c r="C22" s="122" t="s">
        <v>77</v>
      </c>
      <c r="D22" s="122" t="s">
        <v>78</v>
      </c>
      <c r="E22" s="123" t="s">
        <v>73</v>
      </c>
      <c r="F22" s="124"/>
      <c r="G22" s="118"/>
      <c r="H22" s="118"/>
    </row>
    <row r="23" spans="1:8" ht="114.75">
      <c r="A23" s="105" t="str">
        <f t="shared" si="0"/>
        <v>[Display-13]</v>
      </c>
      <c r="B23" s="114" t="s">
        <v>79</v>
      </c>
      <c r="C23" s="105" t="s">
        <v>80</v>
      </c>
      <c r="D23" s="105" t="s">
        <v>81</v>
      </c>
      <c r="E23" s="120" t="s">
        <v>73</v>
      </c>
      <c r="F23" s="124"/>
      <c r="G23" s="117"/>
      <c r="H23" s="117"/>
    </row>
  </sheetData>
  <mergeCells count="5">
    <mergeCell ref="B2:F2"/>
    <mergeCell ref="B3:F3"/>
    <mergeCell ref="B4:F4"/>
    <mergeCell ref="E5:F5"/>
    <mergeCell ref="E6:F6"/>
  </mergeCells>
  <dataValidations count="2">
    <dataValidation type="list" allowBlank="1" showErrorMessage="1" sqref="F59:F91 F1:F3 F7:F9">
      <formula1>$J$2:$J$6</formula1>
      <formula2>0</formula2>
    </dataValidation>
    <dataValidation type="list" allowBlank="1" showErrorMessage="1" sqref="F10:F23">
      <formula1>$J$2:$J$5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74"/>
  <sheetViews>
    <sheetView topLeftCell="A10" zoomScale="85" zoomScaleNormal="85" workbookViewId="0">
      <selection activeCell="E10" sqref="E10"/>
    </sheetView>
  </sheetViews>
  <sheetFormatPr defaultRowHeight="12.75"/>
  <cols>
    <col min="1" max="1" width="19.75" style="97" customWidth="1"/>
    <col min="2" max="2" width="36.875" style="97" customWidth="1"/>
    <col min="3" max="3" width="31.875" style="97" customWidth="1"/>
    <col min="4" max="4" width="35.25" style="97" customWidth="1"/>
    <col min="5" max="5" width="24.125" style="97" customWidth="1"/>
    <col min="6" max="6" width="8.125" style="97" customWidth="1"/>
    <col min="7" max="7" width="9" style="100"/>
    <col min="8" max="8" width="17.5" style="97" customWidth="1"/>
    <col min="9" max="9" width="9.375" style="99" customWidth="1"/>
    <col min="10" max="10" width="0" style="97" hidden="1" customWidth="1"/>
    <col min="11" max="16384" width="9" style="97"/>
  </cols>
  <sheetData>
    <row r="1" spans="1:256" ht="13.5" thickBot="1">
      <c r="A1" s="101" t="s">
        <v>48</v>
      </c>
      <c r="B1" s="79"/>
      <c r="C1" s="79"/>
      <c r="D1" s="79"/>
      <c r="E1" s="79"/>
      <c r="F1" s="80"/>
      <c r="G1" s="81"/>
      <c r="H1" s="82"/>
      <c r="I1" s="83"/>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c r="GV1" s="84"/>
      <c r="GW1" s="84"/>
      <c r="GX1" s="84"/>
      <c r="GY1" s="84"/>
      <c r="GZ1" s="84"/>
      <c r="HA1" s="84"/>
      <c r="HB1" s="84"/>
      <c r="HC1" s="84"/>
      <c r="HD1" s="84"/>
      <c r="HE1" s="84"/>
      <c r="HF1" s="84"/>
      <c r="HG1" s="84"/>
      <c r="HH1" s="84"/>
      <c r="HI1" s="84"/>
      <c r="HJ1" s="84"/>
      <c r="HK1" s="84"/>
      <c r="HL1" s="84"/>
      <c r="HM1" s="84"/>
      <c r="HN1" s="84"/>
      <c r="HO1" s="84"/>
      <c r="HP1" s="84"/>
      <c r="HQ1" s="84"/>
      <c r="HR1" s="84"/>
      <c r="HS1" s="84"/>
      <c r="HT1" s="84"/>
      <c r="HU1" s="84"/>
      <c r="HV1" s="84"/>
      <c r="HW1" s="84"/>
      <c r="HX1" s="84"/>
      <c r="HY1" s="84"/>
      <c r="HZ1" s="84"/>
      <c r="IA1" s="84"/>
      <c r="IB1" s="84"/>
      <c r="IC1" s="84"/>
      <c r="ID1" s="84"/>
      <c r="IE1" s="84"/>
      <c r="IF1" s="84"/>
      <c r="IG1" s="84"/>
      <c r="IH1" s="84"/>
      <c r="II1" s="84"/>
      <c r="IJ1" s="84"/>
      <c r="IK1" s="84"/>
      <c r="IL1" s="84"/>
      <c r="IM1" s="84"/>
      <c r="IN1" s="84"/>
      <c r="IO1" s="84"/>
      <c r="IP1" s="84"/>
      <c r="IQ1" s="84"/>
      <c r="IR1" s="84"/>
      <c r="IS1" s="84"/>
      <c r="IT1" s="84"/>
      <c r="IU1" s="84"/>
      <c r="IV1" s="84"/>
    </row>
    <row r="2" spans="1:256">
      <c r="A2" s="46" t="s">
        <v>21</v>
      </c>
      <c r="B2" s="173" t="s">
        <v>121</v>
      </c>
      <c r="C2" s="173"/>
      <c r="D2" s="173"/>
      <c r="E2" s="173"/>
      <c r="F2" s="173"/>
      <c r="G2" s="85"/>
      <c r="H2" s="82"/>
      <c r="I2" s="83"/>
      <c r="J2" s="84" t="s">
        <v>22</v>
      </c>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row>
    <row r="3" spans="1:256">
      <c r="A3" s="47" t="s">
        <v>23</v>
      </c>
      <c r="B3" s="173" t="s">
        <v>172</v>
      </c>
      <c r="C3" s="173"/>
      <c r="D3" s="173"/>
      <c r="E3" s="173"/>
      <c r="F3" s="173"/>
      <c r="G3" s="85"/>
      <c r="H3" s="82"/>
      <c r="I3" s="83"/>
      <c r="J3" s="84" t="s">
        <v>24</v>
      </c>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row>
    <row r="4" spans="1:256">
      <c r="A4" s="46" t="s">
        <v>25</v>
      </c>
      <c r="B4" s="174" t="s">
        <v>87</v>
      </c>
      <c r="C4" s="174"/>
      <c r="D4" s="174"/>
      <c r="E4" s="174"/>
      <c r="F4" s="174"/>
      <c r="G4" s="85"/>
      <c r="H4" s="82"/>
      <c r="I4" s="83"/>
      <c r="J4" s="86"/>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row>
    <row r="5" spans="1:256">
      <c r="A5" s="87" t="s">
        <v>22</v>
      </c>
      <c r="B5" s="88" t="s">
        <v>24</v>
      </c>
      <c r="C5" s="88" t="s">
        <v>26</v>
      </c>
      <c r="D5" s="89" t="s">
        <v>27</v>
      </c>
      <c r="E5" s="175" t="s">
        <v>28</v>
      </c>
      <c r="F5" s="175"/>
      <c r="G5" s="90"/>
      <c r="H5" s="90"/>
      <c r="I5" s="91"/>
      <c r="J5" s="84" t="s">
        <v>29</v>
      </c>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row>
    <row r="6" spans="1:256" ht="13.5" thickBot="1">
      <c r="A6" s="179">
        <f>COUNTIF(F10:F131,"Pass")</f>
        <v>0</v>
      </c>
      <c r="B6" s="93">
        <f>COUNTIF(F72:F973,"Fail")</f>
        <v>0</v>
      </c>
      <c r="C6" s="93">
        <f>E6-D6-B6-A6</f>
        <v>60</v>
      </c>
      <c r="D6" s="94">
        <f>COUNTIF(F$72:F$973,"N/A")</f>
        <v>0</v>
      </c>
      <c r="E6" s="176">
        <f>COUNTA(A10:A74)</f>
        <v>60</v>
      </c>
      <c r="F6" s="176"/>
      <c r="G6" s="90"/>
      <c r="H6" s="90"/>
      <c r="I6" s="91"/>
      <c r="J6" s="84" t="s">
        <v>27</v>
      </c>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row>
    <row r="7" spans="1:256">
      <c r="A7" s="84"/>
      <c r="B7" s="84"/>
      <c r="C7" s="84"/>
      <c r="D7" s="95"/>
      <c r="E7" s="95"/>
      <c r="F7" s="95"/>
      <c r="G7" s="95"/>
      <c r="H7" s="95"/>
      <c r="I7" s="91"/>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row>
    <row r="8" spans="1:256" ht="25.5">
      <c r="A8" s="49" t="s">
        <v>30</v>
      </c>
      <c r="B8" s="49" t="s">
        <v>31</v>
      </c>
      <c r="C8" s="49" t="s">
        <v>32</v>
      </c>
      <c r="D8" s="49" t="s">
        <v>33</v>
      </c>
      <c r="E8" s="50" t="s">
        <v>34</v>
      </c>
      <c r="F8" s="50" t="s">
        <v>35</v>
      </c>
      <c r="G8" s="50" t="s">
        <v>36</v>
      </c>
      <c r="H8" s="49" t="s">
        <v>37</v>
      </c>
      <c r="I8" s="51"/>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row>
    <row r="9" spans="1:256">
      <c r="A9" s="52"/>
      <c r="B9" s="52" t="s">
        <v>122</v>
      </c>
      <c r="C9" s="53"/>
      <c r="D9" s="53"/>
      <c r="E9" s="53"/>
      <c r="F9" s="53"/>
      <c r="G9" s="53"/>
      <c r="H9" s="54"/>
      <c r="I9" s="55"/>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row>
    <row r="10" spans="1:256" ht="153">
      <c r="A10" s="124" t="str">
        <f>IF(OR(B10&lt;&gt;"",D10&lt;&gt;""),"["&amp;TEXT($B$2,"##")&amp;"-"&amp;TEXT(ROW()-10,"##")&amp;"]","")</f>
        <v>[Account Management Module-]</v>
      </c>
      <c r="B10" s="124" t="s">
        <v>123</v>
      </c>
      <c r="C10" s="124" t="s">
        <v>173</v>
      </c>
      <c r="D10" s="124" t="s">
        <v>184</v>
      </c>
      <c r="E10" s="56" t="s">
        <v>124</v>
      </c>
      <c r="F10" s="124"/>
      <c r="G10" s="180"/>
      <c r="H10" s="98"/>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c r="DL10" s="181"/>
      <c r="DM10" s="181"/>
      <c r="DN10" s="181"/>
      <c r="DO10" s="181"/>
      <c r="DP10" s="181"/>
      <c r="DQ10" s="181"/>
      <c r="DR10" s="181"/>
      <c r="DS10" s="181"/>
      <c r="DT10" s="181"/>
      <c r="DU10" s="181"/>
      <c r="DV10" s="181"/>
      <c r="DW10" s="181"/>
      <c r="DX10" s="181"/>
      <c r="DY10" s="181"/>
      <c r="DZ10" s="181"/>
      <c r="EA10" s="181"/>
      <c r="EB10" s="181"/>
      <c r="EC10" s="181"/>
      <c r="ED10" s="181"/>
      <c r="EE10" s="181"/>
      <c r="EF10" s="181"/>
      <c r="EG10" s="181"/>
      <c r="EH10" s="181"/>
      <c r="EI10" s="181"/>
      <c r="EJ10" s="181"/>
      <c r="EK10" s="181"/>
      <c r="EL10" s="181"/>
      <c r="EM10" s="181"/>
      <c r="EN10" s="181"/>
      <c r="EO10" s="181"/>
      <c r="EP10" s="181"/>
      <c r="EQ10" s="181"/>
      <c r="ER10" s="181"/>
      <c r="ES10" s="181"/>
      <c r="ET10" s="181"/>
      <c r="EU10" s="181"/>
      <c r="EV10" s="181"/>
      <c r="EW10" s="181"/>
      <c r="EX10" s="181"/>
      <c r="EY10" s="181"/>
      <c r="EZ10" s="181"/>
      <c r="FA10" s="181"/>
      <c r="FB10" s="181"/>
      <c r="FC10" s="181"/>
      <c r="FD10" s="181"/>
      <c r="FE10" s="181"/>
      <c r="FF10" s="181"/>
      <c r="FG10" s="181"/>
      <c r="FH10" s="181"/>
      <c r="FI10" s="181"/>
      <c r="FJ10" s="181"/>
      <c r="FK10" s="181"/>
      <c r="FL10" s="181"/>
      <c r="FM10" s="181"/>
      <c r="FN10" s="181"/>
      <c r="FO10" s="181"/>
      <c r="FP10" s="181"/>
      <c r="FQ10" s="181"/>
      <c r="FR10" s="181"/>
      <c r="FS10" s="181"/>
      <c r="FT10" s="181"/>
      <c r="FU10" s="181"/>
      <c r="FV10" s="181"/>
      <c r="FW10" s="181"/>
      <c r="FX10" s="181"/>
      <c r="FY10" s="181"/>
      <c r="FZ10" s="181"/>
      <c r="GA10" s="181"/>
      <c r="GB10" s="181"/>
      <c r="GC10" s="181"/>
      <c r="GD10" s="181"/>
      <c r="GE10" s="181"/>
      <c r="GF10" s="181"/>
      <c r="GG10" s="181"/>
      <c r="GH10" s="181"/>
      <c r="GI10" s="181"/>
      <c r="GJ10" s="181"/>
      <c r="GK10" s="181"/>
      <c r="GL10" s="181"/>
      <c r="GM10" s="181"/>
      <c r="GN10" s="181"/>
      <c r="GO10" s="181"/>
      <c r="GP10" s="181"/>
      <c r="GQ10" s="181"/>
      <c r="GR10" s="181"/>
      <c r="GS10" s="181"/>
      <c r="GT10" s="181"/>
      <c r="GU10" s="181"/>
      <c r="GV10" s="181"/>
      <c r="GW10" s="181"/>
      <c r="GX10" s="181"/>
      <c r="GY10" s="181"/>
      <c r="GZ10" s="181"/>
      <c r="HA10" s="181"/>
      <c r="HB10" s="181"/>
      <c r="HC10" s="181"/>
      <c r="HD10" s="181"/>
      <c r="HE10" s="181"/>
      <c r="HF10" s="181"/>
      <c r="HG10" s="181"/>
      <c r="HH10" s="181"/>
      <c r="HI10" s="181"/>
      <c r="HJ10" s="181"/>
      <c r="HK10" s="181"/>
      <c r="HL10" s="181"/>
      <c r="HM10" s="181"/>
      <c r="HN10" s="181"/>
      <c r="HO10" s="181"/>
      <c r="HP10" s="181"/>
      <c r="HQ10" s="181"/>
      <c r="HR10" s="181"/>
      <c r="HS10" s="181"/>
      <c r="HT10" s="181"/>
      <c r="HU10" s="181"/>
      <c r="HV10" s="181"/>
      <c r="HW10" s="181"/>
      <c r="HX10" s="181"/>
      <c r="HY10" s="181"/>
      <c r="HZ10" s="181"/>
      <c r="IA10" s="181"/>
      <c r="IB10" s="181"/>
      <c r="IC10" s="181"/>
      <c r="ID10" s="181"/>
      <c r="IE10" s="181"/>
      <c r="IF10" s="181"/>
      <c r="IG10" s="181"/>
      <c r="IH10" s="181"/>
      <c r="II10" s="181"/>
      <c r="IJ10" s="181"/>
      <c r="IK10" s="181"/>
      <c r="IL10" s="181"/>
      <c r="IM10" s="181"/>
      <c r="IN10" s="181"/>
      <c r="IO10" s="181"/>
      <c r="IP10" s="181"/>
      <c r="IQ10" s="181"/>
      <c r="IR10" s="181"/>
      <c r="IS10" s="181"/>
      <c r="IT10" s="181"/>
      <c r="IU10" s="181"/>
      <c r="IV10" s="181"/>
    </row>
    <row r="11" spans="1:256" ht="153">
      <c r="A11" s="124" t="str">
        <f>IF(OR(B11&lt;&gt;"",D11&lt;&gt;""),"["&amp;TEXT($B$2,"##")&amp;"-"&amp;TEXT(ROW()-10,"##")&amp;"]","")</f>
        <v>[Account Management Module-1]</v>
      </c>
      <c r="B11" s="124" t="s">
        <v>125</v>
      </c>
      <c r="C11" s="124" t="s">
        <v>173</v>
      </c>
      <c r="D11" s="124" t="s">
        <v>184</v>
      </c>
      <c r="E11" s="56" t="s">
        <v>124</v>
      </c>
      <c r="F11" s="124"/>
      <c r="G11" s="180"/>
      <c r="H11" s="98"/>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c r="CW11" s="181"/>
      <c r="CX11" s="181"/>
      <c r="CY11" s="181"/>
      <c r="CZ11" s="181"/>
      <c r="DA11" s="181"/>
      <c r="DB11" s="181"/>
      <c r="DC11" s="181"/>
      <c r="DD11" s="181"/>
      <c r="DE11" s="181"/>
      <c r="DF11" s="181"/>
      <c r="DG11" s="181"/>
      <c r="DH11" s="181"/>
      <c r="DI11" s="181"/>
      <c r="DJ11" s="181"/>
      <c r="DK11" s="181"/>
      <c r="DL11" s="181"/>
      <c r="DM11" s="181"/>
      <c r="DN11" s="181"/>
      <c r="DO11" s="181"/>
      <c r="DP11" s="181"/>
      <c r="DQ11" s="181"/>
      <c r="DR11" s="181"/>
      <c r="DS11" s="181"/>
      <c r="DT11" s="181"/>
      <c r="DU11" s="181"/>
      <c r="DV11" s="181"/>
      <c r="DW11" s="181"/>
      <c r="DX11" s="181"/>
      <c r="DY11" s="181"/>
      <c r="DZ11" s="181"/>
      <c r="EA11" s="181"/>
      <c r="EB11" s="181"/>
      <c r="EC11" s="181"/>
      <c r="ED11" s="181"/>
      <c r="EE11" s="181"/>
      <c r="EF11" s="181"/>
      <c r="EG11" s="181"/>
      <c r="EH11" s="181"/>
      <c r="EI11" s="181"/>
      <c r="EJ11" s="181"/>
      <c r="EK11" s="181"/>
      <c r="EL11" s="181"/>
      <c r="EM11" s="181"/>
      <c r="EN11" s="181"/>
      <c r="EO11" s="181"/>
      <c r="EP11" s="181"/>
      <c r="EQ11" s="181"/>
      <c r="ER11" s="181"/>
      <c r="ES11" s="181"/>
      <c r="ET11" s="181"/>
      <c r="EU11" s="181"/>
      <c r="EV11" s="181"/>
      <c r="EW11" s="181"/>
      <c r="EX11" s="181"/>
      <c r="EY11" s="181"/>
      <c r="EZ11" s="181"/>
      <c r="FA11" s="181"/>
      <c r="FB11" s="181"/>
      <c r="FC11" s="181"/>
      <c r="FD11" s="181"/>
      <c r="FE11" s="181"/>
      <c r="FF11" s="181"/>
      <c r="FG11" s="181"/>
      <c r="FH11" s="181"/>
      <c r="FI11" s="181"/>
      <c r="FJ11" s="181"/>
      <c r="FK11" s="181"/>
      <c r="FL11" s="181"/>
      <c r="FM11" s="181"/>
      <c r="FN11" s="181"/>
      <c r="FO11" s="181"/>
      <c r="FP11" s="181"/>
      <c r="FQ11" s="181"/>
      <c r="FR11" s="181"/>
      <c r="FS11" s="181"/>
      <c r="FT11" s="181"/>
      <c r="FU11" s="181"/>
      <c r="FV11" s="181"/>
      <c r="FW11" s="181"/>
      <c r="FX11" s="181"/>
      <c r="FY11" s="181"/>
      <c r="FZ11" s="181"/>
      <c r="GA11" s="181"/>
      <c r="GB11" s="181"/>
      <c r="GC11" s="181"/>
      <c r="GD11" s="181"/>
      <c r="GE11" s="181"/>
      <c r="GF11" s="181"/>
      <c r="GG11" s="181"/>
      <c r="GH11" s="181"/>
      <c r="GI11" s="181"/>
      <c r="GJ11" s="181"/>
      <c r="GK11" s="181"/>
      <c r="GL11" s="181"/>
      <c r="GM11" s="181"/>
      <c r="GN11" s="181"/>
      <c r="GO11" s="181"/>
      <c r="GP11" s="181"/>
      <c r="GQ11" s="181"/>
      <c r="GR11" s="181"/>
      <c r="GS11" s="181"/>
      <c r="GT11" s="181"/>
      <c r="GU11" s="181"/>
      <c r="GV11" s="181"/>
      <c r="GW11" s="181"/>
      <c r="GX11" s="181"/>
      <c r="GY11" s="181"/>
      <c r="GZ11" s="181"/>
      <c r="HA11" s="181"/>
      <c r="HB11" s="181"/>
      <c r="HC11" s="181"/>
      <c r="HD11" s="181"/>
      <c r="HE11" s="181"/>
      <c r="HF11" s="181"/>
      <c r="HG11" s="181"/>
      <c r="HH11" s="181"/>
      <c r="HI11" s="181"/>
      <c r="HJ11" s="181"/>
      <c r="HK11" s="181"/>
      <c r="HL11" s="181"/>
      <c r="HM11" s="181"/>
      <c r="HN11" s="181"/>
      <c r="HO11" s="181"/>
      <c r="HP11" s="181"/>
      <c r="HQ11" s="181"/>
      <c r="HR11" s="181"/>
      <c r="HS11" s="181"/>
      <c r="HT11" s="181"/>
      <c r="HU11" s="181"/>
      <c r="HV11" s="181"/>
      <c r="HW11" s="181"/>
      <c r="HX11" s="181"/>
      <c r="HY11" s="181"/>
      <c r="HZ11" s="181"/>
      <c r="IA11" s="181"/>
      <c r="IB11" s="181"/>
      <c r="IC11" s="181"/>
      <c r="ID11" s="181"/>
      <c r="IE11" s="181"/>
      <c r="IF11" s="181"/>
      <c r="IG11" s="181"/>
      <c r="IH11" s="181"/>
      <c r="II11" s="181"/>
      <c r="IJ11" s="181"/>
      <c r="IK11" s="181"/>
      <c r="IL11" s="181"/>
      <c r="IM11" s="181"/>
      <c r="IN11" s="181"/>
      <c r="IO11" s="181"/>
      <c r="IP11" s="181"/>
      <c r="IQ11" s="181"/>
      <c r="IR11" s="181"/>
      <c r="IS11" s="181"/>
      <c r="IT11" s="181"/>
      <c r="IU11" s="181"/>
      <c r="IV11" s="181"/>
    </row>
    <row r="12" spans="1:256" ht="63.75">
      <c r="A12" s="124" t="str">
        <f t="shared" ref="A12:A68" si="0">IF(OR(B12&lt;&gt;"",D12&lt;&gt;""),"["&amp;TEXT($B$2,"##")&amp;"-"&amp;TEXT(ROW()-10,"##")&amp;"]","")</f>
        <v>[Account Management Module-2]</v>
      </c>
      <c r="B12" s="124" t="s">
        <v>126</v>
      </c>
      <c r="C12" s="124" t="s">
        <v>174</v>
      </c>
      <c r="D12" s="124" t="s">
        <v>175</v>
      </c>
      <c r="E12" s="124" t="s">
        <v>127</v>
      </c>
      <c r="F12" s="124"/>
      <c r="G12" s="180"/>
      <c r="H12" s="98"/>
    </row>
    <row r="13" spans="1:256" ht="89.25">
      <c r="A13" s="124" t="str">
        <f t="shared" si="0"/>
        <v>[Account Management Module-3]</v>
      </c>
      <c r="B13" s="124" t="s">
        <v>128</v>
      </c>
      <c r="C13" s="124" t="s">
        <v>176</v>
      </c>
      <c r="D13" s="124" t="s">
        <v>177</v>
      </c>
      <c r="E13" s="124" t="s">
        <v>127</v>
      </c>
      <c r="F13" s="124"/>
      <c r="G13" s="180"/>
      <c r="H13" s="98"/>
    </row>
    <row r="14" spans="1:256" ht="76.5">
      <c r="A14" s="124" t="str">
        <f t="shared" si="0"/>
        <v>[Account Management Module-4]</v>
      </c>
      <c r="B14" s="124" t="s">
        <v>129</v>
      </c>
      <c r="C14" s="124" t="s">
        <v>179</v>
      </c>
      <c r="D14" s="124" t="s">
        <v>178</v>
      </c>
      <c r="E14" s="124" t="s">
        <v>127</v>
      </c>
      <c r="F14" s="124"/>
      <c r="G14" s="180"/>
      <c r="H14" s="98"/>
    </row>
    <row r="15" spans="1:256" ht="76.5">
      <c r="A15" s="124" t="str">
        <f t="shared" si="0"/>
        <v>[Account Management Module-5]</v>
      </c>
      <c r="B15" s="124" t="s">
        <v>130</v>
      </c>
      <c r="C15" s="124" t="s">
        <v>180</v>
      </c>
      <c r="D15" s="124" t="s">
        <v>183</v>
      </c>
      <c r="E15" s="124" t="s">
        <v>127</v>
      </c>
      <c r="F15" s="124"/>
      <c r="G15" s="180"/>
      <c r="H15" s="98"/>
    </row>
    <row r="16" spans="1:256" ht="89.25">
      <c r="A16" s="124" t="str">
        <f t="shared" si="0"/>
        <v>[Account Management Module-6]</v>
      </c>
      <c r="B16" s="124" t="s">
        <v>131</v>
      </c>
      <c r="C16" s="124" t="s">
        <v>181</v>
      </c>
      <c r="D16" s="124" t="s">
        <v>182</v>
      </c>
      <c r="E16" s="124" t="s">
        <v>127</v>
      </c>
      <c r="F16" s="124"/>
      <c r="G16" s="180"/>
      <c r="H16" s="98"/>
    </row>
    <row r="17" spans="1:256" ht="89.25">
      <c r="A17" s="124" t="str">
        <f t="shared" si="0"/>
        <v>[Account Management Module-7]</v>
      </c>
      <c r="B17" s="124" t="s">
        <v>132</v>
      </c>
      <c r="C17" s="124" t="s">
        <v>185</v>
      </c>
      <c r="D17" s="124" t="s">
        <v>182</v>
      </c>
      <c r="E17" s="124" t="s">
        <v>127</v>
      </c>
      <c r="F17" s="124"/>
      <c r="G17" s="180"/>
      <c r="H17" s="98"/>
    </row>
    <row r="18" spans="1:256" ht="89.25">
      <c r="A18" s="124" t="str">
        <f>IF(OR(B18&lt;&gt;"",D18&lt;&gt;""),"["&amp;TEXT($B$2,"##")&amp;"-"&amp;TEXT(ROW()-10,"##")&amp;"]","")</f>
        <v>[Account Management Module-8]</v>
      </c>
      <c r="B18" s="124" t="s">
        <v>133</v>
      </c>
      <c r="C18" s="124" t="s">
        <v>186</v>
      </c>
      <c r="D18" s="124" t="s">
        <v>182</v>
      </c>
      <c r="E18" s="124" t="s">
        <v>127</v>
      </c>
      <c r="F18" s="124"/>
      <c r="G18" s="180"/>
      <c r="H18" s="98"/>
    </row>
    <row r="19" spans="1:256" ht="51">
      <c r="A19" s="124" t="str">
        <f>IF(OR(B19&lt;&gt;"",D19&lt;&gt;""),"["&amp;TEXT($B$2,"##")&amp;"-"&amp;TEXT(ROW()-10,"##")&amp;"]","")</f>
        <v>[Account Management Module-9]</v>
      </c>
      <c r="B19" s="124" t="s">
        <v>134</v>
      </c>
      <c r="C19" s="124" t="s">
        <v>187</v>
      </c>
      <c r="D19" s="124" t="s">
        <v>188</v>
      </c>
      <c r="E19" s="124" t="s">
        <v>127</v>
      </c>
      <c r="F19" s="124"/>
      <c r="G19" s="180"/>
      <c r="H19" s="98"/>
    </row>
    <row r="20" spans="1:256" ht="102">
      <c r="A20" s="124" t="str">
        <f>IF(OR(B20&lt;&gt;"",D20&lt;&gt;""),"["&amp;TEXT($B$2,"##")&amp;"-"&amp;TEXT(ROW()-10,"##")&amp;"]","")</f>
        <v>[Account Management Module-10]</v>
      </c>
      <c r="B20" s="124" t="s">
        <v>135</v>
      </c>
      <c r="C20" s="124" t="s">
        <v>189</v>
      </c>
      <c r="D20" s="124" t="s">
        <v>190</v>
      </c>
      <c r="E20" s="124" t="s">
        <v>127</v>
      </c>
      <c r="F20" s="124"/>
      <c r="G20" s="180"/>
      <c r="H20" s="98"/>
    </row>
    <row r="21" spans="1:256">
      <c r="A21" s="52"/>
      <c r="B21" s="52" t="s">
        <v>136</v>
      </c>
      <c r="C21" s="53"/>
      <c r="D21" s="53"/>
      <c r="E21" s="53"/>
      <c r="F21" s="124"/>
      <c r="G21" s="53"/>
      <c r="H21" s="54"/>
      <c r="I21" s="55"/>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R21" s="84"/>
      <c r="IS21" s="84"/>
      <c r="IT21" s="84"/>
      <c r="IU21" s="84"/>
      <c r="IV21" s="84"/>
    </row>
    <row r="22" spans="1:256" ht="127.5">
      <c r="A22" s="124" t="str">
        <f t="shared" si="0"/>
        <v>[Account Management Module-12]</v>
      </c>
      <c r="B22" s="124" t="s">
        <v>137</v>
      </c>
      <c r="C22" s="124" t="s">
        <v>191</v>
      </c>
      <c r="D22" s="124" t="s">
        <v>192</v>
      </c>
      <c r="E22" s="124" t="s">
        <v>138</v>
      </c>
      <c r="F22" s="124"/>
      <c r="G22" s="180"/>
      <c r="H22" s="98"/>
      <c r="I22" s="55"/>
    </row>
    <row r="23" spans="1:256" ht="127.5">
      <c r="A23" s="124" t="str">
        <f>IF(OR(B23&lt;&gt;"",D23&lt;&gt;""),"["&amp;TEXT($B$2,"##")&amp;"-"&amp;TEXT(ROW()-10,"##")&amp;"]","")</f>
        <v>[Account Management Module-13]</v>
      </c>
      <c r="B23" s="124" t="s">
        <v>139</v>
      </c>
      <c r="C23" s="124" t="s">
        <v>191</v>
      </c>
      <c r="D23" s="124" t="s">
        <v>192</v>
      </c>
      <c r="E23" s="124" t="s">
        <v>138</v>
      </c>
      <c r="F23" s="124"/>
      <c r="G23" s="180"/>
      <c r="H23" s="98"/>
      <c r="I23" s="55"/>
    </row>
    <row r="24" spans="1:256" ht="38.25">
      <c r="A24" s="124" t="str">
        <f t="shared" si="0"/>
        <v>[Account Management Module-14]</v>
      </c>
      <c r="B24" s="124" t="s">
        <v>140</v>
      </c>
      <c r="C24" s="124" t="s">
        <v>193</v>
      </c>
      <c r="D24" s="124" t="s">
        <v>194</v>
      </c>
      <c r="E24" s="124" t="s">
        <v>141</v>
      </c>
      <c r="F24" s="124"/>
      <c r="G24" s="180"/>
      <c r="H24" s="98"/>
    </row>
    <row r="25" spans="1:256">
      <c r="A25" s="52"/>
      <c r="B25" s="52" t="s">
        <v>142</v>
      </c>
      <c r="C25" s="53"/>
      <c r="D25" s="53"/>
      <c r="E25" s="53"/>
      <c r="F25" s="124"/>
      <c r="G25" s="53"/>
      <c r="H25" s="54"/>
      <c r="I25" s="55"/>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row>
    <row r="26" spans="1:256" ht="178.5">
      <c r="A26" s="124" t="str">
        <f>IF(OR(B26&lt;&gt;"",D26&lt;&gt;""),"["&amp;TEXT($B$2,"##")&amp;"-"&amp;TEXT(ROW()-10,"##")&amp;"]","")</f>
        <v>[Account Management Module-16]</v>
      </c>
      <c r="B26" s="124" t="s">
        <v>143</v>
      </c>
      <c r="C26" s="124" t="s">
        <v>195</v>
      </c>
      <c r="D26" s="124" t="s">
        <v>196</v>
      </c>
      <c r="E26" s="124" t="s">
        <v>127</v>
      </c>
      <c r="F26" s="124"/>
      <c r="G26" s="180"/>
      <c r="H26" s="98"/>
    </row>
    <row r="27" spans="1:256" ht="178.5">
      <c r="A27" s="124" t="str">
        <f>IF(OR(B27&lt;&gt;"",D27&lt;&gt;""),"["&amp;TEXT($B$2,"##")&amp;"-"&amp;TEXT(ROW()-10,"##")&amp;"]","")</f>
        <v>[Account Management Module-17]</v>
      </c>
      <c r="B27" s="124" t="s">
        <v>144</v>
      </c>
      <c r="C27" s="124" t="s">
        <v>195</v>
      </c>
      <c r="D27" s="124" t="s">
        <v>196</v>
      </c>
      <c r="E27" s="124" t="s">
        <v>127</v>
      </c>
      <c r="F27" s="124"/>
      <c r="G27" s="180"/>
      <c r="H27" s="98"/>
    </row>
    <row r="28" spans="1:256" ht="63.75">
      <c r="A28" s="124" t="str">
        <f t="shared" si="0"/>
        <v>[Account Management Module-18]</v>
      </c>
      <c r="B28" s="124" t="s">
        <v>145</v>
      </c>
      <c r="C28" s="124" t="s">
        <v>197</v>
      </c>
      <c r="D28" s="124" t="s">
        <v>198</v>
      </c>
      <c r="E28" s="124" t="s">
        <v>146</v>
      </c>
      <c r="F28" s="124"/>
      <c r="G28" s="180"/>
      <c r="H28" s="98"/>
    </row>
    <row r="29" spans="1:256" ht="89.25">
      <c r="A29" s="124" t="str">
        <f t="shared" si="0"/>
        <v>[Account Management Module-19]</v>
      </c>
      <c r="B29" s="124" t="s">
        <v>147</v>
      </c>
      <c r="C29" s="124" t="s">
        <v>203</v>
      </c>
      <c r="D29" s="124" t="s">
        <v>199</v>
      </c>
      <c r="E29" s="124"/>
      <c r="F29" s="124"/>
      <c r="G29" s="180"/>
      <c r="H29" s="98"/>
    </row>
    <row r="30" spans="1:256" ht="76.5">
      <c r="A30" s="124" t="str">
        <f t="shared" si="0"/>
        <v>[Account Management Module-20]</v>
      </c>
      <c r="B30" s="124" t="s">
        <v>148</v>
      </c>
      <c r="C30" s="124" t="s">
        <v>200</v>
      </c>
      <c r="D30" s="124" t="s">
        <v>201</v>
      </c>
      <c r="E30" s="124" t="s">
        <v>146</v>
      </c>
      <c r="F30" s="124"/>
      <c r="G30" s="180"/>
      <c r="H30" s="98"/>
    </row>
    <row r="31" spans="1:256" ht="102">
      <c r="A31" s="124" t="str">
        <f>IF(OR(B31&lt;&gt;"",D31&lt;&gt;""),"["&amp;TEXT($B$2,"##")&amp;"-"&amp;TEXT(ROW()-10,"##")&amp;"]","")</f>
        <v>[Account Management Module-21]</v>
      </c>
      <c r="B31" s="124" t="s">
        <v>149</v>
      </c>
      <c r="C31" s="124" t="s">
        <v>202</v>
      </c>
      <c r="D31" s="124" t="s">
        <v>201</v>
      </c>
      <c r="E31" s="124" t="s">
        <v>146</v>
      </c>
      <c r="F31" s="124"/>
      <c r="G31" s="180"/>
      <c r="H31" s="98"/>
    </row>
    <row r="32" spans="1:256" ht="102">
      <c r="A32" s="124" t="str">
        <f t="shared" ref="A32" si="1">IF(OR(B32&lt;&gt;"",D32&lt;&gt;""),"["&amp;TEXT($B$2,"##")&amp;"-"&amp;TEXT(ROW()-10,"##")&amp;"]","")</f>
        <v>[Account Management Module-22]</v>
      </c>
      <c r="B32" s="124" t="s">
        <v>221</v>
      </c>
      <c r="C32" s="124" t="s">
        <v>222</v>
      </c>
      <c r="D32" s="124" t="s">
        <v>223</v>
      </c>
      <c r="E32" s="124" t="s">
        <v>146</v>
      </c>
      <c r="F32" s="124"/>
      <c r="G32" s="180"/>
      <c r="H32" s="98"/>
    </row>
    <row r="33" spans="1:256" ht="102">
      <c r="A33" s="124" t="str">
        <f t="shared" si="0"/>
        <v>[Account Management Module-23]</v>
      </c>
      <c r="B33" s="124" t="s">
        <v>150</v>
      </c>
      <c r="C33" s="124" t="s">
        <v>206</v>
      </c>
      <c r="D33" s="124" t="s">
        <v>204</v>
      </c>
      <c r="E33" s="124" t="s">
        <v>146</v>
      </c>
      <c r="F33" s="124"/>
      <c r="G33" s="180"/>
      <c r="H33" s="98"/>
    </row>
    <row r="34" spans="1:256" ht="63.75">
      <c r="A34" s="124" t="str">
        <f t="shared" si="0"/>
        <v>[Account Management Module-24]</v>
      </c>
      <c r="B34" s="124" t="s">
        <v>134</v>
      </c>
      <c r="C34" s="124" t="s">
        <v>205</v>
      </c>
      <c r="D34" s="124" t="s">
        <v>207</v>
      </c>
      <c r="E34" s="124" t="s">
        <v>146</v>
      </c>
      <c r="F34" s="124"/>
      <c r="G34" s="180"/>
      <c r="H34" s="98"/>
    </row>
    <row r="35" spans="1:256" ht="76.5">
      <c r="A35" s="124" t="str">
        <f t="shared" si="0"/>
        <v>[Account Management Module-25]</v>
      </c>
      <c r="B35" s="124" t="s">
        <v>151</v>
      </c>
      <c r="C35" s="124" t="s">
        <v>208</v>
      </c>
      <c r="D35" s="182" t="s">
        <v>209</v>
      </c>
      <c r="E35" s="124" t="s">
        <v>146</v>
      </c>
      <c r="F35" s="124"/>
      <c r="G35" s="180"/>
      <c r="H35" s="98"/>
    </row>
    <row r="36" spans="1:256" ht="76.5">
      <c r="A36" s="124" t="str">
        <f>IF(OR(B36&lt;&gt;"",D36&lt;&gt;""),"["&amp;TEXT($B$2,"##")&amp;"-"&amp;TEXT(ROW()-10,"##")&amp;"]","")</f>
        <v>[Account Management Module-26]</v>
      </c>
      <c r="B36" s="124" t="s">
        <v>152</v>
      </c>
      <c r="C36" s="124" t="s">
        <v>210</v>
      </c>
      <c r="D36" s="182" t="s">
        <v>211</v>
      </c>
      <c r="E36" s="124" t="s">
        <v>146</v>
      </c>
      <c r="F36" s="124"/>
      <c r="G36" s="180"/>
      <c r="H36" s="98"/>
    </row>
    <row r="37" spans="1:256" ht="76.5">
      <c r="A37" s="124" t="str">
        <f>IF(OR(B37&lt;&gt;"",D37&lt;&gt;""),"["&amp;TEXT($B$2,"##")&amp;"-"&amp;TEXT(ROW()-10,"##")&amp;"]","")</f>
        <v>[Account Management Module-27]</v>
      </c>
      <c r="B37" s="124" t="s">
        <v>212</v>
      </c>
      <c r="C37" s="124" t="s">
        <v>213</v>
      </c>
      <c r="D37" s="182" t="s">
        <v>211</v>
      </c>
      <c r="E37" s="124" t="s">
        <v>146</v>
      </c>
      <c r="F37" s="124"/>
      <c r="G37" s="180"/>
      <c r="H37" s="98"/>
    </row>
    <row r="38" spans="1:256" ht="51">
      <c r="A38" s="124" t="str">
        <f t="shared" si="0"/>
        <v>[Account Management Module-28]</v>
      </c>
      <c r="B38" s="124" t="s">
        <v>153</v>
      </c>
      <c r="C38" s="124" t="s">
        <v>214</v>
      </c>
      <c r="D38" s="182" t="s">
        <v>215</v>
      </c>
      <c r="E38" s="124" t="s">
        <v>146</v>
      </c>
      <c r="F38" s="124"/>
      <c r="G38" s="180"/>
      <c r="H38" s="98"/>
    </row>
    <row r="39" spans="1:256" ht="63.75">
      <c r="A39" s="124" t="str">
        <f t="shared" si="0"/>
        <v>[Account Management Module-29]</v>
      </c>
      <c r="B39" s="124" t="s">
        <v>154</v>
      </c>
      <c r="C39" s="124" t="s">
        <v>217</v>
      </c>
      <c r="D39" s="182" t="s">
        <v>218</v>
      </c>
      <c r="E39" s="124" t="s">
        <v>146</v>
      </c>
      <c r="F39" s="124"/>
      <c r="G39" s="180"/>
      <c r="H39" s="98"/>
    </row>
    <row r="40" spans="1:256" ht="63.75">
      <c r="A40" s="124" t="str">
        <f t="shared" ref="A40" si="2">IF(OR(B40&lt;&gt;"",D40&lt;&gt;""),"["&amp;TEXT($B$2,"##")&amp;"-"&amp;TEXT(ROW()-10,"##")&amp;"]","")</f>
        <v>[Account Management Module-30]</v>
      </c>
      <c r="B40" s="124" t="s">
        <v>219</v>
      </c>
      <c r="C40" s="124" t="s">
        <v>216</v>
      </c>
      <c r="D40" s="182" t="s">
        <v>220</v>
      </c>
      <c r="E40" s="124" t="s">
        <v>146</v>
      </c>
      <c r="F40" s="124"/>
      <c r="G40" s="180"/>
      <c r="H40" s="98"/>
    </row>
    <row r="41" spans="1:256">
      <c r="A41" s="52"/>
      <c r="B41" s="52" t="s">
        <v>226</v>
      </c>
      <c r="C41" s="53"/>
      <c r="D41" s="53"/>
      <c r="E41" s="53"/>
      <c r="F41" s="53"/>
      <c r="G41" s="53"/>
      <c r="H41" s="54"/>
    </row>
    <row r="42" spans="1:256" ht="216.75">
      <c r="A42" s="124" t="str">
        <f t="shared" ref="A42" si="3">IF(OR(B42&lt;&gt;"",D42&lt;&gt;""),"["&amp;TEXT($B$2,"##")&amp;"-"&amp;TEXT(ROW()-10,"##")&amp;"]","")</f>
        <v>[Account Management Module-32]</v>
      </c>
      <c r="B42" s="124" t="s">
        <v>227</v>
      </c>
      <c r="C42" s="124" t="s">
        <v>228</v>
      </c>
      <c r="D42" s="124" t="s">
        <v>229</v>
      </c>
      <c r="E42" s="124" t="s">
        <v>157</v>
      </c>
      <c r="F42" s="124"/>
      <c r="G42" s="180"/>
      <c r="H42" s="98"/>
    </row>
    <row r="43" spans="1:256" ht="216.75">
      <c r="A43" s="124" t="str">
        <f>IF(OR(B43&lt;&gt;"",D43&lt;&gt;""),"["&amp;TEXT($B$2,"##")&amp;"-"&amp;TEXT(ROW()-10,"##")&amp;"]","")</f>
        <v>[Account Management Module-33]</v>
      </c>
      <c r="B43" s="124" t="s">
        <v>230</v>
      </c>
      <c r="C43" s="124" t="s">
        <v>228</v>
      </c>
      <c r="D43" s="124" t="s">
        <v>229</v>
      </c>
      <c r="E43" s="124" t="s">
        <v>157</v>
      </c>
      <c r="F43" s="124"/>
      <c r="G43" s="180"/>
      <c r="H43" s="98"/>
    </row>
    <row r="44" spans="1:256" ht="51">
      <c r="A44" s="124" t="str">
        <f>IF(OR(B44&lt;&gt;"",D44&lt;&gt;""),"["&amp;TEXT($B$2,"##")&amp;"-"&amp;TEXT(ROW()-10,"##")&amp;"]","")</f>
        <v>[Account Management Module-34]</v>
      </c>
      <c r="B44" s="124" t="s">
        <v>248</v>
      </c>
      <c r="C44" s="124" t="s">
        <v>249</v>
      </c>
      <c r="D44" s="124" t="s">
        <v>250</v>
      </c>
      <c r="E44" s="124" t="s">
        <v>157</v>
      </c>
      <c r="F44" s="124"/>
      <c r="G44" s="180"/>
      <c r="H44" s="98"/>
    </row>
    <row r="45" spans="1:256" ht="63.75">
      <c r="A45" s="124" t="str">
        <f>IF(OR(B45&lt;&gt;"",D45&lt;&gt;""),"["&amp;TEXT($B$2,"##")&amp;"-"&amp;TEXT(ROW()-10,"##")&amp;"]","")</f>
        <v>[Account Management Module-35]</v>
      </c>
      <c r="B45" s="124" t="s">
        <v>236</v>
      </c>
      <c r="C45" s="124" t="s">
        <v>231</v>
      </c>
      <c r="D45" s="124" t="s">
        <v>232</v>
      </c>
      <c r="E45" s="124" t="s">
        <v>157</v>
      </c>
      <c r="F45" s="124"/>
      <c r="G45" s="180"/>
      <c r="H45" s="98"/>
    </row>
    <row r="46" spans="1:256" ht="102">
      <c r="A46" s="124" t="str">
        <f>IF(OR(B46&lt;&gt;"",D46&lt;&gt;""),"["&amp;TEXT($B$2,"##")&amp;"-"&amp;TEXT(ROW()-10,"##")&amp;"]","")</f>
        <v>[Account Management Module-36]</v>
      </c>
      <c r="B46" s="124" t="s">
        <v>235</v>
      </c>
      <c r="C46" s="124" t="s">
        <v>233</v>
      </c>
      <c r="D46" s="124" t="s">
        <v>234</v>
      </c>
      <c r="E46" s="124" t="s">
        <v>157</v>
      </c>
      <c r="F46" s="124"/>
      <c r="G46" s="180"/>
      <c r="H46" s="98"/>
    </row>
    <row r="47" spans="1:256" ht="76.5">
      <c r="A47" s="124" t="str">
        <f t="shared" ref="A47" si="4">IF(OR(B47&lt;&gt;"",D47&lt;&gt;""),"["&amp;TEXT($B$2,"##")&amp;"-"&amp;TEXT(ROW()-10,"##")&amp;"]","")</f>
        <v>[Account Management Module-37]</v>
      </c>
      <c r="B47" s="124" t="s">
        <v>159</v>
      </c>
      <c r="C47" s="56" t="s">
        <v>237</v>
      </c>
      <c r="D47" s="124" t="s">
        <v>238</v>
      </c>
      <c r="E47" s="124" t="s">
        <v>157</v>
      </c>
      <c r="F47" s="124"/>
      <c r="G47" s="124"/>
      <c r="H47" s="124"/>
      <c r="I47" s="55"/>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4"/>
      <c r="DD47" s="84"/>
      <c r="DE47" s="84"/>
      <c r="DF47" s="84"/>
      <c r="DG47" s="84"/>
      <c r="DH47" s="84"/>
      <c r="DI47" s="84"/>
      <c r="DJ47" s="84"/>
      <c r="DK47" s="84"/>
      <c r="DL47" s="84"/>
      <c r="DM47" s="84"/>
      <c r="DN47" s="84"/>
      <c r="DO47" s="84"/>
      <c r="DP47" s="84"/>
      <c r="DQ47" s="84"/>
      <c r="DR47" s="84"/>
      <c r="DS47" s="84"/>
      <c r="DT47" s="84"/>
      <c r="DU47" s="84"/>
      <c r="DV47" s="84"/>
      <c r="DW47" s="84"/>
      <c r="DX47" s="84"/>
      <c r="DY47" s="84"/>
      <c r="DZ47" s="84"/>
      <c r="EA47" s="84"/>
      <c r="EB47" s="84"/>
      <c r="EC47" s="84"/>
      <c r="ED47" s="84"/>
      <c r="EE47" s="84"/>
      <c r="EF47" s="84"/>
      <c r="EG47" s="84"/>
      <c r="EH47" s="84"/>
      <c r="EI47" s="84"/>
      <c r="EJ47" s="84"/>
      <c r="EK47" s="84"/>
      <c r="EL47" s="84"/>
      <c r="EM47" s="84"/>
      <c r="EN47" s="84"/>
      <c r="EO47" s="84"/>
      <c r="EP47" s="84"/>
      <c r="EQ47" s="84"/>
      <c r="ER47" s="84"/>
      <c r="ES47" s="84"/>
      <c r="ET47" s="84"/>
      <c r="EU47" s="84"/>
      <c r="EV47" s="84"/>
      <c r="EW47" s="84"/>
      <c r="EX47" s="84"/>
      <c r="EY47" s="84"/>
      <c r="EZ47" s="84"/>
      <c r="FA47" s="84"/>
      <c r="FB47" s="84"/>
      <c r="FC47" s="84"/>
      <c r="FD47" s="84"/>
      <c r="FE47" s="84"/>
      <c r="FF47" s="84"/>
      <c r="FG47" s="84"/>
      <c r="FH47" s="84"/>
      <c r="FI47" s="84"/>
      <c r="FJ47" s="84"/>
      <c r="FK47" s="84"/>
      <c r="FL47" s="84"/>
      <c r="FM47" s="84"/>
      <c r="FN47" s="84"/>
      <c r="FO47" s="84"/>
      <c r="FP47" s="84"/>
      <c r="FQ47" s="84"/>
      <c r="FR47" s="84"/>
      <c r="FS47" s="84"/>
      <c r="FT47" s="84"/>
      <c r="FU47" s="84"/>
      <c r="FV47" s="84"/>
      <c r="FW47" s="84"/>
      <c r="FX47" s="84"/>
      <c r="FY47" s="84"/>
      <c r="FZ47" s="84"/>
      <c r="GA47" s="84"/>
      <c r="GB47" s="84"/>
      <c r="GC47" s="84"/>
      <c r="GD47" s="84"/>
      <c r="GE47" s="84"/>
      <c r="GF47" s="84"/>
      <c r="GG47" s="84"/>
      <c r="GH47" s="84"/>
      <c r="GI47" s="84"/>
      <c r="GJ47" s="84"/>
      <c r="GK47" s="84"/>
      <c r="GL47" s="84"/>
      <c r="GM47" s="84"/>
      <c r="GN47" s="84"/>
      <c r="GO47" s="84"/>
      <c r="GP47" s="84"/>
      <c r="GQ47" s="84"/>
      <c r="GR47" s="84"/>
      <c r="GS47" s="84"/>
      <c r="GT47" s="84"/>
      <c r="GU47" s="84"/>
      <c r="GV47" s="84"/>
      <c r="GW47" s="84"/>
      <c r="GX47" s="84"/>
      <c r="GY47" s="84"/>
      <c r="GZ47" s="84"/>
      <c r="HA47" s="84"/>
      <c r="HB47" s="84"/>
      <c r="HC47" s="84"/>
      <c r="HD47" s="84"/>
      <c r="HE47" s="84"/>
      <c r="HF47" s="84"/>
      <c r="HG47" s="84"/>
      <c r="HH47" s="84"/>
      <c r="HI47" s="84"/>
      <c r="HJ47" s="84"/>
      <c r="HK47" s="84"/>
      <c r="HL47" s="84"/>
      <c r="HM47" s="84"/>
      <c r="HN47" s="84"/>
      <c r="HO47" s="84"/>
      <c r="HP47" s="84"/>
      <c r="HQ47" s="84"/>
      <c r="HR47" s="84"/>
      <c r="HS47" s="84"/>
      <c r="HT47" s="84"/>
      <c r="HU47" s="84"/>
      <c r="HV47" s="84"/>
      <c r="HW47" s="84"/>
      <c r="HX47" s="84"/>
      <c r="HY47" s="84"/>
      <c r="HZ47" s="84"/>
      <c r="IA47" s="84"/>
      <c r="IB47" s="84"/>
      <c r="IC47" s="84"/>
      <c r="ID47" s="84"/>
      <c r="IE47" s="84"/>
      <c r="IF47" s="84"/>
      <c r="IG47" s="84"/>
      <c r="IH47" s="84"/>
      <c r="II47" s="84"/>
      <c r="IJ47" s="84"/>
      <c r="IK47" s="84"/>
      <c r="IL47" s="84"/>
      <c r="IM47" s="84"/>
      <c r="IN47" s="84"/>
      <c r="IO47" s="84"/>
      <c r="IP47" s="84"/>
      <c r="IQ47" s="84"/>
      <c r="IR47" s="84"/>
      <c r="IS47" s="84"/>
      <c r="IT47" s="84"/>
      <c r="IU47" s="84"/>
      <c r="IV47" s="84"/>
    </row>
    <row r="48" spans="1:256" ht="89.25">
      <c r="A48" s="124" t="str">
        <f>IF(OR(B48&lt;&gt;"",D48&lt;&gt;""),"["&amp;TEXT($B$2,"##")&amp;"-"&amp;TEXT(ROW()-10,"##")&amp;"]","")</f>
        <v>[Account Management Module-38]</v>
      </c>
      <c r="B48" s="124" t="s">
        <v>239</v>
      </c>
      <c r="C48" s="124" t="s">
        <v>241</v>
      </c>
      <c r="D48" s="124" t="s">
        <v>242</v>
      </c>
      <c r="E48" s="124" t="s">
        <v>146</v>
      </c>
      <c r="F48" s="124"/>
      <c r="G48" s="180"/>
      <c r="H48" s="183"/>
    </row>
    <row r="49" spans="1:9" ht="114.75">
      <c r="A49" s="56" t="str">
        <f>IF(OR(B49&lt;&gt;"",D49&lt;&gt;""),"["&amp;TEXT($B$2,"##")&amp;"-"&amp;TEXT(ROW()-10,"##")&amp;"]","")</f>
        <v>[Account Management Module-39]</v>
      </c>
      <c r="B49" s="124" t="s">
        <v>240</v>
      </c>
      <c r="C49" s="124" t="s">
        <v>243</v>
      </c>
      <c r="D49" s="124" t="s">
        <v>242</v>
      </c>
      <c r="E49" s="124" t="s">
        <v>146</v>
      </c>
      <c r="F49" s="124"/>
      <c r="G49" s="180"/>
      <c r="H49" s="98"/>
    </row>
    <row r="50" spans="1:9" ht="114.75">
      <c r="A50" s="124" t="str">
        <f>IF(OR(B50&lt;&gt;"",D50&lt;&gt;""),"["&amp;TEXT($B$2,"##")&amp;"-"&amp;TEXT(ROW()-10,"##")&amp;"]","")</f>
        <v>[Account Management Module-40]</v>
      </c>
      <c r="B50" s="124" t="s">
        <v>244</v>
      </c>
      <c r="C50" s="124" t="s">
        <v>245</v>
      </c>
      <c r="D50" s="124" t="s">
        <v>246</v>
      </c>
      <c r="E50" s="124" t="s">
        <v>146</v>
      </c>
      <c r="F50" s="124"/>
      <c r="G50" s="180"/>
      <c r="H50" s="98"/>
    </row>
    <row r="51" spans="1:9" s="8" customFormat="1" ht="76.5">
      <c r="A51" s="124" t="str">
        <f>IF(OR(B51&lt;&gt;"",D51&lt;&gt;""),"["&amp;TEXT($B$2,"##")&amp;"-"&amp;TEXT(ROW()-10,"##")&amp;"]","")</f>
        <v>[Account Management Module-41]</v>
      </c>
      <c r="B51" s="124" t="s">
        <v>160</v>
      </c>
      <c r="C51" s="56" t="s">
        <v>247</v>
      </c>
      <c r="D51" s="124" t="s">
        <v>238</v>
      </c>
      <c r="E51" s="124" t="s">
        <v>157</v>
      </c>
      <c r="F51" s="124"/>
      <c r="G51" s="180"/>
      <c r="H51" s="98"/>
      <c r="I51" s="184"/>
    </row>
    <row r="52" spans="1:9" s="8" customFormat="1" ht="89.25">
      <c r="A52" s="124" t="str">
        <f>IF(OR(B52&lt;&gt;"",D52&lt;&gt;""),"["&amp;TEXT($B$2,"##")&amp;"-"&amp;TEXT(ROW()-10,"##")&amp;"]","")</f>
        <v>[Account Management Module-42]</v>
      </c>
      <c r="B52" s="124" t="s">
        <v>161</v>
      </c>
      <c r="C52" s="56" t="s">
        <v>260</v>
      </c>
      <c r="D52" s="185" t="s">
        <v>262</v>
      </c>
      <c r="E52" s="124" t="s">
        <v>157</v>
      </c>
      <c r="F52" s="124"/>
      <c r="G52" s="180"/>
      <c r="H52" s="98"/>
      <c r="I52" s="184"/>
    </row>
    <row r="53" spans="1:9" s="8" customFormat="1" ht="89.25">
      <c r="A53" s="124" t="str">
        <f>IF(OR(B53&lt;&gt;"",D53&lt;&gt;""),"["&amp;TEXT($B$2,"##")&amp;"-"&amp;TEXT(ROW()-10,"##")&amp;"]","")</f>
        <v>[Account Management Module-43]</v>
      </c>
      <c r="B53" s="56" t="s">
        <v>162</v>
      </c>
      <c r="C53" s="56" t="s">
        <v>261</v>
      </c>
      <c r="D53" s="185" t="s">
        <v>262</v>
      </c>
      <c r="E53" s="124" t="s">
        <v>157</v>
      </c>
      <c r="F53" s="124"/>
      <c r="G53" s="180"/>
      <c r="H53" s="98"/>
      <c r="I53" s="184"/>
    </row>
    <row r="54" spans="1:9" s="8" customFormat="1" ht="51">
      <c r="A54" s="124" t="str">
        <f t="shared" ref="A54" si="5">IF(OR(B54&lt;&gt;"",D54&lt;&gt;""),"["&amp;TEXT($B$2,"##")&amp;"-"&amp;TEXT(ROW()-10,"##")&amp;"]","")</f>
        <v>[Account Management Module-44]</v>
      </c>
      <c r="B54" s="124" t="s">
        <v>259</v>
      </c>
      <c r="C54" s="56" t="s">
        <v>257</v>
      </c>
      <c r="D54" s="185" t="s">
        <v>258</v>
      </c>
      <c r="E54" s="124" t="s">
        <v>157</v>
      </c>
      <c r="F54" s="124"/>
      <c r="G54" s="180"/>
      <c r="H54" s="98"/>
      <c r="I54" s="184"/>
    </row>
    <row r="55" spans="1:9">
      <c r="A55" s="52"/>
      <c r="B55" s="52" t="s">
        <v>155</v>
      </c>
      <c r="C55" s="53"/>
      <c r="D55" s="53"/>
      <c r="E55" s="53"/>
      <c r="F55" s="53"/>
      <c r="G55" s="53"/>
      <c r="H55" s="53"/>
    </row>
    <row r="56" spans="1:9" ht="280.5">
      <c r="A56" s="124" t="str">
        <f t="shared" si="0"/>
        <v>[Account Management Module-46]</v>
      </c>
      <c r="B56" s="124" t="s">
        <v>156</v>
      </c>
      <c r="C56" s="124" t="s">
        <v>224</v>
      </c>
      <c r="D56" s="124" t="s">
        <v>225</v>
      </c>
      <c r="E56" s="124" t="s">
        <v>157</v>
      </c>
      <c r="F56" s="124"/>
      <c r="G56" s="180"/>
      <c r="H56" s="98"/>
    </row>
    <row r="57" spans="1:9" ht="280.5">
      <c r="A57" s="124" t="str">
        <f>IF(OR(B57&lt;&gt;"",D57&lt;&gt;""),"["&amp;TEXT($B$2,"##")&amp;"-"&amp;TEXT(ROW()-10,"##")&amp;"]","")</f>
        <v>[Account Management Module-47]</v>
      </c>
      <c r="B57" s="124" t="s">
        <v>158</v>
      </c>
      <c r="C57" s="124" t="s">
        <v>224</v>
      </c>
      <c r="D57" s="124" t="s">
        <v>225</v>
      </c>
      <c r="E57" s="124" t="s">
        <v>157</v>
      </c>
      <c r="F57" s="124"/>
      <c r="G57" s="180"/>
      <c r="H57" s="98"/>
    </row>
    <row r="58" spans="1:9" ht="51">
      <c r="A58" s="124" t="str">
        <f>IF(OR(B58&lt;&gt;"",D58&lt;&gt;""),"["&amp;TEXT($B$2,"##")&amp;"-"&amp;TEXT(ROW()-10,"##")&amp;"]","")</f>
        <v>[Account Management Module-48]</v>
      </c>
      <c r="B58" s="124" t="s">
        <v>251</v>
      </c>
      <c r="C58" s="124" t="s">
        <v>254</v>
      </c>
      <c r="D58" s="124" t="s">
        <v>252</v>
      </c>
      <c r="E58" s="124" t="s">
        <v>157</v>
      </c>
      <c r="F58" s="124"/>
      <c r="G58" s="180"/>
      <c r="H58" s="98"/>
    </row>
    <row r="59" spans="1:9" ht="51">
      <c r="A59" s="124" t="str">
        <f>IF(OR(B59&lt;&gt;"",D59&lt;&gt;""),"["&amp;TEXT($B$2,"##")&amp;"-"&amp;TEXT(ROW()-10,"##")&amp;"]","")</f>
        <v>[Account Management Module-49]</v>
      </c>
      <c r="B59" s="124" t="s">
        <v>253</v>
      </c>
      <c r="C59" s="124" t="s">
        <v>255</v>
      </c>
      <c r="D59" s="124" t="s">
        <v>256</v>
      </c>
      <c r="E59" s="124" t="s">
        <v>157</v>
      </c>
      <c r="F59" s="124"/>
      <c r="G59" s="180"/>
      <c r="H59" s="124"/>
    </row>
    <row r="60" spans="1:9" ht="38.25">
      <c r="A60" s="124" t="str">
        <f>IF(OR(B60&lt;&gt;"",D60&lt;&gt;""),"["&amp;TEXT($B$2,"##")&amp;"-"&amp;TEXT(ROW()-10,"##")&amp;"]","")</f>
        <v>[Account Management Module-50]</v>
      </c>
      <c r="B60" s="124" t="s">
        <v>263</v>
      </c>
      <c r="C60" s="124" t="s">
        <v>264</v>
      </c>
      <c r="D60" s="124" t="s">
        <v>265</v>
      </c>
      <c r="E60" s="124" t="s">
        <v>157</v>
      </c>
      <c r="F60" s="124"/>
      <c r="G60" s="180"/>
      <c r="H60" s="124"/>
    </row>
    <row r="61" spans="1:9" ht="89.25">
      <c r="A61" s="124" t="str">
        <f>IF(OR(B61&lt;&gt;"",D61&lt;&gt;""),"["&amp;TEXT($B$2,"##")&amp;"-"&amp;TEXT(ROW()-10,"##")&amp;"]","")</f>
        <v>[Account Management Module-51]</v>
      </c>
      <c r="B61" s="124" t="s">
        <v>266</v>
      </c>
      <c r="C61" s="124" t="s">
        <v>268</v>
      </c>
      <c r="D61" s="124" t="s">
        <v>256</v>
      </c>
      <c r="E61" s="124" t="s">
        <v>157</v>
      </c>
      <c r="F61" s="124"/>
      <c r="G61" s="180"/>
      <c r="H61" s="124"/>
    </row>
    <row r="62" spans="1:9" ht="89.25">
      <c r="A62" s="124" t="str">
        <f>IF(OR(B62&lt;&gt;"",D62&lt;&gt;""),"["&amp;TEXT($B$2,"##")&amp;"-"&amp;TEXT(ROW()-10,"##")&amp;"]","")</f>
        <v>[Account Management Module-52]</v>
      </c>
      <c r="B62" s="124" t="s">
        <v>267</v>
      </c>
      <c r="C62" s="124" t="s">
        <v>269</v>
      </c>
      <c r="D62" s="124" t="s">
        <v>256</v>
      </c>
      <c r="E62" s="124" t="s">
        <v>157</v>
      </c>
      <c r="F62" s="124"/>
      <c r="G62" s="180"/>
      <c r="H62" s="124"/>
    </row>
    <row r="63" spans="1:9" ht="89.25">
      <c r="A63" s="124" t="str">
        <f>IF(OR(B63&lt;&gt;"",D63&lt;&gt;""),"["&amp;TEXT($B$2,"##")&amp;"-"&amp;TEXT(ROW()-10,"##")&amp;"]","")</f>
        <v>[Account Management Module-53]</v>
      </c>
      <c r="B63" s="124" t="s">
        <v>271</v>
      </c>
      <c r="C63" s="124" t="s">
        <v>270</v>
      </c>
      <c r="D63" s="124" t="s">
        <v>256</v>
      </c>
      <c r="E63" s="124" t="s">
        <v>157</v>
      </c>
      <c r="F63" s="124"/>
      <c r="G63" s="180"/>
      <c r="H63" s="124"/>
    </row>
    <row r="64" spans="1:9" ht="51">
      <c r="A64" s="124" t="str">
        <f t="shared" si="0"/>
        <v>[Account Management Module-54]</v>
      </c>
      <c r="B64" s="124" t="s">
        <v>259</v>
      </c>
      <c r="C64" s="56" t="s">
        <v>257</v>
      </c>
      <c r="D64" s="185" t="s">
        <v>258</v>
      </c>
      <c r="E64" s="124" t="s">
        <v>157</v>
      </c>
      <c r="F64" s="124"/>
      <c r="G64" s="180"/>
      <c r="H64" s="98"/>
    </row>
    <row r="65" spans="1:9">
      <c r="A65" s="52"/>
      <c r="B65" s="52" t="s">
        <v>163</v>
      </c>
      <c r="C65" s="53"/>
      <c r="D65" s="53"/>
      <c r="E65" s="53"/>
      <c r="F65" s="124"/>
      <c r="G65" s="180"/>
      <c r="H65" s="98"/>
    </row>
    <row r="66" spans="1:9" ht="76.5">
      <c r="A66" s="124" t="str">
        <f t="shared" si="0"/>
        <v>[Account Management Module-56]</v>
      </c>
      <c r="B66" s="124" t="s">
        <v>164</v>
      </c>
      <c r="C66" s="124" t="s">
        <v>274</v>
      </c>
      <c r="D66" s="124" t="s">
        <v>272</v>
      </c>
      <c r="E66" s="124" t="s">
        <v>165</v>
      </c>
      <c r="F66" s="124"/>
      <c r="G66" s="180"/>
      <c r="H66" s="98"/>
    </row>
    <row r="67" spans="1:9" ht="76.5">
      <c r="A67" s="124" t="str">
        <f>IF(OR(B67&lt;&gt;"",D67&lt;&gt;""),"["&amp;TEXT($B$2,"##")&amp;"-"&amp;TEXT(ROW()-10,"##")&amp;"]","")</f>
        <v>[Account Management Module-57]</v>
      </c>
      <c r="B67" s="124" t="s">
        <v>166</v>
      </c>
      <c r="C67" s="124" t="s">
        <v>274</v>
      </c>
      <c r="D67" s="124" t="s">
        <v>272</v>
      </c>
      <c r="E67" s="124" t="s">
        <v>165</v>
      </c>
      <c r="F67" s="124"/>
      <c r="G67" s="180"/>
      <c r="H67" s="98"/>
      <c r="I67" s="97"/>
    </row>
    <row r="68" spans="1:9" ht="63.75">
      <c r="A68" s="124" t="str">
        <f t="shared" si="0"/>
        <v>[Account Management Module-58]</v>
      </c>
      <c r="B68" s="124" t="s">
        <v>273</v>
      </c>
      <c r="C68" s="124" t="s">
        <v>275</v>
      </c>
      <c r="D68" s="124" t="s">
        <v>276</v>
      </c>
      <c r="E68" s="124" t="s">
        <v>167</v>
      </c>
      <c r="F68" s="124"/>
      <c r="G68" s="180"/>
      <c r="H68" s="98"/>
      <c r="I68" s="97"/>
    </row>
    <row r="69" spans="1:9" ht="76.5">
      <c r="A69" s="124" t="str">
        <f>IF(OR(B69&lt;&gt;"",D69&lt;&gt;""),"["&amp;TEXT($B$2,"##")&amp;"-"&amp;TEXT(ROW()-10,"##")&amp;"]","")</f>
        <v>[Account Management Module-59]</v>
      </c>
      <c r="B69" s="186" t="s">
        <v>168</v>
      </c>
      <c r="C69" s="124" t="s">
        <v>278</v>
      </c>
      <c r="D69" s="185" t="s">
        <v>277</v>
      </c>
      <c r="E69" s="124" t="s">
        <v>167</v>
      </c>
      <c r="F69" s="124"/>
      <c r="G69" s="180"/>
      <c r="H69" s="98"/>
      <c r="I69" s="97"/>
    </row>
    <row r="70" spans="1:9" ht="76.5">
      <c r="A70" s="124" t="str">
        <f>IF(OR(B70&lt;&gt;"",D70&lt;&gt;""),"["&amp;TEXT($B$2,"##")&amp;"-"&amp;TEXT(ROW()-10,"##")&amp;"]","")</f>
        <v>[Account Management Module-60]</v>
      </c>
      <c r="B70" s="186" t="s">
        <v>169</v>
      </c>
      <c r="C70" s="124" t="s">
        <v>279</v>
      </c>
      <c r="D70" s="185" t="s">
        <v>280</v>
      </c>
      <c r="E70" s="124" t="s">
        <v>167</v>
      </c>
      <c r="F70" s="124"/>
      <c r="G70" s="180"/>
      <c r="H70" s="98"/>
      <c r="I70" s="97"/>
    </row>
    <row r="71" spans="1:9" ht="76.5">
      <c r="A71" s="124" t="str">
        <f>IF(OR(B71&lt;&gt;"",D71&lt;&gt;""),"["&amp;TEXT($B$2,"##")&amp;"-"&amp;TEXT(ROW()-10,"##")&amp;"]","")</f>
        <v>[Account Management Module-61]</v>
      </c>
      <c r="B71" s="186" t="s">
        <v>169</v>
      </c>
      <c r="C71" s="124" t="s">
        <v>281</v>
      </c>
      <c r="D71" s="185" t="s">
        <v>280</v>
      </c>
      <c r="E71" s="124" t="s">
        <v>167</v>
      </c>
      <c r="F71" s="124"/>
      <c r="G71" s="180"/>
      <c r="H71" s="98"/>
      <c r="I71" s="97"/>
    </row>
    <row r="72" spans="1:9" ht="76.5">
      <c r="A72" s="124" t="str">
        <f>IF(OR(B72&lt;&gt;"",D72&lt;&gt;""),"["&amp;TEXT($B$2,"##")&amp;"-"&amp;TEXT(ROW()-10,"##")&amp;"]","")</f>
        <v>[Account Management Module-62]</v>
      </c>
      <c r="B72" s="186" t="s">
        <v>169</v>
      </c>
      <c r="C72" s="124" t="s">
        <v>282</v>
      </c>
      <c r="D72" s="185" t="s">
        <v>280</v>
      </c>
      <c r="E72" s="124" t="s">
        <v>167</v>
      </c>
      <c r="F72" s="124"/>
      <c r="G72" s="180"/>
      <c r="H72" s="98"/>
    </row>
    <row r="73" spans="1:9" ht="76.5">
      <c r="A73" s="124" t="str">
        <f>IF(OR(B73&lt;&gt;"",D73&lt;&gt;""),"["&amp;TEXT($B$2,"##")&amp;"-"&amp;TEXT(ROW()-10,"##")&amp;"]","")</f>
        <v>[Account Management Module-63]</v>
      </c>
      <c r="B73" s="124" t="s">
        <v>170</v>
      </c>
      <c r="C73" s="124" t="s">
        <v>285</v>
      </c>
      <c r="D73" s="124" t="s">
        <v>283</v>
      </c>
      <c r="E73" s="124" t="s">
        <v>167</v>
      </c>
      <c r="F73" s="124"/>
      <c r="G73" s="180"/>
      <c r="H73" s="98"/>
    </row>
    <row r="74" spans="1:9" ht="76.5">
      <c r="A74" s="124" t="str">
        <f t="shared" ref="A74:A89" si="6">IF(OR(B74&lt;&gt;"",D74&lt;&gt;""),"["&amp;TEXT($B$2,"##")&amp;"-"&amp;TEXT(ROW()-10,"##")&amp;"]","")</f>
        <v>[Account Management Module-64]</v>
      </c>
      <c r="B74" s="124" t="s">
        <v>171</v>
      </c>
      <c r="C74" s="124" t="s">
        <v>284</v>
      </c>
      <c r="D74" s="185" t="s">
        <v>280</v>
      </c>
      <c r="E74" s="124" t="s">
        <v>167</v>
      </c>
      <c r="F74" s="124"/>
      <c r="G74" s="180"/>
      <c r="H74" s="98"/>
    </row>
  </sheetData>
  <mergeCells count="5">
    <mergeCell ref="B2:F2"/>
    <mergeCell ref="B3:F3"/>
    <mergeCell ref="B4:F4"/>
    <mergeCell ref="E5:F5"/>
    <mergeCell ref="E6:F6"/>
  </mergeCells>
  <dataValidations disablePrompts="1" count="1">
    <dataValidation type="list" allowBlank="1" showErrorMessage="1" sqref="F1:F3 F7:F11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Display Homepage</vt:lpstr>
      <vt:lpstr>Account management</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2015-10-19T05:42:47Z</dcterms:modified>
  <cp:category>BM</cp:category>
</cp:coreProperties>
</file>