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661" firstSheet="2" activeTab="2"/>
  </bookViews>
  <sheets>
    <sheet name="Cover" sheetId="1" r:id="rId1"/>
    <sheet name="Test case List" sheetId="2" r:id="rId2"/>
    <sheet name="Test Report" sheetId="5" r:id="rId3"/>
    <sheet name="Message Rules" sheetId="22" r:id="rId4"/>
    <sheet name="Common" sheetId="18" r:id="rId5"/>
    <sheet name="Display Homepage" sheetId="19" r:id="rId6"/>
    <sheet name="Account management" sheetId="21" r:id="rId7"/>
    <sheet name="Create Edit Project" sheetId="24" r:id="rId8"/>
  </sheets>
  <externalReferences>
    <externalReference r:id="rId9"/>
    <externalReference r:id="rId10"/>
  </externalReferences>
  <definedNames>
    <definedName name="ACTION" localSheetId="6">#REF!</definedName>
    <definedName name="ACTION" localSheetId="7">#REF!</definedName>
    <definedName name="ACTION">#REF!</definedName>
    <definedName name="d">'[1]Search grammar'!$C$45</definedName>
    <definedName name="Defect" comment="fsfsdfs" localSheetId="6">'[2]Like Management'!#REF!</definedName>
    <definedName name="Defect" comment="fsfsdfs" localSheetId="4">Common!#REF!</definedName>
    <definedName name="Defect" comment="fsfsdfs" localSheetId="7">'Create Edit Project'!#REF!</definedName>
    <definedName name="Defect" comment="fsfsdfs" localSheetId="5">'Display Homepage'!#REF!</definedName>
    <definedName name="Defect" comment="fsfsdfs">#REF!</definedName>
    <definedName name="Lỗi" localSheetId="6">#REF!</definedName>
    <definedName name="Lỗi" localSheetId="7">#REF!</definedName>
    <definedName name="Lỗi">#REF!</definedName>
    <definedName name="Pass" localSheetId="6">#REF!</definedName>
    <definedName name="Pass" localSheetId="7">#REF!</definedName>
    <definedName name="Pass">#REF!</definedName>
  </definedNames>
  <calcPr calcId="144525"/>
</workbook>
</file>

<file path=xl/calcChain.xml><?xml version="1.0" encoding="utf-8"?>
<calcChain xmlns="http://schemas.openxmlformats.org/spreadsheetml/2006/main">
  <c r="G25" i="5" l="1"/>
  <c r="E6" i="24"/>
  <c r="C6" i="24" s="1"/>
  <c r="D6" i="24"/>
  <c r="B6" i="24"/>
  <c r="A6" i="24"/>
  <c r="E6" i="21"/>
  <c r="C6" i="21" s="1"/>
  <c r="D6" i="21"/>
  <c r="B6" i="21"/>
  <c r="A6" i="21"/>
  <c r="A16" i="18"/>
  <c r="A14" i="18"/>
  <c r="E6" i="19"/>
  <c r="C6" i="19" s="1"/>
  <c r="D6" i="19"/>
  <c r="B6" i="19"/>
  <c r="A6" i="19"/>
  <c r="B6" i="18"/>
  <c r="A6" i="18"/>
  <c r="D6" i="18"/>
  <c r="A117" i="24"/>
  <c r="A116" i="24"/>
  <c r="A115" i="24"/>
  <c r="A114" i="24"/>
  <c r="A113" i="24"/>
  <c r="A112" i="24"/>
  <c r="A111" i="24"/>
  <c r="A106" i="24"/>
  <c r="A107" i="24"/>
  <c r="A108" i="24"/>
  <c r="A109" i="24"/>
  <c r="A110" i="24"/>
  <c r="A98" i="24"/>
  <c r="A97" i="24"/>
  <c r="A91" i="24"/>
  <c r="A92" i="24"/>
  <c r="A93" i="24"/>
  <c r="A94" i="24"/>
  <c r="A95" i="24"/>
  <c r="A96" i="24"/>
  <c r="A99" i="24"/>
  <c r="A100" i="24"/>
  <c r="A101" i="24"/>
  <c r="A102" i="24"/>
  <c r="A103" i="24"/>
  <c r="A104" i="24"/>
  <c r="A105" i="24"/>
  <c r="A90" i="24"/>
  <c r="A86" i="24"/>
  <c r="A87" i="24"/>
  <c r="E6" i="18" l="1"/>
  <c r="C6" i="18" s="1"/>
  <c r="A78" i="24"/>
  <c r="A79" i="24"/>
  <c r="A76" i="24"/>
  <c r="A75" i="24"/>
  <c r="A84" i="24"/>
  <c r="A85" i="24"/>
  <c r="A88" i="24"/>
  <c r="A89" i="24"/>
  <c r="A77" i="24"/>
  <c r="A80" i="24"/>
  <c r="A81" i="24"/>
  <c r="A82" i="24"/>
  <c r="A83" i="24"/>
  <c r="A71" i="24"/>
  <c r="A72" i="24"/>
  <c r="A73" i="24"/>
  <c r="A74" i="24"/>
  <c r="A68" i="24"/>
  <c r="A70" i="24"/>
  <c r="A69" i="24"/>
  <c r="A67" i="24"/>
  <c r="A66" i="24"/>
  <c r="A63" i="24"/>
  <c r="A60" i="24"/>
  <c r="A58" i="24"/>
  <c r="A59" i="24"/>
  <c r="A61" i="24"/>
  <c r="A62" i="24"/>
  <c r="A64" i="24"/>
  <c r="A65" i="24"/>
  <c r="A51" i="24"/>
  <c r="A56" i="24"/>
  <c r="A55" i="24"/>
  <c r="A54" i="24"/>
  <c r="A50" i="24"/>
  <c r="A52" i="24"/>
  <c r="A53" i="24"/>
  <c r="A57" i="24"/>
  <c r="A49" i="24"/>
  <c r="A48" i="24"/>
  <c r="A47" i="24"/>
  <c r="A46" i="24"/>
  <c r="A45" i="24"/>
  <c r="A44" i="24"/>
  <c r="A15" i="24"/>
  <c r="A41" i="24"/>
  <c r="A42" i="24"/>
  <c r="A35" i="24"/>
  <c r="A36" i="24"/>
  <c r="A37" i="24"/>
  <c r="A38" i="24"/>
  <c r="A39" i="24"/>
  <c r="A40" i="24"/>
  <c r="A34" i="24"/>
  <c r="A14" i="24"/>
  <c r="A32" i="24"/>
  <c r="A13" i="24"/>
  <c r="A31" i="24"/>
  <c r="A33" i="24"/>
  <c r="A43" i="24"/>
  <c r="A29" i="24"/>
  <c r="A30" i="24"/>
  <c r="A26" i="24"/>
  <c r="A25" i="24"/>
  <c r="A27" i="24"/>
  <c r="A28" i="24"/>
  <c r="A24" i="24"/>
  <c r="A23" i="24"/>
  <c r="A12" i="24"/>
  <c r="A16" i="24"/>
  <c r="A17" i="24"/>
  <c r="A18" i="24"/>
  <c r="A19" i="24"/>
  <c r="A20" i="24"/>
  <c r="A21" i="24"/>
  <c r="A11" i="24"/>
  <c r="A10" i="24"/>
  <c r="C5" i="5"/>
  <c r="G14" i="5"/>
  <c r="E14" i="5"/>
  <c r="D14" i="5"/>
  <c r="F14" i="5" l="1"/>
  <c r="H14" i="5" l="1"/>
  <c r="A62" i="21"/>
  <c r="A42" i="21"/>
  <c r="A39" i="21"/>
  <c r="A37" i="21"/>
  <c r="A36" i="21"/>
  <c r="A35" i="21"/>
  <c r="A34" i="21"/>
  <c r="A29" i="21"/>
  <c r="A32" i="21"/>
  <c r="A30" i="21" l="1"/>
  <c r="A12" i="21"/>
  <c r="A16" i="21"/>
  <c r="A18" i="19"/>
  <c r="A19" i="19"/>
  <c r="A17" i="19"/>
  <c r="A21" i="19"/>
  <c r="A20" i="19"/>
  <c r="A11" i="18"/>
  <c r="A67" i="21" l="1"/>
  <c r="A66" i="21"/>
  <c r="A64" i="21"/>
  <c r="A63" i="21"/>
  <c r="A59" i="21"/>
  <c r="A55" i="21"/>
  <c r="A57" i="21"/>
  <c r="A61" i="21"/>
  <c r="A47" i="21"/>
  <c r="A48" i="21"/>
  <c r="A50" i="21"/>
  <c r="A49" i="21"/>
  <c r="A46" i="21"/>
  <c r="A45" i="21"/>
  <c r="D13" i="5"/>
  <c r="E12" i="5"/>
  <c r="A77" i="21"/>
  <c r="A76" i="21"/>
  <c r="A75" i="21"/>
  <c r="A74" i="21"/>
  <c r="A73" i="21"/>
  <c r="A72" i="21"/>
  <c r="A71" i="21"/>
  <c r="A70" i="21"/>
  <c r="A56" i="21"/>
  <c r="A68" i="21"/>
  <c r="A65" i="21"/>
  <c r="A54" i="21"/>
  <c r="A53" i="21"/>
  <c r="A52" i="21"/>
  <c r="A51" i="21"/>
  <c r="A60" i="21"/>
  <c r="A43" i="21"/>
  <c r="A41" i="21"/>
  <c r="A40" i="21"/>
  <c r="A38" i="21"/>
  <c r="A33" i="21"/>
  <c r="A31" i="21"/>
  <c r="A28" i="21"/>
  <c r="A27" i="21"/>
  <c r="A25" i="21"/>
  <c r="A24" i="21"/>
  <c r="A23" i="21"/>
  <c r="A21" i="21"/>
  <c r="A20" i="21"/>
  <c r="A19" i="21"/>
  <c r="A18" i="21"/>
  <c r="A17" i="21"/>
  <c r="A15" i="21"/>
  <c r="A14" i="21"/>
  <c r="A13" i="21"/>
  <c r="A11" i="21"/>
  <c r="A10" i="21"/>
  <c r="G13" i="5"/>
  <c r="E13" i="5"/>
  <c r="H13" i="5" l="1"/>
  <c r="F13" i="5" l="1"/>
  <c r="A15" i="19"/>
  <c r="A14" i="19"/>
  <c r="C6" i="1"/>
  <c r="D12" i="5"/>
  <c r="A10" i="19"/>
  <c r="A11" i="19"/>
  <c r="A12" i="19"/>
  <c r="A13" i="19"/>
  <c r="A16" i="19"/>
  <c r="A22" i="19"/>
  <c r="A23" i="19"/>
  <c r="D11" i="5"/>
  <c r="E11" i="5"/>
  <c r="E25" i="5" s="1"/>
  <c r="G11" i="5"/>
  <c r="A10" i="18"/>
  <c r="A12" i="18"/>
  <c r="A13" i="18"/>
  <c r="C3" i="5"/>
  <c r="C4" i="5"/>
  <c r="D3" i="2"/>
  <c r="D4" i="2"/>
  <c r="H11" i="5" l="1"/>
  <c r="F12" i="5"/>
  <c r="D25" i="5"/>
  <c r="G12" i="5"/>
  <c r="F11" i="5" l="1"/>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sharedStrings.xml><?xml version="1.0" encoding="utf-8"?>
<sst xmlns="http://schemas.openxmlformats.org/spreadsheetml/2006/main" count="868" uniqueCount="642">
  <si>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</si>
  <si>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</si>
  <si>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</si>
  <si>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</si>
  <si>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</si>
  <si>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</si>
  <si>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</si>
  <si>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</si>
  <si>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</si>
  <si>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</si>
  <si>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</si>
  <si>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</si>
  <si>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</si>
  <si>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</si>
  <si>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</si>
  <si>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</si>
  <si>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</si>
  <si>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</si>
  <si>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</si>
  <si>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</si>
  <si>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</si>
  <si>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</si>
  <si>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</si>
  <si>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</si>
  <si>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</si>
  <si>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</si>
  <si>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</si>
  <si>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</si>
  <si>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</si>
  <si>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</si>
  <si>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</si>
  <si>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</si>
  <si>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</si>
  <si>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</si>
  <si>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</si>
  <si>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</si>
  <si>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</si>
  <si>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</si>
  <si>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</si>
  <si>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</si>
  <si>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</si>
  <si>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</si>
  <si>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</si>
  <si>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</si>
  <si>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</si>
  <si>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</si>
  <si>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</si>
  <si>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</si>
  <si>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</si>
  <si>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</si>
  <si>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</si>
  <si>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</si>
  <si>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1.Homepage is displayed 
2. "" is displayed in search text box
3. Search Result page is displayed</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</si>
  <si>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</si>
  <si>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</si>
  <si>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</si>
  <si>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</si>
  <si>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</si>
  <si>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</si>
  <si>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</si>
  <si>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</si>
  <si>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</si>
  <si>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</si>
  <si>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</si>
  <si>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</si>
  <si>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</si>
  <si>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</si>
  <si>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</si>
  <si>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</si>
  <si>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</si>
  <si>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</si>
  <si>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</si>
  <si>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</si>
  <si>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</si>
  <si>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</si>
  <si>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</si>
  <si>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</si>
  <si>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</si>
  <si>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</si>
  <si>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</si>
  <si>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When user search a project</t>
  </si>
  <si>
    <t>1.Homepage is displayed 
2. "Dandelion" is displayed in search text box
3. Search Result page is displayed
4. Project detail page is displayed</t>
  </si>
  <si>
    <t>1. Go to dandelion.com
2. Input "Dandelion" into search text box
3. Click Search or press Enter
4. Click hyperlink name project or image project</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</si>
  <si>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</si>
  <si>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</si>
  <si>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</si>
  <si>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</si>
  <si>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Click title or image or button "project detail" in  project item or slider</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</si>
  <si>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</si>
  <si>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</si>
  <si>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</si>
  <si>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</si>
  <si>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</si>
  <si>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</si>
  <si>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</si>
  <si>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Search page is displayed include:
- Header
- Search text box
- Search button
- People
- Popular
- Recent</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</si>
  <si>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</si>
  <si>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</si>
  <si>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</si>
  <si>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</si>
  <si>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</si>
  <si>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</si>
  <si>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</si>
  <si>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</si>
  <si>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</si>
  <si>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Check user login when user do not input Email and password Check "Login" button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</si>
  <si>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</si>
  <si>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</si>
  <si>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</si>
  <si>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</si>
  <si>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</si>
  <si>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</si>
  <si>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</si>
  <si>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</si>
  <si>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</si>
  <si>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</si>
  <si>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</si>
  <si>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</si>
  <si>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</si>
  <si>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</si>
  <si>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</si>
  <si>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</si>
  <si>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</si>
  <si>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</si>
  <si>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</si>
  <si>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</si>
  <si>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</si>
  <si>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</si>
  <si>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</si>
  <si>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</si>
  <si>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</si>
  <si>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</si>
  <si>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</si>
  <si>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</si>
  <si>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</si>
  <si>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</si>
  <si>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</si>
  <si>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</si>
  <si>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</si>
  <si>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</si>
  <si>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</si>
  <si>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</si>
  <si>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Enter the website: http://www.dandelion.com
2. Click Login button on Home page
3. Input 
+ Email: chinhvcse02585@fpt.edu.vn
+ Password 123456789
4. Click "Login" button</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</si>
  <si>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</si>
  <si>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</si>
  <si>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</si>
  <si>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</si>
  <si>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</si>
  <si>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The Homepage is displayed
2. The Login page is displayed
6. Login is succesfully</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</si>
  <si>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</si>
  <si>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</si>
  <si>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</si>
  <si>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</si>
  <si>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</si>
  <si>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</si>
  <si>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</si>
  <si>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 Enter the website: http://www.dandelion.com
2. Click on Register button on Home page
3. Input correct  inforamation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</si>
  <si>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</si>
  <si>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</si>
  <si>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</si>
  <si>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</si>
  <si>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</si>
  <si>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</si>
  <si>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</si>
  <si>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</si>
  <si>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The Homepage is displayed
3. The Account page is displayed
4. Display textbox with the folowing:
- New password
- Confirm password</t>
  </si>
  <si>
    <t>1. Login the system with Member role
2. Click Avatar button in Header
3. Click "Account" button
4. Click "Change password" button
5. Click "Change password" button again</t>
  </si>
  <si>
    <t>1. The Homepage is displayed
3. The Account page is displayed
4. Display textbox with the folowing:
- New password
- Confirm password
5. Hide textbox:
- New password
- Confirm password</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</si>
  <si>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</si>
  <si>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</si>
  <si>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</si>
  <si>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</si>
  <si>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</si>
  <si>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</si>
  <si>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</si>
  <si>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</si>
  <si>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</si>
  <si>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</si>
  <si>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</si>
  <si>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</si>
  <si>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</si>
  <si>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</si>
  <si>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The Homepage is displayed
3. The Edit pofile page is displayed
4. The Account page is displayed</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</si>
  <si>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</si>
  <si>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</si>
  <si>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</si>
  <si>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1. The Homepage is displayed
3. The Edit pofile page is displayed
4. No update information, back to Homepage</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</si>
  <si>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</si>
  <si>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</si>
  <si>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</si>
  <si>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</si>
  <si>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</si>
  <si>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</si>
  <si>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</si>
  <si>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</si>
  <si>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</si>
  <si>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</si>
  <si>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</si>
  <si>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</si>
  <si>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</si>
  <si>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</si>
  <si>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</si>
  <si>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</si>
  <si>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</si>
  <si>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</si>
  <si>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</si>
  <si>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</si>
  <si>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</si>
  <si>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</si>
  <si>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</si>
  <si>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</si>
  <si>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</si>
  <si>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</si>
  <si>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</si>
  <si>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tối thiểu 8 kí tự</t>
  </si>
  <si>
    <t>Tên tài khoản chỉ gồm chữ và số</t>
  </si>
  <si>
    <t>Mật khẩu không giống nhau</t>
  </si>
  <si>
    <t>Email sai định dạng</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</si>
  <si>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</si>
  <si>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</si>
  <si>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</si>
  <si>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</si>
  <si>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</si>
  <si>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</si>
  <si>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</si>
  <si>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</si>
  <si>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</si>
  <si>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</si>
  <si>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</si>
  <si>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</si>
  <si>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</si>
  <si>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</si>
  <si>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</si>
  <si>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</si>
  <si>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</si>
  <si>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</si>
  <si>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</si>
  <si>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</si>
  <si>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</si>
  <si>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</si>
  <si>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</si>
  <si>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</si>
  <si>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</si>
  <si>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</si>
  <si>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</si>
  <si>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</si>
  <si>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</si>
  <si>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</si>
  <si>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</si>
  <si>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</si>
  <si>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</si>
  <si>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</si>
  <si>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</si>
  <si>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</si>
  <si>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</si>
  <si>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</si>
  <si>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</si>
  <si>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</si>
  <si>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</si>
  <si>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r>
      <t>1. The Home page is displayed 
2. The Login page is displayed
3. "chinhvcse02585@fpt.edu.vn" in email feild
4. Display error message</t>
    </r>
    <r>
      <rPr>
        <b/>
        <sz val="10"/>
        <rFont val="Tahoma"/>
        <family val="2"/>
      </rPr>
      <t xml:space="preserve"> MS03</t>
    </r>
  </si>
  <si>
    <r>
      <t>1. The Home page is displayed 
2. The Login page is displayed
3. "chinhvcse02585@fpt.edu.vn" in pass feild
4. Display error message</t>
    </r>
    <r>
      <rPr>
        <b/>
        <sz val="10"/>
        <rFont val="Tahoma"/>
        <family val="2"/>
      </rPr>
      <t xml:space="preserve"> MS04</t>
    </r>
  </si>
  <si>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</si>
  <si>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</si>
  <si>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</si>
  <si>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</si>
  <si>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</si>
  <si>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</si>
  <si>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</si>
  <si>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 Enter the website: http://www.dandelion.com
2. Click on Register button on Home page
3. Input not enounh all field
4. Click "Register" button</t>
  </si>
  <si>
    <t>1.The Homepage is displayed 
2.The Register page is displayed 
3. Register button is disabled (locked)
4. Can not click Register button</t>
  </si>
  <si>
    <t>Check user register when user input a string smaller than 8 characters on "Username" field</t>
  </si>
  <si>
    <t>1. Enter the website: http://www.dandelion.com
2. Click on Register button on Home page
3. Input: 
+ Username: abc1</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</si>
  <si>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</si>
  <si>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</si>
  <si>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</si>
  <si>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r>
      <t>1.The Homepage is displayed 
2.The Register page is displayed 
3. Display error message</t>
    </r>
    <r>
      <rPr>
        <b/>
        <sz val="10"/>
        <rFont val="Tahoma"/>
        <family val="2"/>
      </rPr>
      <t xml:space="preserve"> MS08</t>
    </r>
  </si>
  <si>
    <t>1. Enter the website: http://www.dandelion.com
2. Click on Register button on Home page
3. Input "abc123" to "Password" field and "Confirm Password"</t>
  </si>
  <si>
    <t>Check user register when user input a string contains special characters.</t>
  </si>
  <si>
    <t>1. Enter the website: http://www.dandelion.com
2. Click on Register button on Home page
3. Input:
+ Username: "abc;#$! 1323"</t>
  </si>
  <si>
    <r>
      <t xml:space="preserve">1.The Homepage is displayed 
2.The Register page is displayed 
3. Display error message </t>
    </r>
    <r>
      <rPr>
        <b/>
        <sz val="10"/>
        <rFont val="Tahoma"/>
        <family val="2"/>
      </rPr>
      <t>MS09</t>
    </r>
  </si>
  <si>
    <t>Check user register when user input a string small than 8 character and contains special characters.</t>
  </si>
  <si>
    <t>1. Enter the website: http://www.dandelion.com
2. Click on Register button on Home page
3. Input:
+ Username: "abc #"</t>
  </si>
  <si>
    <r>
      <t xml:space="preserve">1.The Homepage is displayed 
2.The Register page is displayed 
3. Display error message </t>
    </r>
    <r>
      <rPr>
        <b/>
        <sz val="10"/>
        <rFont val="Tahoma"/>
        <family val="2"/>
      </rPr>
      <t>MS07 MS09</t>
    </r>
  </si>
  <si>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</si>
  <si>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</si>
  <si>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</si>
  <si>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</si>
  <si>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</si>
  <si>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</si>
  <si>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t>1. Enter the website: http://www.dandelion.com
2. Click on Register button on Home page
3. Input 
+ Pass: "123"
4. Edit Input:
+ Pass: ""</t>
  </si>
  <si>
    <r>
      <t xml:space="preserve">1.The Homepage is displayed 
2.The Register page is displayed 
4. Display error message </t>
    </r>
    <r>
      <rPr>
        <b/>
        <sz val="10"/>
        <rFont val="Tahoma"/>
        <family val="2"/>
      </rPr>
      <t>MS05</t>
    </r>
  </si>
  <si>
    <r>
      <t xml:space="preserve">1.The Homepage is displayed 
2.The Register page is displayed 
4. Display error message </t>
    </r>
    <r>
      <rPr>
        <b/>
        <sz val="10"/>
        <rFont val="Tahoma"/>
        <family val="2"/>
      </rPr>
      <t>MS04</t>
    </r>
  </si>
  <si>
    <t>Check user register when user input password is empty on Confirm Password field</t>
  </si>
  <si>
    <t>Check user register when user input password is empty on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</si>
  <si>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</si>
  <si>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</si>
  <si>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</si>
  <si>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</si>
  <si>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t>Check user register when user input fullname is empty on Fullname field</t>
  </si>
  <si>
    <r>
      <t xml:space="preserve">1.The Homepage is displayed 
2. Display "Register" page
4. Display error message </t>
    </r>
    <r>
      <rPr>
        <b/>
        <sz val="10"/>
        <color indexed="8"/>
        <rFont val="Tahoma"/>
        <family val="2"/>
      </rPr>
      <t>MS10</t>
    </r>
  </si>
  <si>
    <t>1. Enter the website: http://www.dandelion.com
2. Click on Register button on Home page
3. Input 
+ Full name: "Vu Cong Chinh"
4. Edit Input:
+ Full name:  ""</t>
  </si>
  <si>
    <t>Check user account when user enter a string smaller than 6 characters on "Password" field</t>
  </si>
  <si>
    <t>Mật khẩu phải từ 5 đến 50 kí tự</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</si>
  <si>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</si>
  <si>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</si>
  <si>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r>
      <t xml:space="preserve">1. The Homepage is displayed
3. The Account page is displayed
4. Display textbox with the folowing:
- New password
- Confirm password
5. Display error message </t>
    </r>
    <r>
      <rPr>
        <b/>
        <sz val="10"/>
        <color indexed="8"/>
        <rFont val="Tahoma"/>
        <family val="2"/>
      </rPr>
      <t>MS05</t>
    </r>
    <r>
      <rPr>
        <sz val="10"/>
        <color indexed="8"/>
        <rFont val="Tahoma"/>
        <family val="2"/>
      </rPr>
      <t xml:space="preserve">
6. Display error message</t>
    </r>
  </si>
  <si>
    <t>1. The Homepage is displayed
3. The Edit pofile page is displayed
4. Can not click "Save changes" button (locked)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</si>
  <si>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User name textbox
- Email textbox
- Avatar image
- Gender list select
- DoB date
- Address textbox
- Phone number textbox
- Introduce textarea
- Website textarea</t>
  </si>
  <si>
    <t>Tên đầy đủ phải từ 6 đến 20 kí tự</t>
  </si>
  <si>
    <t>1. Login the system with Member role
2. Click Avatar button in Header
3. Click "Edit profile" button
4. Input small than 6 characters</t>
  </si>
  <si>
    <t>Check user edit profile when user input a string small than 6 character on Full name field.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</si>
  <si>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</si>
  <si>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</si>
  <si>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</si>
  <si>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input 3 cases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</si>
  <si>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</si>
  <si>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</si>
  <si>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</si>
  <si>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r>
      <t xml:space="preserve">1. The Homepage is displayed
2. The Login page is displayed
3. Display "Forgot password" page
5. Display error message </t>
    </r>
    <r>
      <rPr>
        <b/>
        <sz val="10"/>
        <color indexed="8"/>
        <rFont val="Tahoma"/>
        <family val="2"/>
      </rPr>
      <t>MS02</t>
    </r>
  </si>
  <si>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</si>
  <si>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</si>
  <si>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</si>
  <si>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</si>
  <si>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</si>
  <si>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1. The Homepage is displayed
2. The Login page is displayed
3. Display "Forgot password" page
5. "New password" is sent to email chinhvc@gmail.com</t>
  </si>
  <si>
    <t>1. The Homepage is displayed
2. The Login page is displayed
3. Display "Forgot password" page
5. "New password" is sent to email chinhvcse02585@gmail.com</t>
  </si>
  <si>
    <t>Back to top</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</si>
  <si>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</si>
  <si>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</si>
  <si>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</si>
  <si>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</si>
  <si>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</si>
  <si>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</si>
  <si>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</si>
  <si>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</si>
  <si>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</si>
  <si>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</si>
  <si>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</si>
  <si>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</si>
  <si>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</si>
  <si>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</si>
  <si>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</si>
  <si>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</si>
  <si>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</si>
  <si>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</si>
  <si>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</si>
  <si>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</si>
  <si>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</si>
  <si>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</si>
  <si>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</si>
  <si>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</si>
  <si>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</si>
  <si>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</si>
  <si>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</si>
  <si>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</si>
  <si>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</si>
  <si>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</si>
  <si>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</si>
  <si>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</si>
  <si>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</si>
  <si>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</si>
  <si>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</si>
  <si>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1. The Homepage is displayed
2. The Create Project page is displayed
4. Display "Edit Project" page with the following list: 
- Header
- 4 Tabs fill information: Basic, Reward, Story, Timeline
- Submit for review button (disabled)
- Footer</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</si>
  <si>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</si>
  <si>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</si>
  <si>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</si>
  <si>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</si>
  <si>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</si>
  <si>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</si>
  <si>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 xml:space="preserve">1. The Homepage is displayed
2. The Avarar menu is displayed
3. The Created Project page is displayed
4. Display "Edit Project" page with the following list: 
- Header
- 4 Tabs fill information: Basic, Reward, Story, Timeline
- Submit for review button (disabled)
- Footer
</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</si>
  <si>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</si>
  <si>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</si>
  <si>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</si>
  <si>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</si>
  <si>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</si>
  <si>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</si>
  <si>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</si>
  <si>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</si>
  <si>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</si>
  <si>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smaller than 10 characters on Project Title field</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</si>
  <si>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</si>
  <si>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</si>
  <si>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</si>
  <si>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</si>
  <si>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</si>
  <si>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</si>
  <si>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</si>
  <si>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</si>
  <si>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</si>
  <si>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</si>
  <si>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</si>
  <si>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</si>
  <si>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</si>
  <si>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</si>
  <si>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</si>
  <si>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</si>
  <si>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</si>
  <si>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</si>
  <si>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</si>
  <si>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</si>
  <si>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</si>
  <si>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</si>
  <si>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</si>
  <si>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Test viewing Update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</si>
  <si>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</si>
  <si>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</si>
  <si>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</si>
  <si>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</si>
  <si>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</si>
  <si>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</si>
  <si>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 xml:space="preserve">1. The Edit Project page is displayed
2. Content of Story tab is displayed with the following list:
- List reward with the follwing fields list:
  + Plegde amount number
  + Description textarea
  + Time order date
  + Backer number
  + Active checkbox
- Add new reward button
</t>
  </si>
  <si>
    <t>1. The Edit Project page is displayed
2. Content of Story tab is displayed with the following list:
- Video Project button
- Description Project textarea
- Risks and challenges textarea</t>
  </si>
  <si>
    <t>1. The Edit Project page is displayed
2. Content of Basic tab is displayed with the following list:
- List update item with the follwing fields list:
  + Title item text
  + Description textarea
- Add new update button</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</si>
  <si>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</si>
  <si>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Content of Q&amp;A tab is displayed with the following list:
- List Q&amp;A item with the follwing fields list:
  + Question item textarea
  + Answer item textarea
- Add new Q&amp;A button</t>
  </si>
  <si>
    <t>1. The Edit Project page is displayed
2. Click Basic tab
3. Click upload button in image project field
4. Select image and click open button</t>
  </si>
  <si>
    <t xml:space="preserve">1. The Edit Project page is displayed
2. Content of Basic tab is displayed
3. Browse form is displayed
4. Display:
- Image selected is displayed in image project field
- Image selected is displayed in image overview project.
- Discard and Save changes button is displayed
</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</si>
  <si>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</si>
  <si>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</si>
  <si>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</si>
  <si>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1. The Edit Project page is displayed
2. Click Basic tab
3. Input:
+ Title project: "abc"</t>
  </si>
  <si>
    <t>Test Edit Project Page at Basic tab when user enter a string over max length (more than 60 characters) on project title textbox</t>
  </si>
  <si>
    <t>Test Edit Project Page at Basic tab when user enter a string smaller than 10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</si>
  <si>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</si>
  <si>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</si>
  <si>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</si>
  <si>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</si>
  <si>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</si>
  <si>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</si>
  <si>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</si>
  <si>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</si>
  <si>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</si>
  <si>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</si>
  <si>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</si>
  <si>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</si>
  <si>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</si>
  <si>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</si>
  <si>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</si>
  <si>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</si>
  <si>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</si>
  <si>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</si>
  <si>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</si>
  <si>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</si>
  <si>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</si>
  <si>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</si>
  <si>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</si>
  <si>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</si>
  <si>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</si>
  <si>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</si>
  <si>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</si>
  <si>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</si>
  <si>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</si>
  <si>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</si>
  <si>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</si>
  <si>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</si>
  <si>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Input 
+ Project pledge: "123"
4. Edit Input:
+ Project pledge:  ""</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</si>
  <si>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</si>
  <si>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</si>
  <si>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</si>
  <si>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</si>
  <si>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</si>
  <si>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</si>
  <si>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</si>
  <si>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</si>
  <si>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</si>
  <si>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</si>
  <si>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</si>
  <si>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</si>
  <si>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</si>
  <si>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</si>
  <si>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</si>
  <si>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</si>
  <si>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</si>
  <si>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</si>
  <si>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</si>
  <si>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 xml:space="preserve">1. The Edit Project page is displayed
2. Content of Reward tab is displayed
3. A new reward form is displayed with the following list: 
- Pledge amount number
- Description textarea
- Deadline order date
- Option dropdown list
- Delete button
</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</si>
  <si>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</si>
  <si>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</si>
  <si>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</si>
  <si>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</si>
  <si>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</si>
  <si>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</si>
  <si>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</si>
  <si>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</si>
  <si>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</si>
  <si>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</si>
  <si>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</si>
  <si>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</si>
  <si>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</si>
  <si>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</si>
  <si>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</si>
  <si>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</si>
  <si>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</si>
  <si>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</si>
  <si>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</si>
  <si>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</si>
  <si>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1. The Edit Project page is displayed
2. Click Reward tab
3. Click upload button in video project field
4. Select video on PC or paste link video and click open button</t>
  </si>
  <si>
    <t xml:space="preserve">1. The Edit Project page is displayed
2. Content of Reward tab is displayed
3. Browse form is displayed
4. Display:
- Video selected is displayed in video project field
- Discard and Save changes button is displayed
</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</si>
  <si>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</si>
  <si>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</si>
  <si>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</si>
  <si>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</si>
  <si>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</si>
  <si>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</si>
  <si>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</si>
  <si>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r>
      <t xml:space="preserve">1. The Edit Project page is displayed
2. Content of Story tab is displayed
3. Display:
- "abc" is displayed in title project field
- Display error message </t>
    </r>
    <r>
      <rPr>
        <b/>
        <sz val="10"/>
        <rFont val="Tahoma"/>
        <family val="2"/>
      </rPr>
      <t>MS22</t>
    </r>
    <r>
      <rPr>
        <sz val="10"/>
        <rFont val="Tahoma"/>
        <family val="2"/>
      </rPr>
      <t xml:space="preserve">
- Discard and Save changes button is displayed
</t>
    </r>
  </si>
  <si>
    <t>1. The Edit Project page is displayed
2. Click Story tab
3. Input:
+ text "abc"</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</si>
  <si>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</si>
  <si>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</si>
  <si>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</si>
  <si>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</si>
  <si>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</si>
  <si>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</si>
  <si>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</si>
  <si>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</si>
  <si>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</si>
  <si>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</si>
  <si>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</si>
  <si>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</si>
  <si>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</si>
  <si>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</si>
  <si>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</si>
  <si>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</si>
  <si>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</si>
  <si>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</si>
  <si>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</si>
  <si>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</si>
  <si>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</si>
  <si>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</si>
  <si>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</si>
  <si>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</si>
  <si>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</si>
  <si>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</si>
  <si>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</si>
  <si>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</si>
  <si>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</si>
  <si>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</si>
  <si>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</si>
  <si>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</si>
  <si>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</si>
  <si>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</si>
  <si>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</si>
  <si>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</si>
  <si>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MS14
4. Display error message MS16</t>
  </si>
  <si>
    <t>1. The Homepage is displayed
2. The Create Project page is displayed
3. Display error message MS17
4. Display error message MS18</t>
  </si>
  <si>
    <t xml:space="preserve">1. The Edit Project page is displayed
2. Content of Basic tab is displayed
3. Display:
- "abc" is displayed in title project field
- Display error message MS14
- "" is displayed in image overview project.
- Discard and Save changes button is displayed
</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</si>
  <si>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</si>
  <si>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</si>
  <si>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</si>
  <si>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Basic tab is displayed
3. Display error message MS17
4. Display error message MS18</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</si>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</sst>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2">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s>
  <borders count="4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s>
  <cellStyleXfs count="7">
    <xf numFmtId="0" fontId="0" fillId="0" borderId="0"/>
    <xf numFmtId="0" fontId="15" fillId="0" borderId="0" applyNumberFormat="0" applyFill="0" applyBorder="0" applyAlignment="0" applyProtection="0"/>
    <xf numFmtId="0" fontId="21" fillId="0" borderId="0"/>
    <xf numFmtId="0" fontId="24" fillId="0" borderId="0"/>
    <xf numFmtId="0" fontId="20" fillId="0" borderId="0"/>
    <xf numFmtId="0" fontId="20" fillId="0" borderId="0"/>
    <xf numFmtId="0" fontId="1" fillId="0" borderId="0"/>
  </cellStyleXfs>
  <cellXfs count="211">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7" fillId="0" borderId="0" xfId="0" applyFont="1" applyBorder="1" applyAlignment="1">
      <alignment horizontal="left"/>
    </xf>
    <xf numFmtId="0" fontId="2" fillId="0" borderId="0" xfId="0" applyFont="1" applyBorder="1" applyAlignment="1"/>
    <xf numFmtId="0" fontId="7"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49" fontId="2" fillId="0" borderId="7" xfId="0" applyNumberFormat="1" applyFont="1" applyBorder="1" applyAlignment="1">
      <alignment vertical="top"/>
    </xf>
    <xf numFmtId="0" fontId="2" fillId="0" borderId="7" xfId="0" applyFont="1" applyBorder="1" applyAlignment="1">
      <alignment vertical="top"/>
    </xf>
    <xf numFmtId="15" fontId="2" fillId="0" borderId="7" xfId="0" applyNumberFormat="1" applyFont="1" applyBorder="1" applyAlignment="1">
      <alignment vertical="top"/>
    </xf>
    <xf numFmtId="0" fontId="7" fillId="0" borderId="8" xfId="0" applyFont="1" applyBorder="1" applyAlignment="1">
      <alignment vertical="top" wrapText="1"/>
    </xf>
    <xf numFmtId="164" fontId="2" fillId="0" borderId="9" xfId="0" applyNumberFormat="1" applyFont="1" applyBorder="1" applyAlignment="1">
      <alignment vertical="top"/>
    </xf>
    <xf numFmtId="0" fontId="2" fillId="0" borderId="8" xfId="0" applyFont="1" applyBorder="1" applyAlignment="1">
      <alignment vertical="top"/>
    </xf>
    <xf numFmtId="164"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0" fontId="13" fillId="2" borderId="13" xfId="5" applyFont="1" applyFill="1" applyBorder="1" applyAlignment="1">
      <alignment horizontal="left" wrapText="1"/>
    </xf>
    <xf numFmtId="0" fontId="13" fillId="2" borderId="14" xfId="5" applyFont="1" applyFill="1" applyBorder="1" applyAlignment="1">
      <alignment horizontal="left" wrapText="1"/>
    </xf>
    <xf numFmtId="0" fontId="17" fillId="2" borderId="0" xfId="0" applyFont="1" applyFill="1" applyBorder="1" applyAlignment="1">
      <alignment horizontal="center" wrapText="1"/>
    </xf>
    <xf numFmtId="0" fontId="8" fillId="3" borderId="2" xfId="5" applyFont="1" applyFill="1" applyBorder="1" applyAlignment="1">
      <alignment horizontal="center" vertical="center" wrapText="1"/>
    </xf>
    <xf numFmtId="0" fontId="8" fillId="3" borderId="15" xfId="5" applyFont="1" applyFill="1" applyBorder="1" applyAlignment="1">
      <alignment horizontal="center" vertical="center" wrapText="1"/>
    </xf>
    <xf numFmtId="0" fontId="12" fillId="2" borderId="0" xfId="5" applyFont="1" applyFill="1" applyBorder="1" applyAlignment="1">
      <alignment horizontal="center" vertical="center" wrapText="1"/>
    </xf>
    <xf numFmtId="0" fontId="13" fillId="4" borderId="1" xfId="5" applyFont="1" applyFill="1" applyBorder="1" applyAlignment="1">
      <alignment horizontal="left" vertical="center"/>
    </xf>
    <xf numFmtId="0" fontId="13" fillId="4" borderId="16" xfId="5" applyFont="1" applyFill="1" applyBorder="1" applyAlignment="1">
      <alignment horizontal="left" vertical="center"/>
    </xf>
    <xf numFmtId="0" fontId="13" fillId="4" borderId="3" xfId="5" applyFont="1" applyFill="1" applyBorder="1" applyAlignment="1">
      <alignment horizontal="left" vertical="center"/>
    </xf>
    <xf numFmtId="0" fontId="12" fillId="2" borderId="0" xfId="5" applyFont="1" applyFill="1" applyBorder="1" applyAlignment="1">
      <alignment horizontal="left" vertical="center"/>
    </xf>
    <xf numFmtId="0" fontId="2" fillId="2" borderId="2" xfId="5" applyFont="1" applyFill="1" applyBorder="1" applyAlignment="1">
      <alignment vertical="top" wrapText="1"/>
    </xf>
    <xf numFmtId="0" fontId="13" fillId="2" borderId="0" xfId="4" applyFont="1" applyFill="1" applyBorder="1"/>
    <xf numFmtId="0" fontId="2" fillId="2" borderId="0" xfId="4" applyFont="1" applyFill="1" applyBorder="1"/>
    <xf numFmtId="164" fontId="2" fillId="2" borderId="0" xfId="4" applyNumberFormat="1" applyFont="1" applyFill="1" applyBorder="1"/>
    <xf numFmtId="0" fontId="6" fillId="2" borderId="3" xfId="0" applyFont="1" applyFill="1" applyBorder="1" applyAlignment="1">
      <alignment horizontal="left"/>
    </xf>
    <xf numFmtId="0" fontId="2" fillId="2" borderId="3" xfId="0" applyFont="1" applyFill="1" applyBorder="1" applyAlignment="1">
      <alignment vertical="top"/>
    </xf>
    <xf numFmtId="0" fontId="6" fillId="2" borderId="2" xfId="0" applyFont="1" applyFill="1" applyBorder="1" applyAlignment="1">
      <alignment vertical="center"/>
    </xf>
    <xf numFmtId="0" fontId="7" fillId="2" borderId="3" xfId="0" applyFont="1" applyFill="1" applyBorder="1" applyAlignment="1">
      <alignment vertical="top"/>
    </xf>
    <xf numFmtId="0" fontId="6" fillId="2" borderId="0" xfId="0" applyFont="1" applyFill="1"/>
    <xf numFmtId="0" fontId="7" fillId="2" borderId="0" xfId="4" applyFont="1" applyFill="1" applyBorder="1"/>
    <xf numFmtId="0" fontId="2" fillId="2" borderId="0" xfId="0" applyFont="1" applyFill="1" applyBorder="1"/>
    <xf numFmtId="0" fontId="2" fillId="2" borderId="17" xfId="0" applyFont="1" applyFill="1" applyBorder="1" applyAlignment="1"/>
    <xf numFmtId="0" fontId="2" fillId="2" borderId="17" xfId="0" applyFont="1" applyFill="1" applyBorder="1"/>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19" fillId="2" borderId="0" xfId="0" applyNumberFormat="1" applyFont="1" applyFill="1" applyBorder="1" applyAlignment="1">
      <alignment horizontal="right" wrapText="1"/>
    </xf>
    <xf numFmtId="14" fontId="7" fillId="0" borderId="3" xfId="0" applyNumberFormat="1" applyFont="1" applyBorder="1" applyAlignment="1">
      <alignment horizontal="left" indent="1"/>
    </xf>
    <xf numFmtId="14" fontId="7" fillId="0" borderId="9" xfId="0" applyNumberFormat="1" applyFont="1" applyBorder="1" applyAlignment="1">
      <alignment horizontal="center" vertical="center" wrapText="1"/>
    </xf>
    <xf numFmtId="49"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2" fillId="6" borderId="2" xfId="5" applyFont="1" applyFill="1" applyBorder="1" applyAlignment="1">
      <alignment vertical="top" wrapText="1"/>
    </xf>
    <xf numFmtId="0" fontId="17" fillId="2" borderId="18" xfId="2" applyFont="1" applyFill="1" applyBorder="1" applyAlignment="1">
      <alignment wrapText="1"/>
    </xf>
    <xf numFmtId="0" fontId="13" fillId="2" borderId="0" xfId="2" applyFont="1" applyFill="1" applyAlignment="1" applyProtection="1">
      <alignment wrapText="1"/>
    </xf>
    <xf numFmtId="0" fontId="2" fillId="2" borderId="0" xfId="2" applyFont="1" applyFill="1" applyAlignment="1">
      <alignment wrapText="1"/>
    </xf>
    <xf numFmtId="0" fontId="16" fillId="2" borderId="0" xfId="2" applyFont="1" applyFill="1" applyAlignment="1">
      <alignment wrapText="1"/>
    </xf>
    <xf numFmtId="0" fontId="17" fillId="2" borderId="0" xfId="2" applyFont="1" applyFill="1" applyAlignment="1"/>
    <xf numFmtId="0" fontId="2" fillId="2" borderId="0" xfId="2" applyFont="1" applyFill="1" applyAlignment="1" applyProtection="1">
      <alignment wrapText="1"/>
    </xf>
    <xf numFmtId="0" fontId="11" fillId="2" borderId="0" xfId="2" applyFont="1" applyFill="1" applyAlignment="1"/>
    <xf numFmtId="0" fontId="11" fillId="2" borderId="14" xfId="2" applyFont="1" applyFill="1" applyBorder="1" applyAlignment="1">
      <alignment horizontal="center" vertical="center"/>
    </xf>
    <xf numFmtId="0" fontId="11" fillId="2" borderId="2" xfId="2" applyFont="1" applyFill="1" applyBorder="1" applyAlignment="1">
      <alignment horizontal="center" vertical="center" wrapText="1"/>
    </xf>
    <xf numFmtId="0" fontId="11" fillId="2" borderId="1" xfId="2" applyFont="1" applyFill="1" applyBorder="1" applyAlignment="1">
      <alignment horizontal="center" vertical="center" wrapText="1"/>
    </xf>
    <xf numFmtId="0" fontId="2" fillId="2" borderId="0" xfId="2" applyFont="1" applyFill="1" applyBorder="1" applyAlignment="1">
      <alignment horizontal="center" wrapText="1"/>
    </xf>
    <xf numFmtId="0" fontId="16" fillId="2" borderId="0" xfId="2" applyFont="1" applyFill="1" applyBorder="1" applyAlignment="1">
      <alignment horizontal="center" wrapText="1"/>
    </xf>
    <xf numFmtId="0" fontId="17" fillId="2" borderId="19" xfId="2" applyFont="1" applyFill="1" applyBorder="1" applyAlignment="1">
      <alignment horizontal="center" vertical="center"/>
    </xf>
    <xf numFmtId="0" fontId="17" fillId="2" borderId="20" xfId="2" applyFont="1" applyFill="1" applyBorder="1" applyAlignment="1">
      <alignment horizontal="center" vertical="center"/>
    </xf>
    <xf numFmtId="0" fontId="17" fillId="2" borderId="21" xfId="2" applyFont="1" applyFill="1" applyBorder="1" applyAlignment="1">
      <alignment horizontal="center" vertical="center"/>
    </xf>
    <xf numFmtId="0" fontId="17" fillId="2" borderId="0" xfId="2" applyFont="1" applyFill="1" applyBorder="1" applyAlignment="1">
      <alignment horizontal="center" wrapText="1"/>
    </xf>
    <xf numFmtId="0" fontId="16" fillId="2" borderId="0" xfId="2" applyFont="1" applyFill="1" applyBorder="1" applyAlignment="1">
      <alignment vertical="top" wrapText="1"/>
    </xf>
    <xf numFmtId="0" fontId="2" fillId="2" borderId="0" xfId="2" applyFont="1" applyFill="1"/>
    <xf numFmtId="0" fontId="2" fillId="6" borderId="2" xfId="2" applyFont="1" applyFill="1" applyBorder="1" applyAlignment="1">
      <alignment vertical="top" wrapText="1"/>
    </xf>
    <xf numFmtId="0" fontId="16" fillId="6" borderId="0" xfId="2" applyFont="1" applyFill="1"/>
    <xf numFmtId="0" fontId="2" fillId="2" borderId="0" xfId="2" applyFont="1" applyFill="1" applyAlignment="1"/>
    <xf numFmtId="0" fontId="22" fillId="2" borderId="18" xfId="1" applyFont="1" applyFill="1" applyBorder="1" applyAlignment="1"/>
    <xf numFmtId="14" fontId="6" fillId="2" borderId="3" xfId="0" applyNumberFormat="1" applyFont="1" applyFill="1" applyBorder="1" applyAlignment="1">
      <alignment horizontal="left"/>
    </xf>
    <xf numFmtId="0" fontId="2" fillId="6" borderId="15" xfId="5" applyFont="1" applyFill="1" applyBorder="1" applyAlignment="1">
      <alignment vertical="top" wrapText="1"/>
    </xf>
    <xf numFmtId="0" fontId="2" fillId="2" borderId="22" xfId="5" applyFont="1" applyFill="1" applyBorder="1" applyAlignment="1">
      <alignment vertical="top" wrapText="1"/>
    </xf>
    <xf numFmtId="0" fontId="2" fillId="6" borderId="22" xfId="5" applyFont="1" applyFill="1" applyBorder="1" applyAlignment="1">
      <alignment vertical="top" wrapText="1"/>
    </xf>
    <xf numFmtId="0" fontId="17" fillId="6" borderId="2" xfId="2" applyFont="1" applyFill="1" applyBorder="1" applyAlignment="1">
      <alignment horizontal="left" vertical="top" wrapText="1"/>
    </xf>
    <xf numFmtId="14" fontId="2" fillId="6" borderId="2" xfId="5" applyNumberFormat="1" applyFont="1" applyFill="1" applyBorder="1" applyAlignment="1">
      <alignment vertical="top" wrapText="1"/>
    </xf>
    <xf numFmtId="0" fontId="17" fillId="6" borderId="15" xfId="2" applyFont="1" applyFill="1" applyBorder="1" applyAlignment="1">
      <alignment horizontal="left" vertical="top" wrapText="1"/>
    </xf>
    <xf numFmtId="14" fontId="2" fillId="6" borderId="15" xfId="5" applyNumberFormat="1" applyFont="1" applyFill="1" applyBorder="1" applyAlignment="1">
      <alignment vertical="top" wrapText="1"/>
    </xf>
    <xf numFmtId="0" fontId="2" fillId="6" borderId="15" xfId="2" applyFont="1" applyFill="1" applyBorder="1" applyAlignment="1">
      <alignment vertical="top" wrapText="1"/>
    </xf>
    <xf numFmtId="0" fontId="17" fillId="6" borderId="22" xfId="2" applyFont="1" applyFill="1" applyBorder="1" applyAlignment="1">
      <alignment horizontal="left" vertical="top" wrapText="1"/>
    </xf>
    <xf numFmtId="14" fontId="2" fillId="6" borderId="22" xfId="5" applyNumberFormat="1" applyFont="1" applyFill="1" applyBorder="1" applyAlignment="1">
      <alignment vertical="top" wrapText="1"/>
    </xf>
    <xf numFmtId="0" fontId="2" fillId="6" borderId="22" xfId="2" applyFont="1" applyFill="1" applyBorder="1" applyAlignment="1">
      <alignment vertical="top" wrapText="1"/>
    </xf>
    <xf numFmtId="0" fontId="2" fillId="0" borderId="22" xfId="5" applyFont="1" applyFill="1" applyBorder="1" applyAlignment="1">
      <alignment horizontal="left" vertical="top" wrapText="1"/>
    </xf>
    <xf numFmtId="0" fontId="2" fillId="6" borderId="22" xfId="5" applyFont="1" applyFill="1" applyBorder="1" applyAlignment="1">
      <alignment horizontal="left" vertical="top" wrapText="1"/>
    </xf>
    <xf numFmtId="0" fontId="2" fillId="0" borderId="22" xfId="5" applyFont="1" applyFill="1" applyBorder="1" applyAlignment="1">
      <alignment horizontal="left" vertical="center" wrapText="1"/>
    </xf>
    <xf numFmtId="0" fontId="23" fillId="2" borderId="18" xfId="1" applyFont="1" applyFill="1" applyBorder="1" applyAlignment="1"/>
    <xf numFmtId="0" fontId="2" fillId="6" borderId="2" xfId="5" applyFont="1" applyFill="1" applyBorder="1" applyAlignment="1">
      <alignment vertical="top" wrapText="1"/>
    </xf>
    <xf numFmtId="0" fontId="8" fillId="3" borderId="23" xfId="0" applyNumberFormat="1" applyFont="1" applyFill="1" applyBorder="1" applyAlignment="1">
      <alignment horizontal="center"/>
    </xf>
    <xf numFmtId="0" fontId="8" fillId="3" borderId="24" xfId="0" applyNumberFormat="1" applyFont="1" applyFill="1" applyBorder="1" applyAlignment="1">
      <alignment horizontal="center"/>
    </xf>
    <xf numFmtId="0" fontId="8" fillId="3" borderId="24" xfId="0" applyNumberFormat="1" applyFont="1" applyFill="1" applyBorder="1" applyAlignment="1">
      <alignment horizontal="center" wrapText="1"/>
    </xf>
    <xf numFmtId="0" fontId="8" fillId="3" borderId="25" xfId="0" applyNumberFormat="1" applyFont="1" applyFill="1" applyBorder="1" applyAlignment="1">
      <alignment horizontal="center"/>
    </xf>
    <xf numFmtId="0" fontId="8" fillId="3" borderId="26" xfId="0" applyNumberFormat="1" applyFont="1" applyFill="1" applyBorder="1" applyAlignment="1">
      <alignment horizontal="center" wrapText="1"/>
    </xf>
    <xf numFmtId="0" fontId="18" fillId="3" borderId="27" xfId="0" applyNumberFormat="1" applyFont="1" applyFill="1" applyBorder="1" applyAlignment="1">
      <alignment horizontal="center"/>
    </xf>
    <xf numFmtId="0" fontId="8" fillId="3" borderId="28" xfId="0" applyFont="1" applyFill="1" applyBorder="1"/>
    <xf numFmtId="0" fontId="18" fillId="3" borderId="28" xfId="0" applyFont="1" applyFill="1" applyBorder="1" applyAlignment="1">
      <alignment horizontal="center"/>
    </xf>
    <xf numFmtId="0" fontId="18" fillId="3" borderId="29" xfId="0" applyFont="1" applyFill="1" applyBorder="1" applyAlignment="1">
      <alignment horizontal="center"/>
    </xf>
    <xf numFmtId="0" fontId="2" fillId="2" borderId="22" xfId="0" applyNumberFormat="1" applyFont="1" applyFill="1" applyBorder="1" applyAlignment="1">
      <alignment horizontal="center"/>
    </xf>
    <xf numFmtId="0" fontId="15" fillId="0" borderId="22" xfId="1" applyBorder="1"/>
    <xf numFmtId="0" fontId="15" fillId="2" borderId="22" xfId="1" applyNumberFormat="1" applyFill="1" applyBorder="1" applyAlignment="1" applyProtection="1">
      <alignment horizontal="left" vertical="center"/>
    </xf>
    <xf numFmtId="0" fontId="15" fillId="2" borderId="22" xfId="1" applyFill="1" applyBorder="1" applyAlignment="1">
      <alignment horizontal="left" vertical="center"/>
    </xf>
    <xf numFmtId="0" fontId="15" fillId="2" borderId="22" xfId="1" applyFill="1" applyBorder="1"/>
    <xf numFmtId="1" fontId="8" fillId="5" borderId="30" xfId="0" applyNumberFormat="1" applyFont="1" applyFill="1" applyBorder="1" applyAlignment="1">
      <alignment horizontal="center" vertical="center"/>
    </xf>
    <xf numFmtId="0" fontId="8" fillId="5" borderId="24"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31" xfId="0" applyFont="1" applyFill="1" applyBorder="1" applyAlignment="1">
      <alignment horizontal="center" vertical="center"/>
    </xf>
    <xf numFmtId="0" fontId="0" fillId="0" borderId="22" xfId="0" applyBorder="1"/>
    <xf numFmtId="0" fontId="14" fillId="2" borderId="22" xfId="1" applyNumberFormat="1" applyFont="1" applyFill="1" applyBorder="1" applyAlignment="1" applyProtection="1">
      <alignment horizontal="left" vertical="center"/>
    </xf>
    <xf numFmtId="0" fontId="2" fillId="2" borderId="22" xfId="0" applyFont="1" applyFill="1" applyBorder="1" applyAlignment="1">
      <alignment horizontal="left" vertical="center"/>
    </xf>
    <xf numFmtId="0" fontId="2" fillId="2" borderId="22" xfId="0" applyFont="1" applyFill="1" applyBorder="1" applyAlignment="1">
      <alignment horizontal="center"/>
    </xf>
    <xf numFmtId="0" fontId="15" fillId="2" borderId="0" xfId="1" applyFill="1"/>
    <xf numFmtId="0" fontId="2" fillId="2" borderId="0" xfId="0" applyFont="1" applyFill="1" applyAlignment="1">
      <alignment horizontal="center" vertical="center"/>
    </xf>
    <xf numFmtId="0" fontId="2" fillId="2" borderId="0" xfId="2" applyFont="1" applyFill="1" applyBorder="1"/>
    <xf numFmtId="0" fontId="16" fillId="6" borderId="0" xfId="2" applyFont="1" applyFill="1" applyBorder="1"/>
    <xf numFmtId="0" fontId="25" fillId="2" borderId="0" xfId="2" applyFont="1" applyFill="1" applyBorder="1" applyAlignment="1"/>
    <xf numFmtId="0" fontId="25" fillId="2" borderId="0" xfId="2" applyFont="1" applyFill="1" applyBorder="1"/>
    <xf numFmtId="0" fontId="25" fillId="2" borderId="0" xfId="5" applyFont="1" applyFill="1" applyBorder="1" applyAlignment="1">
      <alignment vertical="top" wrapText="1"/>
    </xf>
    <xf numFmtId="0" fontId="25" fillId="6" borderId="0" xfId="5" applyFont="1" applyFill="1" applyBorder="1" applyAlignment="1">
      <alignment vertical="top" wrapText="1"/>
    </xf>
    <xf numFmtId="0" fontId="25" fillId="7" borderId="0" xfId="5" applyFont="1" applyFill="1" applyBorder="1" applyAlignment="1">
      <alignment horizontal="left" vertical="center"/>
    </xf>
    <xf numFmtId="14" fontId="25" fillId="6" borderId="0" xfId="5" applyNumberFormat="1" applyFont="1" applyFill="1" applyBorder="1" applyAlignment="1">
      <alignment vertical="top" wrapText="1"/>
    </xf>
    <xf numFmtId="0" fontId="25" fillId="6" borderId="0" xfId="2" applyFont="1" applyFill="1" applyBorder="1" applyAlignment="1">
      <alignment vertical="top" wrapText="1"/>
    </xf>
    <xf numFmtId="0" fontId="25" fillId="6" borderId="0" xfId="2" applyFont="1" applyFill="1" applyBorder="1"/>
    <xf numFmtId="0" fontId="26" fillId="0" borderId="0" xfId="5" applyFont="1" applyFill="1" applyBorder="1" applyAlignment="1">
      <alignment horizontal="left" vertical="center"/>
    </xf>
    <xf numFmtId="0" fontId="25" fillId="0" borderId="0" xfId="2" applyFont="1" applyFill="1" applyBorder="1" applyAlignment="1"/>
    <xf numFmtId="0" fontId="25" fillId="0" borderId="0" xfId="2" applyFont="1" applyFill="1" applyBorder="1"/>
    <xf numFmtId="14" fontId="2" fillId="2" borderId="2" xfId="5" applyNumberFormat="1" applyFont="1" applyFill="1" applyBorder="1" applyAlignment="1">
      <alignment vertical="top" wrapText="1"/>
    </xf>
    <xf numFmtId="0" fontId="17" fillId="2" borderId="0" xfId="2" applyFont="1" applyFill="1" applyAlignment="1">
      <alignment vertical="top"/>
    </xf>
    <xf numFmtId="0" fontId="17" fillId="6" borderId="2" xfId="0" applyFont="1" applyFill="1" applyBorder="1" applyAlignment="1">
      <alignment horizontal="left" vertical="top" wrapText="1"/>
    </xf>
    <xf numFmtId="0" fontId="17" fillId="2" borderId="2" xfId="0" applyFont="1" applyFill="1" applyBorder="1" applyAlignment="1">
      <alignment vertical="top" wrapText="1"/>
    </xf>
    <xf numFmtId="0" fontId="16" fillId="2" borderId="0" xfId="0" applyFont="1" applyFill="1" applyBorder="1" applyAlignment="1">
      <alignment vertical="top" wrapText="1"/>
    </xf>
    <xf numFmtId="0" fontId="17" fillId="2" borderId="2" xfId="0" applyFont="1" applyFill="1" applyBorder="1" applyAlignment="1">
      <alignment horizontal="left" vertical="top" wrapText="1"/>
    </xf>
    <xf numFmtId="0" fontId="27" fillId="2" borderId="2" xfId="5" applyFont="1" applyFill="1" applyBorder="1" applyAlignment="1">
      <alignment vertical="top" wrapText="1"/>
    </xf>
    <xf numFmtId="0" fontId="29" fillId="0" borderId="0" xfId="0" applyFont="1"/>
    <xf numFmtId="0" fontId="28" fillId="8" borderId="35" xfId="0" applyFont="1" applyFill="1" applyBorder="1" applyAlignment="1">
      <alignment horizontal="center" vertical="center" wrapText="1"/>
    </xf>
    <xf numFmtId="0" fontId="29" fillId="0" borderId="22" xfId="0" applyFont="1" applyBorder="1"/>
    <xf numFmtId="0" fontId="28" fillId="8" borderId="36" xfId="0" applyFont="1" applyFill="1" applyBorder="1" applyAlignment="1">
      <alignment horizontal="center" vertical="center" wrapText="1"/>
    </xf>
    <xf numFmtId="0" fontId="29" fillId="0" borderId="37" xfId="0" applyFont="1" applyBorder="1" applyAlignment="1">
      <alignment vertical="center" wrapText="1"/>
    </xf>
    <xf numFmtId="0" fontId="28" fillId="8" borderId="22" xfId="0" applyFont="1" applyFill="1" applyBorder="1" applyAlignment="1">
      <alignment horizontal="center" vertical="center" wrapText="1"/>
    </xf>
    <xf numFmtId="0" fontId="28" fillId="0" borderId="22" xfId="0" applyFont="1" applyBorder="1" applyAlignment="1">
      <alignment horizontal="left" vertical="center" wrapText="1" indent="1"/>
    </xf>
    <xf numFmtId="0" fontId="2" fillId="6" borderId="0" xfId="5" applyFont="1" applyFill="1" applyBorder="1" applyAlignment="1">
      <alignment vertical="top" wrapText="1"/>
    </xf>
    <xf numFmtId="0" fontId="2" fillId="6" borderId="0" xfId="2" applyFont="1" applyFill="1" applyBorder="1"/>
    <xf numFmtId="0" fontId="13" fillId="4" borderId="38" xfId="5" applyFont="1" applyFill="1" applyBorder="1" applyAlignment="1">
      <alignment horizontal="left" vertical="center"/>
    </xf>
    <xf numFmtId="0" fontId="13" fillId="4" borderId="39" xfId="5" applyFont="1" applyFill="1" applyBorder="1" applyAlignment="1">
      <alignment horizontal="left" vertical="center"/>
    </xf>
    <xf numFmtId="0" fontId="13" fillId="4" borderId="40" xfId="5" applyFont="1" applyFill="1" applyBorder="1" applyAlignment="1">
      <alignment horizontal="left" vertical="center"/>
    </xf>
    <xf numFmtId="0" fontId="2" fillId="7" borderId="22" xfId="5" applyFont="1" applyFill="1" applyBorder="1" applyAlignment="1">
      <alignment horizontal="left" vertical="center"/>
    </xf>
    <xf numFmtId="0" fontId="2" fillId="6" borderId="39" xfId="5" applyFont="1" applyFill="1" applyBorder="1" applyAlignment="1">
      <alignment vertical="top" wrapText="1"/>
    </xf>
    <xf numFmtId="0" fontId="2" fillId="6" borderId="16" xfId="5" applyFont="1" applyFill="1" applyBorder="1" applyAlignment="1">
      <alignment vertical="top" wrapText="1"/>
    </xf>
    <xf numFmtId="0" fontId="2" fillId="2" borderId="15" xfId="5" applyFont="1" applyFill="1" applyBorder="1" applyAlignment="1">
      <alignment vertical="top" wrapText="1"/>
    </xf>
    <xf numFmtId="0" fontId="2" fillId="6" borderId="41" xfId="5" applyFont="1" applyFill="1" applyBorder="1" applyAlignment="1">
      <alignment vertical="top" wrapText="1"/>
    </xf>
    <xf numFmtId="0" fontId="13" fillId="4" borderId="42" xfId="5" applyFont="1" applyFill="1" applyBorder="1" applyAlignment="1">
      <alignment horizontal="left" vertical="center"/>
    </xf>
    <xf numFmtId="0" fontId="13" fillId="4" borderId="43" xfId="5" applyFont="1" applyFill="1" applyBorder="1" applyAlignment="1">
      <alignment horizontal="left" vertical="center"/>
    </xf>
    <xf numFmtId="0" fontId="2" fillId="6" borderId="38" xfId="5" applyFont="1" applyFill="1" applyBorder="1" applyAlignment="1">
      <alignment vertical="top" wrapText="1"/>
    </xf>
    <xf numFmtId="0" fontId="2" fillId="6" borderId="1" xfId="5" applyFont="1" applyFill="1" applyBorder="1" applyAlignment="1">
      <alignment vertical="top" wrapText="1"/>
    </xf>
    <xf numFmtId="0" fontId="17" fillId="6" borderId="22" xfId="0" applyFont="1" applyFill="1" applyBorder="1" applyAlignment="1">
      <alignment horizontal="left" vertical="top" wrapText="1"/>
    </xf>
    <xf numFmtId="0" fontId="13" fillId="4" borderId="22" xfId="5" applyFont="1" applyFill="1" applyBorder="1" applyAlignment="1">
      <alignment horizontal="left" vertical="center"/>
    </xf>
    <xf numFmtId="0" fontId="2" fillId="2" borderId="22" xfId="2" applyFont="1" applyFill="1" applyBorder="1"/>
    <xf numFmtId="0" fontId="2" fillId="2" borderId="22" xfId="2" applyFont="1" applyFill="1" applyBorder="1" applyAlignment="1"/>
    <xf numFmtId="0" fontId="29" fillId="0" borderId="22" xfId="0" applyFont="1" applyBorder="1" applyAlignment="1">
      <alignment wrapText="1"/>
    </xf>
    <xf numFmtId="0" fontId="2" fillId="2" borderId="41" xfId="5" applyFont="1" applyFill="1" applyBorder="1" applyAlignment="1">
      <alignment vertical="top" wrapText="1"/>
    </xf>
    <xf numFmtId="0" fontId="2" fillId="2" borderId="41" xfId="2" applyFont="1" applyFill="1" applyBorder="1"/>
    <xf numFmtId="0" fontId="2" fillId="2" borderId="41" xfId="2" applyFont="1" applyFill="1" applyBorder="1" applyAlignment="1"/>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applyAlignment="1"/>
    <xf numFmtId="0" fontId="7" fillId="2" borderId="2" xfId="0" applyFont="1" applyFill="1" applyBorder="1" applyAlignment="1">
      <alignment horizontal="left"/>
    </xf>
    <xf numFmtId="0" fontId="6" fillId="2" borderId="2" xfId="0" applyFont="1" applyFill="1" applyBorder="1" applyAlignment="1">
      <alignment horizontal="left"/>
    </xf>
    <xf numFmtId="0" fontId="7" fillId="2" borderId="2" xfId="4" applyFont="1" applyFill="1" applyBorder="1" applyAlignment="1">
      <alignment vertical="top"/>
    </xf>
    <xf numFmtId="0" fontId="5" fillId="2" borderId="0" xfId="4" applyFont="1" applyFill="1" applyBorder="1" applyAlignment="1">
      <alignment horizontal="center"/>
    </xf>
    <xf numFmtId="0" fontId="30" fillId="0" borderId="0" xfId="0" applyFont="1" applyAlignment="1">
      <alignment horizontal="left" vertical="center"/>
    </xf>
    <xf numFmtId="0" fontId="7" fillId="2" borderId="32" xfId="5" applyFont="1" applyFill="1" applyBorder="1" applyAlignment="1">
      <alignment horizontal="left" wrapText="1"/>
    </xf>
    <xf numFmtId="0" fontId="7" fillId="2" borderId="33" xfId="5" applyFont="1" applyFill="1" applyBorder="1" applyAlignment="1">
      <alignment horizontal="left" wrapText="1"/>
    </xf>
    <xf numFmtId="0" fontId="11" fillId="2" borderId="32" xfId="2" applyFont="1" applyFill="1" applyBorder="1" applyAlignment="1">
      <alignment horizontal="center" vertical="center" wrapText="1"/>
    </xf>
    <xf numFmtId="0" fontId="17" fillId="2" borderId="34" xfId="2" applyFont="1" applyFill="1" applyBorder="1" applyAlignment="1">
      <alignment horizontal="center" vertical="center" wrapText="1"/>
    </xf>
    <xf numFmtId="0" fontId="28" fillId="0" borderId="37" xfId="0" applyFont="1" applyBorder="1" applyAlignment="1">
      <alignment horizontal="left" vertical="center" wrapText="1" indent="1"/>
    </xf>
    <xf numFmtId="0" fontId="2" fillId="2" borderId="37" xfId="5" applyFont="1" applyFill="1" applyBorder="1" applyAlignment="1">
      <alignment vertical="top" wrapText="1"/>
    </xf>
    <xf numFmtId="0" fontId="2" fillId="6" borderId="37" xfId="5" applyFont="1" applyFill="1" applyBorder="1" applyAlignment="1">
      <alignment vertical="top" wrapText="1"/>
    </xf>
    <xf numFmtId="0" fontId="17" fillId="2" borderId="0" xfId="2" applyFont="1" applyFill="1" applyBorder="1" applyAlignment="1"/>
  </cellXfs>
  <cellStyles count="7">
    <cellStyle name="Hyperlink" xfId="1" builtinId="8"/>
    <cellStyle name="Normal" xfId="0" builtinId="0"/>
    <cellStyle name="Normal 2" xfId="2"/>
    <cellStyle name="Normal 3" xfId="3"/>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7" sqref="B17"/>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91" t="s">
        <v>0</v>
      </c>
      <c r="D2" s="191"/>
      <c r="E2" s="191"/>
      <c r="F2" s="191"/>
      <c r="G2" s="191"/>
    </row>
    <row r="3" spans="1:7">
      <c r="B3" s="6"/>
      <c r="C3" s="7"/>
      <c r="F3" s="8"/>
    </row>
    <row r="4" spans="1:7" ht="14.25" customHeight="1">
      <c r="B4" s="9" t="s">
        <v>1</v>
      </c>
      <c r="C4" s="192" t="s">
        <v>69</v>
      </c>
      <c r="D4" s="192"/>
      <c r="E4" s="192"/>
      <c r="F4" s="9" t="s">
        <v>2</v>
      </c>
      <c r="G4" s="10" t="s">
        <v>70</v>
      </c>
    </row>
    <row r="5" spans="1:7" ht="14.25" customHeight="1">
      <c r="B5" s="9" t="s">
        <v>3</v>
      </c>
      <c r="C5" s="192" t="s">
        <v>72</v>
      </c>
      <c r="D5" s="192"/>
      <c r="E5" s="192"/>
      <c r="F5" s="9" t="s">
        <v>4</v>
      </c>
      <c r="G5" s="10" t="s">
        <v>71</v>
      </c>
    </row>
    <row r="6" spans="1:7" ht="15.75" customHeight="1">
      <c r="B6" s="193" t="s">
        <v>5</v>
      </c>
      <c r="C6" s="194" t="str">
        <f>C5&amp;"_"&amp;"System Test Case"&amp;"_"&amp;"v1.0"</f>
        <v>DDL_System Test Case_v1.0</v>
      </c>
      <c r="D6" s="194"/>
      <c r="E6" s="194"/>
      <c r="F6" s="9" t="s">
        <v>6</v>
      </c>
      <c r="G6" s="74">
        <v>42295</v>
      </c>
    </row>
    <row r="7" spans="1:7" ht="13.5" customHeight="1">
      <c r="B7" s="193"/>
      <c r="C7" s="194"/>
      <c r="D7" s="194"/>
      <c r="E7" s="194"/>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5">
        <v>42295</v>
      </c>
      <c r="C12" s="76" t="s">
        <v>45</v>
      </c>
      <c r="D12" s="77"/>
      <c r="E12" s="77" t="s">
        <v>46</v>
      </c>
      <c r="F12" s="25"/>
      <c r="G12" s="26"/>
    </row>
    <row r="13" spans="1:7" s="22" customFormat="1" ht="21.75" customHeight="1">
      <c r="B13" s="75"/>
      <c r="C13" s="76"/>
      <c r="D13" s="24"/>
      <c r="E13" s="77"/>
      <c r="F13" s="24"/>
      <c r="G13" s="28"/>
    </row>
    <row r="14" spans="1:7" s="22" customFormat="1" ht="19.5" customHeight="1">
      <c r="B14" s="75"/>
      <c r="C14" s="76"/>
      <c r="D14" s="24"/>
      <c r="E14" s="77"/>
      <c r="F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4" workbookViewId="0">
      <selection activeCell="D12" sqref="D12"/>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197" t="s">
        <v>1</v>
      </c>
      <c r="C3" s="197"/>
      <c r="D3" s="198" t="str">
        <f>Cover!C4</f>
        <v>Dandelion</v>
      </c>
      <c r="E3" s="198"/>
      <c r="F3" s="198"/>
    </row>
    <row r="4" spans="2:6">
      <c r="B4" s="197" t="s">
        <v>3</v>
      </c>
      <c r="C4" s="197"/>
      <c r="D4" s="198" t="str">
        <f>Cover!C5</f>
        <v>DDL</v>
      </c>
      <c r="E4" s="198"/>
      <c r="F4" s="198"/>
    </row>
    <row r="5" spans="2:6" s="39" customFormat="1" ht="84.75" customHeight="1">
      <c r="B5" s="195" t="s">
        <v>15</v>
      </c>
      <c r="C5" s="195"/>
      <c r="D5" s="196" t="s">
        <v>73</v>
      </c>
      <c r="E5" s="196"/>
      <c r="F5" s="196"/>
    </row>
    <row r="6" spans="2:6">
      <c r="B6" s="40"/>
      <c r="C6" s="41"/>
      <c r="D6" s="41"/>
      <c r="E6" s="41"/>
      <c r="F6" s="41"/>
    </row>
    <row r="7" spans="2:6" s="42" customFormat="1">
      <c r="B7" s="43"/>
      <c r="C7" s="44"/>
      <c r="D7" s="44"/>
      <c r="E7" s="44"/>
      <c r="F7" s="44"/>
    </row>
    <row r="8" spans="2:6" s="45" customFormat="1" ht="21" customHeight="1">
      <c r="B8" s="132" t="s">
        <v>16</v>
      </c>
      <c r="C8" s="133" t="s">
        <v>17</v>
      </c>
      <c r="D8" s="133" t="s">
        <v>18</v>
      </c>
      <c r="E8" s="134" t="s">
        <v>19</v>
      </c>
      <c r="F8" s="135" t="s">
        <v>20</v>
      </c>
    </row>
    <row r="9" spans="2:6" ht="14.25">
      <c r="B9" s="127">
        <v>1</v>
      </c>
      <c r="C9" s="136" t="s">
        <v>67</v>
      </c>
      <c r="D9" s="131" t="s">
        <v>67</v>
      </c>
      <c r="E9" s="137"/>
      <c r="F9" s="138"/>
    </row>
    <row r="10" spans="2:6" ht="14.25">
      <c r="B10" s="127">
        <v>2</v>
      </c>
      <c r="C10" s="136" t="s">
        <v>68</v>
      </c>
      <c r="D10" s="131" t="s">
        <v>68</v>
      </c>
      <c r="E10" s="137"/>
      <c r="F10" s="138"/>
    </row>
    <row r="11" spans="2:6" ht="14.25">
      <c r="B11" s="127">
        <v>3</v>
      </c>
      <c r="C11" s="34" t="s">
        <v>99</v>
      </c>
      <c r="D11" s="131" t="s">
        <v>99</v>
      </c>
      <c r="E11" s="137"/>
      <c r="F11" s="138"/>
    </row>
    <row r="12" spans="2:6" ht="14.25">
      <c r="B12" s="127"/>
      <c r="C12" s="136"/>
      <c r="D12" s="131"/>
      <c r="E12" s="137"/>
      <c r="F12" s="138"/>
    </row>
    <row r="13" spans="2:6" ht="14.25">
      <c r="B13" s="127"/>
      <c r="C13" s="136"/>
      <c r="D13" s="128"/>
      <c r="E13" s="137"/>
      <c r="F13" s="138"/>
    </row>
    <row r="14" spans="2:6" ht="14.25">
      <c r="B14" s="127"/>
      <c r="C14" s="136"/>
      <c r="D14" s="129"/>
      <c r="E14" s="138"/>
      <c r="F14" s="138"/>
    </row>
    <row r="15" spans="2:6" ht="14.25">
      <c r="B15" s="127"/>
      <c r="C15" s="136"/>
      <c r="D15" s="129"/>
      <c r="E15" s="138"/>
      <c r="F15" s="138"/>
    </row>
    <row r="16" spans="2:6" ht="14.25">
      <c r="B16" s="127"/>
      <c r="C16" s="136"/>
      <c r="D16" s="129"/>
      <c r="E16" s="138"/>
      <c r="F16" s="138"/>
    </row>
    <row r="17" spans="2:6" ht="14.25">
      <c r="B17" s="127"/>
      <c r="C17" s="136"/>
      <c r="D17" s="129"/>
      <c r="E17" s="138"/>
      <c r="F17" s="138"/>
    </row>
    <row r="18" spans="2:6" ht="14.25">
      <c r="B18" s="127"/>
      <c r="C18" s="136"/>
      <c r="D18" s="129"/>
      <c r="E18" s="138"/>
      <c r="F18" s="138"/>
    </row>
    <row r="19" spans="2:6" ht="14.25">
      <c r="B19" s="127"/>
      <c r="C19" s="136"/>
      <c r="D19" s="130"/>
      <c r="E19" s="138"/>
      <c r="F19" s="138"/>
    </row>
    <row r="20" spans="2:6" ht="14.25">
      <c r="B20" s="127"/>
      <c r="C20" s="136"/>
      <c r="D20" s="131"/>
      <c r="E20" s="138"/>
      <c r="F20" s="138"/>
    </row>
    <row r="21" spans="2:6" ht="14.25">
      <c r="B21" s="127"/>
      <c r="C21" s="136"/>
      <c r="D21" s="131"/>
      <c r="E21" s="138"/>
      <c r="F21" s="138"/>
    </row>
  </sheetData>
  <mergeCells count="6">
    <mergeCell ref="B5:C5"/>
    <mergeCell ref="D5:F5"/>
    <mergeCell ref="B3:C3"/>
    <mergeCell ref="D3:F3"/>
    <mergeCell ref="B4:C4"/>
    <mergeCell ref="D4:F4"/>
  </mergeCells>
  <phoneticPr fontId="0" type="noConversion"/>
  <hyperlinks>
    <hyperlink ref="D9" location="Common!A1" display="Common"/>
    <hyperlink ref="D10" location="'Display Homepage'!A1" display="Display Personal Page"/>
    <hyperlink ref="D11" location="'Account management'!A1" display="Account management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10" workbookViewId="0">
      <selection activeCell="F32" sqref="F32"/>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01" t="s">
        <v>37</v>
      </c>
      <c r="C1" s="201"/>
      <c r="D1" s="201"/>
      <c r="E1" s="201"/>
      <c r="F1" s="201"/>
      <c r="G1" s="201"/>
      <c r="H1" s="201"/>
    </row>
    <row r="2" spans="1:8" ht="14.25" customHeight="1">
      <c r="A2" s="57"/>
      <c r="B2" s="57"/>
      <c r="C2" s="58"/>
      <c r="D2" s="58"/>
      <c r="E2" s="58"/>
      <c r="F2" s="58"/>
      <c r="G2" s="58"/>
      <c r="H2" s="59"/>
    </row>
    <row r="3" spans="1:8" ht="12" customHeight="1">
      <c r="B3" s="11" t="s">
        <v>1</v>
      </c>
      <c r="C3" s="198" t="str">
        <f>Cover!C4</f>
        <v>Dandelion</v>
      </c>
      <c r="D3" s="198"/>
      <c r="E3" s="199" t="s">
        <v>2</v>
      </c>
      <c r="F3" s="199"/>
      <c r="G3" s="60" t="s">
        <v>70</v>
      </c>
      <c r="H3" s="61"/>
    </row>
    <row r="4" spans="1:8" ht="12" customHeight="1">
      <c r="B4" s="11" t="s">
        <v>3</v>
      </c>
      <c r="C4" s="198" t="str">
        <f>Cover!C5</f>
        <v>DDL</v>
      </c>
      <c r="D4" s="198"/>
      <c r="E4" s="199" t="s">
        <v>4</v>
      </c>
      <c r="F4" s="199"/>
      <c r="G4" s="60" t="s">
        <v>71</v>
      </c>
      <c r="H4" s="61"/>
    </row>
    <row r="5" spans="1:8" ht="12" customHeight="1">
      <c r="B5" s="62" t="s">
        <v>5</v>
      </c>
      <c r="C5" s="198" t="str">
        <f>C4&amp;"_"&amp;"System Test Report"&amp;"_"&amp;"v1.0"</f>
        <v>DDL_System Test Report_v1.0</v>
      </c>
      <c r="D5" s="198"/>
      <c r="E5" s="199" t="s">
        <v>6</v>
      </c>
      <c r="F5" s="199"/>
      <c r="G5" s="101">
        <v>42307</v>
      </c>
      <c r="H5" s="63"/>
    </row>
    <row r="6" spans="1:8" ht="21.75" customHeight="1">
      <c r="A6" s="57"/>
      <c r="B6" s="62" t="s">
        <v>38</v>
      </c>
      <c r="C6" s="200"/>
      <c r="D6" s="200"/>
      <c r="E6" s="200"/>
      <c r="F6" s="200"/>
      <c r="G6" s="200"/>
      <c r="H6" s="200"/>
    </row>
    <row r="7" spans="1:8" ht="14.25" customHeight="1">
      <c r="A7" s="57"/>
      <c r="B7" s="64"/>
      <c r="C7" s="65"/>
      <c r="D7" s="58"/>
      <c r="E7" s="58"/>
      <c r="F7" s="58"/>
      <c r="G7" s="58"/>
      <c r="H7" s="59"/>
    </row>
    <row r="8" spans="1:8">
      <c r="B8" s="64"/>
      <c r="C8" s="65"/>
      <c r="D8" s="58"/>
      <c r="E8" s="58"/>
      <c r="F8" s="58"/>
      <c r="G8" s="58"/>
      <c r="H8" s="59"/>
    </row>
    <row r="9" spans="1:8">
      <c r="A9" s="66"/>
      <c r="B9" s="66"/>
      <c r="C9" s="66"/>
      <c r="D9" s="66"/>
      <c r="E9" s="66"/>
      <c r="F9" s="66"/>
      <c r="G9" s="66"/>
      <c r="H9" s="66"/>
    </row>
    <row r="10" spans="1:8">
      <c r="A10" s="67"/>
      <c r="B10" s="118" t="s">
        <v>16</v>
      </c>
      <c r="C10" s="119" t="s">
        <v>39</v>
      </c>
      <c r="D10" s="120" t="s">
        <v>22</v>
      </c>
      <c r="E10" s="119" t="s">
        <v>24</v>
      </c>
      <c r="F10" s="119" t="s">
        <v>26</v>
      </c>
      <c r="G10" s="121" t="s">
        <v>27</v>
      </c>
      <c r="H10" s="122" t="s">
        <v>40</v>
      </c>
    </row>
    <row r="11" spans="1:8" ht="14.25">
      <c r="A11" s="41"/>
      <c r="B11" s="127">
        <v>1</v>
      </c>
      <c r="C11" s="131" t="s">
        <v>67</v>
      </c>
      <c r="D11" s="139">
        <f>Common!A6</f>
        <v>0</v>
      </c>
      <c r="E11" s="139">
        <f>Common!B6</f>
        <v>0</v>
      </c>
      <c r="F11" s="139">
        <f>Common!C6</f>
        <v>12</v>
      </c>
      <c r="G11" s="139">
        <f>Common!D6</f>
        <v>0</v>
      </c>
      <c r="H11" s="139">
        <f>Common!E6</f>
        <v>12</v>
      </c>
    </row>
    <row r="12" spans="1:8" ht="14.25">
      <c r="A12" s="41"/>
      <c r="B12" s="127">
        <v>2</v>
      </c>
      <c r="C12" s="131" t="s">
        <v>68</v>
      </c>
      <c r="D12" s="139">
        <f>'Display Homepage'!A6</f>
        <v>0</v>
      </c>
      <c r="E12" s="139">
        <f>'Display Homepage'!B6</f>
        <v>0</v>
      </c>
      <c r="F12" s="139">
        <f>'Display Homepage'!C6</f>
        <v>28</v>
      </c>
      <c r="G12" s="139">
        <f>'Display Homepage'!D6</f>
        <v>0</v>
      </c>
      <c r="H12" s="139">
        <f>'Display Homepage'!E6</f>
        <v>28</v>
      </c>
    </row>
    <row r="13" spans="1:8" ht="14.25">
      <c r="A13" s="66"/>
      <c r="B13" s="127">
        <v>3</v>
      </c>
      <c r="C13" s="131" t="s">
        <v>99</v>
      </c>
      <c r="D13" s="139">
        <f>'Account management'!A6</f>
        <v>0</v>
      </c>
      <c r="E13" s="139">
        <f>'Account management'!B6</f>
        <v>0</v>
      </c>
      <c r="F13" s="139">
        <f>'Account management'!C6</f>
        <v>126</v>
      </c>
      <c r="G13" s="139">
        <f>'Account management'!D6</f>
        <v>0</v>
      </c>
      <c r="H13" s="139">
        <f>'Account management'!E6</f>
        <v>126</v>
      </c>
    </row>
    <row r="14" spans="1:8" ht="14.25">
      <c r="A14" s="66"/>
      <c r="B14" s="127">
        <v>4</v>
      </c>
      <c r="C14" s="131" t="s">
        <v>330</v>
      </c>
      <c r="D14" s="139">
        <f>'Create Edit Project'!A6</f>
        <v>0</v>
      </c>
      <c r="E14" s="139">
        <f>'Create Edit Project'!B6</f>
        <v>0</v>
      </c>
      <c r="F14" s="139">
        <f>'Create Edit Project'!C6</f>
        <v>214</v>
      </c>
      <c r="G14" s="139">
        <f>'Create Edit Project'!D6</f>
        <v>0</v>
      </c>
      <c r="H14" s="139">
        <f>'Create Edit Project'!E6</f>
        <v>214</v>
      </c>
    </row>
    <row r="15" spans="1:8" ht="14.25">
      <c r="A15" s="66"/>
      <c r="B15" s="127"/>
      <c r="C15" s="128"/>
      <c r="D15" s="127"/>
      <c r="E15" s="127"/>
      <c r="F15" s="127"/>
      <c r="G15" s="127"/>
      <c r="H15" s="127"/>
    </row>
    <row r="16" spans="1:8" ht="13.5">
      <c r="A16" s="66"/>
      <c r="B16" s="127"/>
      <c r="C16" s="129"/>
      <c r="D16" s="127"/>
      <c r="E16" s="127"/>
      <c r="F16" s="127"/>
      <c r="G16" s="127"/>
      <c r="H16" s="127"/>
    </row>
    <row r="17" spans="1:8" ht="13.5">
      <c r="A17" s="66"/>
      <c r="B17" s="127"/>
      <c r="C17" s="129"/>
      <c r="D17" s="127"/>
      <c r="E17" s="127"/>
      <c r="F17" s="127"/>
      <c r="G17" s="127"/>
      <c r="H17" s="127"/>
    </row>
    <row r="18" spans="1:8" ht="13.5">
      <c r="A18" s="66"/>
      <c r="B18" s="127"/>
      <c r="C18" s="129"/>
      <c r="D18" s="127"/>
      <c r="E18" s="127"/>
      <c r="F18" s="127"/>
      <c r="G18" s="127"/>
      <c r="H18" s="127"/>
    </row>
    <row r="19" spans="1:8" ht="13.5">
      <c r="A19" s="66"/>
      <c r="B19" s="127"/>
      <c r="C19" s="129"/>
      <c r="D19" s="127"/>
      <c r="E19" s="127"/>
      <c r="F19" s="127"/>
      <c r="G19" s="127"/>
      <c r="H19" s="127"/>
    </row>
    <row r="20" spans="1:8" ht="13.5">
      <c r="A20" s="66"/>
      <c r="B20" s="127"/>
      <c r="C20" s="129"/>
      <c r="D20" s="127"/>
      <c r="E20" s="127"/>
      <c r="F20" s="127"/>
      <c r="G20" s="127"/>
      <c r="H20" s="127"/>
    </row>
    <row r="21" spans="1:8" ht="13.5">
      <c r="A21" s="66"/>
      <c r="B21" s="127"/>
      <c r="C21" s="130"/>
      <c r="D21" s="127"/>
      <c r="E21" s="127"/>
      <c r="F21" s="127"/>
      <c r="G21" s="127"/>
      <c r="H21" s="127"/>
    </row>
    <row r="22" spans="1:8" ht="14.25">
      <c r="A22" s="66"/>
      <c r="B22" s="127"/>
      <c r="C22" s="140"/>
      <c r="D22" s="127"/>
      <c r="E22" s="127"/>
      <c r="F22" s="127"/>
      <c r="G22" s="127"/>
      <c r="H22" s="127"/>
    </row>
    <row r="23" spans="1:8" ht="14.25">
      <c r="A23" s="66"/>
      <c r="B23" s="127"/>
      <c r="C23" s="131"/>
      <c r="D23" s="127"/>
      <c r="E23" s="127"/>
      <c r="F23" s="127"/>
      <c r="G23" s="127"/>
      <c r="H23" s="127"/>
    </row>
    <row r="24" spans="1:8" ht="14.25">
      <c r="A24" s="66"/>
      <c r="B24" s="141"/>
      <c r="C24" s="131"/>
      <c r="D24" s="127"/>
      <c r="E24" s="127"/>
      <c r="F24" s="127"/>
      <c r="G24" s="127"/>
      <c r="H24" s="127"/>
    </row>
    <row r="25" spans="1:8">
      <c r="A25" s="68"/>
      <c r="B25" s="123"/>
      <c r="C25" s="124" t="s">
        <v>41</v>
      </c>
      <c r="D25" s="125">
        <f>SUM(D9:D23)</f>
        <v>0</v>
      </c>
      <c r="E25" s="125">
        <f>SUM(E9:E23)</f>
        <v>0</v>
      </c>
      <c r="F25" s="125">
        <f>SUM(F11:F24)</f>
        <v>380</v>
      </c>
      <c r="G25" s="125">
        <f>SUM(G11:G24)</f>
        <v>0</v>
      </c>
      <c r="H25" s="126">
        <f>SUM(H11:H24)</f>
        <v>380</v>
      </c>
    </row>
    <row r="26" spans="1:8">
      <c r="A26" s="66"/>
      <c r="B26" s="69"/>
      <c r="C26" s="66"/>
      <c r="D26" s="70"/>
      <c r="E26" s="71"/>
      <c r="F26" s="71"/>
      <c r="G26" s="71"/>
      <c r="H26" s="71"/>
    </row>
    <row r="27" spans="1:8">
      <c r="A27" s="66"/>
      <c r="B27" s="66"/>
      <c r="C27" s="72" t="s">
        <v>42</v>
      </c>
      <c r="D27" s="66"/>
      <c r="E27" s="73">
        <f>(D25+E25)*100/(H25-G25)</f>
        <v>0</v>
      </c>
      <c r="F27" s="66" t="s">
        <v>43</v>
      </c>
      <c r="G27" s="66"/>
      <c r="H27" s="48"/>
    </row>
    <row r="28" spans="1:8">
      <c r="A28" s="66"/>
      <c r="B28" s="66"/>
      <c r="C28" s="72" t="s">
        <v>44</v>
      </c>
      <c r="D28" s="66"/>
      <c r="E28" s="73">
        <f>D25*100/(H25-G25)</f>
        <v>0</v>
      </c>
      <c r="F28" s="66" t="s">
        <v>43</v>
      </c>
      <c r="G28" s="66"/>
      <c r="H28" s="48"/>
    </row>
    <row r="29" spans="1:8">
      <c r="C29" s="66"/>
      <c r="D29" s="66"/>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C25" sqref="C25"/>
    </sheetView>
  </sheetViews>
  <sheetFormatPr defaultRowHeight="14.25" customHeight="1"/>
  <cols>
    <col min="1" max="1" width="14.25" style="162" customWidth="1"/>
    <col min="2" max="2" width="52.875" style="162" customWidth="1"/>
    <col min="3" max="3" width="37.5" style="162" customWidth="1"/>
    <col min="4" max="16384" width="9" style="162"/>
  </cols>
  <sheetData>
    <row r="1" spans="1:3" ht="14.25" customHeight="1">
      <c r="A1" s="202" t="s">
        <v>209</v>
      </c>
      <c r="B1" s="202"/>
      <c r="C1" s="202"/>
    </row>
    <row r="2" spans="1:3" ht="14.25" customHeight="1" thickBot="1"/>
    <row r="3" spans="1:3" ht="15">
      <c r="A3" s="163" t="s">
        <v>16</v>
      </c>
      <c r="B3" s="165" t="s">
        <v>208</v>
      </c>
      <c r="C3" s="167" t="s">
        <v>207</v>
      </c>
    </row>
    <row r="4" spans="1:3" ht="15">
      <c r="A4" s="168" t="s">
        <v>229</v>
      </c>
      <c r="B4" s="164" t="s">
        <v>218</v>
      </c>
      <c r="C4" s="164"/>
    </row>
    <row r="5" spans="1:3" ht="15">
      <c r="A5" s="168" t="s">
        <v>230</v>
      </c>
      <c r="B5" s="164" t="s">
        <v>217</v>
      </c>
      <c r="C5" s="164"/>
    </row>
    <row r="6" spans="1:3" ht="15">
      <c r="A6" s="168" t="s">
        <v>231</v>
      </c>
      <c r="B6" s="164" t="s">
        <v>210</v>
      </c>
      <c r="C6" s="164"/>
    </row>
    <row r="7" spans="1:3" ht="15">
      <c r="A7" s="168" t="s">
        <v>232</v>
      </c>
      <c r="B7" s="164" t="s">
        <v>211</v>
      </c>
      <c r="C7" s="164"/>
    </row>
    <row r="8" spans="1:3" ht="15">
      <c r="A8" s="168" t="s">
        <v>233</v>
      </c>
      <c r="B8" s="164" t="s">
        <v>216</v>
      </c>
      <c r="C8" s="164"/>
    </row>
    <row r="9" spans="1:3" ht="15">
      <c r="A9" s="168" t="s">
        <v>234</v>
      </c>
      <c r="B9" s="164" t="s">
        <v>212</v>
      </c>
      <c r="C9" s="164"/>
    </row>
    <row r="10" spans="1:3" ht="15">
      <c r="A10" s="168" t="s">
        <v>235</v>
      </c>
      <c r="B10" s="164" t="s">
        <v>214</v>
      </c>
      <c r="C10" s="164"/>
    </row>
    <row r="11" spans="1:3" ht="15">
      <c r="A11" s="168" t="s">
        <v>236</v>
      </c>
      <c r="B11" s="164" t="s">
        <v>213</v>
      </c>
      <c r="C11" s="164"/>
    </row>
    <row r="12" spans="1:3" ht="15">
      <c r="A12" s="168" t="s">
        <v>237</v>
      </c>
      <c r="B12" s="164" t="s">
        <v>215</v>
      </c>
      <c r="C12" s="164"/>
    </row>
    <row r="13" spans="1:3" ht="15">
      <c r="A13" s="168" t="s">
        <v>220</v>
      </c>
      <c r="B13" s="164" t="s">
        <v>219</v>
      </c>
      <c r="C13" s="164"/>
    </row>
    <row r="14" spans="1:3" ht="15">
      <c r="A14" s="168" t="s">
        <v>221</v>
      </c>
      <c r="B14" s="166" t="s">
        <v>261</v>
      </c>
      <c r="C14" s="164"/>
    </row>
    <row r="15" spans="1:3" ht="15">
      <c r="A15" s="168" t="s">
        <v>222</v>
      </c>
      <c r="B15" s="164" t="s">
        <v>302</v>
      </c>
      <c r="C15" s="164"/>
    </row>
    <row r="16" spans="1:3" ht="15">
      <c r="A16" s="168" t="s">
        <v>223</v>
      </c>
      <c r="B16" s="164" t="s">
        <v>308</v>
      </c>
      <c r="C16" s="164"/>
    </row>
    <row r="17" spans="1:3" ht="15">
      <c r="A17" s="168" t="s">
        <v>224</v>
      </c>
      <c r="B17" s="164" t="s">
        <v>338</v>
      </c>
      <c r="C17" s="164"/>
    </row>
    <row r="18" spans="1:3" ht="15">
      <c r="A18" s="168" t="s">
        <v>225</v>
      </c>
      <c r="B18" s="164" t="s">
        <v>339</v>
      </c>
      <c r="C18" s="164"/>
    </row>
    <row r="19" spans="1:3" ht="15">
      <c r="A19" s="168" t="s">
        <v>226</v>
      </c>
      <c r="B19" s="166" t="s">
        <v>340</v>
      </c>
      <c r="C19" s="164"/>
    </row>
    <row r="20" spans="1:3" ht="15">
      <c r="A20" s="168" t="s">
        <v>227</v>
      </c>
      <c r="B20" s="166" t="s">
        <v>343</v>
      </c>
      <c r="C20" s="164"/>
    </row>
    <row r="21" spans="1:3" ht="15">
      <c r="A21" s="168" t="s">
        <v>228</v>
      </c>
      <c r="B21" s="166" t="s">
        <v>342</v>
      </c>
      <c r="C21" s="164"/>
    </row>
    <row r="22" spans="1:3" ht="60">
      <c r="A22" s="168" t="s">
        <v>385</v>
      </c>
      <c r="B22" s="187" t="s">
        <v>384</v>
      </c>
      <c r="C22" s="164"/>
    </row>
    <row r="23" spans="1:3" ht="15">
      <c r="A23" s="168" t="s">
        <v>433</v>
      </c>
      <c r="B23" s="164" t="s">
        <v>437</v>
      </c>
      <c r="C23" s="164"/>
    </row>
    <row r="24" spans="1:3" ht="15">
      <c r="A24" s="168" t="s">
        <v>434</v>
      </c>
      <c r="B24" s="164" t="s">
        <v>442</v>
      </c>
      <c r="C24" s="164"/>
    </row>
    <row r="25" spans="1:3" ht="15">
      <c r="A25" s="168" t="s">
        <v>435</v>
      </c>
      <c r="B25" s="164" t="s">
        <v>500</v>
      </c>
      <c r="C25" s="164"/>
    </row>
    <row r="26" spans="1:3" ht="15">
      <c r="A26" s="207" t="s">
        <v>436</v>
      </c>
      <c r="B26" s="164" t="s">
        <v>511</v>
      </c>
      <c r="C26" s="164"/>
    </row>
    <row r="27" spans="1:3" ht="15">
      <c r="A27" s="207" t="s">
        <v>516</v>
      </c>
      <c r="B27" s="164" t="s">
        <v>517</v>
      </c>
      <c r="C27" s="164"/>
    </row>
    <row r="28" spans="1:3" ht="15">
      <c r="A28" s="207" t="s">
        <v>552</v>
      </c>
      <c r="B28" s="164" t="s">
        <v>559</v>
      </c>
      <c r="C28" s="164"/>
    </row>
    <row r="29" spans="1:3" ht="15">
      <c r="A29" s="207" t="s">
        <v>553</v>
      </c>
      <c r="B29" s="164" t="s">
        <v>560</v>
      </c>
      <c r="C29" s="164"/>
    </row>
    <row r="30" spans="1:3" ht="15">
      <c r="A30" s="207" t="s">
        <v>554</v>
      </c>
      <c r="B30" s="164"/>
      <c r="C30" s="164"/>
    </row>
    <row r="31" spans="1:3" ht="15">
      <c r="A31" s="207" t="s">
        <v>555</v>
      </c>
      <c r="B31" s="164"/>
      <c r="C31" s="164"/>
    </row>
    <row r="32" spans="1:3" ht="15">
      <c r="A32" s="207" t="s">
        <v>556</v>
      </c>
      <c r="B32" s="164"/>
      <c r="C32" s="164"/>
    </row>
    <row r="33" spans="1:3" ht="15">
      <c r="A33" s="207" t="s">
        <v>557</v>
      </c>
      <c r="B33" s="164"/>
      <c r="C33" s="164"/>
    </row>
    <row r="34" spans="1:3" ht="15">
      <c r="A34" s="207" t="s">
        <v>558</v>
      </c>
      <c r="B34" s="164"/>
      <c r="C34" s="164"/>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zoomScale="85" zoomScaleNormal="85" workbookViewId="0">
      <selection activeCell="D20" sqref="D20"/>
    </sheetView>
  </sheetViews>
  <sheetFormatPr defaultRowHeight="14.25" customHeight="1"/>
  <cols>
    <col min="1" max="1" width="17.375" style="96" customWidth="1"/>
    <col min="2" max="2" width="31.75" style="96" customWidth="1"/>
    <col min="3" max="3" width="34.375" style="96" customWidth="1"/>
    <col min="4" max="4" width="31.625" style="96" customWidth="1"/>
    <col min="5" max="6" width="16.5" style="96" customWidth="1"/>
    <col min="7" max="7" width="18.875" style="96" customWidth="1"/>
    <col min="8" max="8" width="9" style="99"/>
    <col min="9" max="9" width="16.25" style="96" customWidth="1"/>
    <col min="10" max="10" width="9.375" style="98" customWidth="1"/>
    <col min="11" max="11" width="9" style="96" hidden="1" customWidth="1"/>
    <col min="12" max="16384" width="9" style="96"/>
  </cols>
  <sheetData>
    <row r="1" spans="1:257" ht="14.25" customHeight="1" thickBot="1">
      <c r="A1" s="100"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ht="14.25" customHeight="1">
      <c r="A2" s="46" t="s">
        <v>21</v>
      </c>
      <c r="B2" s="203" t="s">
        <v>48</v>
      </c>
      <c r="C2" s="203"/>
      <c r="D2" s="203"/>
      <c r="E2" s="203"/>
      <c r="F2" s="203"/>
      <c r="G2" s="203"/>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ht="14.25" customHeight="1">
      <c r="A3" s="47" t="s">
        <v>23</v>
      </c>
      <c r="B3" s="203" t="s">
        <v>74</v>
      </c>
      <c r="C3" s="203"/>
      <c r="D3" s="203"/>
      <c r="E3" s="203"/>
      <c r="F3" s="203"/>
      <c r="G3" s="203"/>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ht="14.25" customHeight="1">
      <c r="A4" s="46" t="s">
        <v>25</v>
      </c>
      <c r="B4" s="204" t="s">
        <v>70</v>
      </c>
      <c r="C4" s="204"/>
      <c r="D4" s="204"/>
      <c r="E4" s="204"/>
      <c r="F4" s="204"/>
      <c r="G4" s="204"/>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ht="14.25" customHeight="1">
      <c r="A5" s="86" t="s">
        <v>22</v>
      </c>
      <c r="B5" s="87" t="s">
        <v>24</v>
      </c>
      <c r="C5" s="87" t="s">
        <v>26</v>
      </c>
      <c r="D5" s="88" t="s">
        <v>27</v>
      </c>
      <c r="E5" s="205" t="s">
        <v>28</v>
      </c>
      <c r="F5" s="205"/>
      <c r="G5" s="205"/>
      <c r="H5" s="89"/>
      <c r="I5" s="89"/>
      <c r="J5" s="90"/>
      <c r="K5" s="83" t="s">
        <v>26</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4.25" customHeight="1" thickBot="1">
      <c r="A6" s="91">
        <f>COUNTIF(F10:G150,"Pass")</f>
        <v>0</v>
      </c>
      <c r="B6" s="92">
        <f>COUNTIF(F10:G150,"Fail")</f>
        <v>0</v>
      </c>
      <c r="C6" s="92">
        <f>E6-D6-B6-A6</f>
        <v>12</v>
      </c>
      <c r="D6" s="93">
        <f>COUNTIF(F10:G150,"N/A")</f>
        <v>0</v>
      </c>
      <c r="E6" s="206">
        <f>COUNTA(A10:A150)*2</f>
        <v>12</v>
      </c>
      <c r="F6" s="206"/>
      <c r="G6" s="206"/>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ht="14.25" customHeight="1">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28.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49</v>
      </c>
      <c r="C9" s="53"/>
      <c r="D9" s="53"/>
      <c r="E9" s="172"/>
      <c r="F9" s="172"/>
      <c r="G9" s="172"/>
      <c r="H9" s="172"/>
      <c r="I9" s="173"/>
      <c r="J9" s="55"/>
      <c r="K9" s="83"/>
      <c r="L9" s="210"/>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[Common Module-]</v>
      </c>
      <c r="B10" s="78" t="s">
        <v>50</v>
      </c>
      <c r="C10" s="78" t="s">
        <v>78</v>
      </c>
      <c r="D10" s="182" t="s">
        <v>79</v>
      </c>
      <c r="E10" s="110"/>
      <c r="F10" s="104"/>
      <c r="G10" s="104"/>
      <c r="H10" s="111"/>
      <c r="I10" s="112"/>
      <c r="J10" s="95"/>
      <c r="L10" s="142"/>
    </row>
    <row r="11" spans="1:257" ht="14.25" customHeight="1">
      <c r="A11" s="56" t="str">
        <f>IF(OR(B11&lt;&gt;"",D11&lt;E10&gt;""),"["&amp;TEXT($B$2,"##")&amp;"-"&amp;TEXT(ROW()-10,"##")&amp;"]","")</f>
        <v>[Common Module-1]</v>
      </c>
      <c r="B11" s="117" t="s">
        <v>80</v>
      </c>
      <c r="C11" s="117" t="s">
        <v>82</v>
      </c>
      <c r="D11" s="182" t="s">
        <v>81</v>
      </c>
      <c r="E11" s="110"/>
      <c r="F11" s="104"/>
      <c r="H11" s="111"/>
      <c r="I11" s="112"/>
      <c r="J11" s="95"/>
      <c r="L11" s="169"/>
    </row>
    <row r="12" spans="1:257" ht="14.25" customHeight="1">
      <c r="A12" s="56" t="str">
        <f>IF(OR(B12&lt;&gt;"",D12&lt;E10&gt;""),"["&amp;TEXT($B$2,"##")&amp;"-"&amp;TEXT(ROW()-10,"##")&amp;"]","")</f>
        <v>[Common Module-2]</v>
      </c>
      <c r="B12" s="78" t="s">
        <v>51</v>
      </c>
      <c r="C12" s="78" t="s">
        <v>75</v>
      </c>
      <c r="D12" s="182" t="s">
        <v>52</v>
      </c>
      <c r="E12" s="110"/>
      <c r="F12" s="104"/>
      <c r="G12" s="104"/>
      <c r="H12" s="111"/>
      <c r="I12" s="112"/>
      <c r="J12" s="95"/>
      <c r="L12" s="142"/>
    </row>
    <row r="13" spans="1:257" ht="14.25" customHeight="1">
      <c r="A13" s="102" t="str">
        <f>IF(OR(B13&lt;&gt;"",D13&lt;E11&gt;""),"["&amp;TEXT($B$2,"##")&amp;"-"&amp;TEXT(ROW()-10,"##")&amp;"]","")</f>
        <v>[Common Module-3]</v>
      </c>
      <c r="B13" s="102" t="s">
        <v>53</v>
      </c>
      <c r="C13" s="102" t="s">
        <v>76</v>
      </c>
      <c r="D13" s="181" t="s">
        <v>54</v>
      </c>
      <c r="E13" s="110"/>
      <c r="F13" s="104"/>
      <c r="G13" s="104"/>
      <c r="H13" s="111"/>
      <c r="I13" s="112"/>
      <c r="L13" s="142"/>
    </row>
    <row r="14" spans="1:257" s="142" customFormat="1" ht="14.25" customHeight="1">
      <c r="A14" s="103" t="str">
        <f>IF(OR(B16&lt;&gt;"",D14&lt;E14&gt;""),"["&amp;TEXT($B$2,"##")&amp;"-"&amp;TEXT(ROW()-10,"##")&amp;"]","")</f>
        <v>[Common Module-4]</v>
      </c>
      <c r="B14" s="104" t="s">
        <v>55</v>
      </c>
      <c r="C14" s="104" t="s">
        <v>77</v>
      </c>
      <c r="D14" s="209" t="s">
        <v>56</v>
      </c>
      <c r="E14" s="110"/>
      <c r="F14" s="104"/>
      <c r="G14" s="104"/>
      <c r="H14" s="111"/>
      <c r="I14" s="112"/>
      <c r="J14" s="143"/>
    </row>
    <row r="15" spans="1:257" s="154" customFormat="1" ht="14.25" customHeight="1">
      <c r="A15" s="171"/>
      <c r="B15" s="171" t="s">
        <v>326</v>
      </c>
      <c r="C15" s="172"/>
      <c r="D15" s="172"/>
      <c r="E15" s="184"/>
      <c r="F15" s="184"/>
      <c r="G15" s="184"/>
      <c r="H15" s="184"/>
      <c r="I15" s="184"/>
      <c r="J15" s="152"/>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c r="IS15" s="153"/>
      <c r="IT15" s="153"/>
      <c r="IU15" s="153"/>
      <c r="IV15" s="153"/>
      <c r="IW15" s="153"/>
    </row>
    <row r="16" spans="1:257" s="142" customFormat="1" ht="14.25" customHeight="1">
      <c r="A16" s="103" t="str">
        <f>IF(OR(B18&lt;&gt;"",D16&lt;E16&gt;""),"["&amp;TEXT($B$2,"##")&amp;"-"&amp;TEXT(ROW()-10,"##")&amp;"]","")</f>
        <v>[Common Module-6]</v>
      </c>
      <c r="B16" s="104" t="s">
        <v>327</v>
      </c>
      <c r="C16" s="104" t="s">
        <v>328</v>
      </c>
      <c r="D16" s="209" t="s">
        <v>329</v>
      </c>
      <c r="E16" s="174"/>
      <c r="F16" s="104"/>
      <c r="G16" s="104"/>
      <c r="H16" s="111"/>
      <c r="I16" s="112"/>
      <c r="J16" s="170"/>
    </row>
    <row r="17" spans="1:10" s="145" customFormat="1" ht="12.75">
      <c r="A17" s="146"/>
      <c r="B17" s="147"/>
      <c r="C17" s="147"/>
      <c r="D17" s="147"/>
      <c r="E17" s="148"/>
      <c r="F17" s="148"/>
      <c r="G17" s="148"/>
      <c r="H17" s="149"/>
      <c r="I17" s="150"/>
      <c r="J17" s="151"/>
    </row>
    <row r="18" spans="1:10" s="145" customFormat="1" ht="12.75">
      <c r="A18" s="146"/>
      <c r="B18" s="147"/>
      <c r="C18" s="147"/>
      <c r="D18" s="147"/>
      <c r="E18" s="148"/>
      <c r="F18" s="148"/>
      <c r="G18" s="148"/>
      <c r="H18" s="149"/>
      <c r="I18" s="150"/>
      <c r="J18" s="151"/>
    </row>
    <row r="19" spans="1:10" s="145" customFormat="1" ht="12.75">
      <c r="A19" s="146"/>
      <c r="B19" s="147"/>
      <c r="C19" s="147"/>
      <c r="D19" s="147"/>
      <c r="E19" s="148"/>
      <c r="F19" s="148"/>
      <c r="G19" s="148"/>
      <c r="H19" s="149"/>
      <c r="I19" s="150"/>
      <c r="J19" s="151"/>
    </row>
    <row r="20" spans="1:10" s="145" customFormat="1" ht="12.75">
      <c r="A20" s="146"/>
      <c r="B20" s="147"/>
      <c r="C20" s="147"/>
      <c r="D20" s="147"/>
      <c r="E20" s="148"/>
      <c r="F20" s="148"/>
      <c r="G20" s="148"/>
      <c r="H20" s="149"/>
      <c r="I20" s="150"/>
      <c r="J20" s="151"/>
    </row>
    <row r="21" spans="1:10" s="145" customFormat="1" ht="12.75">
      <c r="A21" s="146"/>
      <c r="B21" s="147"/>
      <c r="C21" s="147"/>
      <c r="D21" s="147"/>
      <c r="E21" s="148"/>
      <c r="F21" s="148"/>
      <c r="G21" s="148"/>
      <c r="H21" s="149"/>
      <c r="I21" s="150"/>
      <c r="J21" s="151"/>
    </row>
    <row r="22" spans="1:10" s="145" customFormat="1" ht="14.25" customHeight="1">
      <c r="H22" s="144"/>
      <c r="J22" s="151"/>
    </row>
  </sheetData>
  <mergeCells count="5">
    <mergeCell ref="B2:G2"/>
    <mergeCell ref="B3:G3"/>
    <mergeCell ref="B4:G4"/>
    <mergeCell ref="E5:G5"/>
    <mergeCell ref="E6:G6"/>
  </mergeCells>
  <dataValidations count="2">
    <dataValidation type="list" allowBlank="1" showErrorMessage="1" sqref="L11">
      <formula1>$K$2:$K$5</formula1>
    </dataValidation>
    <dataValidation type="list" allowBlank="1" showErrorMessage="1" sqref="G10:G16 F10:F14 F16">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A4" zoomScaleNormal="100" workbookViewId="0">
      <selection activeCell="A6" sqref="A6:G6"/>
    </sheetView>
  </sheetViews>
  <sheetFormatPr defaultRowHeight="14.25" customHeight="1"/>
  <cols>
    <col min="1" max="1" width="17.375" style="96" customWidth="1"/>
    <col min="2" max="2" width="31.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4.25" customHeight="1"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ht="14.25" customHeight="1">
      <c r="A2" s="46" t="s">
        <v>21</v>
      </c>
      <c r="B2" s="203" t="s">
        <v>65</v>
      </c>
      <c r="C2" s="203"/>
      <c r="D2" s="203"/>
      <c r="E2" s="203"/>
      <c r="F2" s="203"/>
      <c r="G2" s="203"/>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ht="14.25" customHeight="1">
      <c r="A3" s="47" t="s">
        <v>23</v>
      </c>
      <c r="B3" s="203" t="s">
        <v>74</v>
      </c>
      <c r="C3" s="203"/>
      <c r="D3" s="203"/>
      <c r="E3" s="203"/>
      <c r="F3" s="203"/>
      <c r="G3" s="203"/>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ht="14.25" customHeight="1">
      <c r="A4" s="46" t="s">
        <v>25</v>
      </c>
      <c r="B4" s="204" t="s">
        <v>70</v>
      </c>
      <c r="C4" s="204"/>
      <c r="D4" s="204"/>
      <c r="E4" s="204"/>
      <c r="F4" s="204"/>
      <c r="G4" s="204"/>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ht="14.25" customHeight="1">
      <c r="A5" s="86" t="s">
        <v>22</v>
      </c>
      <c r="B5" s="87" t="s">
        <v>24</v>
      </c>
      <c r="C5" s="87" t="s">
        <v>26</v>
      </c>
      <c r="D5" s="88" t="s">
        <v>27</v>
      </c>
      <c r="E5" s="205" t="s">
        <v>28</v>
      </c>
      <c r="F5" s="205"/>
      <c r="G5" s="205"/>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4.25" customHeight="1" thickBot="1">
      <c r="A6" s="91">
        <f>COUNTIF(F10:G150,"Pass")</f>
        <v>0</v>
      </c>
      <c r="B6" s="92">
        <f>COUNTIF(F10:G150,"Fail")</f>
        <v>0</v>
      </c>
      <c r="C6" s="92">
        <f>E6-D6-B6-A6</f>
        <v>28</v>
      </c>
      <c r="D6" s="93">
        <f>COUNTIF(F10:G150,"N/A")</f>
        <v>0</v>
      </c>
      <c r="E6" s="206">
        <f>COUNTA(A10:A150)*2</f>
        <v>28</v>
      </c>
      <c r="F6" s="206"/>
      <c r="G6" s="206"/>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ht="14.25" customHeight="1">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36.7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21.75" customHeight="1">
      <c r="A9" s="52"/>
      <c r="B9" s="52" t="s">
        <v>66</v>
      </c>
      <c r="C9" s="53"/>
      <c r="D9" s="53"/>
      <c r="E9" s="53"/>
      <c r="F9" s="53"/>
      <c r="G9" s="53"/>
      <c r="H9" s="53"/>
      <c r="I9" s="54"/>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[Display-]</v>
      </c>
      <c r="B10" s="78" t="s">
        <v>50</v>
      </c>
      <c r="C10" s="78" t="s">
        <v>78</v>
      </c>
      <c r="D10" s="78" t="s">
        <v>84</v>
      </c>
      <c r="E10" s="105"/>
      <c r="F10" s="117"/>
      <c r="G10" s="117"/>
      <c r="H10" s="106"/>
      <c r="I10" s="97"/>
      <c r="J10" s="95"/>
    </row>
    <row r="11" spans="1:257" ht="14.25" customHeight="1">
      <c r="A11" s="56" t="str">
        <f t="shared" ref="A11:A23" si="0">IF(OR(B11&lt;&gt;"",D11&lt;E10&gt;""),"["&amp;TEXT($B$2,"##")&amp;"-"&amp;TEXT(ROW()-10,"##")&amp;"]","")</f>
        <v>[Display-1]</v>
      </c>
      <c r="B11" s="104" t="s">
        <v>57</v>
      </c>
      <c r="C11" s="104" t="s">
        <v>83</v>
      </c>
      <c r="D11" s="104" t="s">
        <v>85</v>
      </c>
      <c r="E11" s="110"/>
      <c r="F11" s="117"/>
      <c r="G11" s="117"/>
      <c r="H11" s="111"/>
      <c r="I11" s="112"/>
      <c r="J11" s="95"/>
    </row>
    <row r="12" spans="1:257" ht="14.25" customHeight="1">
      <c r="A12" s="56" t="str">
        <f t="shared" si="0"/>
        <v>[Display-2]</v>
      </c>
      <c r="B12" s="104" t="s">
        <v>58</v>
      </c>
      <c r="C12" s="104" t="s">
        <v>83</v>
      </c>
      <c r="D12" s="104" t="s">
        <v>85</v>
      </c>
      <c r="E12" s="110"/>
      <c r="F12" s="117"/>
      <c r="G12" s="117"/>
      <c r="H12" s="111"/>
      <c r="I12" s="112"/>
      <c r="J12" s="95"/>
    </row>
    <row r="13" spans="1:257" ht="14.25" customHeight="1">
      <c r="A13" s="56" t="str">
        <f t="shared" si="0"/>
        <v>[Display-3]</v>
      </c>
      <c r="B13" s="113" t="s">
        <v>59</v>
      </c>
      <c r="C13" s="114" t="s">
        <v>60</v>
      </c>
      <c r="D13" s="113" t="s">
        <v>61</v>
      </c>
      <c r="E13" s="115"/>
      <c r="F13" s="117"/>
      <c r="G13" s="117"/>
      <c r="H13" s="115"/>
      <c r="I13" s="115"/>
      <c r="J13" s="95"/>
    </row>
    <row r="14" spans="1:257" ht="14.25" customHeight="1">
      <c r="A14" s="56" t="str">
        <f t="shared" si="0"/>
        <v>[Display-4]</v>
      </c>
      <c r="B14" s="113" t="s">
        <v>89</v>
      </c>
      <c r="C14" s="114" t="s">
        <v>90</v>
      </c>
      <c r="D14" s="113" t="s">
        <v>94</v>
      </c>
      <c r="E14" s="115"/>
      <c r="F14" s="117"/>
      <c r="G14" s="117"/>
      <c r="H14" s="115"/>
      <c r="I14" s="115"/>
      <c r="J14" s="95"/>
    </row>
    <row r="15" spans="1:257" ht="14.25" customHeight="1">
      <c r="A15" s="56" t="str">
        <f t="shared" si="0"/>
        <v>[Display-5]</v>
      </c>
      <c r="B15" s="113" t="s">
        <v>91</v>
      </c>
      <c r="C15" s="114" t="s">
        <v>92</v>
      </c>
      <c r="D15" s="113" t="s">
        <v>97</v>
      </c>
      <c r="E15" s="115"/>
      <c r="F15" s="117"/>
      <c r="G15" s="117"/>
      <c r="H15" s="115"/>
      <c r="I15" s="115"/>
      <c r="J15" s="95"/>
    </row>
    <row r="16" spans="1:257" ht="14.25" customHeight="1">
      <c r="A16" s="56" t="str">
        <f>IF(OR(B16&lt;&gt;"",D16&lt;E13&gt;""),"["&amp;TEXT($B$2,"##")&amp;"-"&amp;TEXT(ROW()-10,"##")&amp;"]","")</f>
        <v>[Display-6]</v>
      </c>
      <c r="B16" s="113" t="s">
        <v>63</v>
      </c>
      <c r="C16" s="113" t="s">
        <v>64</v>
      </c>
      <c r="D16" s="113" t="s">
        <v>95</v>
      </c>
      <c r="E16" s="115"/>
      <c r="F16" s="117"/>
      <c r="G16" s="117"/>
      <c r="H16" s="115"/>
      <c r="I16" s="115"/>
      <c r="J16" s="95"/>
    </row>
    <row r="17" spans="1:10" ht="14.25" customHeight="1">
      <c r="A17" s="56" t="str">
        <f>IF(OR(B17&lt;&gt;"",D17&lt;E14&gt;""),"["&amp;TEXT($B$2,"##")&amp;"-"&amp;TEXT(ROW()-10,"##")&amp;"]","")</f>
        <v>[Display-7]</v>
      </c>
      <c r="B17" s="117" t="s">
        <v>247</v>
      </c>
      <c r="C17" s="117" t="s">
        <v>140</v>
      </c>
      <c r="D17" s="117" t="s">
        <v>249</v>
      </c>
      <c r="E17" s="115"/>
      <c r="F17" s="117"/>
      <c r="G17" s="117"/>
      <c r="H17" s="115"/>
      <c r="I17" s="115"/>
      <c r="J17" s="95"/>
    </row>
    <row r="18" spans="1:10" ht="14.25" customHeight="1">
      <c r="A18" s="56" t="str">
        <f>IF(OR(B18&lt;&gt;"",D18&lt;E15&gt;""),"["&amp;TEXT($B$2,"##")&amp;"-"&amp;TEXT(ROW()-10,"##")&amp;"]","")</f>
        <v>[Display-8]</v>
      </c>
      <c r="B18" s="117" t="s">
        <v>248</v>
      </c>
      <c r="C18" s="117" t="s">
        <v>152</v>
      </c>
      <c r="D18" s="117" t="s">
        <v>250</v>
      </c>
      <c r="E18" s="115"/>
      <c r="F18" s="117"/>
      <c r="G18" s="117"/>
      <c r="H18" s="115"/>
      <c r="I18" s="115"/>
      <c r="J18" s="95"/>
    </row>
    <row r="19" spans="1:10" ht="14.25" customHeight="1">
      <c r="A19" s="56" t="str">
        <f>IF(OR(B19&lt;&gt;"",D19&lt;E15&gt;""),"["&amp;TEXT($B$2,"##")&amp;"-"&amp;TEXT(ROW()-10,"##")&amp;"]","")</f>
        <v>[Display-9]</v>
      </c>
      <c r="B19" s="113" t="s">
        <v>240</v>
      </c>
      <c r="C19" s="113" t="s">
        <v>239</v>
      </c>
      <c r="D19" s="113" t="s">
        <v>238</v>
      </c>
      <c r="E19" s="115" t="s">
        <v>62</v>
      </c>
      <c r="F19" s="117"/>
      <c r="G19" s="117"/>
      <c r="H19" s="115"/>
      <c r="I19" s="115"/>
    </row>
    <row r="20" spans="1:10" ht="14.25" customHeight="1">
      <c r="A20" s="56" t="str">
        <f>IF(OR(B20&lt;&gt;"",D20&lt;E16&gt;""),"["&amp;TEXT($B$2,"##")&amp;"-"&amp;TEXT(ROW()-10,"##")&amp;"]","")</f>
        <v>[Display-10]</v>
      </c>
      <c r="B20" s="113" t="s">
        <v>241</v>
      </c>
      <c r="C20" s="113" t="s">
        <v>242</v>
      </c>
      <c r="D20" s="113" t="s">
        <v>243</v>
      </c>
      <c r="E20" s="115"/>
      <c r="F20" s="117"/>
      <c r="G20" s="117"/>
      <c r="H20" s="115"/>
      <c r="I20" s="115"/>
    </row>
    <row r="21" spans="1:10" ht="14.25" customHeight="1">
      <c r="A21" s="56" t="str">
        <f>IF(OR(B21&lt;&gt;"",D21&lt;E19&gt;""),"["&amp;TEXT($B$2,"##")&amp;"-"&amp;TEXT(ROW()-10,"##")&amp;"]","")</f>
        <v>[Display-11]</v>
      </c>
      <c r="B21" s="113" t="s">
        <v>246</v>
      </c>
      <c r="C21" s="113" t="s">
        <v>244</v>
      </c>
      <c r="D21" s="113" t="s">
        <v>245</v>
      </c>
      <c r="E21" s="115"/>
      <c r="F21" s="117"/>
      <c r="G21" s="117"/>
      <c r="H21" s="115"/>
      <c r="I21" s="115"/>
    </row>
    <row r="22" spans="1:10" ht="14.25" customHeight="1">
      <c r="A22" s="56" t="str">
        <f>IF(OR(B22&lt;&gt;"",D22&lt;E19&gt;""),"["&amp;TEXT($B$2,"##")&amp;"-"&amp;TEXT(ROW()-10,"##")&amp;"]","")</f>
        <v>[Display-12]</v>
      </c>
      <c r="B22" s="113" t="s">
        <v>86</v>
      </c>
      <c r="C22" s="113" t="s">
        <v>87</v>
      </c>
      <c r="D22" s="113" t="s">
        <v>88</v>
      </c>
      <c r="E22" s="115"/>
      <c r="F22" s="117"/>
      <c r="G22" s="117"/>
      <c r="H22" s="115"/>
      <c r="I22" s="115"/>
    </row>
    <row r="23" spans="1:10" ht="14.25" customHeight="1">
      <c r="A23" s="56" t="str">
        <f t="shared" si="0"/>
        <v>[Display-13]</v>
      </c>
      <c r="B23" s="113" t="s">
        <v>93</v>
      </c>
      <c r="C23" s="113" t="s">
        <v>96</v>
      </c>
      <c r="D23" s="113" t="s">
        <v>98</v>
      </c>
      <c r="E23" s="115"/>
      <c r="F23" s="117"/>
      <c r="G23" s="117"/>
      <c r="H23" s="115"/>
      <c r="I23" s="115"/>
    </row>
  </sheetData>
  <mergeCells count="5">
    <mergeCell ref="B2:G2"/>
    <mergeCell ref="B3:G3"/>
    <mergeCell ref="B4:G4"/>
    <mergeCell ref="E5:G5"/>
    <mergeCell ref="E6:G6"/>
  </mergeCells>
  <dataValidations count="2">
    <dataValidation type="list" allowBlank="1" showErrorMessage="1" sqref="G10:G23 F11:F23">
      <formula1>$K$2:$K$6</formula1>
    </dataValidation>
    <dataValidation type="list" allowBlank="1" showErrorMessage="1" sqref="F10">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zoomScale="85" zoomScaleNormal="85" workbookViewId="0">
      <selection activeCell="A6" sqref="A6:G6"/>
    </sheetView>
  </sheetViews>
  <sheetFormatPr defaultRowHeight="12.75"/>
  <cols>
    <col min="1" max="1" width="29" style="96" customWidth="1"/>
    <col min="2" max="2" width="36.875" style="96" customWidth="1"/>
    <col min="3" max="3" width="31.875" style="96" customWidth="1"/>
    <col min="4" max="4" width="35.25" style="96" customWidth="1"/>
    <col min="5" max="5" width="32.5" style="96" customWidth="1"/>
    <col min="6" max="6" width="11.25" style="96" customWidth="1"/>
    <col min="7" max="7" width="8.75" style="96" customWidth="1"/>
    <col min="8" max="8" width="9" style="99"/>
    <col min="9" max="9" width="17.5" style="96" customWidth="1"/>
    <col min="10" max="10" width="9.375" style="98" customWidth="1"/>
    <col min="11" max="11" width="0" style="96" hidden="1" customWidth="1"/>
    <col min="12" max="16384" width="9" style="96"/>
  </cols>
  <sheetData>
    <row r="1" spans="1:257" ht="13.5" thickBot="1">
      <c r="A1" s="100"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03" t="s">
        <v>100</v>
      </c>
      <c r="C2" s="203"/>
      <c r="D2" s="203"/>
      <c r="E2" s="203"/>
      <c r="F2" s="203"/>
      <c r="G2" s="203"/>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03" t="s">
        <v>139</v>
      </c>
      <c r="C3" s="203"/>
      <c r="D3" s="203"/>
      <c r="E3" s="203"/>
      <c r="F3" s="203"/>
      <c r="G3" s="203"/>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04" t="s">
        <v>70</v>
      </c>
      <c r="C4" s="204"/>
      <c r="D4" s="204"/>
      <c r="E4" s="204"/>
      <c r="F4" s="204"/>
      <c r="G4" s="204"/>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05" t="s">
        <v>28</v>
      </c>
      <c r="F5" s="205"/>
      <c r="G5" s="205"/>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COUNTIF(F10:G150,"Pass")</f>
        <v>0</v>
      </c>
      <c r="B6" s="92">
        <f>COUNTIF(F10:G150,"Fail")</f>
        <v>0</v>
      </c>
      <c r="C6" s="92">
        <f>E6-D6-B6-A6</f>
        <v>126</v>
      </c>
      <c r="D6" s="93">
        <f>COUNTIF(F10:G150,"N/A")</f>
        <v>0</v>
      </c>
      <c r="E6" s="206">
        <f>COUNTA(A10:A150)*2</f>
        <v>126</v>
      </c>
      <c r="F6" s="206"/>
      <c r="G6" s="206"/>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94"/>
      <c r="I7" s="94"/>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30"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101</v>
      </c>
      <c r="C9" s="53"/>
      <c r="D9" s="53"/>
      <c r="E9" s="53"/>
      <c r="F9" s="53"/>
      <c r="G9" s="53"/>
      <c r="H9" s="53"/>
      <c r="I9" s="54"/>
      <c r="J9" s="55"/>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117" t="str">
        <f>IF(OR(B10&lt;&gt;"",D10&lt;&gt;""),"["&amp;TEXT($B$2,"##")&amp;"-"&amp;TEXT(ROW()-10,"##")&amp;"]","")</f>
        <v>[Account Management Module-]</v>
      </c>
      <c r="B10" s="117" t="s">
        <v>102</v>
      </c>
      <c r="C10" s="117" t="s">
        <v>140</v>
      </c>
      <c r="D10" s="117" t="s">
        <v>251</v>
      </c>
      <c r="E10" s="56" t="s">
        <v>103</v>
      </c>
      <c r="F10" s="117"/>
      <c r="G10" s="117"/>
      <c r="H10" s="155"/>
      <c r="I10" s="97"/>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156"/>
      <c r="BJ10" s="156"/>
      <c r="BK10" s="156"/>
      <c r="BL10" s="156"/>
      <c r="BM10" s="156"/>
      <c r="BN10" s="156"/>
      <c r="BO10" s="156"/>
      <c r="BP10" s="156"/>
      <c r="BQ10" s="156"/>
      <c r="BR10" s="156"/>
      <c r="BS10" s="156"/>
      <c r="BT10" s="156"/>
      <c r="BU10" s="156"/>
      <c r="BV10" s="156"/>
      <c r="BW10" s="156"/>
      <c r="BX10" s="156"/>
      <c r="BY10" s="156"/>
      <c r="BZ10" s="156"/>
      <c r="CA10" s="156"/>
      <c r="CB10" s="156"/>
      <c r="CC10" s="156"/>
      <c r="CD10" s="156"/>
      <c r="CE10" s="156"/>
      <c r="CF10" s="156"/>
      <c r="CG10" s="156"/>
      <c r="CH10" s="156"/>
      <c r="CI10" s="156"/>
      <c r="CJ10" s="156"/>
      <c r="CK10" s="156"/>
      <c r="CL10" s="156"/>
      <c r="CM10" s="156"/>
      <c r="CN10" s="156"/>
      <c r="CO10" s="156"/>
      <c r="CP10" s="156"/>
      <c r="CQ10" s="156"/>
      <c r="CR10" s="156"/>
      <c r="CS10" s="156"/>
      <c r="CT10" s="156"/>
      <c r="CU10" s="156"/>
      <c r="CV10" s="156"/>
      <c r="CW10" s="156"/>
      <c r="CX10" s="156"/>
      <c r="CY10" s="156"/>
      <c r="CZ10" s="156"/>
      <c r="DA10" s="156"/>
      <c r="DB10" s="156"/>
      <c r="DC10" s="156"/>
      <c r="DD10" s="156"/>
      <c r="DE10" s="156"/>
      <c r="DF10" s="156"/>
      <c r="DG10" s="156"/>
      <c r="DH10" s="156"/>
      <c r="DI10" s="156"/>
      <c r="DJ10" s="156"/>
      <c r="DK10" s="156"/>
      <c r="DL10" s="156"/>
      <c r="DM10" s="156"/>
      <c r="DN10" s="156"/>
      <c r="DO10" s="156"/>
      <c r="DP10" s="156"/>
      <c r="DQ10" s="156"/>
      <c r="DR10" s="156"/>
      <c r="DS10" s="156"/>
      <c r="DT10" s="156"/>
      <c r="DU10" s="156"/>
      <c r="DV10" s="156"/>
      <c r="DW10" s="156"/>
      <c r="DX10" s="156"/>
      <c r="DY10" s="156"/>
      <c r="DZ10" s="156"/>
      <c r="EA10" s="156"/>
      <c r="EB10" s="156"/>
      <c r="EC10" s="156"/>
      <c r="ED10" s="156"/>
      <c r="EE10" s="156"/>
      <c r="EF10" s="156"/>
      <c r="EG10" s="156"/>
      <c r="EH10" s="156"/>
      <c r="EI10" s="156"/>
      <c r="EJ10" s="156"/>
      <c r="EK10" s="156"/>
      <c r="EL10" s="156"/>
      <c r="EM10" s="156"/>
      <c r="EN10" s="156"/>
      <c r="EO10" s="156"/>
      <c r="EP10" s="156"/>
      <c r="EQ10" s="156"/>
      <c r="ER10" s="156"/>
      <c r="ES10" s="156"/>
      <c r="ET10" s="156"/>
      <c r="EU10" s="156"/>
      <c r="EV10" s="156"/>
      <c r="EW10" s="156"/>
      <c r="EX10" s="156"/>
      <c r="EY10" s="156"/>
      <c r="EZ10" s="156"/>
      <c r="FA10" s="156"/>
      <c r="FB10" s="156"/>
      <c r="FC10" s="156"/>
      <c r="FD10" s="156"/>
      <c r="FE10" s="156"/>
      <c r="FF10" s="156"/>
      <c r="FG10" s="156"/>
      <c r="FH10" s="156"/>
      <c r="FI10" s="156"/>
      <c r="FJ10" s="156"/>
      <c r="FK10" s="156"/>
      <c r="FL10" s="156"/>
      <c r="FM10" s="156"/>
      <c r="FN10" s="156"/>
      <c r="FO10" s="156"/>
      <c r="FP10" s="156"/>
      <c r="FQ10" s="156"/>
      <c r="FR10" s="156"/>
      <c r="FS10" s="156"/>
      <c r="FT10" s="156"/>
      <c r="FU10" s="156"/>
      <c r="FV10" s="156"/>
      <c r="FW10" s="156"/>
      <c r="FX10" s="156"/>
      <c r="FY10" s="156"/>
      <c r="FZ10" s="156"/>
      <c r="GA10" s="156"/>
      <c r="GB10" s="156"/>
      <c r="GC10" s="156"/>
      <c r="GD10" s="156"/>
      <c r="GE10" s="156"/>
      <c r="GF10" s="156"/>
      <c r="GG10" s="156"/>
      <c r="GH10" s="156"/>
      <c r="GI10" s="156"/>
      <c r="GJ10" s="156"/>
      <c r="GK10" s="156"/>
      <c r="GL10" s="156"/>
      <c r="GM10" s="156"/>
      <c r="GN10" s="156"/>
      <c r="GO10" s="156"/>
      <c r="GP10" s="156"/>
      <c r="GQ10" s="156"/>
      <c r="GR10" s="156"/>
      <c r="GS10" s="156"/>
      <c r="GT10" s="156"/>
      <c r="GU10" s="156"/>
      <c r="GV10" s="156"/>
      <c r="GW10" s="156"/>
      <c r="GX10" s="156"/>
      <c r="GY10" s="156"/>
      <c r="GZ10" s="156"/>
      <c r="HA10" s="156"/>
      <c r="HB10" s="156"/>
      <c r="HC10" s="156"/>
      <c r="HD10" s="156"/>
      <c r="HE10" s="156"/>
      <c r="HF10" s="156"/>
      <c r="HG10" s="156"/>
      <c r="HH10" s="156"/>
      <c r="HI10" s="156"/>
      <c r="HJ10" s="156"/>
      <c r="HK10" s="156"/>
      <c r="HL10" s="156"/>
      <c r="HM10" s="156"/>
      <c r="HN10" s="156"/>
      <c r="HO10" s="156"/>
      <c r="HP10" s="156"/>
      <c r="HQ10" s="156"/>
      <c r="HR10" s="156"/>
      <c r="HS10" s="156"/>
      <c r="HT10" s="156"/>
      <c r="HU10" s="156"/>
      <c r="HV10" s="156"/>
      <c r="HW10" s="156"/>
      <c r="HX10" s="156"/>
      <c r="HY10" s="156"/>
      <c r="HZ10" s="156"/>
      <c r="IA10" s="156"/>
      <c r="IB10" s="156"/>
      <c r="IC10" s="156"/>
      <c r="ID10" s="156"/>
      <c r="IE10" s="156"/>
      <c r="IF10" s="156"/>
      <c r="IG10" s="156"/>
      <c r="IH10" s="156"/>
      <c r="II10" s="156"/>
      <c r="IJ10" s="156"/>
      <c r="IK10" s="156"/>
      <c r="IL10" s="156"/>
      <c r="IM10" s="156"/>
      <c r="IN10" s="156"/>
      <c r="IO10" s="156"/>
      <c r="IP10" s="156"/>
      <c r="IQ10" s="156"/>
      <c r="IR10" s="156"/>
      <c r="IS10" s="156"/>
      <c r="IT10" s="156"/>
      <c r="IU10" s="156"/>
      <c r="IV10" s="156"/>
      <c r="IW10" s="156"/>
    </row>
    <row r="11" spans="1:257" ht="14.25" customHeight="1">
      <c r="A11" s="117" t="str">
        <f>IF(OR(B11&lt;&gt;"",D11&lt;&gt;""),"["&amp;TEXT($B$2,"##")&amp;"-"&amp;TEXT(ROW()-10,"##")&amp;"]","")</f>
        <v>[Account Management Module-1]</v>
      </c>
      <c r="B11" s="117" t="s">
        <v>104</v>
      </c>
      <c r="C11" s="117" t="s">
        <v>140</v>
      </c>
      <c r="D11" s="117" t="s">
        <v>251</v>
      </c>
      <c r="E11" s="56" t="s">
        <v>103</v>
      </c>
      <c r="F11" s="117"/>
      <c r="G11" s="117"/>
      <c r="H11" s="155"/>
      <c r="I11" s="97"/>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c r="AS11" s="156"/>
      <c r="AT11" s="156"/>
      <c r="AU11" s="156"/>
      <c r="AV11" s="156"/>
      <c r="AW11" s="156"/>
      <c r="AX11" s="156"/>
      <c r="AY11" s="156"/>
      <c r="AZ11" s="156"/>
      <c r="BA11" s="156"/>
      <c r="BB11" s="156"/>
      <c r="BC11" s="156"/>
      <c r="BD11" s="156"/>
      <c r="BE11" s="156"/>
      <c r="BF11" s="156"/>
      <c r="BG11" s="156"/>
      <c r="BH11" s="156"/>
      <c r="BI11" s="156"/>
      <c r="BJ11" s="156"/>
      <c r="BK11" s="156"/>
      <c r="BL11" s="156"/>
      <c r="BM11" s="156"/>
      <c r="BN11" s="156"/>
      <c r="BO11" s="156"/>
      <c r="BP11" s="156"/>
      <c r="BQ11" s="156"/>
      <c r="BR11" s="156"/>
      <c r="BS11" s="156"/>
      <c r="BT11" s="156"/>
      <c r="BU11" s="156"/>
      <c r="BV11" s="156"/>
      <c r="BW11" s="156"/>
      <c r="BX11" s="156"/>
      <c r="BY11" s="156"/>
      <c r="BZ11" s="156"/>
      <c r="CA11" s="156"/>
      <c r="CB11" s="156"/>
      <c r="CC11" s="156"/>
      <c r="CD11" s="156"/>
      <c r="CE11" s="156"/>
      <c r="CF11" s="156"/>
      <c r="CG11" s="156"/>
      <c r="CH11" s="156"/>
      <c r="CI11" s="156"/>
      <c r="CJ11" s="156"/>
      <c r="CK11" s="156"/>
      <c r="CL11" s="156"/>
      <c r="CM11" s="156"/>
      <c r="CN11" s="156"/>
      <c r="CO11" s="156"/>
      <c r="CP11" s="156"/>
      <c r="CQ11" s="156"/>
      <c r="CR11" s="156"/>
      <c r="CS11" s="156"/>
      <c r="CT11" s="156"/>
      <c r="CU11" s="156"/>
      <c r="CV11" s="156"/>
      <c r="CW11" s="156"/>
      <c r="CX11" s="156"/>
      <c r="CY11" s="156"/>
      <c r="CZ11" s="156"/>
      <c r="DA11" s="156"/>
      <c r="DB11" s="156"/>
      <c r="DC11" s="156"/>
      <c r="DD11" s="156"/>
      <c r="DE11" s="156"/>
      <c r="DF11" s="156"/>
      <c r="DG11" s="156"/>
      <c r="DH11" s="156"/>
      <c r="DI11" s="156"/>
      <c r="DJ11" s="156"/>
      <c r="DK11" s="156"/>
      <c r="DL11" s="156"/>
      <c r="DM11" s="156"/>
      <c r="DN11" s="156"/>
      <c r="DO11" s="156"/>
      <c r="DP11" s="156"/>
      <c r="DQ11" s="156"/>
      <c r="DR11" s="156"/>
      <c r="DS11" s="156"/>
      <c r="DT11" s="156"/>
      <c r="DU11" s="156"/>
      <c r="DV11" s="156"/>
      <c r="DW11" s="156"/>
      <c r="DX11" s="156"/>
      <c r="DY11" s="156"/>
      <c r="DZ11" s="156"/>
      <c r="EA11" s="156"/>
      <c r="EB11" s="156"/>
      <c r="EC11" s="156"/>
      <c r="ED11" s="156"/>
      <c r="EE11" s="156"/>
      <c r="EF11" s="156"/>
      <c r="EG11" s="156"/>
      <c r="EH11" s="156"/>
      <c r="EI11" s="156"/>
      <c r="EJ11" s="156"/>
      <c r="EK11" s="156"/>
      <c r="EL11" s="156"/>
      <c r="EM11" s="156"/>
      <c r="EN11" s="156"/>
      <c r="EO11" s="156"/>
      <c r="EP11" s="156"/>
      <c r="EQ11" s="156"/>
      <c r="ER11" s="156"/>
      <c r="ES11" s="156"/>
      <c r="ET11" s="156"/>
      <c r="EU11" s="156"/>
      <c r="EV11" s="156"/>
      <c r="EW11" s="156"/>
      <c r="EX11" s="156"/>
      <c r="EY11" s="156"/>
      <c r="EZ11" s="156"/>
      <c r="FA11" s="156"/>
      <c r="FB11" s="156"/>
      <c r="FC11" s="156"/>
      <c r="FD11" s="156"/>
      <c r="FE11" s="156"/>
      <c r="FF11" s="156"/>
      <c r="FG11" s="156"/>
      <c r="FH11" s="156"/>
      <c r="FI11" s="156"/>
      <c r="FJ11" s="156"/>
      <c r="FK11" s="156"/>
      <c r="FL11" s="156"/>
      <c r="FM11" s="156"/>
      <c r="FN11" s="156"/>
      <c r="FO11" s="156"/>
      <c r="FP11" s="156"/>
      <c r="FQ11" s="156"/>
      <c r="FR11" s="156"/>
      <c r="FS11" s="156"/>
      <c r="FT11" s="156"/>
      <c r="FU11" s="156"/>
      <c r="FV11" s="156"/>
      <c r="FW11" s="156"/>
      <c r="FX11" s="156"/>
      <c r="FY11" s="156"/>
      <c r="FZ11" s="156"/>
      <c r="GA11" s="156"/>
      <c r="GB11" s="156"/>
      <c r="GC11" s="156"/>
      <c r="GD11" s="156"/>
      <c r="GE11" s="156"/>
      <c r="GF11" s="156"/>
      <c r="GG11" s="156"/>
      <c r="GH11" s="156"/>
      <c r="GI11" s="156"/>
      <c r="GJ11" s="156"/>
      <c r="GK11" s="156"/>
      <c r="GL11" s="156"/>
      <c r="GM11" s="156"/>
      <c r="GN11" s="156"/>
      <c r="GO11" s="156"/>
      <c r="GP11" s="156"/>
      <c r="GQ11" s="156"/>
      <c r="GR11" s="156"/>
      <c r="GS11" s="156"/>
      <c r="GT11" s="156"/>
      <c r="GU11" s="156"/>
      <c r="GV11" s="156"/>
      <c r="GW11" s="156"/>
      <c r="GX11" s="156"/>
      <c r="GY11" s="156"/>
      <c r="GZ11" s="156"/>
      <c r="HA11" s="156"/>
      <c r="HB11" s="156"/>
      <c r="HC11" s="156"/>
      <c r="HD11" s="156"/>
      <c r="HE11" s="156"/>
      <c r="HF11" s="156"/>
      <c r="HG11" s="156"/>
      <c r="HH11" s="156"/>
      <c r="HI11" s="156"/>
      <c r="HJ11" s="156"/>
      <c r="HK11" s="156"/>
      <c r="HL11" s="156"/>
      <c r="HM11" s="156"/>
      <c r="HN11" s="156"/>
      <c r="HO11" s="156"/>
      <c r="HP11" s="156"/>
      <c r="HQ11" s="156"/>
      <c r="HR11" s="156"/>
      <c r="HS11" s="156"/>
      <c r="HT11" s="156"/>
      <c r="HU11" s="156"/>
      <c r="HV11" s="156"/>
      <c r="HW11" s="156"/>
      <c r="HX11" s="156"/>
      <c r="HY11" s="156"/>
      <c r="HZ11" s="156"/>
      <c r="IA11" s="156"/>
      <c r="IB11" s="156"/>
      <c r="IC11" s="156"/>
      <c r="ID11" s="156"/>
      <c r="IE11" s="156"/>
      <c r="IF11" s="156"/>
      <c r="IG11" s="156"/>
      <c r="IH11" s="156"/>
      <c r="II11" s="156"/>
      <c r="IJ11" s="156"/>
      <c r="IK11" s="156"/>
      <c r="IL11" s="156"/>
      <c r="IM11" s="156"/>
      <c r="IN11" s="156"/>
      <c r="IO11" s="156"/>
      <c r="IP11" s="156"/>
      <c r="IQ11" s="156"/>
      <c r="IR11" s="156"/>
      <c r="IS11" s="156"/>
      <c r="IT11" s="156"/>
      <c r="IU11" s="156"/>
      <c r="IV11" s="156"/>
      <c r="IW11" s="156"/>
    </row>
    <row r="12" spans="1:257" ht="14.25" customHeight="1">
      <c r="A12" s="117" t="str">
        <f>IF(OR(B12&lt;&gt;"",D12&lt;&gt;""),"["&amp;TEXT($B$2,"##")&amp;"-"&amp;TEXT(ROW()-10,"##")&amp;"]","")</f>
        <v>[Account Management Module-2]</v>
      </c>
      <c r="B12" s="117" t="s">
        <v>111</v>
      </c>
      <c r="C12" s="117" t="s">
        <v>145</v>
      </c>
      <c r="D12" s="117" t="s">
        <v>146</v>
      </c>
      <c r="E12" s="117" t="s">
        <v>106</v>
      </c>
      <c r="F12" s="117"/>
      <c r="G12" s="117"/>
      <c r="H12" s="155"/>
      <c r="I12" s="97"/>
      <c r="M12" s="156"/>
      <c r="N12" s="156"/>
      <c r="O12" s="156"/>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6"/>
      <c r="CC12" s="156"/>
      <c r="CD12" s="156"/>
      <c r="CE12" s="156"/>
      <c r="CF12" s="156"/>
      <c r="CG12" s="156"/>
      <c r="CH12" s="156"/>
      <c r="CI12" s="156"/>
      <c r="CJ12" s="156"/>
      <c r="CK12" s="156"/>
      <c r="CL12" s="156"/>
      <c r="CM12" s="156"/>
      <c r="CN12" s="156"/>
      <c r="CO12" s="156"/>
      <c r="CP12" s="156"/>
      <c r="CQ12" s="156"/>
      <c r="CR12" s="156"/>
      <c r="CS12" s="156"/>
      <c r="CT12" s="156"/>
      <c r="CU12" s="156"/>
      <c r="CV12" s="156"/>
      <c r="CW12" s="156"/>
      <c r="CX12" s="156"/>
      <c r="CY12" s="156"/>
      <c r="CZ12" s="156"/>
      <c r="DA12" s="156"/>
      <c r="DB12" s="156"/>
      <c r="DC12" s="156"/>
      <c r="DD12" s="156"/>
      <c r="DE12" s="156"/>
      <c r="DF12" s="156"/>
      <c r="DG12" s="156"/>
      <c r="DH12" s="156"/>
      <c r="DI12" s="156"/>
      <c r="DJ12" s="156"/>
      <c r="DK12" s="156"/>
      <c r="DL12" s="156"/>
      <c r="DM12" s="156"/>
      <c r="DN12" s="156"/>
      <c r="DO12" s="156"/>
      <c r="DP12" s="156"/>
      <c r="DQ12" s="156"/>
      <c r="DR12" s="156"/>
      <c r="DS12" s="156"/>
      <c r="DT12" s="156"/>
      <c r="DU12" s="156"/>
      <c r="DV12" s="156"/>
      <c r="DW12" s="156"/>
      <c r="DX12" s="156"/>
      <c r="DY12" s="156"/>
      <c r="DZ12" s="156"/>
      <c r="EA12" s="156"/>
      <c r="EB12" s="156"/>
      <c r="EC12" s="156"/>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6"/>
      <c r="GA12" s="156"/>
      <c r="GB12" s="156"/>
      <c r="GC12" s="156"/>
      <c r="GD12" s="156"/>
      <c r="GE12" s="156"/>
      <c r="GF12" s="156"/>
      <c r="GG12" s="156"/>
      <c r="GH12" s="156"/>
      <c r="GI12" s="156"/>
      <c r="GJ12" s="156"/>
      <c r="GK12" s="156"/>
      <c r="GL12" s="156"/>
      <c r="GM12" s="156"/>
      <c r="GN12" s="156"/>
      <c r="GO12" s="156"/>
      <c r="GP12" s="156"/>
      <c r="GQ12" s="156"/>
      <c r="GR12" s="156"/>
      <c r="GS12" s="156"/>
      <c r="GT12" s="156"/>
      <c r="GU12" s="156"/>
      <c r="GV12" s="156"/>
      <c r="GW12" s="156"/>
      <c r="GX12" s="156"/>
      <c r="GY12" s="156"/>
      <c r="GZ12" s="156"/>
      <c r="HA12" s="156"/>
      <c r="HB12" s="156"/>
      <c r="HC12" s="156"/>
      <c r="HD12" s="156"/>
      <c r="HE12" s="156"/>
      <c r="HF12" s="156"/>
      <c r="HG12" s="156"/>
      <c r="HH12" s="156"/>
      <c r="HI12" s="156"/>
      <c r="HJ12" s="156"/>
      <c r="HK12" s="156"/>
      <c r="HL12" s="156"/>
      <c r="HM12" s="156"/>
      <c r="HN12" s="156"/>
      <c r="HO12" s="156"/>
      <c r="HP12" s="156"/>
      <c r="HQ12" s="156"/>
      <c r="HR12" s="156"/>
      <c r="HS12" s="156"/>
      <c r="HT12" s="156"/>
      <c r="HU12" s="156"/>
      <c r="HV12" s="156"/>
      <c r="HW12" s="156"/>
      <c r="HX12" s="156"/>
      <c r="HY12" s="156"/>
      <c r="HZ12" s="156"/>
      <c r="IA12" s="156"/>
      <c r="IB12" s="156"/>
      <c r="IC12" s="156"/>
      <c r="ID12" s="156"/>
      <c r="IE12" s="156"/>
      <c r="IF12" s="156"/>
      <c r="IG12" s="156"/>
      <c r="IH12" s="156"/>
      <c r="II12" s="156"/>
      <c r="IJ12" s="156"/>
      <c r="IK12" s="156"/>
      <c r="IL12" s="156"/>
      <c r="IM12" s="156"/>
      <c r="IN12" s="156"/>
      <c r="IO12" s="156"/>
      <c r="IP12" s="156"/>
      <c r="IQ12" s="156"/>
      <c r="IR12" s="156"/>
      <c r="IS12" s="156"/>
      <c r="IT12" s="156"/>
      <c r="IU12" s="156"/>
      <c r="IV12" s="156"/>
      <c r="IW12" s="156"/>
    </row>
    <row r="13" spans="1:257" ht="14.25" customHeight="1">
      <c r="A13" s="117" t="str">
        <f t="shared" ref="A13:A72" si="0">IF(OR(B13&lt;&gt;"",D13&lt;&gt;""),"["&amp;TEXT($B$2,"##")&amp;"-"&amp;TEXT(ROW()-10,"##")&amp;"]","")</f>
        <v>[Account Management Module-3]</v>
      </c>
      <c r="B13" s="117" t="s">
        <v>105</v>
      </c>
      <c r="C13" s="117" t="s">
        <v>141</v>
      </c>
      <c r="D13" s="117" t="s">
        <v>267</v>
      </c>
      <c r="E13" s="117" t="s">
        <v>106</v>
      </c>
      <c r="F13" s="117"/>
      <c r="G13" s="117"/>
      <c r="H13" s="155"/>
      <c r="I13" s="97"/>
    </row>
    <row r="14" spans="1:257" ht="14.25" customHeight="1">
      <c r="A14" s="117" t="str">
        <f t="shared" si="0"/>
        <v>[Account Management Module-4]</v>
      </c>
      <c r="B14" s="117" t="s">
        <v>107</v>
      </c>
      <c r="C14" s="117" t="s">
        <v>142</v>
      </c>
      <c r="D14" s="117" t="s">
        <v>143</v>
      </c>
      <c r="E14" s="117" t="s">
        <v>106</v>
      </c>
      <c r="F14" s="117"/>
      <c r="G14" s="117"/>
      <c r="H14" s="155"/>
      <c r="I14" s="97"/>
    </row>
    <row r="15" spans="1:257" ht="14.25" customHeight="1">
      <c r="A15" s="117" t="str">
        <f t="shared" si="0"/>
        <v>[Account Management Module-5]</v>
      </c>
      <c r="B15" s="117" t="s">
        <v>255</v>
      </c>
      <c r="C15" s="117" t="s">
        <v>257</v>
      </c>
      <c r="D15" s="117" t="s">
        <v>259</v>
      </c>
      <c r="E15" s="117" t="s">
        <v>106</v>
      </c>
      <c r="F15" s="117"/>
      <c r="G15" s="117"/>
      <c r="H15" s="155"/>
      <c r="I15" s="97"/>
    </row>
    <row r="16" spans="1:257" ht="14.25" customHeight="1">
      <c r="A16" s="117" t="str">
        <f t="shared" ref="A16" si="1">IF(OR(B16&lt;&gt;"",D16&lt;&gt;""),"["&amp;TEXT($B$2,"##")&amp;"-"&amp;TEXT(ROW()-10,"##")&amp;"]","")</f>
        <v>[Account Management Module-6]</v>
      </c>
      <c r="B16" s="117" t="s">
        <v>256</v>
      </c>
      <c r="C16" s="117" t="s">
        <v>258</v>
      </c>
      <c r="D16" s="117" t="s">
        <v>260</v>
      </c>
      <c r="E16" s="117" t="s">
        <v>106</v>
      </c>
      <c r="F16" s="117"/>
      <c r="G16" s="117"/>
      <c r="H16" s="155"/>
      <c r="I16" s="97"/>
    </row>
    <row r="17" spans="1:257" ht="14.25" customHeight="1">
      <c r="A17" s="117" t="str">
        <f t="shared" si="0"/>
        <v>[Account Management Module-7]</v>
      </c>
      <c r="B17" s="117" t="s">
        <v>252</v>
      </c>
      <c r="C17" s="117" t="s">
        <v>253</v>
      </c>
      <c r="D17" s="117" t="s">
        <v>254</v>
      </c>
      <c r="E17" s="117" t="s">
        <v>106</v>
      </c>
      <c r="F17" s="117"/>
      <c r="G17" s="117"/>
      <c r="H17" s="155"/>
      <c r="I17" s="97"/>
    </row>
    <row r="18" spans="1:257" ht="14.25" customHeight="1">
      <c r="A18" s="117" t="str">
        <f t="shared" si="0"/>
        <v>[Account Management Module-8]</v>
      </c>
      <c r="B18" s="117" t="s">
        <v>108</v>
      </c>
      <c r="C18" s="117" t="s">
        <v>144</v>
      </c>
      <c r="D18" s="117" t="s">
        <v>262</v>
      </c>
      <c r="E18" s="117" t="s">
        <v>106</v>
      </c>
      <c r="F18" s="117"/>
      <c r="G18" s="117"/>
      <c r="H18" s="155"/>
      <c r="I18" s="97"/>
    </row>
    <row r="19" spans="1:257" ht="14.25" customHeight="1">
      <c r="A19" s="117" t="str">
        <f t="shared" si="0"/>
        <v>[Account Management Module-9]</v>
      </c>
      <c r="B19" s="117" t="s">
        <v>109</v>
      </c>
      <c r="C19" s="117" t="s">
        <v>264</v>
      </c>
      <c r="D19" s="117" t="s">
        <v>263</v>
      </c>
      <c r="E19" s="117" t="s">
        <v>106</v>
      </c>
      <c r="F19" s="117"/>
      <c r="G19" s="117"/>
      <c r="H19" s="155"/>
      <c r="I19" s="97"/>
    </row>
    <row r="20" spans="1:257" ht="14.25" customHeight="1">
      <c r="A20" s="117" t="str">
        <f>IF(OR(B20&lt;&gt;"",D20&lt;&gt;""),"["&amp;TEXT($B$2,"##")&amp;"-"&amp;TEXT(ROW()-10,"##")&amp;"]","")</f>
        <v>[Account Management Module-10]</v>
      </c>
      <c r="B20" s="117" t="s">
        <v>110</v>
      </c>
      <c r="C20" s="117" t="s">
        <v>265</v>
      </c>
      <c r="D20" s="117" t="s">
        <v>263</v>
      </c>
      <c r="E20" s="117" t="s">
        <v>106</v>
      </c>
      <c r="F20" s="117"/>
      <c r="G20" s="117"/>
      <c r="H20" s="155"/>
      <c r="I20" s="97"/>
    </row>
    <row r="21" spans="1:257" ht="14.25" customHeight="1">
      <c r="A21" s="117" t="str">
        <f>IF(OR(B21&lt;&gt;"",D21&lt;&gt;""),"["&amp;TEXT($B$2,"##")&amp;"-"&amp;TEXT(ROW()-10,"##")&amp;"]","")</f>
        <v>[Account Management Module-11]</v>
      </c>
      <c r="B21" s="117" t="s">
        <v>112</v>
      </c>
      <c r="C21" s="117" t="s">
        <v>147</v>
      </c>
      <c r="D21" s="117" t="s">
        <v>148</v>
      </c>
      <c r="E21" s="117" t="s">
        <v>106</v>
      </c>
      <c r="F21" s="117"/>
      <c r="G21" s="117"/>
      <c r="H21" s="155"/>
      <c r="I21" s="97"/>
    </row>
    <row r="22" spans="1:257" ht="14.25" customHeight="1">
      <c r="A22" s="52"/>
      <c r="B22" s="52" t="s">
        <v>113</v>
      </c>
      <c r="C22" s="53"/>
      <c r="D22" s="53"/>
      <c r="E22" s="53"/>
      <c r="F22" s="117"/>
      <c r="G22" s="117"/>
      <c r="H22" s="53"/>
      <c r="I22" s="54"/>
      <c r="J22" s="55"/>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c r="GB22" s="83"/>
      <c r="GC22" s="83"/>
      <c r="GD22" s="83"/>
      <c r="GE22" s="83"/>
      <c r="GF22" s="83"/>
      <c r="GG22" s="83"/>
      <c r="GH22" s="83"/>
      <c r="GI22" s="83"/>
      <c r="GJ22" s="83"/>
      <c r="GK22" s="83"/>
      <c r="GL22" s="83"/>
      <c r="GM22" s="83"/>
      <c r="GN22" s="83"/>
      <c r="GO22" s="83"/>
      <c r="GP22" s="83"/>
      <c r="GQ22" s="83"/>
      <c r="GR22" s="83"/>
      <c r="GS22" s="83"/>
      <c r="GT22" s="83"/>
      <c r="GU22" s="83"/>
      <c r="GV22" s="83"/>
      <c r="GW22" s="83"/>
      <c r="GX22" s="83"/>
      <c r="GY22" s="83"/>
      <c r="GZ22" s="83"/>
      <c r="HA22" s="83"/>
      <c r="HB22" s="83"/>
      <c r="HC22" s="83"/>
      <c r="HD22" s="83"/>
      <c r="HE22" s="83"/>
      <c r="HF22" s="83"/>
      <c r="HG22" s="83"/>
      <c r="HH22" s="83"/>
      <c r="HI22" s="83"/>
      <c r="HJ22" s="83"/>
      <c r="HK22" s="83"/>
      <c r="HL22" s="83"/>
      <c r="HM22" s="83"/>
      <c r="HN22" s="83"/>
      <c r="HO22" s="83"/>
      <c r="HP22" s="83"/>
      <c r="HQ22" s="83"/>
      <c r="HR22" s="83"/>
      <c r="HS22" s="83"/>
      <c r="HT22" s="83"/>
      <c r="HU22" s="83"/>
      <c r="HV22" s="83"/>
      <c r="HW22" s="83"/>
      <c r="HX22" s="83"/>
      <c r="HY22" s="83"/>
      <c r="HZ22" s="83"/>
      <c r="IA22" s="83"/>
      <c r="IB22" s="83"/>
      <c r="IC22" s="83"/>
      <c r="ID22" s="83"/>
      <c r="IE22" s="83"/>
      <c r="IF22" s="83"/>
      <c r="IG22" s="83"/>
      <c r="IH22" s="83"/>
      <c r="II22" s="83"/>
      <c r="IJ22" s="83"/>
      <c r="IK22" s="83"/>
      <c r="IL22" s="83"/>
      <c r="IM22" s="83"/>
      <c r="IN22" s="83"/>
      <c r="IO22" s="83"/>
      <c r="IP22" s="83"/>
      <c r="IQ22" s="83"/>
      <c r="IR22" s="83"/>
      <c r="IS22" s="83"/>
      <c r="IT22" s="83"/>
      <c r="IU22" s="83"/>
      <c r="IV22" s="83"/>
      <c r="IW22" s="83"/>
    </row>
    <row r="23" spans="1:257" ht="14.25" customHeight="1">
      <c r="A23" s="117" t="str">
        <f t="shared" si="0"/>
        <v>[Account Management Module-13]</v>
      </c>
      <c r="B23" s="117" t="s">
        <v>114</v>
      </c>
      <c r="C23" s="117" t="s">
        <v>149</v>
      </c>
      <c r="D23" s="117" t="s">
        <v>266</v>
      </c>
      <c r="E23" s="117" t="s">
        <v>115</v>
      </c>
      <c r="F23" s="117"/>
      <c r="G23" s="117"/>
      <c r="H23" s="155"/>
      <c r="I23" s="97"/>
      <c r="J23" s="55"/>
    </row>
    <row r="24" spans="1:257" ht="14.25" customHeight="1">
      <c r="A24" s="117" t="str">
        <f>IF(OR(B24&lt;&gt;"",D24&lt;&gt;""),"["&amp;TEXT($B$2,"##")&amp;"-"&amp;TEXT(ROW()-10,"##")&amp;"]","")</f>
        <v>[Account Management Module-14]</v>
      </c>
      <c r="B24" s="117" t="s">
        <v>116</v>
      </c>
      <c r="C24" s="117" t="s">
        <v>149</v>
      </c>
      <c r="D24" s="117" t="s">
        <v>266</v>
      </c>
      <c r="E24" s="117" t="s">
        <v>115</v>
      </c>
      <c r="F24" s="117"/>
      <c r="G24" s="117"/>
      <c r="H24" s="155"/>
      <c r="I24" s="97"/>
      <c r="J24" s="55"/>
    </row>
    <row r="25" spans="1:257" ht="14.25" customHeight="1">
      <c r="A25" s="117" t="str">
        <f t="shared" si="0"/>
        <v>[Account Management Module-15]</v>
      </c>
      <c r="B25" s="117" t="s">
        <v>117</v>
      </c>
      <c r="C25" s="117" t="s">
        <v>150</v>
      </c>
      <c r="D25" s="117" t="s">
        <v>151</v>
      </c>
      <c r="E25" s="117" t="s">
        <v>118</v>
      </c>
      <c r="F25" s="117"/>
      <c r="G25" s="117"/>
      <c r="H25" s="155"/>
      <c r="I25" s="97"/>
    </row>
    <row r="26" spans="1:257" ht="14.25" customHeight="1">
      <c r="A26" s="52"/>
      <c r="B26" s="52" t="s">
        <v>119</v>
      </c>
      <c r="C26" s="53"/>
      <c r="D26" s="53"/>
      <c r="E26" s="53"/>
      <c r="F26" s="117"/>
      <c r="G26" s="117"/>
      <c r="H26" s="53"/>
      <c r="I26" s="54"/>
      <c r="J26" s="55"/>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83"/>
      <c r="GJ26" s="83"/>
      <c r="GK26" s="83"/>
      <c r="GL26" s="83"/>
      <c r="GM26" s="83"/>
      <c r="GN26" s="83"/>
      <c r="GO26" s="83"/>
      <c r="GP26" s="83"/>
      <c r="GQ26" s="83"/>
      <c r="GR26" s="83"/>
      <c r="GS26" s="83"/>
      <c r="GT26" s="83"/>
      <c r="GU26" s="83"/>
      <c r="GV26" s="83"/>
      <c r="GW26" s="83"/>
      <c r="GX26" s="83"/>
      <c r="GY26" s="83"/>
      <c r="GZ26" s="83"/>
      <c r="HA26" s="83"/>
      <c r="HB26" s="83"/>
      <c r="HC26" s="83"/>
      <c r="HD26" s="83"/>
      <c r="HE26" s="83"/>
      <c r="HF26" s="83"/>
      <c r="HG26" s="83"/>
      <c r="HH26" s="83"/>
      <c r="HI26" s="83"/>
      <c r="HJ26" s="83"/>
      <c r="HK26" s="83"/>
      <c r="HL26" s="83"/>
      <c r="HM26" s="83"/>
      <c r="HN26" s="83"/>
      <c r="HO26" s="83"/>
      <c r="HP26" s="83"/>
      <c r="HQ26" s="83"/>
      <c r="HR26" s="83"/>
      <c r="HS26" s="83"/>
      <c r="HT26" s="83"/>
      <c r="HU26" s="83"/>
      <c r="HV26" s="83"/>
      <c r="HW26" s="83"/>
      <c r="HX26" s="83"/>
      <c r="HY26" s="83"/>
      <c r="HZ26" s="83"/>
      <c r="IA26" s="83"/>
      <c r="IB26" s="83"/>
      <c r="IC26" s="83"/>
      <c r="ID26" s="83"/>
      <c r="IE26" s="83"/>
      <c r="IF26" s="83"/>
      <c r="IG26" s="83"/>
      <c r="IH26" s="83"/>
      <c r="II26" s="83"/>
      <c r="IJ26" s="83"/>
      <c r="IK26" s="83"/>
      <c r="IL26" s="83"/>
      <c r="IM26" s="83"/>
      <c r="IN26" s="83"/>
      <c r="IO26" s="83"/>
      <c r="IP26" s="83"/>
      <c r="IQ26" s="83"/>
      <c r="IR26" s="83"/>
      <c r="IS26" s="83"/>
      <c r="IT26" s="83"/>
      <c r="IU26" s="83"/>
      <c r="IV26" s="83"/>
      <c r="IW26" s="83"/>
    </row>
    <row r="27" spans="1:257" ht="14.25" customHeight="1">
      <c r="A27" s="117" t="str">
        <f>IF(OR(B27&lt;&gt;"",D27&lt;&gt;""),"["&amp;TEXT($B$2,"##")&amp;"-"&amp;TEXT(ROW()-10,"##")&amp;"]","")</f>
        <v>[Account Management Module-17]</v>
      </c>
      <c r="B27" s="117" t="s">
        <v>120</v>
      </c>
      <c r="C27" s="117" t="s">
        <v>152</v>
      </c>
      <c r="D27" s="117" t="s">
        <v>250</v>
      </c>
      <c r="E27" s="117" t="s">
        <v>106</v>
      </c>
      <c r="F27" s="117"/>
      <c r="G27" s="117"/>
      <c r="H27" s="155"/>
      <c r="I27" s="97"/>
    </row>
    <row r="28" spans="1:257" ht="14.25" customHeight="1">
      <c r="A28" s="117" t="str">
        <f>IF(OR(B28&lt;&gt;"",D28&lt;&gt;""),"["&amp;TEXT($B$2,"##")&amp;"-"&amp;TEXT(ROW()-10,"##")&amp;"]","")</f>
        <v>[Account Management Module-18]</v>
      </c>
      <c r="B28" s="117" t="s">
        <v>121</v>
      </c>
      <c r="C28" s="117" t="s">
        <v>152</v>
      </c>
      <c r="D28" s="117" t="s">
        <v>250</v>
      </c>
      <c r="E28" s="117" t="s">
        <v>106</v>
      </c>
      <c r="F28" s="117"/>
      <c r="G28" s="117"/>
      <c r="H28" s="155"/>
      <c r="I28" s="97"/>
    </row>
    <row r="29" spans="1:257" ht="14.25" customHeight="1">
      <c r="A29" s="117" t="str">
        <f>IF(OR(B29&lt;&gt;"",D29&lt;&gt;""),"["&amp;TEXT($B$2,"##")&amp;"-"&amp;TEXT(ROW()-10,"##")&amp;"]","")</f>
        <v>[Account Management Module-19]</v>
      </c>
      <c r="B29" s="117" t="s">
        <v>111</v>
      </c>
      <c r="C29" s="117" t="s">
        <v>276</v>
      </c>
      <c r="D29" s="117" t="s">
        <v>146</v>
      </c>
      <c r="E29" s="117" t="s">
        <v>106</v>
      </c>
      <c r="F29" s="117"/>
      <c r="G29" s="117"/>
      <c r="H29" s="155"/>
      <c r="I29" s="97"/>
    </row>
    <row r="30" spans="1:257" ht="14.25" customHeight="1">
      <c r="A30" s="117" t="str">
        <f>IF(OR(B30&lt;&gt;"",D30&lt;&gt;""),"["&amp;TEXT($B$2,"##")&amp;"-"&amp;TEXT(ROW()-10,"##")&amp;"]","")</f>
        <v>[Account Management Module-20]</v>
      </c>
      <c r="B30" s="117" t="s">
        <v>295</v>
      </c>
      <c r="C30" s="117" t="s">
        <v>268</v>
      </c>
      <c r="D30" s="117" t="s">
        <v>269</v>
      </c>
      <c r="E30" s="117" t="s">
        <v>122</v>
      </c>
      <c r="F30" s="117"/>
      <c r="G30" s="117"/>
      <c r="H30" s="155"/>
      <c r="I30" s="97"/>
    </row>
    <row r="31" spans="1:257" ht="14.25" customHeight="1">
      <c r="A31" s="117" t="str">
        <f t="shared" si="0"/>
        <v>[Account Management Module-21]</v>
      </c>
      <c r="B31" s="117" t="s">
        <v>270</v>
      </c>
      <c r="C31" s="117" t="s">
        <v>271</v>
      </c>
      <c r="D31" s="117" t="s">
        <v>272</v>
      </c>
      <c r="E31" s="117" t="s">
        <v>122</v>
      </c>
      <c r="F31" s="117"/>
      <c r="G31" s="117"/>
      <c r="H31" s="155"/>
      <c r="I31" s="97"/>
    </row>
    <row r="32" spans="1:257" ht="14.25" customHeight="1">
      <c r="A32" s="117" t="str">
        <f t="shared" ref="A32" si="2">IF(OR(B32&lt;&gt;"",D32&lt;&gt;""),"["&amp;TEXT($B$2,"##")&amp;"-"&amp;TEXT(ROW()-10,"##")&amp;"]","")</f>
        <v>[Account Management Module-22]</v>
      </c>
      <c r="B32" s="117" t="s">
        <v>273</v>
      </c>
      <c r="C32" s="117" t="s">
        <v>274</v>
      </c>
      <c r="D32" s="117" t="s">
        <v>275</v>
      </c>
      <c r="E32" s="117" t="s">
        <v>122</v>
      </c>
      <c r="F32" s="117"/>
      <c r="G32" s="117"/>
      <c r="H32" s="155"/>
      <c r="I32" s="97"/>
    </row>
    <row r="33" spans="1:9" ht="14.25" customHeight="1">
      <c r="A33" s="117" t="str">
        <f t="shared" si="0"/>
        <v>[Account Management Module-23]</v>
      </c>
      <c r="B33" s="117" t="s">
        <v>277</v>
      </c>
      <c r="C33" s="117" t="s">
        <v>278</v>
      </c>
      <c r="D33" s="117" t="s">
        <v>279</v>
      </c>
      <c r="E33" s="117"/>
      <c r="F33" s="117"/>
      <c r="G33" s="117"/>
      <c r="H33" s="155"/>
      <c r="I33" s="97"/>
    </row>
    <row r="34" spans="1:9" ht="14.25" customHeight="1">
      <c r="A34" s="117" t="str">
        <f t="shared" ref="A34" si="3">IF(OR(B34&lt;&gt;"",D34&lt;&gt;""),"["&amp;TEXT($B$2,"##")&amp;"-"&amp;TEXT(ROW()-10,"##")&amp;"]","")</f>
        <v>[Account Management Module-24]</v>
      </c>
      <c r="B34" s="117" t="s">
        <v>280</v>
      </c>
      <c r="C34" s="117" t="s">
        <v>281</v>
      </c>
      <c r="D34" s="117" t="s">
        <v>282</v>
      </c>
      <c r="E34" s="56" t="s">
        <v>103</v>
      </c>
      <c r="F34" s="117"/>
      <c r="G34" s="117"/>
      <c r="H34" s="155"/>
      <c r="I34" s="97"/>
    </row>
    <row r="35" spans="1:9" ht="14.25" customHeight="1">
      <c r="A35" s="117" t="str">
        <f t="shared" ref="A35:A36" si="4">IF(OR(B35&lt;&gt;"",D35&lt;&gt;""),"["&amp;TEXT($B$2,"##")&amp;"-"&amp;TEXT(ROW()-10,"##")&amp;"]","")</f>
        <v>[Account Management Module-25]</v>
      </c>
      <c r="B35" s="117" t="s">
        <v>284</v>
      </c>
      <c r="C35" s="117" t="s">
        <v>285</v>
      </c>
      <c r="D35" s="117" t="s">
        <v>283</v>
      </c>
      <c r="E35" s="56" t="s">
        <v>103</v>
      </c>
      <c r="F35" s="117"/>
      <c r="G35" s="117"/>
      <c r="H35" s="155"/>
      <c r="I35" s="97"/>
    </row>
    <row r="36" spans="1:9" ht="14.25" customHeight="1">
      <c r="A36" s="117" t="str">
        <f t="shared" si="4"/>
        <v>[Account Management Module-26]</v>
      </c>
      <c r="B36" s="117" t="s">
        <v>293</v>
      </c>
      <c r="C36" s="117" t="s">
        <v>289</v>
      </c>
      <c r="D36" s="117" t="s">
        <v>291</v>
      </c>
      <c r="E36" s="117" t="s">
        <v>122</v>
      </c>
      <c r="F36" s="117"/>
      <c r="G36" s="117"/>
      <c r="H36" s="155"/>
      <c r="I36" s="97"/>
    </row>
    <row r="37" spans="1:9" ht="14.25" customHeight="1">
      <c r="A37" s="117" t="str">
        <f t="shared" ref="A37" si="5">IF(OR(B37&lt;&gt;"",D37&lt;&gt;""),"["&amp;TEXT($B$2,"##")&amp;"-"&amp;TEXT(ROW()-10,"##")&amp;"]","")</f>
        <v>[Account Management Module-27]</v>
      </c>
      <c r="B37" s="117" t="s">
        <v>292</v>
      </c>
      <c r="C37" s="117" t="s">
        <v>289</v>
      </c>
      <c r="D37" s="117" t="s">
        <v>290</v>
      </c>
      <c r="E37" s="117" t="s">
        <v>122</v>
      </c>
      <c r="F37" s="117"/>
      <c r="G37" s="117"/>
      <c r="H37" s="155"/>
      <c r="I37" s="97"/>
    </row>
    <row r="38" spans="1:9" ht="14.25" customHeight="1">
      <c r="A38" s="117" t="str">
        <f t="shared" si="0"/>
        <v>[Account Management Module-28]</v>
      </c>
      <c r="B38" s="117" t="s">
        <v>288</v>
      </c>
      <c r="C38" s="117" t="s">
        <v>286</v>
      </c>
      <c r="D38" s="117" t="s">
        <v>287</v>
      </c>
      <c r="E38" s="117" t="s">
        <v>122</v>
      </c>
      <c r="F38" s="117"/>
      <c r="G38" s="117"/>
      <c r="H38" s="155"/>
      <c r="I38" s="97"/>
    </row>
    <row r="39" spans="1:9" ht="14.25" customHeight="1">
      <c r="A39" s="117" t="str">
        <f>IF(OR(B39&lt;&gt;"",D39&lt;&gt;""),"["&amp;TEXT($B$2,"##")&amp;"-"&amp;TEXT(ROW()-10,"##")&amp;"]","")</f>
        <v>[Account Management Module-29]</v>
      </c>
      <c r="B39" s="117" t="s">
        <v>296</v>
      </c>
      <c r="C39" s="117" t="s">
        <v>153</v>
      </c>
      <c r="D39" s="157" t="s">
        <v>294</v>
      </c>
      <c r="E39" s="117" t="s">
        <v>122</v>
      </c>
      <c r="F39" s="117"/>
      <c r="G39" s="117"/>
      <c r="H39" s="155"/>
      <c r="I39" s="97"/>
    </row>
    <row r="40" spans="1:9" ht="14.25" customHeight="1">
      <c r="A40" s="117" t="str">
        <f>IF(OR(B40&lt;&gt;"",D40&lt;&gt;""),"["&amp;TEXT($B$2,"##")&amp;"-"&amp;TEXT(ROW()-10,"##")&amp;"]","")</f>
        <v>[Account Management Module-30]</v>
      </c>
      <c r="B40" s="117" t="s">
        <v>123</v>
      </c>
      <c r="C40" s="117" t="s">
        <v>153</v>
      </c>
      <c r="D40" s="157" t="s">
        <v>294</v>
      </c>
      <c r="E40" s="117" t="s">
        <v>122</v>
      </c>
      <c r="F40" s="117"/>
      <c r="G40" s="117"/>
      <c r="H40" s="155"/>
      <c r="I40" s="97"/>
    </row>
    <row r="41" spans="1:9" ht="14.25" customHeight="1">
      <c r="A41" s="117" t="str">
        <f>IF(OR(B41&lt;&gt;"",D41&lt;&gt;""),"["&amp;TEXT($B$2,"##")&amp;"-"&amp;TEXT(ROW()-10,"##")&amp;"]","")</f>
        <v>[Account Management Module-31]</v>
      </c>
      <c r="B41" s="117" t="s">
        <v>154</v>
      </c>
      <c r="C41" s="117" t="s">
        <v>155</v>
      </c>
      <c r="D41" s="157" t="s">
        <v>294</v>
      </c>
      <c r="E41" s="117" t="s">
        <v>122</v>
      </c>
      <c r="F41" s="117"/>
      <c r="G41" s="117"/>
      <c r="H41" s="155"/>
      <c r="I41" s="97"/>
    </row>
    <row r="42" spans="1:9" ht="14.25" customHeight="1">
      <c r="A42" s="117" t="str">
        <f t="shared" ref="A42" si="6">IF(OR(B42&lt;&gt;"",D42&lt;&gt;""),"["&amp;TEXT($B$2,"##")&amp;"-"&amp;TEXT(ROW()-10,"##")&amp;"]","")</f>
        <v>[Account Management Module-32]</v>
      </c>
      <c r="B42" s="117" t="s">
        <v>298</v>
      </c>
      <c r="C42" s="117" t="s">
        <v>300</v>
      </c>
      <c r="D42" s="157" t="s">
        <v>299</v>
      </c>
      <c r="E42" s="117" t="s">
        <v>122</v>
      </c>
      <c r="F42" s="117"/>
      <c r="G42" s="117"/>
      <c r="H42" s="155"/>
      <c r="I42" s="97"/>
    </row>
    <row r="43" spans="1:9" ht="14.25" customHeight="1">
      <c r="A43" s="117" t="str">
        <f t="shared" si="0"/>
        <v>[Account Management Module-33]</v>
      </c>
      <c r="B43" s="117" t="s">
        <v>297</v>
      </c>
      <c r="C43" s="117" t="s">
        <v>156</v>
      </c>
      <c r="D43" s="157" t="s">
        <v>157</v>
      </c>
      <c r="E43" s="117" t="s">
        <v>122</v>
      </c>
      <c r="F43" s="117"/>
      <c r="G43" s="117"/>
      <c r="H43" s="155"/>
      <c r="I43" s="97"/>
    </row>
    <row r="44" spans="1:9" ht="14.25" customHeight="1">
      <c r="A44" s="52"/>
      <c r="B44" s="52" t="s">
        <v>159</v>
      </c>
      <c r="C44" s="53"/>
      <c r="D44" s="53"/>
      <c r="E44" s="53"/>
      <c r="F44" s="117"/>
      <c r="G44" s="117"/>
      <c r="H44" s="53"/>
      <c r="I44" s="54"/>
    </row>
    <row r="45" spans="1:9" ht="14.25" customHeight="1">
      <c r="A45" s="117" t="str">
        <f t="shared" ref="A45" si="7">IF(OR(B45&lt;&gt;"",D45&lt;&gt;""),"["&amp;TEXT($B$2,"##")&amp;"-"&amp;TEXT(ROW()-10,"##")&amp;"]","")</f>
        <v>[Account Management Module-35]</v>
      </c>
      <c r="B45" s="117" t="s">
        <v>160</v>
      </c>
      <c r="C45" s="117" t="s">
        <v>161</v>
      </c>
      <c r="D45" s="117" t="s">
        <v>162</v>
      </c>
      <c r="E45" s="117" t="s">
        <v>126</v>
      </c>
      <c r="F45" s="117"/>
      <c r="G45" s="117"/>
      <c r="H45" s="155"/>
      <c r="I45" s="97"/>
    </row>
    <row r="46" spans="1:9" ht="14.25" customHeight="1">
      <c r="A46" s="117" t="str">
        <f>IF(OR(B46&lt;&gt;"",D46&lt;&gt;""),"["&amp;TEXT($B$2,"##")&amp;"-"&amp;TEXT(ROW()-10,"##")&amp;"]","")</f>
        <v>[Account Management Module-36]</v>
      </c>
      <c r="B46" s="117" t="s">
        <v>163</v>
      </c>
      <c r="C46" s="117" t="s">
        <v>161</v>
      </c>
      <c r="D46" s="117" t="s">
        <v>162</v>
      </c>
      <c r="E46" s="117" t="s">
        <v>126</v>
      </c>
      <c r="F46" s="117"/>
      <c r="G46" s="117"/>
      <c r="H46" s="155"/>
      <c r="I46" s="97"/>
    </row>
    <row r="47" spans="1:9" ht="14.25" customHeight="1">
      <c r="A47" s="117" t="str">
        <f>IF(OR(B47&lt;&gt;"",D47&lt;&gt;""),"["&amp;TEXT($B$2,"##")&amp;"-"&amp;TEXT(ROW()-10,"##")&amp;"]","")</f>
        <v>[Account Management Module-37]</v>
      </c>
      <c r="B47" s="117" t="s">
        <v>178</v>
      </c>
      <c r="C47" s="117" t="s">
        <v>179</v>
      </c>
      <c r="D47" s="117" t="s">
        <v>180</v>
      </c>
      <c r="E47" s="117" t="s">
        <v>126</v>
      </c>
      <c r="F47" s="117"/>
      <c r="G47" s="117"/>
      <c r="H47" s="155"/>
      <c r="I47" s="97"/>
    </row>
    <row r="48" spans="1:9" ht="14.25" customHeight="1">
      <c r="A48" s="117" t="str">
        <f>IF(OR(B48&lt;&gt;"",D48&lt;&gt;""),"["&amp;TEXT($B$2,"##")&amp;"-"&amp;TEXT(ROW()-10,"##")&amp;"]","")</f>
        <v>[Account Management Module-38]</v>
      </c>
      <c r="B48" s="117" t="s">
        <v>169</v>
      </c>
      <c r="C48" s="117" t="s">
        <v>164</v>
      </c>
      <c r="D48" s="117" t="s">
        <v>165</v>
      </c>
      <c r="E48" s="117" t="s">
        <v>126</v>
      </c>
      <c r="F48" s="117"/>
      <c r="G48" s="117"/>
      <c r="H48" s="155"/>
      <c r="I48" s="97"/>
    </row>
    <row r="49" spans="1:257" ht="14.25" customHeight="1">
      <c r="A49" s="117" t="str">
        <f>IF(OR(B49&lt;&gt;"",D49&lt;&gt;""),"["&amp;TEXT($B$2,"##")&amp;"-"&amp;TEXT(ROW()-10,"##")&amp;"]","")</f>
        <v>[Account Management Module-39]</v>
      </c>
      <c r="B49" s="117" t="s">
        <v>168</v>
      </c>
      <c r="C49" s="117" t="s">
        <v>166</v>
      </c>
      <c r="D49" s="117" t="s">
        <v>167</v>
      </c>
      <c r="E49" s="117" t="s">
        <v>126</v>
      </c>
      <c r="F49" s="117"/>
      <c r="G49" s="117"/>
      <c r="H49" s="155"/>
      <c r="I49" s="97"/>
    </row>
    <row r="50" spans="1:257" ht="14.25" customHeight="1">
      <c r="A50" s="117" t="str">
        <f t="shared" ref="A50" si="8">IF(OR(B50&lt;&gt;"",D50&lt;&gt;""),"["&amp;TEXT($B$2,"##")&amp;"-"&amp;TEXT(ROW()-10,"##")&amp;"]","")</f>
        <v>[Account Management Module-40]</v>
      </c>
      <c r="B50" s="117" t="s">
        <v>128</v>
      </c>
      <c r="C50" s="56" t="s">
        <v>170</v>
      </c>
      <c r="D50" s="117" t="s">
        <v>171</v>
      </c>
      <c r="E50" s="117" t="s">
        <v>126</v>
      </c>
      <c r="F50" s="117"/>
      <c r="G50" s="117"/>
      <c r="H50" s="117"/>
      <c r="I50" s="117"/>
      <c r="J50" s="55"/>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c r="FH50" s="83"/>
      <c r="FI50" s="83"/>
      <c r="FJ50" s="83"/>
      <c r="FK50" s="83"/>
      <c r="FL50" s="83"/>
      <c r="FM50" s="83"/>
      <c r="FN50" s="83"/>
      <c r="FO50" s="83"/>
      <c r="FP50" s="83"/>
      <c r="FQ50" s="83"/>
      <c r="FR50" s="83"/>
      <c r="FS50" s="83"/>
      <c r="FT50" s="83"/>
      <c r="FU50" s="83"/>
      <c r="FV50" s="83"/>
      <c r="FW50" s="83"/>
      <c r="FX50" s="83"/>
      <c r="FY50" s="83"/>
      <c r="FZ50" s="83"/>
      <c r="GA50" s="83"/>
      <c r="GB50" s="83"/>
      <c r="GC50" s="83"/>
      <c r="GD50" s="83"/>
      <c r="GE50" s="83"/>
      <c r="GF50" s="83"/>
      <c r="GG50" s="83"/>
      <c r="GH50" s="83"/>
      <c r="GI50" s="83"/>
      <c r="GJ50" s="83"/>
      <c r="GK50" s="83"/>
      <c r="GL50" s="83"/>
      <c r="GM50" s="83"/>
      <c r="GN50" s="83"/>
      <c r="GO50" s="83"/>
      <c r="GP50" s="83"/>
      <c r="GQ50" s="83"/>
      <c r="GR50" s="83"/>
      <c r="GS50" s="83"/>
      <c r="GT50" s="83"/>
      <c r="GU50" s="83"/>
      <c r="GV50" s="83"/>
      <c r="GW50" s="83"/>
      <c r="GX50" s="83"/>
      <c r="GY50" s="83"/>
      <c r="GZ50" s="83"/>
      <c r="HA50" s="83"/>
      <c r="HB50" s="83"/>
      <c r="HC50" s="83"/>
      <c r="HD50" s="83"/>
      <c r="HE50" s="83"/>
      <c r="HF50" s="83"/>
      <c r="HG50" s="83"/>
      <c r="HH50" s="83"/>
      <c r="HI50" s="83"/>
      <c r="HJ50" s="83"/>
      <c r="HK50" s="83"/>
      <c r="HL50" s="83"/>
      <c r="HM50" s="83"/>
      <c r="HN50" s="83"/>
      <c r="HO50" s="83"/>
      <c r="HP50" s="83"/>
      <c r="HQ50" s="83"/>
      <c r="HR50" s="83"/>
      <c r="HS50" s="83"/>
      <c r="HT50" s="83"/>
      <c r="HU50" s="83"/>
      <c r="HV50" s="83"/>
      <c r="HW50" s="83"/>
      <c r="HX50" s="83"/>
      <c r="HY50" s="83"/>
      <c r="HZ50" s="83"/>
      <c r="IA50" s="83"/>
      <c r="IB50" s="83"/>
      <c r="IC50" s="83"/>
      <c r="ID50" s="83"/>
      <c r="IE50" s="83"/>
      <c r="IF50" s="83"/>
      <c r="IG50" s="83"/>
      <c r="IH50" s="83"/>
      <c r="II50" s="83"/>
      <c r="IJ50" s="83"/>
      <c r="IK50" s="83"/>
      <c r="IL50" s="83"/>
      <c r="IM50" s="83"/>
      <c r="IN50" s="83"/>
      <c r="IO50" s="83"/>
      <c r="IP50" s="83"/>
      <c r="IQ50" s="83"/>
      <c r="IR50" s="83"/>
      <c r="IS50" s="83"/>
      <c r="IT50" s="83"/>
      <c r="IU50" s="83"/>
      <c r="IV50" s="83"/>
      <c r="IW50" s="83"/>
    </row>
    <row r="51" spans="1:257" ht="14.25" customHeight="1">
      <c r="A51" s="117" t="str">
        <f t="shared" ref="A51:A56" si="9">IF(OR(B51&lt;&gt;"",D51&lt;&gt;""),"["&amp;TEXT($B$2,"##")&amp;"-"&amp;TEXT(ROW()-10,"##")&amp;"]","")</f>
        <v>[Account Management Module-41]</v>
      </c>
      <c r="B51" s="117" t="s">
        <v>301</v>
      </c>
      <c r="C51" s="117" t="s">
        <v>173</v>
      </c>
      <c r="D51" s="117" t="s">
        <v>303</v>
      </c>
      <c r="E51" s="117" t="s">
        <v>122</v>
      </c>
      <c r="F51" s="117"/>
      <c r="G51" s="117"/>
      <c r="H51" s="155"/>
      <c r="I51" s="158"/>
    </row>
    <row r="52" spans="1:257" ht="14.25" customHeight="1">
      <c r="A52" s="56" t="str">
        <f t="shared" si="9"/>
        <v>[Account Management Module-42]</v>
      </c>
      <c r="B52" s="117" t="s">
        <v>172</v>
      </c>
      <c r="C52" s="117" t="s">
        <v>174</v>
      </c>
      <c r="D52" s="117" t="s">
        <v>303</v>
      </c>
      <c r="E52" s="117" t="s">
        <v>122</v>
      </c>
      <c r="F52" s="117"/>
      <c r="G52" s="117"/>
      <c r="H52" s="155"/>
      <c r="I52" s="97"/>
    </row>
    <row r="53" spans="1:257" ht="14.25" customHeight="1">
      <c r="A53" s="117" t="str">
        <f t="shared" si="9"/>
        <v>[Account Management Module-43]</v>
      </c>
      <c r="B53" s="117" t="s">
        <v>175</v>
      </c>
      <c r="C53" s="117" t="s">
        <v>176</v>
      </c>
      <c r="D53" s="117" t="s">
        <v>304</v>
      </c>
      <c r="E53" s="117" t="s">
        <v>122</v>
      </c>
      <c r="F53" s="117"/>
      <c r="G53" s="117"/>
      <c r="H53" s="155"/>
      <c r="I53" s="97"/>
    </row>
    <row r="54" spans="1:257" s="8" customFormat="1" ht="14.25" customHeight="1">
      <c r="A54" s="117" t="str">
        <f t="shared" si="9"/>
        <v>[Account Management Module-44]</v>
      </c>
      <c r="B54" s="117" t="s">
        <v>129</v>
      </c>
      <c r="C54" s="56" t="s">
        <v>177</v>
      </c>
      <c r="D54" s="117" t="s">
        <v>171</v>
      </c>
      <c r="E54" s="117" t="s">
        <v>126</v>
      </c>
      <c r="F54" s="117"/>
      <c r="G54" s="117"/>
      <c r="H54" s="155"/>
      <c r="I54" s="97"/>
      <c r="J54" s="159"/>
    </row>
    <row r="55" spans="1:257" s="8" customFormat="1" ht="14.25" customHeight="1">
      <c r="A55" s="117" t="str">
        <f t="shared" si="9"/>
        <v>[Account Management Module-45]</v>
      </c>
      <c r="B55" s="117" t="s">
        <v>130</v>
      </c>
      <c r="C55" s="56" t="s">
        <v>188</v>
      </c>
      <c r="D55" s="160" t="s">
        <v>305</v>
      </c>
      <c r="E55" s="117" t="s">
        <v>126</v>
      </c>
      <c r="F55" s="117"/>
      <c r="G55" s="117"/>
      <c r="H55" s="155"/>
      <c r="I55" s="97"/>
      <c r="J55" s="159"/>
    </row>
    <row r="56" spans="1:257" s="8" customFormat="1" ht="14.25" customHeight="1">
      <c r="A56" s="117" t="str">
        <f t="shared" si="9"/>
        <v>[Account Management Module-46]</v>
      </c>
      <c r="B56" s="56" t="s">
        <v>131</v>
      </c>
      <c r="C56" s="56" t="s">
        <v>189</v>
      </c>
      <c r="D56" s="160" t="s">
        <v>305</v>
      </c>
      <c r="E56" s="117" t="s">
        <v>126</v>
      </c>
      <c r="F56" s="117"/>
      <c r="G56" s="117"/>
      <c r="H56" s="155"/>
      <c r="I56" s="97"/>
      <c r="J56" s="159"/>
    </row>
    <row r="57" spans="1:257" s="8" customFormat="1" ht="14.25" customHeight="1">
      <c r="A57" s="117" t="str">
        <f t="shared" ref="A57" si="10">IF(OR(B57&lt;&gt;"",D57&lt;&gt;""),"["&amp;TEXT($B$2,"##")&amp;"-"&amp;TEXT(ROW()-10,"##")&amp;"]","")</f>
        <v>[Account Management Module-47]</v>
      </c>
      <c r="B57" s="117" t="s">
        <v>187</v>
      </c>
      <c r="C57" s="56" t="s">
        <v>185</v>
      </c>
      <c r="D57" s="160" t="s">
        <v>306</v>
      </c>
      <c r="E57" s="117" t="s">
        <v>126</v>
      </c>
      <c r="F57" s="117"/>
      <c r="G57" s="117"/>
      <c r="H57" s="155"/>
      <c r="I57" s="97"/>
      <c r="J57" s="159"/>
    </row>
    <row r="58" spans="1:257" ht="14.25" customHeight="1">
      <c r="A58" s="52"/>
      <c r="B58" s="52" t="s">
        <v>124</v>
      </c>
      <c r="C58" s="53"/>
      <c r="D58" s="53"/>
      <c r="E58" s="53"/>
      <c r="F58" s="117"/>
      <c r="G58" s="117"/>
      <c r="H58" s="53"/>
      <c r="I58" s="53"/>
    </row>
    <row r="59" spans="1:257" ht="14.25" customHeight="1">
      <c r="A59" s="117" t="str">
        <f t="shared" si="0"/>
        <v>[Account Management Module-49]</v>
      </c>
      <c r="B59" s="117" t="s">
        <v>125</v>
      </c>
      <c r="C59" s="117" t="s">
        <v>158</v>
      </c>
      <c r="D59" s="117" t="s">
        <v>307</v>
      </c>
      <c r="E59" s="117" t="s">
        <v>126</v>
      </c>
      <c r="F59" s="117"/>
      <c r="G59" s="117"/>
      <c r="H59" s="155"/>
      <c r="I59" s="97"/>
    </row>
    <row r="60" spans="1:257" ht="14.25" customHeight="1">
      <c r="A60" s="117" t="str">
        <f t="shared" ref="A60:A67" si="11">IF(OR(B60&lt;&gt;"",D60&lt;&gt;""),"["&amp;TEXT($B$2,"##")&amp;"-"&amp;TEXT(ROW()-10,"##")&amp;"]","")</f>
        <v>[Account Management Module-50]</v>
      </c>
      <c r="B60" s="117" t="s">
        <v>127</v>
      </c>
      <c r="C60" s="117" t="s">
        <v>158</v>
      </c>
      <c r="D60" s="117" t="s">
        <v>307</v>
      </c>
      <c r="E60" s="117" t="s">
        <v>126</v>
      </c>
      <c r="F60" s="117"/>
      <c r="G60" s="117"/>
      <c r="H60" s="155"/>
      <c r="I60" s="97"/>
    </row>
    <row r="61" spans="1:257" ht="14.25" customHeight="1">
      <c r="A61" s="117" t="str">
        <f t="shared" si="11"/>
        <v>[Account Management Module-51]</v>
      </c>
      <c r="B61" s="117" t="s">
        <v>181</v>
      </c>
      <c r="C61" s="117" t="s">
        <v>183</v>
      </c>
      <c r="D61" s="117" t="s">
        <v>182</v>
      </c>
      <c r="E61" s="117" t="s">
        <v>126</v>
      </c>
      <c r="F61" s="117"/>
      <c r="G61" s="117"/>
      <c r="H61" s="155"/>
      <c r="I61" s="97"/>
    </row>
    <row r="62" spans="1:257" ht="14.25" customHeight="1">
      <c r="A62" s="117" t="str">
        <f t="shared" si="11"/>
        <v>[Account Management Module-52]</v>
      </c>
      <c r="B62" s="117" t="s">
        <v>310</v>
      </c>
      <c r="C62" s="117" t="s">
        <v>309</v>
      </c>
      <c r="D62" s="117" t="s">
        <v>311</v>
      </c>
      <c r="E62" s="117"/>
      <c r="F62" s="117"/>
      <c r="G62" s="117"/>
      <c r="H62" s="155"/>
      <c r="I62" s="97"/>
    </row>
    <row r="63" spans="1:257" ht="14.25" customHeight="1">
      <c r="A63" s="117" t="str">
        <f t="shared" si="11"/>
        <v>[Account Management Module-53]</v>
      </c>
      <c r="B63" s="117" t="s">
        <v>312</v>
      </c>
      <c r="C63" s="117" t="s">
        <v>313</v>
      </c>
      <c r="D63" s="117" t="s">
        <v>311</v>
      </c>
      <c r="E63" s="117" t="s">
        <v>126</v>
      </c>
      <c r="F63" s="117"/>
      <c r="G63" s="117"/>
      <c r="H63" s="155"/>
      <c r="I63" s="117"/>
    </row>
    <row r="64" spans="1:257" ht="14.25" customHeight="1">
      <c r="A64" s="117" t="str">
        <f t="shared" si="11"/>
        <v>[Account Management Module-54]</v>
      </c>
      <c r="B64" s="117" t="s">
        <v>190</v>
      </c>
      <c r="C64" s="117" t="s">
        <v>191</v>
      </c>
      <c r="D64" s="117" t="s">
        <v>192</v>
      </c>
      <c r="E64" s="117" t="s">
        <v>126</v>
      </c>
      <c r="F64" s="117"/>
      <c r="G64" s="117"/>
      <c r="H64" s="155"/>
      <c r="I64" s="117"/>
    </row>
    <row r="65" spans="1:10" ht="14.25" customHeight="1">
      <c r="A65" s="117" t="str">
        <f t="shared" si="11"/>
        <v>[Account Management Module-55]</v>
      </c>
      <c r="B65" s="117" t="s">
        <v>193</v>
      </c>
      <c r="C65" s="117" t="s">
        <v>195</v>
      </c>
      <c r="D65" s="117" t="s">
        <v>314</v>
      </c>
      <c r="E65" s="117" t="s">
        <v>126</v>
      </c>
      <c r="F65" s="117"/>
      <c r="G65" s="117"/>
      <c r="H65" s="155"/>
      <c r="I65" s="117"/>
    </row>
    <row r="66" spans="1:10" ht="14.25" customHeight="1">
      <c r="A66" s="117" t="str">
        <f t="shared" si="11"/>
        <v>[Account Management Module-56]</v>
      </c>
      <c r="B66" s="117" t="s">
        <v>194</v>
      </c>
      <c r="C66" s="117" t="s">
        <v>196</v>
      </c>
      <c r="D66" s="117" t="s">
        <v>315</v>
      </c>
      <c r="E66" s="117" t="s">
        <v>126</v>
      </c>
      <c r="F66" s="117"/>
      <c r="G66" s="117"/>
      <c r="H66" s="155"/>
      <c r="I66" s="117"/>
    </row>
    <row r="67" spans="1:10" ht="14.25" customHeight="1">
      <c r="A67" s="117" t="str">
        <f t="shared" si="11"/>
        <v>[Account Management Module-57]</v>
      </c>
      <c r="B67" s="117" t="s">
        <v>198</v>
      </c>
      <c r="C67" s="117" t="s">
        <v>197</v>
      </c>
      <c r="D67" s="117" t="s">
        <v>184</v>
      </c>
      <c r="E67" s="117" t="s">
        <v>126</v>
      </c>
      <c r="F67" s="117"/>
      <c r="G67" s="117"/>
      <c r="H67" s="155"/>
      <c r="I67" s="117"/>
    </row>
    <row r="68" spans="1:10" ht="14.25" customHeight="1">
      <c r="A68" s="117" t="str">
        <f t="shared" si="0"/>
        <v>[Account Management Module-58]</v>
      </c>
      <c r="B68" s="117" t="s">
        <v>187</v>
      </c>
      <c r="C68" s="56" t="s">
        <v>185</v>
      </c>
      <c r="D68" s="160" t="s">
        <v>186</v>
      </c>
      <c r="E68" s="117" t="s">
        <v>126</v>
      </c>
      <c r="F68" s="117"/>
      <c r="G68" s="117"/>
      <c r="H68" s="155"/>
      <c r="I68" s="97"/>
    </row>
    <row r="69" spans="1:10" ht="14.25" customHeight="1">
      <c r="A69" s="52"/>
      <c r="B69" s="52" t="s">
        <v>132</v>
      </c>
      <c r="C69" s="53"/>
      <c r="D69" s="53"/>
      <c r="E69" s="53"/>
      <c r="F69" s="117"/>
      <c r="G69" s="117"/>
      <c r="H69" s="155"/>
      <c r="I69" s="97"/>
    </row>
    <row r="70" spans="1:10" ht="14.25" customHeight="1">
      <c r="A70" s="117" t="str">
        <f t="shared" si="0"/>
        <v>[Account Management Module-60]</v>
      </c>
      <c r="B70" s="117" t="s">
        <v>133</v>
      </c>
      <c r="C70" s="117" t="s">
        <v>200</v>
      </c>
      <c r="D70" s="117" t="s">
        <v>317</v>
      </c>
      <c r="E70" s="117" t="s">
        <v>134</v>
      </c>
      <c r="F70" s="117"/>
      <c r="G70" s="117"/>
      <c r="H70" s="155"/>
      <c r="I70" s="97"/>
    </row>
    <row r="71" spans="1:10" ht="14.25" customHeight="1">
      <c r="A71" s="117" t="str">
        <f>IF(OR(B71&lt;&gt;"",D71&lt;&gt;""),"["&amp;TEXT($B$2,"##")&amp;"-"&amp;TEXT(ROW()-10,"##")&amp;"]","")</f>
        <v>[Account Management Module-61]</v>
      </c>
      <c r="B71" s="117" t="s">
        <v>135</v>
      </c>
      <c r="C71" s="117" t="s">
        <v>200</v>
      </c>
      <c r="D71" s="117" t="s">
        <v>317</v>
      </c>
      <c r="E71" s="117" t="s">
        <v>134</v>
      </c>
      <c r="F71" s="117"/>
      <c r="G71" s="117"/>
      <c r="H71" s="155"/>
      <c r="I71" s="97"/>
      <c r="J71" s="96"/>
    </row>
    <row r="72" spans="1:10" ht="14.25" customHeight="1">
      <c r="A72" s="117" t="str">
        <f t="shared" si="0"/>
        <v>[Account Management Module-62]</v>
      </c>
      <c r="B72" s="117" t="s">
        <v>199</v>
      </c>
      <c r="C72" s="117" t="s">
        <v>201</v>
      </c>
      <c r="D72" s="117" t="s">
        <v>316</v>
      </c>
      <c r="E72" s="117" t="s">
        <v>136</v>
      </c>
      <c r="F72" s="117"/>
      <c r="G72" s="117"/>
      <c r="H72" s="155"/>
      <c r="I72" s="97"/>
      <c r="J72" s="96"/>
    </row>
    <row r="73" spans="1:10" ht="14.25" customHeight="1">
      <c r="A73" s="117" t="str">
        <f>IF(OR(B73&lt;&gt;"",D73&lt;&gt;""),"["&amp;TEXT($B$2,"##")&amp;"-"&amp;TEXT(ROW()-10,"##")&amp;"]","")</f>
        <v>[Account Management Module-63]</v>
      </c>
      <c r="B73" s="161" t="s">
        <v>320</v>
      </c>
      <c r="C73" s="117" t="s">
        <v>202</v>
      </c>
      <c r="D73" s="160" t="s">
        <v>321</v>
      </c>
      <c r="E73" s="117" t="s">
        <v>136</v>
      </c>
      <c r="F73" s="117"/>
      <c r="G73" s="117"/>
      <c r="H73" s="155"/>
      <c r="I73" s="97"/>
      <c r="J73" s="96"/>
    </row>
    <row r="74" spans="1:10" ht="14.25" customHeight="1">
      <c r="A74" s="117" t="str">
        <f>IF(OR(B74&lt;&gt;"",D74&lt;&gt;""),"["&amp;TEXT($B$2,"##")&amp;"-"&amp;TEXT(ROW()-10,"##")&amp;"]","")</f>
        <v>[Account Management Module-64]</v>
      </c>
      <c r="B74" s="161" t="s">
        <v>323</v>
      </c>
      <c r="C74" s="117" t="s">
        <v>203</v>
      </c>
      <c r="D74" s="160" t="s">
        <v>322</v>
      </c>
      <c r="E74" s="117" t="s">
        <v>136</v>
      </c>
      <c r="F74" s="117"/>
      <c r="G74" s="117"/>
      <c r="H74" s="155"/>
      <c r="I74" s="97"/>
      <c r="J74" s="96"/>
    </row>
    <row r="75" spans="1:10" ht="14.25" customHeight="1">
      <c r="A75" s="117" t="str">
        <f>IF(OR(B75&lt;&gt;"",D75&lt;&gt;""),"["&amp;TEXT($B$2,"##")&amp;"-"&amp;TEXT(ROW()-10,"##")&amp;"]","")</f>
        <v>[Account Management Module-65]</v>
      </c>
      <c r="B75" s="161" t="s">
        <v>319</v>
      </c>
      <c r="C75" s="117" t="s">
        <v>204</v>
      </c>
      <c r="D75" s="160" t="s">
        <v>318</v>
      </c>
      <c r="E75" s="117" t="s">
        <v>136</v>
      </c>
      <c r="F75" s="117"/>
      <c r="G75" s="117"/>
      <c r="H75" s="155"/>
      <c r="I75" s="97"/>
    </row>
    <row r="76" spans="1:10" ht="14.25" customHeight="1">
      <c r="A76" s="117" t="str">
        <f>IF(OR(B76&lt;&gt;"",D76&lt;&gt;""),"["&amp;TEXT($B$2,"##")&amp;"-"&amp;TEXT(ROW()-10,"##")&amp;"]","")</f>
        <v>[Account Management Module-66]</v>
      </c>
      <c r="B76" s="117" t="s">
        <v>137</v>
      </c>
      <c r="C76" s="117" t="s">
        <v>206</v>
      </c>
      <c r="D76" s="117" t="s">
        <v>325</v>
      </c>
      <c r="E76" s="117" t="s">
        <v>136</v>
      </c>
      <c r="F76" s="117"/>
      <c r="G76" s="117"/>
      <c r="H76" s="155"/>
      <c r="I76" s="97"/>
    </row>
    <row r="77" spans="1:10" ht="14.25" customHeight="1">
      <c r="A77" s="117" t="str">
        <f t="shared" ref="A77" si="12">IF(OR(B77&lt;&gt;"",D77&lt;&gt;""),"["&amp;TEXT($B$2,"##")&amp;"-"&amp;TEXT(ROW()-10,"##")&amp;"]","")</f>
        <v>[Account Management Module-67]</v>
      </c>
      <c r="B77" s="117" t="s">
        <v>138</v>
      </c>
      <c r="C77" s="117" t="s">
        <v>205</v>
      </c>
      <c r="D77" s="117" t="s">
        <v>324</v>
      </c>
      <c r="E77" s="117" t="s">
        <v>136</v>
      </c>
      <c r="F77" s="117"/>
      <c r="G77" s="117"/>
      <c r="H77" s="155"/>
      <c r="I77" s="97"/>
    </row>
  </sheetData>
  <mergeCells count="5">
    <mergeCell ref="B2:G2"/>
    <mergeCell ref="B3:G3"/>
    <mergeCell ref="B4:G4"/>
    <mergeCell ref="E5:G5"/>
    <mergeCell ref="E6:G6"/>
  </mergeCells>
  <dataValidations count="1">
    <dataValidation type="list" allowBlank="1" showErrorMessage="1" sqref="F10:G77">
      <formula1>$K$2:$K$6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7"/>
  <sheetViews>
    <sheetView zoomScale="85" zoomScaleNormal="85" workbookViewId="0">
      <selection activeCell="B21" sqref="B21"/>
    </sheetView>
  </sheetViews>
  <sheetFormatPr defaultRowHeight="12.75"/>
  <cols>
    <col min="1" max="1" width="21" style="96" customWidth="1"/>
    <col min="2" max="2" width="34.25" style="96" customWidth="1"/>
    <col min="3" max="3" width="34.375" style="96" customWidth="1"/>
    <col min="4" max="4" width="42.25" style="96" customWidth="1"/>
    <col min="5" max="5" width="16.5" style="96" customWidth="1"/>
    <col min="6" max="7" width="11.25" style="96" customWidth="1"/>
    <col min="8" max="8" width="9" style="99"/>
    <col min="9" max="9" width="16.2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03" t="s">
        <v>330</v>
      </c>
      <c r="C2" s="203"/>
      <c r="D2" s="203"/>
      <c r="E2" s="203"/>
      <c r="F2" s="203"/>
      <c r="G2" s="203"/>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03" t="s">
        <v>74</v>
      </c>
      <c r="C3" s="203"/>
      <c r="D3" s="203"/>
      <c r="E3" s="203"/>
      <c r="F3" s="203"/>
      <c r="G3" s="203"/>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04" t="s">
        <v>70</v>
      </c>
      <c r="C4" s="204"/>
      <c r="D4" s="204"/>
      <c r="E4" s="204"/>
      <c r="F4" s="204"/>
      <c r="G4" s="204"/>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05" t="s">
        <v>28</v>
      </c>
      <c r="F5" s="205"/>
      <c r="G5" s="205"/>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COUNTIF(F10:G150,"Pass")</f>
        <v>0</v>
      </c>
      <c r="B6" s="92">
        <f>COUNTIF(F10:G150,"Fail")</f>
        <v>0</v>
      </c>
      <c r="C6" s="92">
        <f>E6-D6-B6-A6</f>
        <v>214</v>
      </c>
      <c r="D6" s="93">
        <f>COUNTIF(F10:G150,"N/A")</f>
        <v>0</v>
      </c>
      <c r="E6" s="206">
        <f>COUNTA(A10:A150)*2</f>
        <v>214</v>
      </c>
      <c r="F6" s="206"/>
      <c r="G6" s="206"/>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39.7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331</v>
      </c>
      <c r="C9" s="53"/>
      <c r="D9" s="53"/>
      <c r="E9" s="53"/>
      <c r="F9" s="53"/>
      <c r="G9" s="53"/>
      <c r="H9" s="53"/>
      <c r="I9" s="54"/>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[Create Edit Project-]</v>
      </c>
      <c r="B10" s="104" t="s">
        <v>333</v>
      </c>
      <c r="C10" s="117" t="s">
        <v>350</v>
      </c>
      <c r="D10" s="102" t="s">
        <v>334</v>
      </c>
      <c r="E10" s="107"/>
      <c r="F10" s="102"/>
      <c r="G10" s="102"/>
      <c r="H10" s="108"/>
      <c r="I10" s="109"/>
      <c r="J10" s="95"/>
    </row>
    <row r="11" spans="1:257" ht="14.25" customHeight="1">
      <c r="A11" s="177" t="str">
        <f t="shared" ref="A11:A21" si="0">IF(OR(B11&lt;&gt;"",D11&lt;E10&gt;""),"["&amp;TEXT($B$2,"##")&amp;"-"&amp;TEXT(ROW()-10,"##")&amp;"]","")</f>
        <v>[Create Edit Project-1]</v>
      </c>
      <c r="B11" s="178" t="s">
        <v>335</v>
      </c>
      <c r="C11" s="181" t="s">
        <v>350</v>
      </c>
      <c r="D11" s="104" t="s">
        <v>334</v>
      </c>
      <c r="E11" s="110"/>
      <c r="F11" s="102"/>
      <c r="G11" s="104"/>
      <c r="H11" s="111"/>
      <c r="I11" s="112"/>
      <c r="J11" s="95"/>
    </row>
    <row r="12" spans="1:257" ht="14.25" customHeight="1">
      <c r="A12" s="103" t="str">
        <f t="shared" si="0"/>
        <v>[Create Edit Project-2]</v>
      </c>
      <c r="B12" s="104" t="s">
        <v>336</v>
      </c>
      <c r="C12" s="182" t="s">
        <v>351</v>
      </c>
      <c r="D12" s="104" t="s">
        <v>337</v>
      </c>
      <c r="E12" s="110"/>
      <c r="F12" s="102"/>
      <c r="G12" s="104"/>
      <c r="H12" s="111"/>
      <c r="I12" s="112"/>
      <c r="J12" s="95"/>
    </row>
    <row r="13" spans="1:257" ht="14.25" customHeight="1">
      <c r="A13" s="103" t="str">
        <f t="shared" si="0"/>
        <v>[Create Edit Project-3]</v>
      </c>
      <c r="B13" s="117" t="s">
        <v>388</v>
      </c>
      <c r="C13" s="182" t="s">
        <v>347</v>
      </c>
      <c r="D13" s="104" t="s">
        <v>358</v>
      </c>
      <c r="E13" s="110"/>
      <c r="F13" s="102"/>
      <c r="G13" s="104"/>
      <c r="H13" s="111"/>
      <c r="I13" s="112"/>
      <c r="J13" s="95"/>
    </row>
    <row r="14" spans="1:257" ht="14.25" customHeight="1">
      <c r="A14" s="103" t="str">
        <f t="shared" ref="A14:A15" si="1">IF(OR(B14&lt;&gt;"",D14&lt;E13&gt;""),"["&amp;TEXT($B$2,"##")&amp;"-"&amp;TEXT(ROW()-10,"##")&amp;"]","")</f>
        <v>[Create Edit Project-4]</v>
      </c>
      <c r="B14" s="117" t="s">
        <v>387</v>
      </c>
      <c r="C14" s="182" t="s">
        <v>347</v>
      </c>
      <c r="D14" s="104" t="s">
        <v>358</v>
      </c>
      <c r="E14" s="110"/>
      <c r="F14" s="102"/>
      <c r="G14" s="104"/>
      <c r="H14" s="111"/>
      <c r="I14" s="112"/>
      <c r="J14" s="95"/>
    </row>
    <row r="15" spans="1:257" ht="14.25" customHeight="1">
      <c r="A15" s="103" t="str">
        <f t="shared" si="1"/>
        <v>[Create Edit Project-5]</v>
      </c>
      <c r="B15" s="117" t="s">
        <v>379</v>
      </c>
      <c r="C15" s="182" t="s">
        <v>348</v>
      </c>
      <c r="D15" s="104" t="s">
        <v>542</v>
      </c>
      <c r="E15" s="110"/>
      <c r="F15" s="102"/>
      <c r="G15" s="104"/>
      <c r="H15" s="111"/>
      <c r="I15" s="112"/>
      <c r="J15" s="95"/>
    </row>
    <row r="16" spans="1:257" ht="14.25" customHeight="1">
      <c r="A16" s="103" t="str">
        <f t="shared" si="0"/>
        <v>[Create Edit Project-6]</v>
      </c>
      <c r="B16" s="117" t="s">
        <v>380</v>
      </c>
      <c r="C16" s="182" t="s">
        <v>349</v>
      </c>
      <c r="D16" s="104" t="s">
        <v>346</v>
      </c>
      <c r="E16" s="110"/>
      <c r="F16" s="102"/>
      <c r="G16" s="104"/>
      <c r="H16" s="111"/>
      <c r="I16" s="112"/>
      <c r="J16" s="95"/>
    </row>
    <row r="17" spans="1:10" ht="14.25" customHeight="1">
      <c r="A17" s="103" t="str">
        <f t="shared" si="0"/>
        <v>[Create Edit Project-7]</v>
      </c>
      <c r="B17" s="117" t="s">
        <v>381</v>
      </c>
      <c r="C17" s="182" t="s">
        <v>352</v>
      </c>
      <c r="D17" s="104" t="s">
        <v>543</v>
      </c>
      <c r="E17" s="110"/>
      <c r="F17" s="102"/>
      <c r="G17" s="104"/>
      <c r="H17" s="111"/>
      <c r="I17" s="112"/>
      <c r="J17" s="95"/>
    </row>
    <row r="18" spans="1:10" ht="14.25" customHeight="1">
      <c r="A18" s="103" t="str">
        <f t="shared" si="0"/>
        <v>[Create Edit Project-8]</v>
      </c>
      <c r="B18" s="117" t="s">
        <v>341</v>
      </c>
      <c r="C18" s="182" t="s">
        <v>353</v>
      </c>
      <c r="D18" s="104" t="s">
        <v>357</v>
      </c>
      <c r="E18" s="110"/>
      <c r="F18" s="102"/>
      <c r="G18" s="104"/>
      <c r="H18" s="111"/>
      <c r="I18" s="112"/>
      <c r="J18" s="95"/>
    </row>
    <row r="19" spans="1:10" ht="14.25" customHeight="1">
      <c r="A19" s="103" t="str">
        <f t="shared" si="0"/>
        <v>[Create Edit Project-9]</v>
      </c>
      <c r="B19" s="117" t="s">
        <v>344</v>
      </c>
      <c r="C19" s="182" t="s">
        <v>354</v>
      </c>
      <c r="D19" s="104" t="s">
        <v>356</v>
      </c>
      <c r="E19" s="110"/>
      <c r="F19" s="102"/>
      <c r="G19" s="104"/>
      <c r="H19" s="111"/>
      <c r="I19" s="112"/>
      <c r="J19" s="95"/>
    </row>
    <row r="20" spans="1:10" ht="14.25" customHeight="1">
      <c r="A20" s="103" t="str">
        <f t="shared" si="0"/>
        <v>[Create Edit Project-10]</v>
      </c>
      <c r="B20" s="117" t="s">
        <v>345</v>
      </c>
      <c r="C20" s="182" t="s">
        <v>355</v>
      </c>
      <c r="D20" s="104" t="s">
        <v>544</v>
      </c>
      <c r="E20" s="110"/>
      <c r="F20" s="102"/>
      <c r="G20" s="104"/>
      <c r="H20" s="111"/>
      <c r="I20" s="112"/>
      <c r="J20" s="95"/>
    </row>
    <row r="21" spans="1:10" ht="14.25" customHeight="1">
      <c r="A21" s="103" t="str">
        <f t="shared" si="0"/>
        <v>[Create Edit Project-11]</v>
      </c>
      <c r="B21" s="117" t="s">
        <v>359</v>
      </c>
      <c r="C21" s="182" t="s">
        <v>376</v>
      </c>
      <c r="D21" s="183" t="s">
        <v>361</v>
      </c>
      <c r="E21" s="110"/>
      <c r="F21" s="102"/>
      <c r="G21" s="104"/>
      <c r="H21" s="111"/>
      <c r="I21" s="112"/>
      <c r="J21" s="95"/>
    </row>
    <row r="22" spans="1:10" ht="14.25" customHeight="1">
      <c r="A22" s="179"/>
      <c r="B22" s="179" t="s">
        <v>332</v>
      </c>
      <c r="C22" s="180"/>
      <c r="D22" s="184"/>
      <c r="E22" s="184"/>
      <c r="F22" s="184"/>
      <c r="G22" s="184"/>
      <c r="H22" s="184"/>
      <c r="I22" s="184"/>
    </row>
    <row r="23" spans="1:10" ht="14.25" customHeight="1">
      <c r="A23" s="56" t="str">
        <f>IF(OR(B23&lt;&gt;"",D23&lt;F22&gt;""),"["&amp;TEXT($B$2,"##")&amp;"-"&amp;TEXT(ROW()-10,"##")&amp;"]","")</f>
        <v>[Create Edit Project-13]</v>
      </c>
      <c r="B23" s="104" t="s">
        <v>363</v>
      </c>
      <c r="C23" s="182" t="s">
        <v>376</v>
      </c>
      <c r="D23" s="104" t="s">
        <v>362</v>
      </c>
      <c r="E23" s="110"/>
      <c r="F23" s="102"/>
      <c r="G23" s="104"/>
      <c r="H23" s="186"/>
      <c r="I23" s="185"/>
    </row>
    <row r="24" spans="1:10" ht="14.25" customHeight="1">
      <c r="A24" s="177" t="str">
        <f t="shared" ref="A24" si="2">IF(OR(B24&lt;&gt;"",D24&lt;E23&gt;""),"["&amp;TEXT($B$2,"##")&amp;"-"&amp;TEXT(ROW()-10,"##")&amp;"]","")</f>
        <v>[Create Edit Project-14]</v>
      </c>
      <c r="B24" s="104" t="s">
        <v>364</v>
      </c>
      <c r="C24" s="182" t="s">
        <v>360</v>
      </c>
      <c r="D24" s="104" t="s">
        <v>362</v>
      </c>
      <c r="E24" s="185"/>
      <c r="F24" s="102"/>
      <c r="G24" s="104"/>
      <c r="H24" s="186"/>
      <c r="I24" s="185"/>
    </row>
    <row r="25" spans="1:10" ht="14.25" customHeight="1">
      <c r="A25" s="56" t="str">
        <f>IF(OR(B25&lt;&gt;"",D25&lt;F22&gt;""),"["&amp;TEXT($B$2,"##")&amp;"-"&amp;TEXT(ROW()-10,"##")&amp;"]","")</f>
        <v>[Create Edit Project-15]</v>
      </c>
      <c r="B25" s="104" t="s">
        <v>371</v>
      </c>
      <c r="C25" s="182" t="s">
        <v>373</v>
      </c>
      <c r="D25" s="104" t="s">
        <v>369</v>
      </c>
      <c r="E25" s="185"/>
      <c r="F25" s="102"/>
      <c r="G25" s="104"/>
      <c r="H25" s="186"/>
      <c r="I25" s="185"/>
    </row>
    <row r="26" spans="1:10" ht="14.25" customHeight="1">
      <c r="A26" s="56" t="str">
        <f>IF(OR(B26&lt;&gt;"",D26&lt;E23&gt;""),"["&amp;TEXT($B$2,"##")&amp;"-"&amp;TEXT(ROW()-10,"##")&amp;"]","")</f>
        <v>[Create Edit Project-16]</v>
      </c>
      <c r="B26" s="104" t="s">
        <v>372</v>
      </c>
      <c r="C26" s="182" t="s">
        <v>374</v>
      </c>
      <c r="D26" s="104" t="s">
        <v>369</v>
      </c>
      <c r="E26" s="185"/>
      <c r="F26" s="102"/>
      <c r="G26" s="104"/>
      <c r="H26" s="186"/>
      <c r="I26" s="185"/>
    </row>
    <row r="27" spans="1:10" ht="14.25" customHeight="1">
      <c r="A27" s="56" t="str">
        <f>IF(OR(B27&lt;&gt;"",D27&lt;E24&gt;""),"["&amp;TEXT($B$2,"##")&amp;"-"&amp;TEXT(ROW()-10,"##")&amp;"]","")</f>
        <v>[Create Edit Project-17]</v>
      </c>
      <c r="B27" s="104" t="s">
        <v>365</v>
      </c>
      <c r="C27" s="182" t="s">
        <v>368</v>
      </c>
      <c r="D27" s="104" t="s">
        <v>370</v>
      </c>
      <c r="E27" s="185"/>
      <c r="F27" s="102"/>
      <c r="G27" s="104"/>
      <c r="H27" s="186"/>
      <c r="I27" s="185"/>
    </row>
    <row r="28" spans="1:10" ht="14.25" customHeight="1">
      <c r="A28" s="177" t="str">
        <f t="shared" ref="A28:A45" si="3">IF(OR(B28&lt;&gt;"",D28&lt;E27&gt;""),"["&amp;TEXT($B$2,"##")&amp;"-"&amp;TEXT(ROW()-10,"##")&amp;"]","")</f>
        <v>[Create Edit Project-18]</v>
      </c>
      <c r="B28" s="104" t="s">
        <v>367</v>
      </c>
      <c r="C28" s="182" t="s">
        <v>366</v>
      </c>
      <c r="D28" s="104" t="s">
        <v>370</v>
      </c>
      <c r="E28" s="185"/>
      <c r="F28" s="102"/>
      <c r="G28" s="104"/>
      <c r="H28" s="186"/>
      <c r="I28" s="185"/>
    </row>
    <row r="29" spans="1:10" ht="14.25" customHeight="1">
      <c r="A29" s="177" t="str">
        <f t="shared" si="3"/>
        <v>[Create Edit Project-19]</v>
      </c>
      <c r="B29" s="104" t="s">
        <v>375</v>
      </c>
      <c r="C29" s="182" t="s">
        <v>377</v>
      </c>
      <c r="D29" s="104" t="s">
        <v>378</v>
      </c>
      <c r="E29" s="185"/>
      <c r="F29" s="102"/>
      <c r="G29" s="104"/>
      <c r="H29" s="186"/>
      <c r="I29" s="185"/>
    </row>
    <row r="30" spans="1:10" ht="14.25" customHeight="1">
      <c r="A30" s="177" t="str">
        <f t="shared" si="3"/>
        <v>[Create Edit Project-20]</v>
      </c>
      <c r="B30" s="104" t="s">
        <v>375</v>
      </c>
      <c r="C30" s="182" t="s">
        <v>377</v>
      </c>
      <c r="D30" s="104" t="s">
        <v>378</v>
      </c>
      <c r="E30" s="185"/>
      <c r="F30" s="102"/>
      <c r="G30" s="104"/>
      <c r="H30" s="186"/>
      <c r="I30" s="185"/>
    </row>
    <row r="31" spans="1:10" ht="14.25" customHeight="1">
      <c r="A31" s="103" t="str">
        <f t="shared" si="3"/>
        <v>[Create Edit Project-21]</v>
      </c>
      <c r="B31" s="117" t="s">
        <v>382</v>
      </c>
      <c r="C31" s="182" t="s">
        <v>383</v>
      </c>
      <c r="D31" s="104" t="s">
        <v>395</v>
      </c>
      <c r="E31" s="185"/>
      <c r="F31" s="102"/>
      <c r="G31" s="104"/>
      <c r="H31" s="186"/>
      <c r="I31" s="185"/>
    </row>
    <row r="32" spans="1:10" ht="14.25" customHeight="1">
      <c r="A32" s="103" t="str">
        <f t="shared" si="3"/>
        <v>[Create Edit Project-22]</v>
      </c>
      <c r="B32" s="117" t="s">
        <v>386</v>
      </c>
      <c r="C32" s="182" t="s">
        <v>383</v>
      </c>
      <c r="D32" s="104" t="s">
        <v>395</v>
      </c>
      <c r="E32" s="185"/>
      <c r="F32" s="102"/>
      <c r="G32" s="104"/>
      <c r="H32" s="186"/>
      <c r="I32" s="185"/>
    </row>
    <row r="33" spans="1:9" ht="14.25" customHeight="1">
      <c r="A33" s="177" t="str">
        <f t="shared" si="3"/>
        <v>[Create Edit Project-23]</v>
      </c>
      <c r="B33" s="117" t="s">
        <v>389</v>
      </c>
      <c r="C33" s="182" t="s">
        <v>390</v>
      </c>
      <c r="D33" s="104" t="s">
        <v>394</v>
      </c>
      <c r="E33" s="185"/>
      <c r="F33" s="102"/>
      <c r="G33" s="104"/>
      <c r="H33" s="186"/>
      <c r="I33" s="185"/>
    </row>
    <row r="34" spans="1:9" ht="14.25" customHeight="1">
      <c r="A34" s="177" t="str">
        <f t="shared" si="3"/>
        <v>[Create Edit Project-24]</v>
      </c>
      <c r="B34" s="102" t="s">
        <v>392</v>
      </c>
      <c r="C34" s="176" t="s">
        <v>393</v>
      </c>
      <c r="D34" s="104" t="s">
        <v>396</v>
      </c>
      <c r="E34" s="185"/>
      <c r="F34" s="102"/>
      <c r="G34" s="104"/>
      <c r="H34" s="186"/>
      <c r="I34" s="185"/>
    </row>
    <row r="35" spans="1:9" ht="14.25" customHeight="1">
      <c r="A35" s="177" t="str">
        <f t="shared" si="3"/>
        <v>[Create Edit Project-25]</v>
      </c>
      <c r="B35" s="104" t="s">
        <v>398</v>
      </c>
      <c r="C35" s="176" t="s">
        <v>391</v>
      </c>
      <c r="D35" s="104" t="s">
        <v>409</v>
      </c>
      <c r="E35" s="185"/>
      <c r="F35" s="102"/>
      <c r="G35" s="104"/>
      <c r="H35" s="186"/>
      <c r="I35" s="185"/>
    </row>
    <row r="36" spans="1:9" ht="14.25" customHeight="1">
      <c r="A36" s="177" t="str">
        <f t="shared" si="3"/>
        <v>[Create Edit Project-26]</v>
      </c>
      <c r="B36" s="104" t="s">
        <v>399</v>
      </c>
      <c r="C36" s="176" t="s">
        <v>404</v>
      </c>
      <c r="D36" s="104" t="s">
        <v>410</v>
      </c>
      <c r="E36" s="185"/>
      <c r="F36" s="102"/>
      <c r="G36" s="104"/>
      <c r="H36" s="186"/>
      <c r="I36" s="185"/>
    </row>
    <row r="37" spans="1:9" ht="14.25" customHeight="1">
      <c r="A37" s="177" t="str">
        <f t="shared" si="3"/>
        <v>[Create Edit Project-27]</v>
      </c>
      <c r="B37" s="104" t="s">
        <v>400</v>
      </c>
      <c r="C37" s="176" t="s">
        <v>405</v>
      </c>
      <c r="D37" s="104" t="s">
        <v>411</v>
      </c>
      <c r="E37" s="185"/>
      <c r="F37" s="102"/>
      <c r="G37" s="104"/>
      <c r="H37" s="186"/>
      <c r="I37" s="185"/>
    </row>
    <row r="38" spans="1:9" ht="14.25" customHeight="1">
      <c r="A38" s="177" t="str">
        <f t="shared" si="3"/>
        <v>[Create Edit Project-28]</v>
      </c>
      <c r="B38" s="104" t="s">
        <v>401</v>
      </c>
      <c r="C38" s="176" t="s">
        <v>406</v>
      </c>
      <c r="D38" s="104" t="s">
        <v>413</v>
      </c>
      <c r="E38" s="185"/>
      <c r="F38" s="102"/>
      <c r="G38" s="104"/>
      <c r="H38" s="186"/>
      <c r="I38" s="185"/>
    </row>
    <row r="39" spans="1:9" ht="14.25" customHeight="1">
      <c r="A39" s="177" t="str">
        <f t="shared" si="3"/>
        <v>[Create Edit Project-29]</v>
      </c>
      <c r="B39" s="104" t="s">
        <v>403</v>
      </c>
      <c r="C39" s="176" t="s">
        <v>407</v>
      </c>
      <c r="D39" s="104" t="s">
        <v>412</v>
      </c>
      <c r="E39" s="185"/>
      <c r="F39" s="102"/>
      <c r="G39" s="104"/>
      <c r="H39" s="186"/>
      <c r="I39" s="185"/>
    </row>
    <row r="40" spans="1:9" ht="14.25" customHeight="1">
      <c r="A40" s="177" t="str">
        <f t="shared" si="3"/>
        <v>[Create Edit Project-30]</v>
      </c>
      <c r="B40" s="104" t="s">
        <v>402</v>
      </c>
      <c r="C40" s="176" t="s">
        <v>408</v>
      </c>
      <c r="D40" s="104" t="s">
        <v>414</v>
      </c>
      <c r="E40" s="185"/>
      <c r="F40" s="102"/>
      <c r="G40" s="104"/>
      <c r="H40" s="186"/>
      <c r="I40" s="185"/>
    </row>
    <row r="41" spans="1:9" ht="14.25" customHeight="1">
      <c r="A41" s="177" t="str">
        <f t="shared" si="3"/>
        <v>[Create Edit Project-31]</v>
      </c>
      <c r="B41" s="117" t="s">
        <v>397</v>
      </c>
      <c r="C41" s="176" t="s">
        <v>415</v>
      </c>
      <c r="D41" s="104" t="s">
        <v>416</v>
      </c>
      <c r="E41" s="185"/>
      <c r="F41" s="102"/>
      <c r="G41" s="104"/>
      <c r="H41" s="186"/>
      <c r="I41" s="185"/>
    </row>
    <row r="42" spans="1:9" ht="14.25" customHeight="1">
      <c r="A42" s="177" t="str">
        <f t="shared" si="3"/>
        <v>[Create Edit Project-32]</v>
      </c>
      <c r="B42" s="117" t="s">
        <v>417</v>
      </c>
      <c r="C42" s="176" t="s">
        <v>418</v>
      </c>
      <c r="D42" s="104" t="s">
        <v>419</v>
      </c>
      <c r="E42" s="185"/>
      <c r="F42" s="102"/>
      <c r="G42" s="104"/>
      <c r="H42" s="186"/>
      <c r="I42" s="185"/>
    </row>
    <row r="43" spans="1:9" ht="14.25" customHeight="1">
      <c r="A43" s="177" t="str">
        <f t="shared" si="3"/>
        <v>[Create Edit Project-33]</v>
      </c>
      <c r="B43" s="117" t="s">
        <v>422</v>
      </c>
      <c r="C43" s="176" t="s">
        <v>420</v>
      </c>
      <c r="D43" s="104" t="s">
        <v>545</v>
      </c>
      <c r="E43" s="185"/>
      <c r="F43" s="102"/>
      <c r="G43" s="104"/>
      <c r="H43" s="186"/>
      <c r="I43" s="185"/>
    </row>
    <row r="44" spans="1:9" ht="14.25" customHeight="1">
      <c r="A44" s="177" t="str">
        <f t="shared" si="3"/>
        <v>[Create Edit Project-34]</v>
      </c>
      <c r="B44" s="117" t="s">
        <v>421</v>
      </c>
      <c r="C44" s="182" t="s">
        <v>423</v>
      </c>
      <c r="D44" s="104" t="s">
        <v>424</v>
      </c>
      <c r="E44" s="185"/>
      <c r="F44" s="102"/>
      <c r="G44" s="104"/>
      <c r="H44" s="186"/>
      <c r="I44" s="185"/>
    </row>
    <row r="45" spans="1:9" ht="14.25" customHeight="1">
      <c r="A45" s="103" t="str">
        <f t="shared" si="3"/>
        <v>[Create Edit Project-35]</v>
      </c>
      <c r="B45" s="102" t="s">
        <v>425</v>
      </c>
      <c r="C45" s="181" t="s">
        <v>426</v>
      </c>
      <c r="D45" s="178" t="s">
        <v>546</v>
      </c>
      <c r="E45" s="185"/>
      <c r="F45" s="102"/>
      <c r="G45" s="104"/>
      <c r="H45" s="186"/>
      <c r="I45" s="185"/>
    </row>
    <row r="46" spans="1:9" ht="14.25" customHeight="1">
      <c r="A46" s="177" t="str">
        <f t="shared" ref="A46:A65" si="4">IF(OR(B46&lt;&gt;"",D46&lt;E45&gt;""),"["&amp;TEXT($B$2,"##")&amp;"-"&amp;TEXT(ROW()-10,"##")&amp;"]","")</f>
        <v>[Create Edit Project-36]</v>
      </c>
      <c r="B46" s="117" t="s">
        <v>427</v>
      </c>
      <c r="C46" s="176" t="s">
        <v>431</v>
      </c>
      <c r="D46" s="104" t="s">
        <v>438</v>
      </c>
      <c r="E46" s="185"/>
      <c r="F46" s="102"/>
      <c r="G46" s="104"/>
      <c r="H46" s="186"/>
      <c r="I46" s="185"/>
    </row>
    <row r="47" spans="1:9" ht="14.25" customHeight="1">
      <c r="A47" s="177" t="str">
        <f t="shared" si="4"/>
        <v>[Create Edit Project-37]</v>
      </c>
      <c r="B47" s="117" t="s">
        <v>432</v>
      </c>
      <c r="C47" s="176" t="s">
        <v>430</v>
      </c>
      <c r="D47" s="104" t="s">
        <v>547</v>
      </c>
      <c r="E47" s="185"/>
      <c r="F47" s="102"/>
      <c r="G47" s="104"/>
      <c r="H47" s="186"/>
      <c r="I47" s="185"/>
    </row>
    <row r="48" spans="1:9" ht="14.25" customHeight="1">
      <c r="A48" s="177" t="str">
        <f t="shared" si="4"/>
        <v>[Create Edit Project-38]</v>
      </c>
      <c r="B48" s="117" t="s">
        <v>428</v>
      </c>
      <c r="C48" s="182" t="s">
        <v>439</v>
      </c>
      <c r="D48" s="104" t="s">
        <v>440</v>
      </c>
      <c r="E48" s="185"/>
      <c r="F48" s="102"/>
      <c r="G48" s="104"/>
      <c r="H48" s="186"/>
      <c r="I48" s="185"/>
    </row>
    <row r="49" spans="1:9" ht="14.25" customHeight="1">
      <c r="A49" s="103" t="str">
        <f t="shared" si="4"/>
        <v>[Create Edit Project-39]</v>
      </c>
      <c r="B49" s="102" t="s">
        <v>429</v>
      </c>
      <c r="C49" s="181" t="s">
        <v>441</v>
      </c>
      <c r="D49" s="178" t="s">
        <v>548</v>
      </c>
      <c r="E49" s="185"/>
      <c r="F49" s="102"/>
      <c r="G49" s="104"/>
      <c r="H49" s="186"/>
      <c r="I49" s="185"/>
    </row>
    <row r="50" spans="1:9" ht="14.25" customHeight="1">
      <c r="A50" s="103" t="str">
        <f t="shared" si="4"/>
        <v>[Create Edit Project-40]</v>
      </c>
      <c r="B50" s="104" t="s">
        <v>443</v>
      </c>
      <c r="C50" s="181" t="s">
        <v>444</v>
      </c>
      <c r="D50" s="178" t="s">
        <v>457</v>
      </c>
      <c r="E50" s="185"/>
      <c r="F50" s="102"/>
      <c r="G50" s="104"/>
      <c r="H50" s="186"/>
      <c r="I50" s="185"/>
    </row>
    <row r="51" spans="1:9" ht="14.25" customHeight="1">
      <c r="A51" s="103" t="str">
        <f>IF(OR(B51&lt;&gt;"",D51&lt;E49&gt;""),"["&amp;TEXT($B$2,"##")&amp;"-"&amp;TEXT(ROW()-10,"##")&amp;"]","")</f>
        <v>[Create Edit Project-41]</v>
      </c>
      <c r="B51" s="104" t="s">
        <v>449</v>
      </c>
      <c r="C51" s="181" t="s">
        <v>445</v>
      </c>
      <c r="D51" s="178" t="s">
        <v>446</v>
      </c>
      <c r="E51" s="185"/>
      <c r="F51" s="102"/>
      <c r="G51" s="104"/>
      <c r="H51" s="186"/>
      <c r="I51" s="185"/>
    </row>
    <row r="52" spans="1:9" ht="14.25" customHeight="1">
      <c r="A52" s="103" t="str">
        <f>IF(OR(B52&lt;&gt;"",D52&lt;E50&gt;""),"["&amp;TEXT($B$2,"##")&amp;"-"&amp;TEXT(ROW()-10,"##")&amp;"]","")</f>
        <v>[Create Edit Project-42]</v>
      </c>
      <c r="B52" s="104" t="s">
        <v>458</v>
      </c>
      <c r="C52" s="181" t="s">
        <v>459</v>
      </c>
      <c r="D52" s="178" t="s">
        <v>460</v>
      </c>
      <c r="E52" s="185"/>
      <c r="F52" s="102"/>
      <c r="G52" s="104"/>
      <c r="H52" s="186"/>
      <c r="I52" s="185"/>
    </row>
    <row r="53" spans="1:9" ht="14.25" customHeight="1">
      <c r="A53" s="103" t="str">
        <f t="shared" si="4"/>
        <v>[Create Edit Project-43]</v>
      </c>
      <c r="B53" s="104" t="s">
        <v>448</v>
      </c>
      <c r="C53" s="181" t="s">
        <v>447</v>
      </c>
      <c r="D53" s="178" t="s">
        <v>456</v>
      </c>
      <c r="E53" s="185"/>
      <c r="F53" s="102"/>
      <c r="G53" s="104"/>
      <c r="H53" s="186"/>
      <c r="I53" s="185"/>
    </row>
    <row r="54" spans="1:9" ht="14.25" customHeight="1">
      <c r="A54" s="103" t="str">
        <f t="shared" si="4"/>
        <v>[Create Edit Project-44]</v>
      </c>
      <c r="B54" s="117" t="s">
        <v>450</v>
      </c>
      <c r="C54" s="182" t="s">
        <v>453</v>
      </c>
      <c r="D54" s="104" t="s">
        <v>472</v>
      </c>
      <c r="E54" s="185"/>
      <c r="F54" s="102"/>
      <c r="G54" s="104"/>
      <c r="H54" s="186"/>
      <c r="I54" s="185"/>
    </row>
    <row r="55" spans="1:9" ht="14.25" customHeight="1">
      <c r="A55" s="103" t="str">
        <f t="shared" si="4"/>
        <v>[Create Edit Project-45]</v>
      </c>
      <c r="B55" s="117" t="s">
        <v>451</v>
      </c>
      <c r="C55" s="182" t="s">
        <v>454</v>
      </c>
      <c r="D55" s="104" t="s">
        <v>473</v>
      </c>
      <c r="E55" s="185"/>
      <c r="F55" s="102"/>
      <c r="G55" s="104"/>
      <c r="H55" s="186"/>
      <c r="I55" s="185"/>
    </row>
    <row r="56" spans="1:9" ht="14.25" customHeight="1">
      <c r="A56" s="188" t="str">
        <f t="shared" si="4"/>
        <v>[Create Edit Project-46]</v>
      </c>
      <c r="B56" s="102" t="s">
        <v>452</v>
      </c>
      <c r="C56" s="181" t="s">
        <v>455</v>
      </c>
      <c r="D56" s="178" t="s">
        <v>549</v>
      </c>
      <c r="E56" s="189"/>
      <c r="F56" s="102"/>
      <c r="G56" s="104"/>
      <c r="H56" s="190"/>
      <c r="I56" s="189"/>
    </row>
    <row r="57" spans="1:9" ht="14.25" customHeight="1">
      <c r="A57" s="103" t="str">
        <f t="shared" si="4"/>
        <v>[Create Edit Project-47]</v>
      </c>
      <c r="B57" s="104" t="s">
        <v>462</v>
      </c>
      <c r="C57" s="104" t="s">
        <v>461</v>
      </c>
      <c r="D57" s="104" t="s">
        <v>474</v>
      </c>
      <c r="E57" s="185"/>
      <c r="F57" s="102"/>
      <c r="G57" s="104"/>
      <c r="H57" s="186"/>
      <c r="I57" s="185"/>
    </row>
    <row r="58" spans="1:9" ht="14.25" customHeight="1">
      <c r="A58" s="103" t="str">
        <f t="shared" si="4"/>
        <v>[Create Edit Project-48]</v>
      </c>
      <c r="B58" s="104" t="s">
        <v>463</v>
      </c>
      <c r="C58" s="104" t="s">
        <v>461</v>
      </c>
      <c r="D58" s="104" t="s">
        <v>464</v>
      </c>
      <c r="E58" s="185"/>
      <c r="F58" s="102"/>
      <c r="G58" s="104"/>
      <c r="H58" s="186"/>
      <c r="I58" s="185"/>
    </row>
    <row r="59" spans="1:9" ht="14.25" customHeight="1">
      <c r="A59" s="103" t="str">
        <f t="shared" si="4"/>
        <v>[Create Edit Project-49]</v>
      </c>
      <c r="B59" s="104" t="s">
        <v>466</v>
      </c>
      <c r="C59" s="104" t="s">
        <v>467</v>
      </c>
      <c r="D59" s="104" t="s">
        <v>475</v>
      </c>
      <c r="E59" s="185"/>
      <c r="F59" s="102"/>
      <c r="G59" s="104"/>
      <c r="H59" s="186"/>
      <c r="I59" s="185"/>
    </row>
    <row r="60" spans="1:9" ht="14.25" customHeight="1">
      <c r="A60" s="103" t="str">
        <f t="shared" ref="A60" si="5">IF(OR(B60&lt;&gt;"",D60&lt;E59&gt;""),"["&amp;TEXT($B$2,"##")&amp;"-"&amp;TEXT(ROW()-10,"##")&amp;"]","")</f>
        <v>[Create Edit Project-50]</v>
      </c>
      <c r="B60" s="117" t="s">
        <v>468</v>
      </c>
      <c r="C60" s="182" t="s">
        <v>469</v>
      </c>
      <c r="D60" s="104" t="s">
        <v>476</v>
      </c>
      <c r="E60" s="185"/>
      <c r="F60" s="102"/>
      <c r="G60" s="104"/>
      <c r="H60" s="186"/>
      <c r="I60" s="185"/>
    </row>
    <row r="61" spans="1:9" ht="14.25" customHeight="1">
      <c r="A61" s="103" t="str">
        <f t="shared" si="4"/>
        <v>[Create Edit Project-51]</v>
      </c>
      <c r="B61" s="117" t="s">
        <v>470</v>
      </c>
      <c r="C61" s="104" t="s">
        <v>471</v>
      </c>
      <c r="D61" s="104" t="s">
        <v>477</v>
      </c>
      <c r="E61" s="185"/>
      <c r="F61" s="102"/>
      <c r="G61" s="104"/>
      <c r="H61" s="186"/>
      <c r="I61" s="185"/>
    </row>
    <row r="62" spans="1:9" ht="14.25" customHeight="1">
      <c r="A62" s="103" t="str">
        <f t="shared" si="4"/>
        <v>[Create Edit Project-52]</v>
      </c>
      <c r="B62" s="117" t="s">
        <v>478</v>
      </c>
      <c r="C62" s="104" t="s">
        <v>479</v>
      </c>
      <c r="D62" s="104" t="s">
        <v>480</v>
      </c>
      <c r="E62" s="185"/>
      <c r="F62" s="102"/>
      <c r="G62" s="104"/>
      <c r="H62" s="186"/>
      <c r="I62" s="185"/>
    </row>
    <row r="63" spans="1:9" ht="14.25" customHeight="1">
      <c r="A63" s="103" t="str">
        <f t="shared" ref="A63" si="6">IF(OR(B63&lt;&gt;"",D63&lt;E62&gt;""),"["&amp;TEXT($B$2,"##")&amp;"-"&amp;TEXT(ROW()-10,"##")&amp;"]","")</f>
        <v>[Create Edit Project-53]</v>
      </c>
      <c r="B63" s="117" t="s">
        <v>481</v>
      </c>
      <c r="C63" s="104" t="s">
        <v>482</v>
      </c>
      <c r="D63" s="104" t="s">
        <v>483</v>
      </c>
      <c r="E63" s="185"/>
      <c r="F63" s="102"/>
      <c r="G63" s="104"/>
      <c r="H63" s="186"/>
      <c r="I63" s="185"/>
    </row>
    <row r="64" spans="1:9" ht="14.25" customHeight="1">
      <c r="A64" s="103" t="str">
        <f t="shared" si="4"/>
        <v>[Create Edit Project-54]</v>
      </c>
      <c r="B64" s="117" t="s">
        <v>484</v>
      </c>
      <c r="C64" s="104" t="s">
        <v>485</v>
      </c>
      <c r="D64" s="104" t="s">
        <v>486</v>
      </c>
      <c r="E64" s="185"/>
      <c r="F64" s="102"/>
      <c r="G64" s="104"/>
      <c r="H64" s="186"/>
      <c r="I64" s="185"/>
    </row>
    <row r="65" spans="1:9" ht="14.25" customHeight="1">
      <c r="A65" s="103" t="str">
        <f t="shared" si="4"/>
        <v>[Create Edit Project-55]</v>
      </c>
      <c r="B65" s="117" t="s">
        <v>487</v>
      </c>
      <c r="C65" s="104" t="s">
        <v>488</v>
      </c>
      <c r="D65" s="104" t="s">
        <v>489</v>
      </c>
      <c r="E65" s="185"/>
      <c r="F65" s="102"/>
      <c r="G65" s="104"/>
      <c r="H65" s="186"/>
      <c r="I65" s="185"/>
    </row>
    <row r="66" spans="1:9" ht="14.25" customHeight="1">
      <c r="A66" s="103" t="str">
        <f t="shared" ref="A66:A110" si="7">IF(OR(B66&lt;&gt;"",D66&lt;E65&gt;""),"["&amp;TEXT($B$2,"##")&amp;"-"&amp;TEXT(ROW()-10,"##")&amp;"]","")</f>
        <v>[Create Edit Project-56]</v>
      </c>
      <c r="B66" s="104" t="s">
        <v>490</v>
      </c>
      <c r="C66" s="104" t="s">
        <v>491</v>
      </c>
      <c r="D66" s="104" t="s">
        <v>493</v>
      </c>
      <c r="E66" s="185"/>
      <c r="F66" s="102"/>
      <c r="G66" s="104"/>
      <c r="H66" s="186"/>
      <c r="I66" s="185"/>
    </row>
    <row r="67" spans="1:9" ht="14.25" customHeight="1">
      <c r="A67" s="103" t="str">
        <f t="shared" si="7"/>
        <v>[Create Edit Project-57]</v>
      </c>
      <c r="B67" s="104" t="s">
        <v>465</v>
      </c>
      <c r="C67" s="104" t="s">
        <v>492</v>
      </c>
      <c r="D67" s="104" t="s">
        <v>494</v>
      </c>
      <c r="E67" s="185"/>
      <c r="F67" s="102"/>
      <c r="G67" s="104"/>
      <c r="H67" s="186"/>
      <c r="I67" s="185"/>
    </row>
    <row r="68" spans="1:9" ht="14.25" customHeight="1">
      <c r="A68" s="177" t="str">
        <f>IF(OR(B68&lt;&gt;"",D68&lt;E67&gt;""),"["&amp;TEXT($B$2,"##")&amp;"-"&amp;TEXT(ROW()-10,"##")&amp;"]","")</f>
        <v>[Create Edit Project-58]</v>
      </c>
      <c r="B68" s="117" t="s">
        <v>495</v>
      </c>
      <c r="C68" s="176" t="s">
        <v>496</v>
      </c>
      <c r="D68" s="104" t="s">
        <v>497</v>
      </c>
      <c r="E68" s="185"/>
      <c r="F68" s="102"/>
      <c r="G68" s="104"/>
      <c r="H68" s="186"/>
      <c r="I68" s="185"/>
    </row>
    <row r="69" spans="1:9" ht="14.25" customHeight="1">
      <c r="A69" s="177" t="str">
        <f t="shared" si="7"/>
        <v>[Create Edit Project-59]</v>
      </c>
      <c r="B69" s="117" t="s">
        <v>498</v>
      </c>
      <c r="C69" s="176" t="s">
        <v>503</v>
      </c>
      <c r="D69" s="104" t="s">
        <v>504</v>
      </c>
      <c r="E69" s="185"/>
      <c r="F69" s="102"/>
      <c r="G69" s="104"/>
      <c r="H69" s="186"/>
      <c r="I69" s="185"/>
    </row>
    <row r="70" spans="1:9" ht="14.25" customHeight="1">
      <c r="A70" s="177" t="str">
        <f t="shared" si="7"/>
        <v>[Create Edit Project-60]</v>
      </c>
      <c r="B70" s="102" t="s">
        <v>499</v>
      </c>
      <c r="C70" s="175" t="s">
        <v>506</v>
      </c>
      <c r="D70" s="178" t="s">
        <v>505</v>
      </c>
      <c r="E70" s="185"/>
      <c r="F70" s="102"/>
      <c r="G70" s="104"/>
      <c r="H70" s="186"/>
      <c r="I70" s="185"/>
    </row>
    <row r="71" spans="1:9" ht="14.25" customHeight="1">
      <c r="A71" s="103" t="str">
        <f t="shared" si="7"/>
        <v>[Create Edit Project-61]</v>
      </c>
      <c r="B71" s="102" t="s">
        <v>501</v>
      </c>
      <c r="C71" s="175" t="s">
        <v>506</v>
      </c>
      <c r="D71" s="178" t="s">
        <v>505</v>
      </c>
      <c r="E71" s="185"/>
      <c r="F71" s="102"/>
      <c r="G71" s="104"/>
      <c r="H71" s="186"/>
      <c r="I71" s="185"/>
    </row>
    <row r="72" spans="1:9" ht="14.25" customHeight="1">
      <c r="A72" s="103" t="str">
        <f t="shared" si="7"/>
        <v>[Create Edit Project-62]</v>
      </c>
      <c r="B72" s="102" t="s">
        <v>502</v>
      </c>
      <c r="C72" s="102" t="s">
        <v>510</v>
      </c>
      <c r="D72" s="102" t="s">
        <v>550</v>
      </c>
      <c r="E72" s="185"/>
      <c r="F72" s="102"/>
      <c r="G72" s="104"/>
      <c r="H72" s="186"/>
      <c r="I72" s="185"/>
    </row>
    <row r="73" spans="1:9" ht="14.25" customHeight="1">
      <c r="A73" s="103" t="str">
        <f t="shared" si="7"/>
        <v>[Create Edit Project-63]</v>
      </c>
      <c r="B73" s="102" t="s">
        <v>508</v>
      </c>
      <c r="C73" s="102" t="s">
        <v>507</v>
      </c>
      <c r="D73" s="102" t="s">
        <v>512</v>
      </c>
      <c r="E73" s="185"/>
      <c r="F73" s="102"/>
      <c r="G73" s="104"/>
      <c r="H73" s="186"/>
      <c r="I73" s="185"/>
    </row>
    <row r="74" spans="1:9" ht="14.25" customHeight="1">
      <c r="A74" s="103" t="str">
        <f t="shared" si="7"/>
        <v>[Create Edit Project-64]</v>
      </c>
      <c r="B74" s="102" t="s">
        <v>509</v>
      </c>
      <c r="C74" s="102" t="s">
        <v>513</v>
      </c>
      <c r="D74" s="102" t="s">
        <v>550</v>
      </c>
      <c r="E74" s="185"/>
      <c r="F74" s="102"/>
      <c r="G74" s="104"/>
      <c r="H74" s="186"/>
      <c r="I74" s="185"/>
    </row>
    <row r="75" spans="1:9" ht="14.25" customHeight="1">
      <c r="A75" s="103" t="str">
        <f t="shared" si="7"/>
        <v>[Create Edit Project-65]</v>
      </c>
      <c r="B75" s="104" t="s">
        <v>515</v>
      </c>
      <c r="C75" s="175" t="s">
        <v>514</v>
      </c>
      <c r="D75" s="178" t="s">
        <v>518</v>
      </c>
      <c r="E75" s="185"/>
      <c r="F75" s="102"/>
      <c r="G75" s="104"/>
      <c r="H75" s="186"/>
      <c r="I75" s="185"/>
    </row>
    <row r="76" spans="1:9" ht="14.25" customHeight="1">
      <c r="A76" s="103" t="str">
        <f>IF(OR(B76&lt;&gt;"",D76&lt;E74&gt;""),"["&amp;TEXT($B$2,"##")&amp;"-"&amp;TEXT(ROW()-10,"##")&amp;"]","")</f>
        <v>[Create Edit Project-66]</v>
      </c>
      <c r="B76" s="104" t="s">
        <v>519</v>
      </c>
      <c r="C76" s="181" t="s">
        <v>523</v>
      </c>
      <c r="D76" s="178" t="s">
        <v>528</v>
      </c>
      <c r="E76" s="185"/>
      <c r="F76" s="102"/>
      <c r="G76" s="104"/>
      <c r="H76" s="186"/>
      <c r="I76" s="185"/>
    </row>
    <row r="77" spans="1:9" ht="14.25" customHeight="1">
      <c r="A77" s="103" t="str">
        <f>IF(OR(B77&lt;&gt;"",D77&lt;E75&gt;""),"["&amp;TEXT($B$2,"##")&amp;"-"&amp;TEXT(ROW()-10,"##")&amp;"]","")</f>
        <v>[Create Edit Project-67]</v>
      </c>
      <c r="B77" s="104" t="s">
        <v>519</v>
      </c>
      <c r="C77" s="181" t="s">
        <v>520</v>
      </c>
      <c r="D77" s="178" t="s">
        <v>529</v>
      </c>
      <c r="E77" s="185"/>
      <c r="F77" s="102"/>
      <c r="G77" s="104"/>
      <c r="H77" s="186"/>
      <c r="I77" s="185"/>
    </row>
    <row r="78" spans="1:9" ht="14.25" customHeight="1">
      <c r="A78" s="103" t="str">
        <f t="shared" ref="A78:A79" si="8">IF(OR(B78&lt;&gt;"",D78&lt;E76&gt;""),"["&amp;TEXT($B$2,"##")&amp;"-"&amp;TEXT(ROW()-10,"##")&amp;"]","")</f>
        <v>[Create Edit Project-68]</v>
      </c>
      <c r="B78" s="104" t="s">
        <v>521</v>
      </c>
      <c r="C78" s="181" t="s">
        <v>522</v>
      </c>
      <c r="D78" s="178" t="s">
        <v>530</v>
      </c>
      <c r="E78" s="185"/>
      <c r="F78" s="102"/>
      <c r="G78" s="104"/>
      <c r="H78" s="186"/>
      <c r="I78" s="185"/>
    </row>
    <row r="79" spans="1:9" ht="14.25" customHeight="1">
      <c r="A79" s="103" t="str">
        <f t="shared" si="8"/>
        <v>[Create Edit Project-69]</v>
      </c>
      <c r="B79" s="117" t="s">
        <v>524</v>
      </c>
      <c r="C79" s="104" t="s">
        <v>527</v>
      </c>
      <c r="D79" s="104" t="s">
        <v>532</v>
      </c>
      <c r="E79" s="185"/>
      <c r="F79" s="102"/>
      <c r="G79" s="104"/>
      <c r="H79" s="186"/>
      <c r="I79" s="185"/>
    </row>
    <row r="80" spans="1:9" ht="14.25" customHeight="1">
      <c r="A80" s="103" t="str">
        <f t="shared" si="7"/>
        <v>[Create Edit Project-70]</v>
      </c>
      <c r="B80" s="117" t="s">
        <v>525</v>
      </c>
      <c r="C80" s="104" t="s">
        <v>526</v>
      </c>
      <c r="D80" s="104" t="s">
        <v>531</v>
      </c>
      <c r="E80" s="185"/>
      <c r="F80" s="102"/>
      <c r="G80" s="104"/>
      <c r="H80" s="186"/>
      <c r="I80" s="185"/>
    </row>
    <row r="81" spans="1:9" ht="14.25" customHeight="1">
      <c r="A81" s="103" t="str">
        <f t="shared" si="7"/>
        <v>[Create Edit Project-71]</v>
      </c>
      <c r="B81" s="117" t="s">
        <v>533</v>
      </c>
      <c r="C81" s="104" t="s">
        <v>534</v>
      </c>
      <c r="D81" s="104" t="s">
        <v>535</v>
      </c>
      <c r="E81" s="185"/>
      <c r="F81" s="102"/>
      <c r="G81" s="104"/>
      <c r="H81" s="186"/>
      <c r="I81" s="185"/>
    </row>
    <row r="82" spans="1:9" ht="14.25" customHeight="1">
      <c r="A82" s="103" t="str">
        <f t="shared" si="7"/>
        <v>[Create Edit Project-72]</v>
      </c>
      <c r="B82" s="104" t="s">
        <v>536</v>
      </c>
      <c r="C82" s="104" t="s">
        <v>538</v>
      </c>
      <c r="D82" s="104" t="s">
        <v>541</v>
      </c>
      <c r="E82" s="185"/>
      <c r="F82" s="102"/>
      <c r="G82" s="104"/>
      <c r="H82" s="186"/>
      <c r="I82" s="185"/>
    </row>
    <row r="83" spans="1:9" ht="14.25" customHeight="1">
      <c r="A83" s="103" t="str">
        <f t="shared" si="7"/>
        <v>[Create Edit Project-73]</v>
      </c>
      <c r="B83" s="104" t="s">
        <v>537</v>
      </c>
      <c r="C83" s="104" t="s">
        <v>539</v>
      </c>
      <c r="D83" s="104" t="s">
        <v>540</v>
      </c>
      <c r="E83" s="185"/>
      <c r="F83" s="102"/>
      <c r="G83" s="104"/>
      <c r="H83" s="186"/>
      <c r="I83" s="185"/>
    </row>
    <row r="84" spans="1:9" ht="14.25" customHeight="1">
      <c r="A84" s="103" t="str">
        <f>IF(OR(B84&lt;&gt;"",D84&lt;E83&gt;""),"["&amp;TEXT($B$2,"##")&amp;"-"&amp;TEXT(ROW()-10,"##")&amp;"]","")</f>
        <v>[Create Edit Project-74]</v>
      </c>
      <c r="B84" s="104" t="s">
        <v>551</v>
      </c>
      <c r="C84" s="175" t="s">
        <v>561</v>
      </c>
      <c r="D84" s="178" t="s">
        <v>562</v>
      </c>
      <c r="E84" s="185"/>
      <c r="F84" s="102"/>
      <c r="G84" s="104"/>
      <c r="H84" s="186"/>
      <c r="I84" s="185"/>
    </row>
    <row r="85" spans="1:9" ht="14.25" customHeight="1">
      <c r="A85" s="103" t="str">
        <f t="shared" si="7"/>
        <v>[Create Edit Project-75]</v>
      </c>
      <c r="B85" s="104" t="s">
        <v>563</v>
      </c>
      <c r="C85" s="175" t="s">
        <v>564</v>
      </c>
      <c r="D85" s="178" t="s">
        <v>565</v>
      </c>
      <c r="E85" s="185"/>
      <c r="F85" s="102"/>
      <c r="G85" s="104"/>
      <c r="H85" s="186"/>
      <c r="I85" s="185"/>
    </row>
    <row r="86" spans="1:9" ht="14.25" customHeight="1">
      <c r="A86" s="103" t="str">
        <f t="shared" si="7"/>
        <v>[Create Edit Project-76]</v>
      </c>
      <c r="B86" s="117" t="s">
        <v>567</v>
      </c>
      <c r="C86" s="104" t="s">
        <v>570</v>
      </c>
      <c r="D86" s="104" t="s">
        <v>573</v>
      </c>
      <c r="E86" s="185"/>
      <c r="F86" s="102"/>
      <c r="G86" s="104"/>
      <c r="H86" s="186"/>
      <c r="I86" s="185"/>
    </row>
    <row r="87" spans="1:9" ht="14.25" customHeight="1">
      <c r="A87" s="103" t="str">
        <f t="shared" si="7"/>
        <v>[Create Edit Project-77]</v>
      </c>
      <c r="B87" s="117" t="s">
        <v>568</v>
      </c>
      <c r="C87" s="104" t="s">
        <v>571</v>
      </c>
      <c r="D87" s="104" t="s">
        <v>574</v>
      </c>
      <c r="E87" s="185"/>
      <c r="F87" s="102"/>
      <c r="G87" s="104"/>
      <c r="H87" s="186"/>
      <c r="I87" s="185"/>
    </row>
    <row r="88" spans="1:9" ht="14.25" customHeight="1">
      <c r="A88" s="103" t="str">
        <f t="shared" si="7"/>
        <v>[Create Edit Project-78]</v>
      </c>
      <c r="B88" s="117" t="s">
        <v>569</v>
      </c>
      <c r="C88" s="104" t="s">
        <v>572</v>
      </c>
      <c r="D88" s="104" t="s">
        <v>575</v>
      </c>
      <c r="E88" s="185"/>
      <c r="F88" s="102"/>
      <c r="G88" s="104"/>
      <c r="H88" s="186"/>
      <c r="I88" s="185"/>
    </row>
    <row r="89" spans="1:9" ht="14.25" customHeight="1">
      <c r="A89" s="103" t="str">
        <f t="shared" si="7"/>
        <v>[Create Edit Project-79]</v>
      </c>
      <c r="B89" s="104" t="s">
        <v>566</v>
      </c>
      <c r="C89" s="104" t="s">
        <v>580</v>
      </c>
      <c r="D89" s="104" t="s">
        <v>577</v>
      </c>
      <c r="E89" s="185"/>
      <c r="F89" s="102"/>
      <c r="G89" s="104"/>
      <c r="H89" s="186"/>
      <c r="I89" s="185"/>
    </row>
    <row r="90" spans="1:9" ht="14.25" customHeight="1">
      <c r="A90" s="103" t="str">
        <f t="shared" si="7"/>
        <v>[Create Edit Project-80]</v>
      </c>
      <c r="B90" s="104" t="s">
        <v>576</v>
      </c>
      <c r="C90" s="104" t="s">
        <v>579</v>
      </c>
      <c r="D90" s="104" t="s">
        <v>578</v>
      </c>
      <c r="E90" s="185"/>
      <c r="F90" s="102"/>
      <c r="G90" s="104"/>
      <c r="H90" s="186"/>
      <c r="I90" s="185"/>
    </row>
    <row r="91" spans="1:9" ht="14.25" customHeight="1">
      <c r="A91" s="103" t="str">
        <f t="shared" si="7"/>
        <v>[Create Edit Project-81]</v>
      </c>
      <c r="B91" s="102" t="s">
        <v>599</v>
      </c>
      <c r="C91" s="102" t="s">
        <v>596</v>
      </c>
      <c r="D91" s="102" t="s">
        <v>597</v>
      </c>
      <c r="E91" s="185"/>
      <c r="F91" s="102"/>
      <c r="G91" s="104"/>
      <c r="H91" s="186"/>
      <c r="I91" s="185"/>
    </row>
    <row r="92" spans="1:9" ht="14.25" customHeight="1">
      <c r="A92" s="103" t="str">
        <f t="shared" si="7"/>
        <v>[Create Edit Project-82]</v>
      </c>
      <c r="B92" s="102" t="s">
        <v>598</v>
      </c>
      <c r="C92" s="102" t="s">
        <v>600</v>
      </c>
      <c r="D92" s="102" t="s">
        <v>601</v>
      </c>
      <c r="E92" s="185"/>
      <c r="F92" s="102"/>
      <c r="G92" s="104"/>
      <c r="H92" s="186"/>
      <c r="I92" s="185"/>
    </row>
    <row r="93" spans="1:9" ht="14.25" customHeight="1">
      <c r="A93" s="103" t="str">
        <f t="shared" si="7"/>
        <v>[Create Edit Project-83]</v>
      </c>
      <c r="B93" s="102" t="s">
        <v>603</v>
      </c>
      <c r="C93" s="102" t="s">
        <v>602</v>
      </c>
      <c r="D93" s="102" t="s">
        <v>597</v>
      </c>
      <c r="E93" s="185"/>
      <c r="F93" s="102"/>
      <c r="G93" s="104"/>
      <c r="H93" s="186"/>
      <c r="I93" s="185"/>
    </row>
    <row r="94" spans="1:9" ht="14.25" customHeight="1">
      <c r="A94" s="103" t="str">
        <f t="shared" si="7"/>
        <v>[Create Edit Project-84]</v>
      </c>
      <c r="B94" s="104" t="s">
        <v>581</v>
      </c>
      <c r="C94" s="175" t="s">
        <v>587</v>
      </c>
      <c r="D94" s="178" t="s">
        <v>590</v>
      </c>
      <c r="E94" s="185"/>
      <c r="F94" s="102"/>
      <c r="G94" s="104"/>
      <c r="H94" s="186"/>
      <c r="I94" s="185"/>
    </row>
    <row r="95" spans="1:9" ht="14.25" customHeight="1">
      <c r="A95" s="103" t="str">
        <f t="shared" si="7"/>
        <v>[Create Edit Project-85]</v>
      </c>
      <c r="B95" s="104" t="s">
        <v>582</v>
      </c>
      <c r="C95" s="181" t="s">
        <v>523</v>
      </c>
      <c r="D95" s="178" t="s">
        <v>591</v>
      </c>
      <c r="E95" s="185"/>
      <c r="F95" s="102"/>
      <c r="G95" s="104"/>
      <c r="H95" s="186"/>
      <c r="I95" s="185"/>
    </row>
    <row r="96" spans="1:9" ht="14.25" customHeight="1">
      <c r="A96" s="103" t="str">
        <f t="shared" si="7"/>
        <v>[Create Edit Project-86]</v>
      </c>
      <c r="B96" s="104" t="s">
        <v>582</v>
      </c>
      <c r="C96" s="181" t="s">
        <v>588</v>
      </c>
      <c r="D96" s="178" t="s">
        <v>592</v>
      </c>
      <c r="E96" s="185"/>
      <c r="F96" s="102"/>
      <c r="G96" s="104"/>
      <c r="H96" s="186"/>
      <c r="I96" s="185"/>
    </row>
    <row r="97" spans="1:9" ht="14.25" customHeight="1">
      <c r="A97" s="177" t="str">
        <f t="shared" si="7"/>
        <v>[Create Edit Project-87]</v>
      </c>
      <c r="B97" s="117" t="s">
        <v>604</v>
      </c>
      <c r="C97" s="176" t="s">
        <v>605</v>
      </c>
      <c r="D97" s="104" t="s">
        <v>606</v>
      </c>
      <c r="E97" s="185"/>
      <c r="F97" s="102"/>
      <c r="G97" s="104"/>
      <c r="H97" s="186"/>
      <c r="I97" s="185"/>
    </row>
    <row r="98" spans="1:9" ht="14.25" customHeight="1">
      <c r="A98" s="177" t="str">
        <f t="shared" si="7"/>
        <v>[Create Edit Project-88]</v>
      </c>
      <c r="B98" s="104" t="s">
        <v>586</v>
      </c>
      <c r="C98" s="181" t="s">
        <v>589</v>
      </c>
      <c r="D98" s="178" t="s">
        <v>593</v>
      </c>
      <c r="E98" s="185"/>
      <c r="F98" s="102"/>
      <c r="G98" s="104"/>
      <c r="H98" s="186"/>
      <c r="I98" s="185"/>
    </row>
    <row r="99" spans="1:9" ht="14.25" customHeight="1">
      <c r="A99" s="103" t="str">
        <f t="shared" si="7"/>
        <v>[Create Edit Project-89]</v>
      </c>
      <c r="B99" s="117" t="s">
        <v>610</v>
      </c>
      <c r="C99" s="104" t="s">
        <v>607</v>
      </c>
      <c r="D99" s="104" t="s">
        <v>594</v>
      </c>
      <c r="E99" s="185"/>
      <c r="F99" s="102"/>
      <c r="G99" s="104"/>
      <c r="H99" s="186"/>
      <c r="I99" s="185"/>
    </row>
    <row r="100" spans="1:9" ht="14.25" customHeight="1">
      <c r="A100" s="103" t="str">
        <f t="shared" si="7"/>
        <v>[Create Edit Project-90]</v>
      </c>
      <c r="B100" s="117" t="s">
        <v>609</v>
      </c>
      <c r="C100" s="104" t="s">
        <v>608</v>
      </c>
      <c r="D100" s="104" t="s">
        <v>595</v>
      </c>
      <c r="E100" s="185"/>
      <c r="F100" s="102"/>
      <c r="G100" s="104"/>
      <c r="H100" s="186"/>
      <c r="I100" s="185"/>
    </row>
    <row r="101" spans="1:9" ht="14.25" customHeight="1">
      <c r="A101" s="103" t="str">
        <f t="shared" si="7"/>
        <v>[Create Edit Project-91]</v>
      </c>
      <c r="B101" s="117" t="s">
        <v>585</v>
      </c>
      <c r="C101" s="104" t="s">
        <v>611</v>
      </c>
      <c r="D101" s="104" t="s">
        <v>612</v>
      </c>
      <c r="E101" s="185"/>
      <c r="F101" s="102"/>
      <c r="G101" s="104"/>
      <c r="H101" s="186"/>
      <c r="I101" s="185"/>
    </row>
    <row r="102" spans="1:9" ht="14.25" customHeight="1">
      <c r="A102" s="103" t="str">
        <f t="shared" si="7"/>
        <v>[Create Edit Project-92]</v>
      </c>
      <c r="B102" s="104" t="s">
        <v>584</v>
      </c>
      <c r="C102" s="104" t="s">
        <v>613</v>
      </c>
      <c r="D102" s="104" t="s">
        <v>614</v>
      </c>
      <c r="E102" s="185"/>
      <c r="F102" s="102"/>
      <c r="G102" s="104"/>
      <c r="H102" s="186"/>
      <c r="I102" s="185"/>
    </row>
    <row r="103" spans="1:9" ht="14.25" customHeight="1">
      <c r="A103" s="103" t="str">
        <f t="shared" si="7"/>
        <v>[Create Edit Project-93]</v>
      </c>
      <c r="B103" s="104" t="s">
        <v>583</v>
      </c>
      <c r="C103" s="104" t="s">
        <v>615</v>
      </c>
      <c r="D103" s="104" t="s">
        <v>616</v>
      </c>
      <c r="E103" s="185"/>
      <c r="F103" s="102"/>
      <c r="G103" s="104"/>
      <c r="H103" s="186"/>
      <c r="I103" s="185"/>
    </row>
    <row r="104" spans="1:9" ht="14.25" customHeight="1">
      <c r="A104" s="103" t="str">
        <f t="shared" si="7"/>
        <v>[Create Edit Project-94]</v>
      </c>
      <c r="B104" s="104" t="s">
        <v>583</v>
      </c>
      <c r="C104" s="104" t="s">
        <v>615</v>
      </c>
      <c r="D104" s="104" t="s">
        <v>616</v>
      </c>
      <c r="E104" s="185"/>
      <c r="F104" s="102"/>
      <c r="G104" s="104"/>
      <c r="H104" s="186"/>
      <c r="I104" s="185"/>
    </row>
    <row r="105" spans="1:9" ht="14.25" customHeight="1">
      <c r="A105" s="208" t="str">
        <f t="shared" si="7"/>
        <v>[Create Edit Project-95]</v>
      </c>
      <c r="B105" s="104" t="s">
        <v>617</v>
      </c>
      <c r="C105" s="104" t="s">
        <v>391</v>
      </c>
      <c r="D105" s="104" t="s">
        <v>618</v>
      </c>
      <c r="E105" s="185"/>
      <c r="F105" s="102"/>
      <c r="G105" s="104"/>
      <c r="H105" s="186"/>
      <c r="I105" s="185"/>
    </row>
    <row r="106" spans="1:9" ht="14.25" customHeight="1">
      <c r="A106" s="208" t="str">
        <f t="shared" si="7"/>
        <v>[Create Edit Project-96]</v>
      </c>
      <c r="B106" s="104" t="s">
        <v>619</v>
      </c>
      <c r="C106" s="104" t="s">
        <v>404</v>
      </c>
      <c r="D106" s="104" t="s">
        <v>621</v>
      </c>
      <c r="E106" s="185"/>
      <c r="F106" s="102"/>
      <c r="G106" s="104"/>
      <c r="H106" s="186"/>
      <c r="I106" s="185"/>
    </row>
    <row r="107" spans="1:9" ht="14.25" customHeight="1">
      <c r="A107" s="208" t="str">
        <f t="shared" si="7"/>
        <v>[Create Edit Project-97]</v>
      </c>
      <c r="B107" s="104" t="s">
        <v>620</v>
      </c>
      <c r="C107" s="104" t="s">
        <v>405</v>
      </c>
      <c r="D107" s="104" t="s">
        <v>626</v>
      </c>
      <c r="E107" s="185"/>
      <c r="F107" s="102"/>
      <c r="G107" s="104"/>
      <c r="H107" s="186"/>
      <c r="I107" s="185"/>
    </row>
    <row r="108" spans="1:9" ht="14.25" customHeight="1">
      <c r="A108" s="208" t="str">
        <f t="shared" si="7"/>
        <v>[Create Edit Project-98]</v>
      </c>
      <c r="B108" s="104" t="s">
        <v>622</v>
      </c>
      <c r="C108" s="104" t="s">
        <v>407</v>
      </c>
      <c r="D108" s="104" t="s">
        <v>625</v>
      </c>
      <c r="E108" s="185"/>
      <c r="F108" s="102"/>
      <c r="G108" s="104"/>
      <c r="H108" s="186"/>
      <c r="I108" s="185"/>
    </row>
    <row r="109" spans="1:9" ht="14.25" customHeight="1">
      <c r="A109" s="208" t="str">
        <f t="shared" si="7"/>
        <v>[Create Edit Project-99]</v>
      </c>
      <c r="B109" s="104" t="s">
        <v>623</v>
      </c>
      <c r="C109" s="104" t="s">
        <v>408</v>
      </c>
      <c r="D109" s="104" t="s">
        <v>627</v>
      </c>
      <c r="E109" s="185"/>
      <c r="F109" s="102"/>
      <c r="G109" s="104"/>
      <c r="H109" s="186"/>
      <c r="I109" s="185"/>
    </row>
    <row r="110" spans="1:9" ht="14.25" customHeight="1">
      <c r="A110" s="208" t="str">
        <f t="shared" si="7"/>
        <v>[Create Edit Project-100]</v>
      </c>
      <c r="B110" s="104" t="s">
        <v>624</v>
      </c>
      <c r="C110" s="104" t="s">
        <v>406</v>
      </c>
      <c r="D110" s="104" t="s">
        <v>628</v>
      </c>
      <c r="E110" s="185"/>
      <c r="F110" s="102"/>
      <c r="G110" s="104"/>
      <c r="H110" s="186"/>
      <c r="I110" s="185"/>
    </row>
    <row r="111" spans="1:9" ht="14.25" customHeight="1">
      <c r="A111" s="208" t="str">
        <f t="shared" ref="A111:A116" si="9">IF(OR(B111&lt;&gt;"",D111&lt;E110&gt;""),"["&amp;TEXT($B$2,"##")&amp;"-"&amp;TEXT(ROW()-10,"##")&amp;"]","")</f>
        <v>[Create Edit Project-101]</v>
      </c>
      <c r="B111" s="104" t="s">
        <v>629</v>
      </c>
      <c r="C111" s="104" t="s">
        <v>391</v>
      </c>
      <c r="D111" s="104" t="s">
        <v>635</v>
      </c>
      <c r="E111" s="185"/>
      <c r="F111" s="102"/>
      <c r="G111" s="104"/>
      <c r="H111" s="186"/>
      <c r="I111" s="185"/>
    </row>
    <row r="112" spans="1:9" ht="14.25" customHeight="1">
      <c r="A112" s="208" t="str">
        <f t="shared" si="9"/>
        <v>[Create Edit Project-102]</v>
      </c>
      <c r="B112" s="104" t="s">
        <v>630</v>
      </c>
      <c r="C112" s="104" t="s">
        <v>404</v>
      </c>
      <c r="D112" s="104" t="s">
        <v>636</v>
      </c>
      <c r="E112" s="185"/>
      <c r="F112" s="102"/>
      <c r="G112" s="104"/>
      <c r="H112" s="186"/>
      <c r="I112" s="185"/>
    </row>
    <row r="113" spans="1:9" ht="14.25" customHeight="1">
      <c r="A113" s="208" t="str">
        <f t="shared" si="9"/>
        <v>[Create Edit Project-103]</v>
      </c>
      <c r="B113" s="104" t="s">
        <v>631</v>
      </c>
      <c r="C113" s="104" t="s">
        <v>405</v>
      </c>
      <c r="D113" s="104" t="s">
        <v>626</v>
      </c>
      <c r="E113" s="189"/>
      <c r="F113" s="102"/>
      <c r="G113" s="178"/>
      <c r="H113" s="186"/>
      <c r="I113" s="185"/>
    </row>
    <row r="114" spans="1:9" ht="14.25" customHeight="1">
      <c r="A114" s="208" t="str">
        <f t="shared" si="9"/>
        <v>[Create Edit Project-104]</v>
      </c>
      <c r="B114" s="104" t="s">
        <v>632</v>
      </c>
      <c r="C114" s="104" t="s">
        <v>407</v>
      </c>
      <c r="D114" s="104" t="s">
        <v>625</v>
      </c>
      <c r="E114" s="185"/>
      <c r="F114" s="104"/>
      <c r="G114" s="104"/>
      <c r="H114" s="186"/>
      <c r="I114" s="185"/>
    </row>
    <row r="115" spans="1:9" ht="14.25" customHeight="1">
      <c r="A115" s="208" t="str">
        <f t="shared" si="9"/>
        <v>[Create Edit Project-105]</v>
      </c>
      <c r="B115" s="104" t="s">
        <v>633</v>
      </c>
      <c r="C115" s="104" t="s">
        <v>408</v>
      </c>
      <c r="D115" s="104" t="s">
        <v>627</v>
      </c>
      <c r="E115" s="185"/>
      <c r="F115" s="104"/>
      <c r="G115" s="104"/>
      <c r="H115" s="186"/>
      <c r="I115" s="185"/>
    </row>
    <row r="116" spans="1:9" ht="14.25" customHeight="1">
      <c r="A116" s="208" t="str">
        <f t="shared" si="9"/>
        <v>[Create Edit Project-106]</v>
      </c>
      <c r="B116" s="104" t="s">
        <v>634</v>
      </c>
      <c r="C116" s="104" t="s">
        <v>406</v>
      </c>
      <c r="D116" s="104" t="s">
        <v>628</v>
      </c>
      <c r="E116" s="185"/>
      <c r="F116" s="104"/>
      <c r="G116" s="104"/>
      <c r="H116" s="186"/>
      <c r="I116" s="185"/>
    </row>
    <row r="117" spans="1:9" ht="14.25" customHeight="1">
      <c r="A117" s="208" t="str">
        <f>IF(OR(B117&lt;&gt;"",D117&lt;E116&gt;""),"["&amp;TEXT($B$2,"##")&amp;"-"&amp;TEXT(ROW()-10,"##")&amp;"]","")</f>
        <v>[Create Edit Project-107]</v>
      </c>
      <c r="B117" s="104" t="s">
        <v>638</v>
      </c>
      <c r="C117" s="104" t="s">
        <v>637</v>
      </c>
      <c r="D117" s="104" t="s">
        <v>639</v>
      </c>
      <c r="E117" s="185"/>
      <c r="F117" s="104"/>
      <c r="G117" s="104"/>
      <c r="H117" s="186"/>
      <c r="I117" s="185"/>
    </row>
  </sheetData>
  <mergeCells count="5">
    <mergeCell ref="B2:G2"/>
    <mergeCell ref="B3:G3"/>
    <mergeCell ref="B4:G4"/>
    <mergeCell ref="E5:G5"/>
    <mergeCell ref="E6:G6"/>
  </mergeCells>
  <dataValidations count="1">
    <dataValidation type="list" allowBlank="1" showErrorMessage="1" sqref="F10:G21 F23:G117">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 Report</vt:lpstr>
      <vt:lpstr>Message Rules</vt:lpstr>
      <vt:lpstr>Common</vt:lpstr>
      <vt:lpstr>Display Homepage</vt:lpstr>
      <vt:lpstr>Account management</vt:lpstr>
      <vt:lpstr>Create Edit Project</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2015-10-22T15:28:14Z</dcterms:modified>
  <cp:category>BM</cp:category>
</cp:coreProperties>
</file>