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pstone\201601JS01\WIP\Deliverable\Report3\"/>
    </mc:Choice>
  </mc:AlternateContent>
  <bookViews>
    <workbookView xWindow="0" yWindow="0" windowWidth="15360" windowHeight="7755" tabRatio="840" activeTab="6"/>
  </bookViews>
  <sheets>
    <sheet name="Cover" sheetId="1" r:id="rId1"/>
    <sheet name="Test Report" sheetId="5" r:id="rId2"/>
    <sheet name="Test case List" sheetId="2" r:id="rId3"/>
    <sheet name="Message Rules" sheetId="22" r:id="rId4"/>
    <sheet name="Display Homepage" sheetId="19" r:id="rId5"/>
    <sheet name="Account management" sheetId="21" r:id="rId6"/>
    <sheet name="Contribute and change MP" sheetId="24" r:id="rId7"/>
    <sheet name="Contribute new remedy" sheetId="37"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s>
  <definedNames>
    <definedName name="_xlnm._FilterDatabase" localSheetId="4" hidden="1">'Display Homepage'!#REF!</definedName>
    <definedName name="ACTION" localSheetId="5">#REF!</definedName>
    <definedName name="ACTION" localSheetId="14">#REF!</definedName>
    <definedName name="ACTION" localSheetId="9">#REF!</definedName>
    <definedName name="ACTION" localSheetId="6">#REF!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5">'[2]Like Management'!#REF!</definedName>
    <definedName name="Defect" comment="fsfsdfs" localSheetId="14">'Admin Module'!#REF!</definedName>
    <definedName name="Defect" comment="fsfsdfs" localSheetId="9">'Back Project'!#REF!</definedName>
    <definedName name="Defect" comment="fsfsdfs" localSheetId="6">'Contribute and change MP'!#REF!</definedName>
    <definedName name="Defect" comment="fsfsdfs" localSheetId="11">Discover!#REF!</definedName>
    <definedName name="Defect" comment="fsfsdfs" localSheetId="4">'Display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5">#REF!</definedName>
    <definedName name="Lỗi" localSheetId="14">#REF!</definedName>
    <definedName name="Lỗi" localSheetId="9">#REF!</definedName>
    <definedName name="Lỗi" localSheetId="6">#REF!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5">#REF!</definedName>
    <definedName name="Pass" localSheetId="14">#REF!</definedName>
    <definedName name="Pass" localSheetId="9">#REF!</definedName>
    <definedName name="Pass" localSheetId="6">#REF!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52511" iterate="1" iterateCount="10000" iterateDelta="1.0000000000000001E-5"/>
  <fileRecoveryPr autoRecover="0"/>
</workbook>
</file>

<file path=xl/calcChain.xml><?xml version="1.0" encoding="utf-8"?>
<calcChain xmlns="http://schemas.openxmlformats.org/spreadsheetml/2006/main">
  <c r="A12" i="24" l="1"/>
  <c r="A99" i="24" l="1"/>
  <c r="A100" i="24"/>
  <c r="A41" i="24"/>
  <c r="A42" i="24"/>
  <c r="A53" i="21" l="1"/>
  <c r="A54" i="21"/>
  <c r="A42" i="21"/>
  <c r="A40" i="21"/>
  <c r="A37" i="21"/>
  <c r="A38" i="21"/>
  <c r="A34" i="21"/>
  <c r="A25" i="35" l="1"/>
  <c r="A38" i="35"/>
  <c r="A29" i="35"/>
  <c r="A23" i="35"/>
  <c r="A24" i="35"/>
  <c r="A26" i="35"/>
  <c r="A22" i="35"/>
  <c r="A21" i="35"/>
  <c r="A44" i="29"/>
  <c r="A36" i="29"/>
  <c r="A34" i="29"/>
  <c r="A26" i="29"/>
  <c r="A42" i="29"/>
  <c r="A45"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D6" i="36"/>
  <c r="B6" i="36"/>
  <c r="A6" i="36"/>
  <c r="A76" i="21"/>
  <c r="A75" i="21"/>
  <c r="A74" i="21"/>
  <c r="A73" i="21"/>
  <c r="A72" i="21"/>
  <c r="A71" i="21"/>
  <c r="E6" i="36" l="1"/>
  <c r="C6" i="36" s="1"/>
  <c r="A28" i="29" l="1"/>
  <c r="A20" i="27" l="1"/>
  <c r="A14" i="27"/>
  <c r="A15" i="27"/>
  <c r="A17" i="33"/>
  <c r="A16" i="33"/>
  <c r="A15" i="33"/>
  <c r="A12" i="33"/>
  <c r="A26" i="19" l="1"/>
  <c r="A25" i="19"/>
  <c r="A24" i="19"/>
  <c r="A23" i="19"/>
  <c r="A22" i="19"/>
  <c r="A21" i="19"/>
  <c r="A20" i="19"/>
  <c r="A19" i="19"/>
  <c r="A18" i="19"/>
  <c r="A17" i="19"/>
  <c r="A16" i="19"/>
  <c r="A15" i="19"/>
  <c r="A14" i="19"/>
  <c r="A13" i="19"/>
  <c r="A12" i="19"/>
  <c r="D6" i="19"/>
  <c r="B6" i="19"/>
  <c r="A6" i="19"/>
  <c r="A111" i="24"/>
  <c r="A110" i="24"/>
  <c r="A109" i="24"/>
  <c r="A108" i="24"/>
  <c r="A107" i="24"/>
  <c r="A106" i="24"/>
  <c r="A105" i="24"/>
  <c r="A104" i="24"/>
  <c r="A103" i="24"/>
  <c r="A102" i="24"/>
  <c r="A101"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D6" i="24"/>
  <c r="B6" i="24"/>
  <c r="A6" i="24"/>
  <c r="E6" i="19" l="1"/>
  <c r="C6" i="19" s="1"/>
  <c r="E6" i="24"/>
  <c r="C6" i="24" s="1"/>
  <c r="G20" i="5" l="1"/>
  <c r="E20" i="5"/>
  <c r="D20" i="5"/>
  <c r="F20" i="5" l="1"/>
  <c r="H20" i="5"/>
  <c r="A35" i="35"/>
  <c r="A36" i="35"/>
  <c r="A37" i="35"/>
  <c r="A32" i="35"/>
  <c r="A33" i="35"/>
  <c r="A34" i="35"/>
  <c r="A30" i="35"/>
  <c r="A28" i="35"/>
  <c r="A27" i="35"/>
  <c r="A19" i="35"/>
  <c r="A20" i="35"/>
  <c r="A18" i="35"/>
  <c r="A17" i="35"/>
  <c r="A16" i="35"/>
  <c r="A15" i="35"/>
  <c r="A14" i="35"/>
  <c r="A13" i="35"/>
  <c r="A12" i="35"/>
  <c r="D6" i="35"/>
  <c r="G19" i="5" s="1"/>
  <c r="B6" i="35"/>
  <c r="E19" i="5" s="1"/>
  <c r="A6" i="35"/>
  <c r="D19" i="5" s="1"/>
  <c r="E6" i="35" l="1"/>
  <c r="A23" i="33"/>
  <c r="A22" i="33"/>
  <c r="A21" i="33"/>
  <c r="A20" i="33"/>
  <c r="A19" i="33"/>
  <c r="A18" i="33"/>
  <c r="A14" i="33"/>
  <c r="A13" i="33"/>
  <c r="D6" i="33"/>
  <c r="G18" i="5" s="1"/>
  <c r="B6" i="33"/>
  <c r="E18" i="5" s="1"/>
  <c r="A6" i="33"/>
  <c r="D18" i="5" s="1"/>
  <c r="A19" i="31"/>
  <c r="A20" i="31"/>
  <c r="A15" i="31"/>
  <c r="A16" i="31"/>
  <c r="A17" i="31"/>
  <c r="A18" i="31"/>
  <c r="A14" i="31"/>
  <c r="A13" i="31"/>
  <c r="A12" i="31"/>
  <c r="D6" i="31"/>
  <c r="G17" i="5" s="1"/>
  <c r="B6" i="31"/>
  <c r="E17" i="5" s="1"/>
  <c r="A6" i="31"/>
  <c r="D17"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19" i="5" s="1"/>
  <c r="H19" i="5"/>
  <c r="E6" i="33"/>
  <c r="E6" i="31"/>
  <c r="H17" i="5" s="1"/>
  <c r="D6" i="29"/>
  <c r="G16" i="5" s="1"/>
  <c r="B6" i="29"/>
  <c r="E16" i="5" s="1"/>
  <c r="A6" i="29"/>
  <c r="D16" i="5" s="1"/>
  <c r="A28" i="27"/>
  <c r="A29" i="27"/>
  <c r="A30" i="27"/>
  <c r="A27" i="27"/>
  <c r="A31" i="27"/>
  <c r="A32" i="27"/>
  <c r="A26" i="27"/>
  <c r="A25" i="27"/>
  <c r="A24" i="27"/>
  <c r="A51" i="25"/>
  <c r="A52" i="25"/>
  <c r="C6" i="33" l="1"/>
  <c r="F18" i="5" s="1"/>
  <c r="H18" i="5"/>
  <c r="C6" i="31"/>
  <c r="F17" i="5" s="1"/>
  <c r="E6" i="29"/>
  <c r="C6" i="29" s="1"/>
  <c r="F16" i="5" s="1"/>
  <c r="A19" i="27"/>
  <c r="A13" i="27"/>
  <c r="A16" i="27"/>
  <c r="A17" i="27"/>
  <c r="A18" i="27"/>
  <c r="A22" i="27"/>
  <c r="A23" i="27"/>
  <c r="A12" i="27"/>
  <c r="D6" i="27"/>
  <c r="G15" i="5" s="1"/>
  <c r="B6" i="27"/>
  <c r="E15" i="5" s="1"/>
  <c r="A6" i="27"/>
  <c r="D15" i="5" s="1"/>
  <c r="A56" i="25"/>
  <c r="A60" i="25"/>
  <c r="A59" i="25"/>
  <c r="A58" i="25"/>
  <c r="A57" i="25"/>
  <c r="A53" i="25"/>
  <c r="A50" i="25"/>
  <c r="A48" i="25"/>
  <c r="A49" i="25"/>
  <c r="A43" i="25"/>
  <c r="A41" i="25"/>
  <c r="A38" i="25"/>
  <c r="A39" i="25"/>
  <c r="A34" i="25"/>
  <c r="A35" i="25"/>
  <c r="A32" i="25"/>
  <c r="A33" i="25"/>
  <c r="A31" i="25"/>
  <c r="A29" i="25"/>
  <c r="A30" i="25"/>
  <c r="A27" i="25"/>
  <c r="A28" i="25"/>
  <c r="A25" i="25"/>
  <c r="A26" i="25"/>
  <c r="A19" i="25"/>
  <c r="A18" i="25"/>
  <c r="A14" i="25"/>
  <c r="A21" i="25"/>
  <c r="A22" i="25"/>
  <c r="A24" i="25"/>
  <c r="A37" i="25"/>
  <c r="A40" i="25"/>
  <c r="A47" i="25"/>
  <c r="A54" i="25"/>
  <c r="A12" i="25"/>
  <c r="D6" i="25"/>
  <c r="G14" i="5" s="1"/>
  <c r="B6" i="25"/>
  <c r="E14" i="5" s="1"/>
  <c r="A6" i="25"/>
  <c r="D14" i="5" s="1"/>
  <c r="H16" i="5" l="1"/>
  <c r="E6" i="27"/>
  <c r="H15" i="5" s="1"/>
  <c r="E6" i="25"/>
  <c r="C6" i="25" s="1"/>
  <c r="F14" i="5" s="1"/>
  <c r="D6" i="21"/>
  <c r="B6" i="21"/>
  <c r="A6" i="21"/>
  <c r="C6" i="27" l="1"/>
  <c r="F15" i="5" s="1"/>
  <c r="H14" i="5"/>
  <c r="G13" i="5"/>
  <c r="E13" i="5"/>
  <c r="D13" i="5"/>
  <c r="F13" i="5" l="1"/>
  <c r="H13" i="5" l="1"/>
  <c r="A64" i="21"/>
  <c r="A44" i="21"/>
  <c r="A41" i="21"/>
  <c r="A39" i="21"/>
  <c r="A36" i="21"/>
  <c r="A31" i="21"/>
  <c r="A32" i="21" l="1"/>
  <c r="A14" i="21"/>
  <c r="A18" i="21"/>
  <c r="A68" i="21" l="1"/>
  <c r="A66" i="21"/>
  <c r="A65" i="21"/>
  <c r="A61" i="21"/>
  <c r="A57" i="21"/>
  <c r="A59" i="21"/>
  <c r="A63" i="21"/>
  <c r="A49" i="21"/>
  <c r="A50" i="21"/>
  <c r="A52" i="21"/>
  <c r="A51" i="21"/>
  <c r="A48" i="21"/>
  <c r="A47" i="21"/>
  <c r="D12" i="5"/>
  <c r="E11" i="5"/>
  <c r="A58" i="21"/>
  <c r="A69" i="21"/>
  <c r="A67" i="21"/>
  <c r="A56" i="21"/>
  <c r="A55" i="21"/>
  <c r="A62" i="21"/>
  <c r="A45" i="21"/>
  <c r="A43" i="21"/>
  <c r="A35" i="21"/>
  <c r="A33" i="21"/>
  <c r="A30" i="21"/>
  <c r="A29" i="21"/>
  <c r="A27" i="21"/>
  <c r="A26" i="21"/>
  <c r="A25" i="21"/>
  <c r="A23" i="21"/>
  <c r="A22" i="21"/>
  <c r="A21" i="21"/>
  <c r="A20" i="21"/>
  <c r="A19" i="21"/>
  <c r="A17" i="21"/>
  <c r="A16" i="21"/>
  <c r="A15" i="21"/>
  <c r="A13" i="21"/>
  <c r="A12" i="21"/>
  <c r="G12" i="5"/>
  <c r="E12" i="5"/>
  <c r="E6" i="21" l="1"/>
  <c r="C6" i="21" s="1"/>
  <c r="H12" i="5" l="1"/>
  <c r="F12" i="5"/>
  <c r="C6" i="1"/>
  <c r="D11" i="5"/>
  <c r="E24" i="5"/>
  <c r="C3" i="5"/>
  <c r="C4" i="5"/>
  <c r="C5" i="5" s="1"/>
  <c r="D3" i="2"/>
  <c r="D4" i="2"/>
  <c r="F11" i="5" l="1"/>
  <c r="D24" i="5"/>
  <c r="G11" i="5"/>
  <c r="G24" i="5" s="1"/>
  <c r="F24" i="5" l="1"/>
  <c r="H11" i="5"/>
  <c r="H24" i="5" l="1"/>
  <c r="E26" i="5" s="1"/>
  <c r="E2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11.xml><?xml version="1.0" encoding="utf-8"?>
<comments xmlns="http://schemas.openxmlformats.org/spreadsheetml/2006/main">
  <authors>
    <author>Tsubaki Yukino</author>
  </authors>
  <commentList>
    <comment ref="B12" authorId="0" shape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<sst xmlns="http://schemas.openxmlformats.org/spreadsheetml/2006/main" count="1639" uniqueCount="1167">
  <si>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</si>
  <si>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</si>
  <si>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</si>
  <si>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</si>
  <si>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</si>
  <si>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</si>
  <si>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</si>
  <si>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</si>
  <si>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</si>
  <si>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</si>
  <si>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</si>
  <si>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</si>
  <si>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</si>
  <si>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</si>
  <si>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</si>
  <si>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</si>
  <si>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</si>
  <si>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</si>
  <si>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</si>
  <si>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</si>
  <si>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</si>
  <si>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</si>
  <si>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</si>
  <si>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</si>
  <si>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</si>
  <si>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</si>
  <si>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</si>
  <si>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</si>
  <si>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</si>
  <si>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</si>
  <si>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</si>
  <si>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</si>
  <si>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</si>
  <si>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</si>
  <si>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</si>
  <si>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</si>
  <si>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</si>
  <si>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</si>
  <si>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</si>
  <si>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</si>
  <si>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</si>
  <si>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</si>
  <si>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</si>
  <si>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</si>
  <si>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</si>
  <si>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</si>
  <si>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</si>
  <si>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</si>
  <si>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When user search </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</si>
  <si>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</si>
  <si>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</si>
  <si>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</si>
  <si>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</si>
  <si>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</si>
  <si>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</si>
  <si>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</si>
  <si>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</si>
  <si>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</si>
  <si>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</si>
  <si>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</si>
  <si>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</si>
  <si>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ChinhVCSE02585</t>
  </si>
  <si>
    <t>ManhNLSE02619</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</si>
  <si>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</si>
  <si>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</si>
  <si>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"Dandelion" into search text box
3. Click Search or press Enter</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</si>
  <si>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</si>
  <si>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</si>
  <si>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</si>
  <si>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</si>
  <si>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</si>
  <si>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</si>
  <si>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</si>
  <si>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</si>
  <si>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</si>
  <si>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</si>
  <si>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</si>
  <si>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</si>
  <si>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</si>
  <si>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</si>
  <si>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</si>
  <si>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</si>
  <si>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</si>
  <si>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</si>
  <si>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</si>
  <si>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</si>
  <si>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</si>
  <si>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</si>
  <si>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</si>
  <si>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</si>
  <si>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</si>
  <si>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</si>
  <si>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</si>
  <si>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</si>
  <si>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</si>
  <si>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</si>
  <si>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</si>
  <si>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</si>
  <si>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</si>
  <si>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</si>
  <si>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</si>
  <si>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</si>
  <si>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</si>
  <si>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</si>
  <si>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</si>
  <si>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</si>
  <si>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</si>
  <si>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</si>
  <si>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</si>
  <si>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</si>
  <si>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</si>
  <si>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</si>
  <si>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</si>
  <si>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</si>
  <si>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</si>
  <si>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</si>
  <si>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</si>
  <si>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</si>
  <si>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</si>
  <si>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</si>
  <si>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</si>
  <si>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</si>
  <si>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</si>
  <si>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</si>
  <si>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</si>
  <si>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</si>
  <si>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</si>
  <si>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</si>
  <si>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</si>
  <si>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</si>
  <si>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</si>
  <si>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</si>
  <si>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</si>
  <si>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</si>
  <si>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</si>
  <si>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</si>
  <si>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</si>
  <si>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</si>
  <si>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</si>
  <si>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</si>
  <si>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</si>
  <si>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</si>
  <si>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</si>
  <si>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</si>
  <si>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</si>
  <si>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</si>
  <si>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</si>
  <si>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</si>
  <si>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</si>
  <si>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</si>
  <si>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</si>
  <si>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</si>
  <si>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</si>
  <si>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</si>
  <si>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</si>
  <si>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</si>
  <si>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</si>
  <si>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</si>
  <si>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</si>
  <si>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</si>
  <si>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</si>
  <si>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</si>
  <si>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</si>
  <si>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</si>
  <si>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</si>
  <si>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</si>
  <si>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</si>
  <si>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</si>
  <si>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</si>
  <si>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</si>
  <si>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</si>
  <si>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</si>
  <si>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</si>
  <si>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</si>
  <si>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</si>
  <si>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</si>
  <si>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</si>
  <si>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</si>
  <si>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</si>
  <si>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</si>
  <si>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</si>
  <si>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</si>
  <si>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</si>
  <si>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</si>
  <si>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</si>
  <si>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</si>
  <si>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</si>
  <si>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</si>
  <si>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</si>
  <si>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</si>
  <si>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</si>
  <si>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</si>
  <si>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</si>
  <si>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</si>
  <si>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</si>
  <si>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</si>
  <si>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</si>
  <si>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</si>
  <si>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</si>
  <si>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</si>
  <si>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</si>
  <si>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</si>
  <si>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</si>
  <si>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</si>
  <si>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</si>
  <si>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</si>
  <si>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</si>
  <si>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</si>
  <si>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</si>
  <si>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</si>
  <si>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</si>
  <si>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</si>
  <si>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</si>
  <si>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</si>
  <si>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</si>
  <si>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</si>
  <si>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</si>
  <si>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</si>
  <si>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</si>
  <si>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</si>
  <si>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</si>
  <si>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</si>
  <si>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</si>
  <si>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</si>
  <si>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</si>
  <si>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</si>
  <si>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</si>
  <si>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</si>
  <si>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</si>
  <si>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</si>
  <si>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</si>
  <si>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</si>
  <si>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</si>
  <si>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</si>
  <si>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</si>
  <si>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</si>
  <si>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</si>
  <si>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</si>
  <si>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</si>
  <si>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</si>
  <si>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</si>
  <si>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</si>
  <si>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</si>
  <si>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</si>
  <si>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</si>
  <si>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</si>
  <si>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</si>
  <si>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</si>
  <si>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</si>
  <si>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</si>
  <si>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</si>
  <si>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</si>
  <si>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</si>
  <si>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</si>
  <si>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</si>
  <si>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</si>
  <si>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</si>
  <si>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</si>
  <si>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</si>
  <si>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</si>
  <si>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</si>
  <si>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</si>
  <si>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</si>
  <si>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Create Edit Project</t>
  </si>
  <si>
    <t>Edit Project</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</si>
  <si>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</si>
  <si>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</si>
  <si>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</si>
  <si>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</si>
  <si>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</si>
  <si>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</si>
  <si>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</si>
  <si>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</si>
  <si>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</si>
  <si>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</si>
  <si>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</si>
  <si>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</si>
  <si>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</si>
  <si>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</si>
  <si>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</si>
  <si>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</si>
  <si>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</si>
  <si>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</si>
  <si>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</si>
  <si>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</si>
  <si>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</si>
  <si>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</si>
  <si>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</si>
  <si>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</si>
  <si>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</si>
  <si>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</si>
  <si>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</si>
  <si>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</si>
  <si>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</si>
  <si>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</si>
  <si>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</si>
  <si>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</si>
  <si>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</si>
  <si>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</si>
  <si>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</si>
  <si>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</si>
  <si>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</si>
  <si>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</si>
  <si>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</si>
  <si>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</si>
  <si>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</si>
  <si>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</si>
  <si>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</si>
  <si>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</si>
  <si>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</si>
  <si>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</si>
  <si>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</si>
  <si>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</si>
  <si>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</si>
  <si>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</si>
  <si>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</si>
  <si>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</si>
  <si>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</si>
  <si>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</si>
  <si>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</si>
  <si>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</si>
  <si>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</si>
  <si>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</si>
  <si>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</si>
  <si>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</si>
  <si>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</si>
  <si>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</si>
  <si>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</si>
  <si>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</si>
  <si>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</si>
  <si>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</si>
  <si>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</si>
  <si>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</si>
  <si>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</si>
  <si>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</si>
  <si>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</si>
  <si>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</si>
  <si>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</si>
  <si>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</si>
  <si>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</si>
  <si>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</si>
  <si>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</si>
  <si>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</si>
  <si>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</si>
  <si>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</si>
  <si>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</si>
  <si>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</si>
  <si>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</si>
  <si>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</si>
  <si>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</si>
  <si>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</si>
  <si>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</si>
  <si>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</si>
  <si>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</si>
  <si>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</si>
  <si>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</si>
  <si>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</si>
  <si>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</si>
  <si>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</si>
  <si>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</si>
  <si>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</si>
  <si>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</si>
  <si>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</si>
  <si>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</si>
  <si>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</si>
  <si>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</si>
  <si>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</si>
  <si>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</si>
  <si>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</si>
  <si>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</si>
  <si>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</si>
  <si>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</si>
  <si>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</si>
  <si>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</si>
  <si>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</si>
  <si>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</si>
  <si>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</si>
  <si>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</si>
  <si>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</si>
  <si>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</si>
  <si>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</si>
  <si>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</si>
  <si>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</si>
  <si>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</si>
  <si>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</si>
  <si>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</si>
  <si>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</si>
  <si>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</si>
  <si>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</si>
  <si>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</si>
  <si>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</si>
  <si>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</si>
  <si>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</si>
  <si>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</si>
  <si>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</si>
  <si>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</si>
  <si>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</si>
  <si>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</si>
  <si>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</si>
  <si>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</si>
  <si>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</si>
  <si>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</si>
  <si>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</si>
  <si>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</si>
  <si>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</si>
  <si>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</si>
  <si>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</si>
  <si>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</si>
  <si>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</si>
  <si>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</si>
  <si>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</si>
  <si>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</si>
  <si>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</si>
  <si>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</si>
  <si>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</si>
  <si>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</si>
  <si>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</si>
  <si>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</si>
  <si>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</si>
  <si>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</si>
  <si>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</si>
  <si>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</si>
  <si>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</si>
  <si>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</si>
  <si>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</si>
  <si>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</si>
  <si>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</si>
  <si>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</si>
  <si>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</si>
  <si>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</si>
  <si>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</si>
  <si>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</si>
  <si>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</si>
  <si>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</si>
  <si>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</si>
  <si>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</si>
  <si>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</si>
  <si>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</si>
  <si>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</si>
  <si>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</si>
  <si>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</si>
  <si>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</si>
  <si>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</si>
  <si>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</si>
  <si>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</si>
  <si>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</si>
  <si>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</si>
  <si>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</si>
  <si>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</si>
  <si>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</si>
  <si>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</si>
  <si>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</si>
  <si>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</si>
  <si>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</si>
  <si>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</si>
  <si>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</si>
  <si>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</si>
  <si>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</si>
  <si>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</si>
  <si>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</si>
  <si>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</si>
  <si>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</si>
  <si>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</si>
  <si>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</si>
  <si>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</si>
  <si>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</si>
  <si>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</si>
  <si>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</si>
  <si>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</si>
  <si>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</si>
  <si>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</si>
  <si>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</si>
  <si>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</si>
  <si>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</si>
  <si>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</si>
  <si>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</si>
  <si>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</si>
  <si>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</si>
  <si>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</si>
  <si>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</si>
  <si>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</si>
  <si>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</si>
  <si>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</si>
  <si>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</si>
  <si>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</si>
  <si>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</si>
  <si>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</si>
  <si>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</si>
  <si>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</si>
  <si>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</si>
  <si>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</si>
  <si>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</si>
  <si>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</si>
  <si>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</si>
  <si>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</si>
  <si>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</si>
  <si>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</si>
  <si>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</si>
  <si>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</si>
  <si>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</si>
  <si>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</si>
  <si>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</si>
  <si>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</si>
  <si>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</si>
  <si>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</si>
  <si>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</si>
  <si>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</si>
  <si>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</si>
  <si>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</si>
  <si>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</si>
  <si>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</si>
  <si>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</si>
  <si>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</si>
  <si>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</si>
  <si>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</si>
  <si>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</si>
  <si>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</si>
  <si>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</si>
  <si>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</si>
  <si>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</si>
  <si>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</si>
  <si>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</si>
  <si>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</si>
  <si>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</si>
  <si>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</si>
  <si>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</si>
  <si>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</si>
  <si>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</si>
  <si>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</si>
  <si>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</si>
  <si>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</si>
  <si>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</si>
  <si>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</si>
  <si>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</si>
  <si>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</si>
  <si>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</si>
  <si>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</si>
  <si>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</si>
  <si>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</si>
  <si>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</si>
  <si>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</si>
  <si>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</si>
  <si>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</si>
  <si>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</si>
  <si>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</si>
  <si>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</si>
  <si>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</si>
  <si>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</si>
  <si>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</si>
  <si>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</si>
  <si>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</si>
  <si>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</si>
  <si>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</si>
  <si>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</si>
  <si>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</si>
  <si>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</si>
  <si>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</si>
  <si>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</si>
  <si>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</si>
  <si>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</si>
  <si>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</si>
  <si>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</si>
  <si>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</si>
  <si>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</si>
  <si>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</si>
  <si>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</si>
  <si>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</si>
  <si>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</si>
  <si>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</si>
  <si>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</si>
  <si>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</si>
  <si>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</si>
  <si>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</si>
  <si>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</si>
  <si>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</si>
  <si>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</si>
  <si>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</si>
  <si>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</si>
  <si>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</si>
  <si>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</si>
  <si>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</si>
  <si>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</si>
  <si>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</si>
  <si>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</si>
  <si>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</si>
  <si>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</si>
  <si>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</si>
  <si>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</si>
  <si>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</si>
  <si>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</si>
  <si>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</si>
  <si>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</si>
  <si>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</si>
  <si>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</si>
  <si>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</si>
  <si>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</si>
  <si>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</si>
  <si>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</si>
  <si>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</si>
  <si>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</si>
  <si>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</si>
  <si>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</si>
  <si>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</si>
  <si>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</si>
  <si>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</si>
  <si>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</si>
  <si>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</si>
  <si>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</si>
  <si>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</si>
  <si>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</si>
  <si>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</si>
  <si>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</si>
  <si>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</si>
  <si>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</si>
  <si>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</si>
  <si>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</si>
  <si>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</si>
  <si>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</si>
  <si>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</si>
  <si>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</si>
  <si>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</si>
  <si>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</si>
  <si>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</si>
  <si>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</si>
  <si>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</si>
  <si>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</si>
  <si>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</si>
  <si>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</si>
  <si>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</si>
  <si>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</si>
  <si>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</si>
  <si>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</si>
  <si>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</si>
  <si>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</si>
  <si>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</si>
  <si>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</si>
  <si>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</si>
  <si>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</si>
  <si>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</si>
  <si>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</si>
  <si>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</si>
  <si>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</si>
  <si>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</si>
  <si>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</si>
  <si>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</si>
  <si>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</si>
  <si>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</si>
  <si>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</si>
  <si>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</si>
  <si>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</si>
  <si>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</si>
  <si>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</si>
  <si>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</si>
  <si>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</si>
  <si>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</si>
  <si>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</si>
  <si>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</si>
  <si>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</si>
  <si>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</si>
  <si>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</si>
  <si>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</si>
  <si>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</si>
  <si>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</si>
  <si>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</si>
  <si>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</si>
  <si>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</si>
  <si>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</si>
  <si>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</si>
  <si>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</si>
  <si>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</si>
  <si>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</si>
  <si>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</si>
  <si>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</si>
  <si>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</si>
  <si>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</si>
  <si>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</si>
  <si>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</si>
  <si>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</si>
  <si>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</si>
  <si>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</si>
  <si>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</si>
  <si>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</si>
  <si>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</si>
  <si>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</si>
  <si>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</si>
  <si>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</si>
  <si>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</si>
  <si>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</si>
  <si>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</si>
  <si>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</si>
  <si>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</si>
  <si>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</si>
  <si>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</si>
  <si>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</si>
  <si>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</si>
  <si>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</si>
  <si>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</si>
  <si>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</si>
  <si>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</si>
  <si>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</si>
  <si>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</si>
  <si>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</si>
  <si>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</si>
  <si>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</si>
  <si>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</si>
  <si>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</si>
  <si>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</si>
  <si>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</si>
  <si>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</si>
  <si>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</si>
  <si>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</si>
  <si>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</si>
  <si>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</si>
  <si>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</si>
  <si>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</si>
  <si>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</si>
  <si>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</si>
  <si>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</si>
  <si>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</si>
  <si>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</si>
  <si>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</si>
  <si>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</si>
  <si>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</si>
  <si>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</si>
  <si>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</si>
  <si>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</si>
  <si>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</si>
  <si>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</si>
  <si>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</si>
  <si>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</si>
  <si>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</si>
  <si>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</si>
  <si>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</si>
  <si>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</si>
  <si>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</si>
  <si>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</si>
  <si>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</si>
  <si>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</si>
  <si>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</si>
  <si>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</si>
  <si>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</si>
  <si>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</si>
  <si>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</si>
  <si>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</si>
  <si>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</si>
  <si>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</si>
  <si>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</si>
  <si>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</si>
  <si>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</si>
  <si>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</si>
  <si>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</si>
  <si>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</si>
  <si>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</si>
  <si>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</si>
  <si>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</si>
  <si>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</si>
  <si>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</si>
  <si>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</si>
  <si>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</si>
  <si>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</si>
  <si>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</si>
  <si>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</si>
  <si>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</si>
  <si>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</si>
  <si>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</si>
  <si>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</si>
  <si>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</si>
  <si>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</si>
  <si>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</si>
  <si>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</si>
  <si>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</si>
  <si>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</si>
  <si>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</si>
  <si>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</si>
  <si>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</si>
  <si>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</si>
  <si>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</si>
  <si>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</si>
  <si>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</si>
  <si>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</si>
  <si>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</si>
  <si>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</si>
  <si>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</si>
  <si>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</si>
  <si>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</si>
  <si>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</si>
  <si>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</si>
  <si>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</si>
  <si>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</si>
  <si>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</si>
  <si>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</si>
  <si>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</si>
  <si>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</si>
  <si>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</si>
  <si>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</si>
  <si>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</si>
  <si>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</si>
  <si>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</si>
  <si>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</si>
  <si>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</si>
  <si>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</si>
  <si>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</si>
  <si>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</si>
  <si>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</si>
  <si>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</si>
  <si>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</si>
  <si>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</si>
  <si>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</si>
  <si>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</si>
  <si>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</si>
  <si>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</si>
  <si>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</si>
  <si>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</si>
  <si>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</si>
  <si>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</si>
  <si>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</si>
  <si>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</si>
  <si>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</si>
  <si>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</si>
  <si>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</si>
  <si>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</si>
  <si>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</si>
  <si>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</si>
  <si>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</si>
  <si>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</si>
  <si>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</si>
  <si>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</si>
  <si>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</si>
  <si>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</si>
  <si>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</si>
  <si>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</si>
  <si>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</si>
  <si>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</si>
  <si>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</si>
  <si>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</si>
  <si>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</si>
  <si>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</si>
  <si>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</si>
  <si>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</si>
  <si>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</si>
  <si>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</si>
  <si>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</si>
  <si>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</si>
  <si>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</si>
  <si>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</si>
  <si>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</si>
  <si>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</si>
  <si>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</si>
  <si>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</si>
  <si>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</si>
  <si>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</si>
  <si>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</si>
  <si>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</si>
  <si>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</si>
  <si>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</si>
  <si>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</si>
  <si>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</si>
  <si>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</si>
  <si>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</si>
  <si>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</si>
  <si>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</si>
  <si>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</si>
  <si>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</si>
  <si>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</si>
  <si>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</si>
  <si>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</si>
  <si>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</si>
  <si>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</si>
  <si>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</si>
  <si>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</si>
  <si>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</si>
  <si>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</si>
  <si>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</si>
  <si>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</si>
  <si>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</si>
  <si>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</si>
  <si>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</si>
  <si>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</si>
  <si>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</si>
  <si>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</si>
  <si>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</si>
  <si>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</si>
  <si>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</si>
  <si>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</si>
  <si>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</si>
  <si>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</si>
  <si>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</si>
  <si>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</si>
  <si>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</si>
  <si>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</si>
  <si>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</si>
  <si>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</si>
  <si>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</si>
  <si>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</si>
  <si>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</si>
  <si>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</si>
  <si>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</si>
  <si>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</si>
  <si>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</si>
  <si>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</si>
  <si>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</si>
  <si>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</si>
  <si>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</si>
  <si>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</si>
  <si>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</si>
  <si>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</si>
  <si>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</si>
  <si>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</si>
  <si>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</si>
  <si>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</si>
  <si>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</si>
  <si>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</si>
  <si>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</si>
  <si>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</si>
  <si>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</si>
  <si>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</si>
  <si>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</si>
  <si>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</si>
  <si>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</si>
  <si>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</si>
  <si>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</si>
  <si>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</si>
  <si>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</si>
  <si>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</si>
  <si>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</si>
  <si>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</si>
  <si>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</si>
  <si>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</si>
  <si>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</si>
  <si>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</si>
  <si>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</si>
  <si>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</si>
  <si>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</si>
  <si>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</si>
  <si>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</si>
  <si>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</si>
  <si>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</si>
  <si>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</si>
  <si>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</si>
  <si>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</si>
  <si>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</si>
  <si>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</si>
  <si>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</si>
  <si>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</si>
  <si>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</si>
  <si>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</si>
  <si>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</si>
  <si>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</si>
  <si>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</si>
  <si>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</si>
  <si>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</si>
  <si>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</si>
  <si>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</si>
  <si>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</si>
  <si>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</si>
  <si>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</si>
  <si>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</si>
  <si>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</si>
  <si>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</si>
  <si>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</si>
  <si>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</si>
  <si>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</si>
  <si>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</si>
  <si>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</si>
  <si>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</si>
  <si>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</si>
  <si>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</si>
  <si>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</si>
  <si>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</si>
  <si>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</si>
  <si>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</si>
  <si>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</si>
  <si>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</si>
  <si>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</si>
  <si>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</si>
  <si>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</si>
  <si>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</si>
  <si>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</si>
  <si>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</si>
  <si>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Back project</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</si>
  <si>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</si>
  <si>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</si>
  <si>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</si>
  <si>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</si>
  <si>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</si>
  <si>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</si>
  <si>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</si>
  <si>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</si>
  <si>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</si>
  <si>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</si>
  <si>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</si>
  <si>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</si>
  <si>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</si>
  <si>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</si>
  <si>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1. Enter the website: http://www.dandelion.com
2. Click on Register button on Home page
3. Input 
+ Pass: "123456"
4. Edit Input:
+ Pass: ""</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</si>
  <si>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</si>
  <si>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</si>
  <si>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</si>
  <si>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</si>
  <si>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</si>
  <si>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</si>
  <si>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</si>
  <si>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</si>
  <si>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</si>
  <si>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</si>
  <si>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</si>
  <si>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</si>
  <si>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</si>
  <si>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</si>
  <si>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</si>
  <si>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</si>
  <si>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</si>
  <si>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</si>
  <si>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</si>
  <si>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</si>
  <si>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</si>
  <si>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</si>
  <si>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</si>
  <si>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</si>
  <si>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</si>
  <si>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</si>
  <si>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</si>
  <si>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</si>
  <si>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</si>
  <si>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</si>
  <si>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</si>
  <si>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1. Click title or image or button "project detail" in  project item</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</si>
  <si>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</si>
  <si>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</si>
  <si>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</si>
  <si>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</si>
  <si>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</si>
  <si>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</si>
  <si>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</si>
  <si>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</si>
  <si>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</si>
  <si>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</si>
  <si>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</si>
  <si>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</si>
  <si>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</si>
  <si>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</si>
  <si>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</si>
  <si>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</si>
  <si>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</si>
  <si>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</si>
  <si>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</si>
  <si>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</si>
  <si>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</si>
  <si>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</si>
  <si>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</si>
  <si>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</si>
  <si>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</si>
  <si>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</si>
  <si>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</si>
  <si>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</si>
  <si>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</si>
  <si>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</si>
  <si>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</si>
  <si>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</si>
  <si>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</si>
  <si>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</si>
  <si>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</si>
  <si>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</si>
  <si>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</si>
  <si>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</si>
  <si>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</si>
  <si>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</si>
  <si>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</si>
  <si>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</si>
  <si>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</si>
  <si>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</si>
  <si>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</si>
  <si>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</si>
  <si>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</si>
  <si>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</si>
  <si>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</si>
  <si>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</si>
  <si>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</si>
  <si>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</si>
  <si>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</si>
  <si>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</si>
  <si>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</si>
  <si>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</si>
  <si>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Test Back Project when user click back button of browsers</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</si>
  <si>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</si>
  <si>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</si>
  <si>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r>
      <t xml:space="preserve">1.The Homepage is displayed 
2.The Register page is displayed 
3. Display error message </t>
    </r>
    <r>
      <rPr>
        <b/>
        <sz val="10"/>
        <rFont val="Tahoma"/>
        <family val="2"/>
      </rPr>
      <t>MS07 MS09</t>
    </r>
  </si>
  <si>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</si>
  <si>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</si>
  <si>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</si>
  <si>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</si>
  <si>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</si>
  <si>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</si>
  <si>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</si>
  <si>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1. Enter the admin page
2. Click Project button in Right Slide bar
3. Click Dashboard button in Project menu</t>
  </si>
  <si>
    <t>[Admin Module-29]</t>
  </si>
  <si>
    <t>[Admin Module-30]</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</si>
  <si>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</si>
  <si>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</si>
  <si>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</si>
  <si>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</si>
  <si>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</si>
  <si>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</si>
  <si>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</si>
  <si>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</si>
  <si>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</si>
  <si>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</si>
  <si>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</si>
  <si>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</si>
  <si>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</si>
  <si>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1. Admin Page is displayed
2. Dropdowlist is displayed with:
+ User
+ Project
3. Content about project report is displayed with list following:
- Report project table
(Use database to test data is correct/false)
4. View report conten popup is displayed </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</si>
  <si>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</si>
  <si>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</si>
  <si>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</si>
  <si>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</si>
  <si>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</si>
  <si>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</si>
  <si>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</si>
  <si>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</si>
  <si>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</si>
  <si>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</si>
  <si>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</si>
  <si>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</si>
  <si>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</si>
  <si>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</si>
  <si>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</si>
  <si>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</si>
  <si>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</si>
  <si>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</si>
  <si>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</si>
  <si>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</si>
  <si>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</si>
  <si>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</si>
  <si>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</si>
  <si>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</si>
  <si>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</si>
  <si>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</si>
  <si>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</si>
  <si>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</si>
  <si>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</si>
  <si>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</si>
  <si>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</si>
  <si>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</si>
  <si>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</si>
  <si>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</si>
  <si>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</si>
  <si>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</si>
  <si>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</si>
  <si>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Vietnamese Medicinal Plants Network</t>
  </si>
  <si>
    <t>VMN</t>
  </si>
  <si>
    <t>QuynhHTse02639</t>
  </si>
  <si>
    <t>TienNM</t>
  </si>
  <si>
    <t>Contribute new medicinal plants</t>
  </si>
  <si>
    <t>Contribute new remedy</t>
  </si>
  <si>
    <t>Contribute medicinal plants</t>
  </si>
  <si>
    <t>Contribute new medicinal plants article</t>
  </si>
  <si>
    <t>Contribute new medicinal plants article Page view in 1366x768 screen</t>
  </si>
  <si>
    <t>Contribute new medicinal plants article Page view in 1024x768 screen</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</si>
  <si>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</si>
  <si>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Login VMN system by Member or Mod role
2. Click on "Medicinal Plants" tab
3. Click on Contribute button under banner and the right of Searching field</t>
  </si>
  <si>
    <t>1. Login VMN system by Member or Mod role
2. Click on "Medicinal Plants" tab
3. Click on Contribute button under banner the right of Searching field</t>
  </si>
  <si>
    <t>Contribute new medicinal plants article Page when user is Guest that means user have not logged in VMN system.</t>
  </si>
  <si>
    <t>1. Go to VMN.com
2. Click on Medicinal Plants tab</t>
  </si>
  <si>
    <t>Contribute new Medicinal plants article Page when user NOT enter any fields in Contribute new Medicinal plants article Form and click Contribute button</t>
  </si>
  <si>
    <t>1. Login the system with Member or Mod role
2. Click Create button in Header
3. Click Start button on Create Project Page</t>
  </si>
  <si>
    <t>1. Login the system with Member role
1. Login VMN system by Member or Mod role
2. Click on "Medicinal Plants" tab
3. Click on Contribute button under banner and the right of Searching field
4. Click on Contribute button</t>
  </si>
  <si>
    <t>1. The Homepage is displayed
2. "Medicinal plants" page will be displayed
3. "Contribute new Medicinal plants article" page
4. Contribute button is disabled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</si>
</sst>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1"/>
      <color theme="0"/>
      <name val="Times New Roman"/>
      <family val="1"/>
    </font>
    <font>
      <sz val="10"/>
      <color rgb="FFFF0000"/>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3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6" fillId="2" borderId="2" xfId="5" applyFont="1" applyFill="1" applyBorder="1" applyAlignment="1">
      <alignment vertical="top" wrapText="1"/>
    </xf>
    <xf numFmtId="0" fontId="28" fillId="0" borderId="0" xfId="0" applyFont="1"/>
    <xf numFmtId="0" fontId="28" fillId="0" borderId="22" xfId="0" applyFont="1" applyBorder="1"/>
    <xf numFmtId="0" fontId="28" fillId="0" borderId="37" xfId="0" applyFont="1" applyBorder="1" applyAlignment="1">
      <alignment vertical="center" wrapText="1"/>
    </xf>
    <xf numFmtId="0" fontId="27"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8"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7"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7" borderId="37" xfId="5" applyFont="1" applyFill="1" applyBorder="1" applyAlignment="1">
      <alignment horizontal="left" vertical="center"/>
    </xf>
    <xf numFmtId="0" fontId="3" fillId="9" borderId="22" xfId="0" applyFont="1" applyFill="1" applyBorder="1"/>
    <xf numFmtId="0" fontId="3" fillId="9" borderId="22" xfId="0" applyFont="1" applyFill="1" applyBorder="1" applyAlignment="1">
      <alignment vertical="top" wrapText="1"/>
    </xf>
    <xf numFmtId="0" fontId="31" fillId="9" borderId="22" xfId="0" applyFont="1" applyFill="1" applyBorder="1" applyAlignment="1">
      <alignment horizontal="left" vertical="top"/>
    </xf>
    <xf numFmtId="0" fontId="31" fillId="9"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6"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6"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14" fillId="4" borderId="55" xfId="5" applyFont="1" applyFill="1" applyBorder="1" applyAlignment="1">
      <alignment horizontal="left" vertical="center"/>
    </xf>
    <xf numFmtId="0" fontId="9" fillId="3" borderId="56" xfId="5"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58" xfId="5" applyFont="1" applyFill="1" applyBorder="1" applyAlignment="1">
      <alignment horizontal="left" vertical="center"/>
    </xf>
    <xf numFmtId="0" fontId="33" fillId="10" borderId="35" xfId="0" applyFont="1" applyFill="1" applyBorder="1" applyAlignment="1">
      <alignment horizontal="center" vertical="center" wrapText="1"/>
    </xf>
    <xf numFmtId="0" fontId="33" fillId="10" borderId="36" xfId="0" applyFont="1" applyFill="1" applyBorder="1" applyAlignment="1">
      <alignment horizontal="center" vertical="center" wrapText="1"/>
    </xf>
    <xf numFmtId="0" fontId="33" fillId="10" borderId="22" xfId="0"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9"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1" fillId="8" borderId="22" xfId="0" applyFont="1" applyFill="1" applyBorder="1" applyAlignment="1">
      <alignment horizontal="left" vertical="top" wrapText="1"/>
    </xf>
    <xf numFmtId="0" fontId="16" fillId="2" borderId="22" xfId="1" quotePrefix="1" applyFill="1" applyBorder="1"/>
    <xf numFmtId="0" fontId="34" fillId="6" borderId="22" xfId="5"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ynh%20HT\Downloads\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06" t="s">
        <v>0</v>
      </c>
      <c r="D2" s="206"/>
      <c r="E2" s="206"/>
      <c r="F2" s="206"/>
      <c r="G2" s="206"/>
    </row>
    <row r="3" spans="1:7">
      <c r="B3" s="6"/>
      <c r="C3" s="7"/>
      <c r="F3" s="8"/>
    </row>
    <row r="4" spans="1:7" ht="14.25" customHeight="1">
      <c r="B4" s="9" t="s">
        <v>1</v>
      </c>
      <c r="C4" s="207" t="s">
        <v>1148</v>
      </c>
      <c r="D4" s="207"/>
      <c r="E4" s="207"/>
      <c r="F4" s="9" t="s">
        <v>2</v>
      </c>
      <c r="G4" s="10" t="s">
        <v>1150</v>
      </c>
    </row>
    <row r="5" spans="1:7" ht="14.25" customHeight="1">
      <c r="B5" s="9" t="s">
        <v>3</v>
      </c>
      <c r="C5" s="207" t="s">
        <v>1149</v>
      </c>
      <c r="D5" s="207"/>
      <c r="E5" s="207"/>
      <c r="F5" s="9" t="s">
        <v>4</v>
      </c>
      <c r="G5" s="10" t="s">
        <v>1151</v>
      </c>
    </row>
    <row r="6" spans="1:7" ht="15.75" customHeight="1">
      <c r="B6" s="208" t="s">
        <v>5</v>
      </c>
      <c r="C6" s="209" t="str">
        <f>C5&amp;"_"&amp;"System Test Case"&amp;"_"&amp;"v1.0"</f>
        <v>VMN_System Test Case_v1.0</v>
      </c>
      <c r="D6" s="209"/>
      <c r="E6" s="209"/>
      <c r="F6" s="9" t="s">
        <v>6</v>
      </c>
      <c r="G6" s="72">
        <v>42422</v>
      </c>
    </row>
    <row r="7" spans="1:7" ht="13.5" customHeight="1">
      <c r="B7" s="208"/>
      <c r="C7" s="209"/>
      <c r="D7" s="209"/>
      <c r="E7" s="209"/>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A10" zoomScale="85" zoomScaleNormal="85" workbookViewId="0">
      <selection activeCell="E51" sqref="E51"/>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0" t="s">
        <v>515</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0" t="s">
        <v>642</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COUNTIF(F12:G112,"Pass")</f>
        <v>0</v>
      </c>
      <c r="B6" s="87">
        <f>COUNTIF(F12:G112,"Fail")</f>
        <v>0</v>
      </c>
      <c r="C6" s="87">
        <f>E6-D6-B6-A6</f>
        <v>40</v>
      </c>
      <c r="D6" s="88">
        <f>COUNTIF(F12:G112,"N/A")</f>
        <v>0</v>
      </c>
      <c r="E6" s="233">
        <f>COUNTA(A12:A112)*2</f>
        <v>40</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515</v>
      </c>
      <c r="C11" s="146"/>
      <c r="D11" s="146"/>
      <c r="E11" s="146"/>
      <c r="F11" s="146"/>
      <c r="G11" s="146"/>
      <c r="H11" s="146"/>
      <c r="I11" s="14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97" t="str">
        <f>IF(OR(B12&lt;&gt;"",D12&lt;E11&gt;""),"["&amp;TEXT($B$2,"##")&amp;"-"&amp;TEXT(ROW()-10,"##")&amp;"]","")</f>
        <v>[Back Project-2]</v>
      </c>
      <c r="B12" s="98" t="s">
        <v>621</v>
      </c>
      <c r="C12" s="98" t="s">
        <v>622</v>
      </c>
      <c r="D12" s="98" t="s">
        <v>623</v>
      </c>
      <c r="E12" s="104"/>
      <c r="F12" s="98"/>
      <c r="G12" s="98"/>
      <c r="H12" s="105"/>
      <c r="I12" s="192"/>
      <c r="J12" s="90"/>
    </row>
    <row r="13" spans="1:257" ht="14.25" customHeight="1">
      <c r="A13" s="97" t="str">
        <f t="shared" ref="A13:A18" si="0">IF(OR(B13&lt;&gt;"",D13&lt;E12&gt;""),"["&amp;TEXT($B$2,"##")&amp;"-"&amp;TEXT(ROW()-10,"##")&amp;"]","")</f>
        <v>[Back Project-3]</v>
      </c>
      <c r="B13" s="98" t="s">
        <v>621</v>
      </c>
      <c r="C13" s="98" t="s">
        <v>622</v>
      </c>
      <c r="D13" s="98" t="s">
        <v>623</v>
      </c>
      <c r="E13" s="104"/>
      <c r="F13" s="98"/>
      <c r="G13" s="98"/>
      <c r="H13" s="105"/>
      <c r="I13" s="192"/>
      <c r="J13" s="90"/>
    </row>
    <row r="14" spans="1:257" ht="14.25" customHeight="1">
      <c r="A14" s="97" t="str">
        <f>IF(OR(B14&lt;&gt;"",D14&lt;E11&gt;""),"["&amp;TEXT($B$2,"##")&amp;"-"&amp;TEXT(ROW()-10,"##")&amp;"]","")</f>
        <v>[Back Project-4]</v>
      </c>
      <c r="B14" s="98" t="s">
        <v>1077</v>
      </c>
      <c r="C14" s="98" t="s">
        <v>1079</v>
      </c>
      <c r="D14" s="98" t="s">
        <v>1078</v>
      </c>
      <c r="E14" s="104"/>
      <c r="F14" s="98"/>
      <c r="G14" s="98"/>
      <c r="H14" s="105"/>
      <c r="I14" s="192"/>
      <c r="J14" s="90"/>
    </row>
    <row r="15" spans="1:257" ht="14.25" customHeight="1">
      <c r="A15" s="97" t="str">
        <f>IF(OR(B15&lt;&gt;"",D15&lt;E12&gt;""),"["&amp;TEXT($B$2,"##")&amp;"-"&amp;TEXT(ROW()-10,"##")&amp;"]","")</f>
        <v>[Back Project-5]</v>
      </c>
      <c r="B15" s="98" t="s">
        <v>1077</v>
      </c>
      <c r="C15" s="98" t="s">
        <v>624</v>
      </c>
      <c r="D15" s="98" t="s">
        <v>1078</v>
      </c>
      <c r="E15" s="104"/>
      <c r="F15" s="98"/>
      <c r="G15" s="98"/>
      <c r="H15" s="105"/>
      <c r="I15" s="192"/>
      <c r="J15" s="90"/>
    </row>
    <row r="16" spans="1:257" ht="14.25" customHeight="1">
      <c r="A16" s="97" t="str">
        <f>IF(OR(B16&lt;&gt;"",D16&lt;E13&gt;""),"["&amp;TEXT($B$2,"##")&amp;"-"&amp;TEXT(ROW()-10,"##")&amp;"]","")</f>
        <v>[Back Project-6]</v>
      </c>
      <c r="B16" s="98" t="s">
        <v>626</v>
      </c>
      <c r="C16" s="98" t="s">
        <v>624</v>
      </c>
      <c r="D16" s="98" t="s">
        <v>625</v>
      </c>
      <c r="E16" s="104"/>
      <c r="F16" s="98"/>
      <c r="G16" s="98"/>
      <c r="H16" s="105"/>
      <c r="I16" s="192"/>
      <c r="J16" s="90"/>
    </row>
    <row r="17" spans="1:10" ht="14.25" customHeight="1">
      <c r="A17" s="97" t="str">
        <f t="shared" si="0"/>
        <v>[Back Project-7]</v>
      </c>
      <c r="B17" s="98" t="s">
        <v>627</v>
      </c>
      <c r="C17" s="98" t="s">
        <v>628</v>
      </c>
      <c r="D17" s="98" t="s">
        <v>1080</v>
      </c>
      <c r="E17" s="104"/>
      <c r="F17" s="98"/>
      <c r="G17" s="98"/>
      <c r="H17" s="105"/>
      <c r="I17" s="192"/>
      <c r="J17" s="90"/>
    </row>
    <row r="18" spans="1:10" ht="14.25" customHeight="1">
      <c r="A18" s="97" t="str">
        <f t="shared" si="0"/>
        <v>[Back Project-8]</v>
      </c>
      <c r="B18" s="98" t="s">
        <v>629</v>
      </c>
      <c r="C18" s="98" t="s">
        <v>631</v>
      </c>
      <c r="D18" s="98" t="s">
        <v>630</v>
      </c>
      <c r="E18" s="109"/>
      <c r="F18" s="98"/>
      <c r="G18" s="98"/>
      <c r="H18" s="105"/>
      <c r="I18" s="107"/>
      <c r="J18" s="90"/>
    </row>
    <row r="19" spans="1:10" ht="14.25" customHeight="1">
      <c r="A19" s="97" t="str">
        <f t="shared" ref="A19:A20" si="1">IF(OR(B19&lt;&gt;"",D19&lt;E18&gt;""),"["&amp;TEXT($B$2,"##")&amp;"-"&amp;TEXT(ROW()-10,"##")&amp;"]","")</f>
        <v>[Back Project-9]</v>
      </c>
      <c r="B19" s="98" t="s">
        <v>632</v>
      </c>
      <c r="C19" s="98" t="s">
        <v>633</v>
      </c>
      <c r="D19" s="98" t="s">
        <v>634</v>
      </c>
      <c r="E19" s="109"/>
      <c r="F19" s="98"/>
      <c r="G19" s="98"/>
      <c r="H19" s="105"/>
      <c r="I19" s="107"/>
      <c r="J19" s="90"/>
    </row>
    <row r="20" spans="1:10" ht="14.25" customHeight="1">
      <c r="A20" s="97" t="str">
        <f t="shared" si="1"/>
        <v>[Back Project-10]</v>
      </c>
      <c r="B20" s="98" t="s">
        <v>1083</v>
      </c>
      <c r="C20" s="98" t="s">
        <v>1081</v>
      </c>
      <c r="D20" s="98" t="s">
        <v>1082</v>
      </c>
      <c r="E20" s="109"/>
      <c r="F20" s="98"/>
      <c r="G20" s="98"/>
      <c r="H20" s="105"/>
      <c r="I20" s="107"/>
      <c r="J20" s="90"/>
    </row>
    <row r="21" spans="1:10" ht="14.25" customHeight="1">
      <c r="A21" s="157"/>
      <c r="B21" s="157" t="s">
        <v>620</v>
      </c>
      <c r="C21" s="157"/>
      <c r="D21" s="157"/>
      <c r="E21" s="157"/>
      <c r="F21" s="157"/>
      <c r="G21" s="157"/>
      <c r="H21" s="157"/>
      <c r="I21" s="191"/>
      <c r="J21" s="90"/>
    </row>
    <row r="22" spans="1:10" ht="14.25" customHeight="1">
      <c r="A22" s="97" t="str">
        <f t="shared" ref="A22:A32" si="2">IF(OR(B22&lt;&gt;"",D22&lt;E21&gt;""),"["&amp;TEXT($B$2,"##")&amp;"-"&amp;TEXT(ROW()-10,"##")&amp;"]","")</f>
        <v>[Back Project-12]</v>
      </c>
      <c r="B22" s="98" t="s">
        <v>635</v>
      </c>
      <c r="C22" s="98" t="s">
        <v>636</v>
      </c>
      <c r="D22" s="98" t="s">
        <v>637</v>
      </c>
      <c r="E22" s="158"/>
      <c r="F22" s="98"/>
      <c r="G22" s="98"/>
      <c r="H22" s="105"/>
      <c r="I22" s="193"/>
      <c r="J22" s="90"/>
    </row>
    <row r="23" spans="1:10" ht="14.25" customHeight="1">
      <c r="A23" s="97" t="str">
        <f t="shared" si="2"/>
        <v>[Back Project-13]</v>
      </c>
      <c r="B23" s="98" t="s">
        <v>656</v>
      </c>
      <c r="C23" s="98" t="s">
        <v>636</v>
      </c>
      <c r="D23" s="98" t="s">
        <v>641</v>
      </c>
      <c r="E23" s="158"/>
      <c r="F23" s="98"/>
      <c r="G23" s="98"/>
      <c r="H23" s="105"/>
      <c r="I23" s="193"/>
      <c r="J23" s="90"/>
    </row>
    <row r="24" spans="1:10" ht="14.25" customHeight="1">
      <c r="A24" s="97" t="str">
        <f t="shared" si="2"/>
        <v>[Back Project-14]</v>
      </c>
      <c r="B24" s="111" t="s">
        <v>662</v>
      </c>
      <c r="C24" s="111" t="s">
        <v>649</v>
      </c>
      <c r="D24" s="111" t="s">
        <v>643</v>
      </c>
      <c r="E24" s="158"/>
      <c r="F24" s="98"/>
      <c r="G24" s="98"/>
      <c r="H24" s="105"/>
      <c r="I24" s="193"/>
      <c r="J24" s="90"/>
    </row>
    <row r="25" spans="1:10" ht="14.25" customHeight="1">
      <c r="A25" s="97" t="str">
        <f t="shared" si="2"/>
        <v>[Back Project-15]</v>
      </c>
      <c r="B25" s="111" t="s">
        <v>661</v>
      </c>
      <c r="C25" s="111" t="s">
        <v>650</v>
      </c>
      <c r="D25" s="137" t="s">
        <v>651</v>
      </c>
      <c r="E25" s="158"/>
      <c r="F25" s="98"/>
      <c r="G25" s="98"/>
      <c r="H25" s="105"/>
      <c r="I25" s="193"/>
      <c r="J25" s="90"/>
    </row>
    <row r="26" spans="1:10" ht="14.25" customHeight="1">
      <c r="A26" s="97" t="str">
        <f t="shared" si="2"/>
        <v>[Back Project-16]</v>
      </c>
      <c r="B26" s="111" t="s">
        <v>660</v>
      </c>
      <c r="C26" s="111" t="s">
        <v>648</v>
      </c>
      <c r="D26" s="111" t="s">
        <v>644</v>
      </c>
      <c r="E26" s="158"/>
      <c r="F26" s="98"/>
      <c r="G26" s="98"/>
      <c r="H26" s="105"/>
      <c r="I26" s="193"/>
      <c r="J26" s="90"/>
    </row>
    <row r="27" spans="1:10" ht="14.25" customHeight="1">
      <c r="A27" s="97" t="str">
        <f t="shared" si="2"/>
        <v>[Back Project-17]</v>
      </c>
      <c r="B27" s="111" t="s">
        <v>659</v>
      </c>
      <c r="C27" s="111" t="s">
        <v>647</v>
      </c>
      <c r="D27" s="155" t="s">
        <v>644</v>
      </c>
      <c r="E27" s="158"/>
      <c r="F27" s="98"/>
      <c r="G27" s="98"/>
      <c r="H27" s="105"/>
      <c r="I27" s="193"/>
      <c r="J27" s="90"/>
    </row>
    <row r="28" spans="1:10" ht="14.25" customHeight="1">
      <c r="A28" s="97" t="str">
        <f t="shared" si="2"/>
        <v>[Back Project-18]</v>
      </c>
      <c r="B28" s="111" t="s">
        <v>658</v>
      </c>
      <c r="C28" s="111" t="s">
        <v>646</v>
      </c>
      <c r="D28" s="155" t="s">
        <v>645</v>
      </c>
      <c r="E28" s="158"/>
      <c r="F28" s="98"/>
      <c r="G28" s="98"/>
      <c r="H28" s="105"/>
      <c r="I28" s="193"/>
      <c r="J28" s="90"/>
    </row>
    <row r="29" spans="1:10" ht="14.25" customHeight="1">
      <c r="A29" s="97" t="str">
        <f>IF(OR(B29&lt;&gt;"",D29&lt;E28&gt;""),"["&amp;TEXT($B$2,"##")&amp;"-"&amp;TEXT(ROW()-10,"##")&amp;"]","")</f>
        <v>[Back Project-19]</v>
      </c>
      <c r="B29" s="111" t="s">
        <v>657</v>
      </c>
      <c r="C29" s="111" t="s">
        <v>652</v>
      </c>
      <c r="D29" s="168" t="s">
        <v>653</v>
      </c>
      <c r="E29" s="158"/>
      <c r="F29" s="98"/>
      <c r="G29" s="98"/>
      <c r="H29" s="105"/>
      <c r="I29" s="193"/>
      <c r="J29" s="90"/>
    </row>
    <row r="30" spans="1:10" ht="14.25" customHeight="1">
      <c r="A30" s="161" t="str">
        <f t="shared" si="2"/>
        <v>[Back Project-20]</v>
      </c>
      <c r="B30" s="98" t="s">
        <v>664</v>
      </c>
      <c r="C30" s="167" t="s">
        <v>665</v>
      </c>
      <c r="D30" s="169" t="s">
        <v>666</v>
      </c>
      <c r="E30" s="158"/>
      <c r="F30" s="98"/>
      <c r="G30" s="98"/>
      <c r="H30" s="105"/>
      <c r="I30" s="193"/>
      <c r="J30" s="90"/>
    </row>
    <row r="31" spans="1:10" ht="14.25" customHeight="1">
      <c r="A31" s="161" t="str">
        <f t="shared" si="2"/>
        <v>[Back Project-21]</v>
      </c>
      <c r="B31" s="96" t="s">
        <v>663</v>
      </c>
      <c r="C31" s="96" t="s">
        <v>654</v>
      </c>
      <c r="D31" s="154" t="s">
        <v>655</v>
      </c>
      <c r="E31" s="158"/>
      <c r="F31" s="98"/>
      <c r="G31" s="98"/>
      <c r="H31" s="105"/>
      <c r="I31" s="193"/>
      <c r="J31" s="90"/>
    </row>
    <row r="32" spans="1:10" ht="14.25" customHeight="1">
      <c r="A32" s="97" t="str">
        <f t="shared" si="2"/>
        <v>[Back Project-22]</v>
      </c>
      <c r="B32" s="98" t="s">
        <v>667</v>
      </c>
      <c r="C32" s="98" t="s">
        <v>668</v>
      </c>
      <c r="D32" s="165" t="s">
        <v>669</v>
      </c>
      <c r="E32" s="158"/>
      <c r="F32" s="98"/>
      <c r="G32" s="98"/>
      <c r="H32" s="105"/>
      <c r="I32" s="98"/>
      <c r="J32" s="90"/>
    </row>
  </sheetData>
  <mergeCells count="5">
    <mergeCell ref="B2:G2"/>
    <mergeCell ref="B3:G3"/>
    <mergeCell ref="B4:G4"/>
    <mergeCell ref="E5:G5"/>
    <mergeCell ref="E6:G6"/>
  </mergeCells>
  <dataValidations count="1">
    <dataValidation type="list" allowBlank="1" showErrorMessage="1" sqref="F12:G20 F22:G3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6"/>
  <sheetViews>
    <sheetView topLeftCell="A19" zoomScale="70" zoomScaleNormal="70" workbookViewId="0">
      <selection activeCell="D56" sqref="D5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6.5" style="90" hidden="1" customWidth="1"/>
    <col min="11" max="14" width="16.5" style="90" customWidth="1"/>
    <col min="15" max="15" width="12.25" style="92" customWidth="1"/>
    <col min="16" max="16" width="3.75" style="90" hidden="1" customWidth="1"/>
    <col min="17" max="16384" width="9" style="90"/>
  </cols>
  <sheetData>
    <row r="1" spans="1:262"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row>
    <row r="2" spans="1:262">
      <c r="A2" s="46" t="s">
        <v>21</v>
      </c>
      <c r="B2" s="230" t="s">
        <v>670</v>
      </c>
      <c r="C2" s="230"/>
      <c r="D2" s="230"/>
      <c r="E2" s="230"/>
      <c r="F2" s="230"/>
      <c r="G2" s="230"/>
      <c r="H2" s="79"/>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row>
    <row r="3" spans="1:262">
      <c r="A3" s="47" t="s">
        <v>23</v>
      </c>
      <c r="B3" s="230" t="s">
        <v>671</v>
      </c>
      <c r="C3" s="230"/>
      <c r="D3" s="230"/>
      <c r="E3" s="230"/>
      <c r="F3" s="230"/>
      <c r="G3" s="230"/>
      <c r="H3" s="79"/>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row>
    <row r="4" spans="1:262">
      <c r="A4" s="46" t="s">
        <v>25</v>
      </c>
      <c r="B4" s="231" t="s">
        <v>61</v>
      </c>
      <c r="C4" s="231"/>
      <c r="D4" s="231"/>
      <c r="E4" s="231"/>
      <c r="F4" s="231"/>
      <c r="G4" s="231"/>
      <c r="H4" s="79"/>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row>
    <row r="5" spans="1:262">
      <c r="A5" s="81" t="s">
        <v>22</v>
      </c>
      <c r="B5" s="82" t="s">
        <v>24</v>
      </c>
      <c r="C5" s="82" t="s">
        <v>26</v>
      </c>
      <c r="D5" s="83" t="s">
        <v>27</v>
      </c>
      <c r="E5" s="232" t="s">
        <v>28</v>
      </c>
      <c r="F5" s="232"/>
      <c r="G5" s="232"/>
      <c r="H5" s="84"/>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row>
    <row r="6" spans="1:262" ht="13.5" thickBot="1">
      <c r="A6" s="86">
        <f>COUNTIF(F11:G107,"Pass")</f>
        <v>0</v>
      </c>
      <c r="B6" s="87">
        <f>COUNTIF(F11:G107,"Fail")</f>
        <v>0</v>
      </c>
      <c r="C6" s="87">
        <f>E6-D6-B6-A6</f>
        <v>62</v>
      </c>
      <c r="D6" s="88">
        <f>COUNTIF(F11:G107,"N/A")</f>
        <v>0</v>
      </c>
      <c r="E6" s="233">
        <f>COUNTA(A11:A107)*2</f>
        <v>62</v>
      </c>
      <c r="F6" s="233"/>
      <c r="G6" s="233"/>
      <c r="H6" s="84"/>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row>
    <row r="7" spans="1:262">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row>
    <row r="8" spans="1:262">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row>
    <row r="9" spans="1:262">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507</v>
      </c>
      <c r="G10" s="50" t="s">
        <v>506</v>
      </c>
      <c r="H10" s="50" t="s">
        <v>35</v>
      </c>
      <c r="I10" s="200"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row>
    <row r="11" spans="1:262" ht="14.25" customHeight="1">
      <c r="A11" s="145"/>
      <c r="B11" s="145" t="s">
        <v>672</v>
      </c>
      <c r="C11" s="146"/>
      <c r="D11" s="146"/>
      <c r="E11" s="146"/>
      <c r="F11" s="146"/>
      <c r="G11" s="146"/>
      <c r="H11" s="146"/>
      <c r="I11" s="201"/>
      <c r="O11" s="90"/>
    </row>
    <row r="12" spans="1:262" ht="14.25" customHeight="1">
      <c r="A12" s="97" t="str">
        <f>IF(OR(B12&lt;&gt;"",D12&lt;E11&gt;""),"["&amp;TEXT($B$2,"##")&amp;"-"&amp;TEXT(ROW()-10,"##")&amp;"]","")</f>
        <v>[Project management-2]</v>
      </c>
      <c r="B12" s="98" t="s">
        <v>675</v>
      </c>
      <c r="C12" s="98" t="s">
        <v>722</v>
      </c>
      <c r="D12" s="98" t="s">
        <v>678</v>
      </c>
      <c r="E12" s="104"/>
      <c r="F12" s="98"/>
      <c r="G12" s="98"/>
      <c r="H12" s="105"/>
      <c r="I12" s="106"/>
      <c r="O12" s="90"/>
    </row>
    <row r="13" spans="1:262" ht="14.25" customHeight="1">
      <c r="A13" s="97" t="str">
        <f t="shared" ref="A13:A27" si="0">IF(OR(B13&lt;&gt;"",D13&lt;E12&gt;""),"["&amp;TEXT($B$2,"##")&amp;"-"&amp;TEXT(ROW()-10,"##")&amp;"]","")</f>
        <v>[Project management-3]</v>
      </c>
      <c r="B13" s="98" t="s">
        <v>677</v>
      </c>
      <c r="C13" s="98" t="s">
        <v>722</v>
      </c>
      <c r="D13" s="98" t="s">
        <v>676</v>
      </c>
      <c r="E13" s="104"/>
      <c r="F13" s="98"/>
      <c r="G13" s="98"/>
      <c r="H13" s="105"/>
      <c r="I13" s="106"/>
      <c r="O13" s="90"/>
    </row>
    <row r="14" spans="1:262" ht="14.25" customHeight="1">
      <c r="A14" s="97" t="str">
        <f t="shared" si="0"/>
        <v>[Project management-4]</v>
      </c>
      <c r="B14" s="98" t="s">
        <v>697</v>
      </c>
      <c r="C14" s="98" t="s">
        <v>722</v>
      </c>
      <c r="D14" s="98" t="s">
        <v>679</v>
      </c>
      <c r="E14" s="104"/>
      <c r="F14" s="98"/>
      <c r="G14" s="98"/>
      <c r="H14" s="105"/>
      <c r="I14" s="106"/>
      <c r="O14" s="90"/>
    </row>
    <row r="15" spans="1:262" ht="14.25" customHeight="1">
      <c r="A15" s="97" t="str">
        <f t="shared" si="0"/>
        <v>[Project management-5]</v>
      </c>
      <c r="B15" s="98" t="s">
        <v>681</v>
      </c>
      <c r="C15" s="98" t="s">
        <v>723</v>
      </c>
      <c r="D15" s="98" t="s">
        <v>685</v>
      </c>
      <c r="E15" s="104"/>
      <c r="F15" s="98"/>
      <c r="G15" s="98"/>
      <c r="H15" s="105"/>
      <c r="I15" s="106"/>
      <c r="O15" s="90"/>
    </row>
    <row r="16" spans="1:262" ht="14.25" customHeight="1">
      <c r="A16" s="97" t="str">
        <f t="shared" si="0"/>
        <v>[Project management-6]</v>
      </c>
      <c r="B16" s="98" t="s">
        <v>680</v>
      </c>
      <c r="C16" s="98" t="s">
        <v>724</v>
      </c>
      <c r="D16" s="98" t="s">
        <v>684</v>
      </c>
      <c r="E16" s="104"/>
      <c r="F16" s="98"/>
      <c r="G16" s="98"/>
      <c r="H16" s="105"/>
      <c r="I16" s="106"/>
      <c r="O16" s="90"/>
    </row>
    <row r="17" spans="1:254" ht="14.25" customHeight="1">
      <c r="A17" s="97" t="str">
        <f t="shared" si="0"/>
        <v>[Project management-7]</v>
      </c>
      <c r="B17" s="98" t="s">
        <v>682</v>
      </c>
      <c r="C17" s="98" t="s">
        <v>725</v>
      </c>
      <c r="D17" s="98" t="s">
        <v>686</v>
      </c>
      <c r="E17" s="104"/>
      <c r="F17" s="98"/>
      <c r="G17" s="98"/>
      <c r="H17" s="105"/>
      <c r="I17" s="106"/>
      <c r="O17" s="90"/>
    </row>
    <row r="18" spans="1:254" ht="14.25" customHeight="1">
      <c r="A18" s="97" t="str">
        <f t="shared" si="0"/>
        <v>[Project management-8]</v>
      </c>
      <c r="B18" s="98" t="s">
        <v>689</v>
      </c>
      <c r="C18" s="98" t="s">
        <v>723</v>
      </c>
      <c r="D18" s="98" t="s">
        <v>685</v>
      </c>
      <c r="E18" s="104"/>
      <c r="F18" s="98"/>
      <c r="G18" s="98"/>
      <c r="H18" s="105"/>
      <c r="I18" s="106"/>
      <c r="O18" s="90"/>
    </row>
    <row r="19" spans="1:254" ht="14.25" customHeight="1">
      <c r="A19" s="97" t="str">
        <f t="shared" si="0"/>
        <v>[Project management-9]</v>
      </c>
      <c r="B19" s="98" t="s">
        <v>703</v>
      </c>
      <c r="C19" s="98" t="s">
        <v>726</v>
      </c>
      <c r="D19" s="98" t="s">
        <v>707</v>
      </c>
      <c r="E19" s="104"/>
      <c r="F19" s="98"/>
      <c r="G19" s="98"/>
      <c r="H19" s="105"/>
      <c r="I19" s="106"/>
      <c r="O19" s="90"/>
    </row>
    <row r="20" spans="1:254" ht="14.25" customHeight="1">
      <c r="A20" s="97" t="str">
        <f t="shared" si="0"/>
        <v>[Project management-10]</v>
      </c>
      <c r="B20" s="98" t="s">
        <v>704</v>
      </c>
      <c r="C20" s="98" t="s">
        <v>727</v>
      </c>
      <c r="D20" s="98" t="s">
        <v>706</v>
      </c>
      <c r="E20" s="104"/>
      <c r="F20" s="98"/>
      <c r="G20" s="98"/>
      <c r="H20" s="105"/>
      <c r="I20" s="106"/>
      <c r="O20" s="90"/>
    </row>
    <row r="21" spans="1:254" ht="14.25" customHeight="1">
      <c r="A21" s="97" t="str">
        <f t="shared" si="0"/>
        <v>[Project management-11]</v>
      </c>
      <c r="B21" s="98" t="s">
        <v>705</v>
      </c>
      <c r="C21" s="98" t="s">
        <v>728</v>
      </c>
      <c r="D21" s="98" t="s">
        <v>708</v>
      </c>
      <c r="E21" s="104"/>
      <c r="F21" s="98"/>
      <c r="G21" s="98"/>
      <c r="H21" s="105"/>
      <c r="I21" s="106"/>
      <c r="O21" s="90"/>
    </row>
    <row r="22" spans="1:254" ht="14.25" customHeight="1">
      <c r="A22" s="97" t="str">
        <f t="shared" si="0"/>
        <v>[Project management-12]</v>
      </c>
      <c r="B22" s="98" t="s">
        <v>689</v>
      </c>
      <c r="C22" s="98" t="s">
        <v>729</v>
      </c>
      <c r="D22" s="98" t="s">
        <v>688</v>
      </c>
      <c r="E22" s="104"/>
      <c r="F22" s="98"/>
      <c r="G22" s="98"/>
      <c r="H22" s="105"/>
      <c r="I22" s="106"/>
      <c r="O22" s="90"/>
    </row>
    <row r="23" spans="1:254" ht="14.25" customHeight="1">
      <c r="A23" s="97" t="str">
        <f t="shared" si="0"/>
        <v>[Project management-13]</v>
      </c>
      <c r="B23" s="98" t="s">
        <v>691</v>
      </c>
      <c r="C23" s="98" t="s">
        <v>730</v>
      </c>
      <c r="D23" s="98" t="s">
        <v>690</v>
      </c>
      <c r="E23" s="104"/>
      <c r="F23" s="98"/>
      <c r="G23" s="98"/>
      <c r="H23" s="105"/>
      <c r="I23" s="106"/>
      <c r="O23" s="90"/>
    </row>
    <row r="24" spans="1:254" ht="14.25" customHeight="1">
      <c r="A24" s="97" t="str">
        <f t="shared" si="0"/>
        <v>[Project management-14]</v>
      </c>
      <c r="B24" s="98" t="s">
        <v>692</v>
      </c>
      <c r="C24" s="98" t="s">
        <v>731</v>
      </c>
      <c r="D24" s="98" t="s">
        <v>693</v>
      </c>
      <c r="E24" s="104"/>
      <c r="F24" s="98"/>
      <c r="G24" s="98"/>
      <c r="H24" s="105"/>
      <c r="I24" s="106"/>
      <c r="O24" s="90"/>
    </row>
    <row r="25" spans="1:254" ht="14.25" customHeight="1">
      <c r="A25" s="97" t="str">
        <f t="shared" si="0"/>
        <v>[Project management-15]</v>
      </c>
      <c r="B25" s="98" t="s">
        <v>683</v>
      </c>
      <c r="C25" s="98" t="s">
        <v>732</v>
      </c>
      <c r="D25" s="98" t="s">
        <v>687</v>
      </c>
      <c r="E25" s="104"/>
      <c r="F25" s="98"/>
      <c r="G25" s="98"/>
      <c r="H25" s="105"/>
      <c r="I25" s="106"/>
      <c r="O25" s="90"/>
    </row>
    <row r="26" spans="1:254" ht="14.25" customHeight="1">
      <c r="A26" s="97" t="str">
        <f t="shared" si="0"/>
        <v>[Project management-16]</v>
      </c>
      <c r="B26" s="98" t="s">
        <v>709</v>
      </c>
      <c r="C26" s="98" t="s">
        <v>733</v>
      </c>
      <c r="D26" s="98" t="s">
        <v>1121</v>
      </c>
      <c r="E26" s="104"/>
      <c r="F26" s="98"/>
      <c r="G26" s="98"/>
      <c r="H26" s="105"/>
      <c r="I26" s="106"/>
      <c r="O26" s="90"/>
    </row>
    <row r="27" spans="1:254" ht="14.25" customHeight="1">
      <c r="A27" s="97" t="str">
        <f t="shared" si="0"/>
        <v>[Project management-17]</v>
      </c>
      <c r="B27" s="98" t="s">
        <v>710</v>
      </c>
      <c r="C27" s="98" t="s">
        <v>734</v>
      </c>
      <c r="D27" s="98" t="s">
        <v>1122</v>
      </c>
      <c r="E27" s="104"/>
      <c r="F27" s="98"/>
      <c r="G27" s="98"/>
      <c r="H27" s="105"/>
      <c r="I27" s="106"/>
      <c r="O27" s="90"/>
    </row>
    <row r="28" spans="1:254" ht="14.25" customHeight="1">
      <c r="A28" s="97" t="str">
        <f t="shared" ref="A28" si="1">IF(OR(B28&lt;&gt;"",D28&lt;E27&gt;""),"["&amp;TEXT($B$2,"##")&amp;"-"&amp;TEXT(ROW()-10,"##")&amp;"]","")</f>
        <v>[Project management-18]</v>
      </c>
      <c r="B28" s="98" t="s">
        <v>1131</v>
      </c>
      <c r="C28" s="98" t="s">
        <v>1085</v>
      </c>
      <c r="D28" s="98" t="s">
        <v>1130</v>
      </c>
      <c r="E28" s="104"/>
      <c r="F28" s="98"/>
      <c r="G28" s="98"/>
      <c r="H28" s="105"/>
      <c r="I28" s="106"/>
      <c r="O28" s="90"/>
    </row>
    <row r="29" spans="1:254" ht="14.25" customHeight="1">
      <c r="A29" s="157"/>
      <c r="B29" s="157" t="s">
        <v>673</v>
      </c>
      <c r="C29" s="146"/>
      <c r="D29" s="146"/>
      <c r="E29" s="194"/>
      <c r="F29" s="194"/>
      <c r="G29" s="194"/>
      <c r="H29" s="194"/>
      <c r="I29" s="202"/>
      <c r="O29" s="90"/>
    </row>
    <row r="30" spans="1:254" s="92" customFormat="1" ht="14.25" customHeight="1">
      <c r="A30" s="97" t="str">
        <f>IF(OR(B30&lt;&gt;"",D30&lt;E29&gt;""),"["&amp;TEXT($B$2,"##")&amp;"-"&amp;TEXT(ROW()-10,"##")&amp;"]","")</f>
        <v>[Project management-20]</v>
      </c>
      <c r="B30" s="98" t="s">
        <v>694</v>
      </c>
      <c r="C30" s="98" t="s">
        <v>735</v>
      </c>
      <c r="D30" s="98" t="s">
        <v>696</v>
      </c>
      <c r="E30" s="158"/>
      <c r="F30" s="98"/>
      <c r="G30" s="98"/>
      <c r="H30" s="105"/>
      <c r="I30" s="15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row>
    <row r="31" spans="1:254" s="92" customFormat="1" ht="14.25" customHeight="1">
      <c r="A31" s="97" t="str">
        <f t="shared" ref="A31:A36" si="2">IF(OR(B31&lt;&gt;"",D31&lt;E30&gt;""),"["&amp;TEXT($B$2,"##")&amp;"-"&amp;TEXT(ROW()-10,"##")&amp;"]","")</f>
        <v>[Project management-21]</v>
      </c>
      <c r="B31" s="98" t="s">
        <v>695</v>
      </c>
      <c r="C31" s="98" t="s">
        <v>735</v>
      </c>
      <c r="D31" s="98" t="s">
        <v>696</v>
      </c>
      <c r="E31" s="158"/>
      <c r="F31" s="98"/>
      <c r="G31" s="98"/>
      <c r="H31" s="105"/>
      <c r="I31" s="158"/>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row>
    <row r="32" spans="1:254" s="92" customFormat="1" ht="14.25" customHeight="1">
      <c r="A32" s="97" t="str">
        <f t="shared" si="2"/>
        <v>[Project management-22]</v>
      </c>
      <c r="B32" s="98" t="s">
        <v>698</v>
      </c>
      <c r="C32" s="98" t="s">
        <v>735</v>
      </c>
      <c r="D32" s="98" t="s">
        <v>699</v>
      </c>
      <c r="E32" s="158"/>
      <c r="F32" s="98"/>
      <c r="G32" s="98"/>
      <c r="H32" s="105"/>
      <c r="I32" s="158"/>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row>
    <row r="33" spans="1:254" s="92" customFormat="1" ht="14.25" customHeight="1">
      <c r="A33" s="97" t="str">
        <f t="shared" si="2"/>
        <v>[Project management-23]</v>
      </c>
      <c r="B33" s="98" t="s">
        <v>1124</v>
      </c>
      <c r="C33" s="98" t="s">
        <v>736</v>
      </c>
      <c r="D33" s="98" t="s">
        <v>700</v>
      </c>
      <c r="E33" s="158"/>
      <c r="F33" s="98"/>
      <c r="G33" s="98"/>
      <c r="H33" s="105"/>
      <c r="I33" s="158"/>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row>
    <row r="34" spans="1:254" s="92" customFormat="1" ht="14.25" customHeight="1">
      <c r="A34" s="97" t="str">
        <f t="shared" si="2"/>
        <v>[Project management-24]</v>
      </c>
      <c r="B34" s="98" t="s">
        <v>1125</v>
      </c>
      <c r="C34" s="98" t="s">
        <v>737</v>
      </c>
      <c r="D34" s="98" t="s">
        <v>1123</v>
      </c>
      <c r="E34" s="158"/>
      <c r="F34" s="98"/>
      <c r="G34" s="98"/>
      <c r="H34" s="105"/>
      <c r="I34" s="158"/>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row>
    <row r="35" spans="1:254" s="92" customFormat="1" ht="14.25" customHeight="1">
      <c r="A35" s="97" t="str">
        <f t="shared" si="2"/>
        <v>[Project management-25]</v>
      </c>
      <c r="B35" s="98" t="s">
        <v>1126</v>
      </c>
      <c r="C35" s="98" t="s">
        <v>701</v>
      </c>
      <c r="D35" s="98" t="s">
        <v>702</v>
      </c>
      <c r="E35" s="158"/>
      <c r="F35" s="98"/>
      <c r="G35" s="98"/>
      <c r="H35" s="105"/>
      <c r="I35" s="158"/>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row>
    <row r="36" spans="1:254" s="92" customFormat="1" ht="14.25" customHeight="1">
      <c r="A36" s="97" t="str">
        <f t="shared" si="2"/>
        <v>[Project management-26]</v>
      </c>
      <c r="B36" s="98" t="s">
        <v>1127</v>
      </c>
      <c r="C36" s="98" t="s">
        <v>1128</v>
      </c>
      <c r="D36" s="98" t="s">
        <v>1129</v>
      </c>
      <c r="E36" s="104"/>
      <c r="F36" s="98"/>
      <c r="G36" s="98"/>
      <c r="H36" s="105"/>
      <c r="I36" s="106"/>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row>
    <row r="37" spans="1:254" ht="14.25" customHeight="1">
      <c r="A37" s="157"/>
      <c r="B37" s="157" t="s">
        <v>674</v>
      </c>
      <c r="C37" s="157"/>
      <c r="D37" s="157"/>
      <c r="E37" s="157"/>
      <c r="F37" s="157"/>
      <c r="G37" s="157"/>
      <c r="H37" s="157"/>
      <c r="I37" s="202"/>
      <c r="O37" s="90"/>
    </row>
    <row r="38" spans="1:254" ht="14.25" customHeight="1">
      <c r="A38" s="97" t="str">
        <f>IF(OR(B38&lt;&gt;"",D38&lt;E37&gt;""),"["&amp;TEXT($B$2,"##")&amp;"-"&amp;TEXT(ROW()-10,"##")&amp;"]","")</f>
        <v>[Project management-28]</v>
      </c>
      <c r="B38" s="98" t="s">
        <v>711</v>
      </c>
      <c r="C38" s="98" t="s">
        <v>738</v>
      </c>
      <c r="D38" s="98" t="s">
        <v>712</v>
      </c>
      <c r="E38" s="158"/>
      <c r="F38" s="98"/>
      <c r="G38" s="98"/>
      <c r="H38" s="105"/>
      <c r="I38" s="158"/>
      <c r="O38" s="90"/>
    </row>
    <row r="39" spans="1:254" ht="14.25" customHeight="1">
      <c r="A39" s="97" t="str">
        <f>IF(OR(B39&lt;&gt;"",D39&lt;E38&gt;""),"["&amp;TEXT($B$2,"##")&amp;"-"&amp;TEXT(ROW()-10,"##")&amp;"]","")</f>
        <v>[Project management-29]</v>
      </c>
      <c r="B39" s="98" t="s">
        <v>713</v>
      </c>
      <c r="C39" s="98" t="s">
        <v>738</v>
      </c>
      <c r="D39" s="98" t="s">
        <v>712</v>
      </c>
      <c r="E39" s="158"/>
      <c r="F39" s="98"/>
      <c r="G39" s="98"/>
      <c r="H39" s="105"/>
      <c r="I39" s="158"/>
      <c r="O39" s="90"/>
    </row>
    <row r="40" spans="1:254" ht="14.25" customHeight="1">
      <c r="A40" s="97" t="str">
        <f t="shared" ref="A40:A44" si="3">IF(OR(B40&lt;&gt;"",D40&lt;E39&gt;""),"["&amp;TEXT($B$2,"##")&amp;"-"&amp;TEXT(ROW()-10,"##")&amp;"]","")</f>
        <v>[Project management-30]</v>
      </c>
      <c r="B40" s="98" t="s">
        <v>716</v>
      </c>
      <c r="C40" s="98" t="s">
        <v>738</v>
      </c>
      <c r="D40" s="98" t="s">
        <v>714</v>
      </c>
      <c r="E40" s="158"/>
      <c r="F40" s="98"/>
      <c r="G40" s="98"/>
      <c r="H40" s="105"/>
      <c r="I40" s="158"/>
      <c r="O40" s="90"/>
    </row>
    <row r="41" spans="1:254" ht="14.25" customHeight="1">
      <c r="A41" s="97" t="str">
        <f t="shared" si="3"/>
        <v>[Project management-31]</v>
      </c>
      <c r="B41" s="98" t="s">
        <v>717</v>
      </c>
      <c r="C41" s="98" t="s">
        <v>739</v>
      </c>
      <c r="D41" s="98" t="s">
        <v>715</v>
      </c>
      <c r="E41" s="158"/>
      <c r="F41" s="98"/>
      <c r="G41" s="98"/>
      <c r="H41" s="105"/>
      <c r="I41" s="158"/>
      <c r="O41" s="90"/>
    </row>
    <row r="42" spans="1:254" ht="14.25" customHeight="1">
      <c r="A42" s="97" t="str">
        <f t="shared" si="3"/>
        <v>[Project management-32]</v>
      </c>
      <c r="B42" s="98" t="s">
        <v>718</v>
      </c>
      <c r="C42" s="98" t="s">
        <v>740</v>
      </c>
      <c r="D42" s="98" t="s">
        <v>719</v>
      </c>
      <c r="E42" s="158"/>
      <c r="F42" s="98"/>
      <c r="G42" s="98"/>
      <c r="H42" s="105"/>
      <c r="I42" s="158"/>
      <c r="O42" s="90"/>
    </row>
    <row r="43" spans="1:254" ht="14.25" customHeight="1">
      <c r="A43" s="97" t="str">
        <f t="shared" si="3"/>
        <v>[Project management-33]</v>
      </c>
      <c r="B43" s="98" t="s">
        <v>1133</v>
      </c>
      <c r="C43" s="98" t="s">
        <v>720</v>
      </c>
      <c r="D43" s="98" t="s">
        <v>721</v>
      </c>
      <c r="E43" s="158"/>
      <c r="F43" s="98"/>
      <c r="G43" s="98"/>
      <c r="H43" s="105"/>
      <c r="I43" s="158"/>
      <c r="O43" s="90"/>
    </row>
    <row r="44" spans="1:254" ht="14.25" customHeight="1">
      <c r="A44" s="97" t="str">
        <f t="shared" si="3"/>
        <v>[Project management-34]</v>
      </c>
      <c r="B44" s="98" t="s">
        <v>1132</v>
      </c>
      <c r="C44" s="98" t="s">
        <v>1134</v>
      </c>
      <c r="D44" s="98" t="s">
        <v>1129</v>
      </c>
      <c r="E44" s="104"/>
      <c r="F44" s="98"/>
      <c r="G44" s="98"/>
      <c r="H44" s="105"/>
      <c r="I44" s="106"/>
      <c r="O44" s="90"/>
    </row>
    <row r="45" spans="1:254">
      <c r="O45" s="90"/>
    </row>
    <row r="46" spans="1:254">
      <c r="O46" s="90"/>
    </row>
  </sheetData>
  <mergeCells count="5">
    <mergeCell ref="B2:G2"/>
    <mergeCell ref="B3:G3"/>
    <mergeCell ref="B4:G4"/>
    <mergeCell ref="E5:G5"/>
    <mergeCell ref="E6:G6"/>
  </mergeCells>
  <dataValidations count="1">
    <dataValidation type="list" allowBlank="1" showErrorMessage="1" sqref="F38:G44 F12:G28 F30:G3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1"/>
  <sheetViews>
    <sheetView zoomScale="85" zoomScaleNormal="85" workbookViewId="0">
      <selection activeCell="G22" sqref="A19:G22"/>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hidden="1"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0" t="s">
        <v>741</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0" t="s">
        <v>742</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COUNTIF(F11:G84,"Pass")</f>
        <v>0</v>
      </c>
      <c r="B6" s="87">
        <f>COUNTIF(F11:G84,"Fail")</f>
        <v>0</v>
      </c>
      <c r="C6" s="87">
        <f>E6-D6-B6-A6</f>
        <v>18</v>
      </c>
      <c r="D6" s="88">
        <f>COUNTIF(F11:G84,"N/A")</f>
        <v>0</v>
      </c>
      <c r="E6" s="233">
        <f>COUNTA(A11:A84)*2</f>
        <v>18</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741</v>
      </c>
      <c r="C11" s="146"/>
      <c r="D11" s="146"/>
      <c r="E11" s="146"/>
      <c r="F11" s="146"/>
      <c r="G11" s="146"/>
      <c r="H11" s="146"/>
      <c r="I11" s="147"/>
      <c r="J11" s="90"/>
    </row>
    <row r="12" spans="1:257" ht="14.25" customHeight="1">
      <c r="A12" s="97" t="str">
        <f>IF(OR(B12&lt;&gt;"",D12&lt;E11&gt;""),"["&amp;TEXT($B$2,"##")&amp;"-"&amp;TEXT(ROW()-10,"##")&amp;"]","")</f>
        <v>[Discover-2]</v>
      </c>
      <c r="B12" s="98" t="s">
        <v>743</v>
      </c>
      <c r="C12" s="98" t="s">
        <v>792</v>
      </c>
      <c r="D12" s="98" t="s">
        <v>744</v>
      </c>
      <c r="E12" s="104"/>
      <c r="F12" s="98"/>
      <c r="G12" s="98"/>
      <c r="H12" s="105"/>
      <c r="I12" s="106"/>
      <c r="J12" s="90"/>
    </row>
    <row r="13" spans="1:257" ht="14.25" customHeight="1">
      <c r="A13" s="97" t="str">
        <f t="shared" ref="A13:A20" si="0">IF(OR(B13&lt;&gt;"",D13&lt;E12&gt;""),"["&amp;TEXT($B$2,"##")&amp;"-"&amp;TEXT(ROW()-10,"##")&amp;"]","")</f>
        <v>[Discover-3]</v>
      </c>
      <c r="B13" s="98" t="s">
        <v>745</v>
      </c>
      <c r="C13" s="98" t="s">
        <v>792</v>
      </c>
      <c r="D13" s="98" t="s">
        <v>744</v>
      </c>
      <c r="E13" s="104"/>
      <c r="F13" s="98"/>
      <c r="G13" s="98"/>
      <c r="H13" s="105"/>
      <c r="I13" s="106"/>
      <c r="J13" s="90"/>
    </row>
    <row r="14" spans="1:257" ht="14.25" customHeight="1">
      <c r="A14" s="97" t="str">
        <f t="shared" si="0"/>
        <v>[Discover-4]</v>
      </c>
      <c r="B14" s="98" t="s">
        <v>746</v>
      </c>
      <c r="C14" s="98" t="s">
        <v>793</v>
      </c>
      <c r="D14" s="98" t="s">
        <v>747</v>
      </c>
      <c r="E14" s="104"/>
      <c r="F14" s="98"/>
      <c r="G14" s="98"/>
      <c r="H14" s="105"/>
      <c r="I14" s="106"/>
      <c r="J14" s="90"/>
    </row>
    <row r="15" spans="1:257" ht="14.25" customHeight="1">
      <c r="A15" s="97" t="str">
        <f t="shared" si="0"/>
        <v>[Discover-5]</v>
      </c>
      <c r="B15" s="98" t="s">
        <v>748</v>
      </c>
      <c r="C15" s="98" t="s">
        <v>794</v>
      </c>
      <c r="D15" s="98" t="s">
        <v>749</v>
      </c>
      <c r="E15" s="104"/>
      <c r="F15" s="98"/>
      <c r="G15" s="98"/>
      <c r="H15" s="105"/>
      <c r="I15" s="106"/>
      <c r="J15" s="90"/>
    </row>
    <row r="16" spans="1:257" ht="14.25" customHeight="1">
      <c r="A16" s="97" t="str">
        <f t="shared" si="0"/>
        <v>[Discover-6]</v>
      </c>
      <c r="B16" s="98" t="s">
        <v>754</v>
      </c>
      <c r="C16" s="98" t="s">
        <v>795</v>
      </c>
      <c r="D16" s="98" t="s">
        <v>755</v>
      </c>
      <c r="E16" s="104"/>
      <c r="F16" s="98"/>
      <c r="G16" s="98"/>
      <c r="H16" s="105"/>
      <c r="I16" s="106"/>
      <c r="J16" s="90"/>
    </row>
    <row r="17" spans="1:10" ht="14.25" customHeight="1">
      <c r="A17" s="97" t="str">
        <f t="shared" si="0"/>
        <v>[Discover-7]</v>
      </c>
      <c r="B17" s="98" t="s">
        <v>751</v>
      </c>
      <c r="C17" s="98" t="s">
        <v>796</v>
      </c>
      <c r="D17" s="98" t="s">
        <v>752</v>
      </c>
      <c r="E17" s="104"/>
      <c r="F17" s="98"/>
      <c r="G17" s="98"/>
      <c r="H17" s="105"/>
      <c r="I17" s="106"/>
      <c r="J17" s="90"/>
    </row>
    <row r="18" spans="1:10" ht="14.25" customHeight="1">
      <c r="A18" s="97" t="str">
        <f t="shared" si="0"/>
        <v>[Discover-8]</v>
      </c>
      <c r="B18" s="98" t="s">
        <v>750</v>
      </c>
      <c r="C18" s="98" t="s">
        <v>797</v>
      </c>
      <c r="D18" s="98" t="s">
        <v>753</v>
      </c>
      <c r="E18" s="104"/>
      <c r="F18" s="98"/>
      <c r="G18" s="98"/>
      <c r="H18" s="105"/>
      <c r="I18" s="106"/>
      <c r="J18" s="90"/>
    </row>
    <row r="19" spans="1:10" ht="14.25" customHeight="1">
      <c r="A19" s="97" t="str">
        <f t="shared" si="0"/>
        <v>[Discover-9]</v>
      </c>
      <c r="B19" s="98" t="s">
        <v>756</v>
      </c>
      <c r="C19" s="98" t="s">
        <v>798</v>
      </c>
      <c r="D19" s="98" t="s">
        <v>758</v>
      </c>
      <c r="E19" s="104"/>
      <c r="F19" s="98"/>
      <c r="G19" s="98"/>
      <c r="H19" s="105"/>
      <c r="I19" s="106"/>
      <c r="J19" s="90"/>
    </row>
    <row r="20" spans="1:10" ht="14.25" customHeight="1">
      <c r="A20" s="97" t="str">
        <f t="shared" si="0"/>
        <v>[Discover-10]</v>
      </c>
      <c r="B20" s="98" t="s">
        <v>757</v>
      </c>
      <c r="C20" s="98" t="s">
        <v>799</v>
      </c>
      <c r="D20" s="98" t="s">
        <v>759</v>
      </c>
      <c r="E20" s="104"/>
      <c r="F20" s="98"/>
      <c r="G20" s="98"/>
      <c r="H20" s="105"/>
      <c r="I20" s="106"/>
      <c r="J20" s="90"/>
    </row>
    <row r="21" spans="1:10">
      <c r="J21" s="90"/>
    </row>
  </sheetData>
  <mergeCells count="5">
    <mergeCell ref="B2:G2"/>
    <mergeCell ref="B3:G3"/>
    <mergeCell ref="B4:G4"/>
    <mergeCell ref="E5:G5"/>
    <mergeCell ref="E6:G6"/>
  </mergeCells>
  <dataValidations count="1">
    <dataValidation type="list" allowBlank="1" showErrorMessage="1" sqref="F12:G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0" t="s">
        <v>760</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0" t="s">
        <v>762</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COUNTIF(F11:G87,"Pass")</f>
        <v>0</v>
      </c>
      <c r="B6" s="87">
        <f>COUNTIF(F11:G87,"Fail")</f>
        <v>0</v>
      </c>
      <c r="C6" s="87">
        <f>E6-D6-B6-A6</f>
        <v>24</v>
      </c>
      <c r="D6" s="88">
        <f>COUNTIF(F11:G87,"N/A")</f>
        <v>0</v>
      </c>
      <c r="E6" s="233">
        <f>COUNTA(A11:A87)*2</f>
        <v>24</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c r="A11" s="145"/>
      <c r="B11" s="145" t="s">
        <v>760</v>
      </c>
      <c r="C11" s="146"/>
      <c r="D11" s="146"/>
      <c r="E11" s="146"/>
      <c r="F11" s="146"/>
      <c r="G11" s="146"/>
      <c r="H11" s="146"/>
      <c r="I11" s="147"/>
      <c r="J11" s="90"/>
    </row>
    <row r="12" spans="1:257" ht="14.25" customHeight="1">
      <c r="A12" s="97" t="str">
        <f>IF(OR(B12&lt;&gt;"",D12&lt;E11&gt;""),"["&amp;TEXT($B$2,"##")&amp;"-"&amp;TEXT(ROW()-10,"##")&amp;"]","")</f>
        <v>[Statistic-2]</v>
      </c>
      <c r="B12" s="98" t="s">
        <v>763</v>
      </c>
      <c r="C12" s="98" t="s">
        <v>791</v>
      </c>
      <c r="D12" s="98" t="s">
        <v>766</v>
      </c>
      <c r="E12" s="104"/>
      <c r="F12" s="98"/>
      <c r="G12" s="98"/>
      <c r="H12" s="105"/>
      <c r="I12" s="190"/>
      <c r="J12" s="90"/>
    </row>
    <row r="13" spans="1:257" ht="14.25" customHeight="1">
      <c r="A13" s="97" t="str">
        <f t="shared" ref="A13:A23" si="0">IF(OR(B13&lt;&gt;"",D13&lt;E12&gt;""),"["&amp;TEXT($B$2,"##")&amp;"-"&amp;TEXT(ROW()-10,"##")&amp;"]","")</f>
        <v>[Statistic-3]</v>
      </c>
      <c r="B13" s="98" t="s">
        <v>764</v>
      </c>
      <c r="C13" s="98" t="s">
        <v>791</v>
      </c>
      <c r="D13" s="98" t="s">
        <v>766</v>
      </c>
      <c r="E13" s="104"/>
      <c r="F13" s="98"/>
      <c r="G13" s="98"/>
      <c r="H13" s="105"/>
      <c r="I13" s="190"/>
      <c r="J13" s="90"/>
    </row>
    <row r="14" spans="1:257" ht="14.25" customHeight="1">
      <c r="A14" s="97" t="str">
        <f t="shared" si="0"/>
        <v>[Statistic-4]</v>
      </c>
      <c r="B14" s="98" t="s">
        <v>765</v>
      </c>
      <c r="C14" s="98" t="s">
        <v>767</v>
      </c>
      <c r="D14" s="98" t="s">
        <v>768</v>
      </c>
      <c r="E14" s="104"/>
      <c r="F14" s="98"/>
      <c r="G14" s="98"/>
      <c r="H14" s="105"/>
      <c r="I14" s="106"/>
      <c r="J14" s="90"/>
    </row>
    <row r="15" spans="1:257" ht="14.25" customHeight="1">
      <c r="A15" s="97" t="str">
        <f t="shared" si="0"/>
        <v>[Statistic-5]</v>
      </c>
      <c r="B15" s="98" t="s">
        <v>1074</v>
      </c>
      <c r="C15" s="98" t="s">
        <v>1068</v>
      </c>
      <c r="D15" s="98" t="s">
        <v>1069</v>
      </c>
      <c r="E15" s="104"/>
      <c r="F15" s="98"/>
      <c r="G15" s="98"/>
      <c r="H15" s="105"/>
      <c r="I15" s="106"/>
      <c r="J15" s="90"/>
    </row>
    <row r="16" spans="1:257" ht="14.25" customHeight="1">
      <c r="A16" s="97" t="str">
        <f t="shared" ref="A16:A17" si="1">IF(OR(B16&lt;&gt;"",D16&lt;E15&gt;""),"["&amp;TEXT($B$2,"##")&amp;"-"&amp;TEXT(ROW()-10,"##")&amp;"]","")</f>
        <v>[Statistic-6]</v>
      </c>
      <c r="B16" s="98" t="s">
        <v>1075</v>
      </c>
      <c r="C16" s="98" t="s">
        <v>1070</v>
      </c>
      <c r="D16" s="98" t="s">
        <v>1073</v>
      </c>
      <c r="E16" s="104"/>
      <c r="F16" s="98"/>
      <c r="G16" s="98"/>
      <c r="H16" s="105"/>
      <c r="I16" s="106"/>
      <c r="J16" s="90"/>
    </row>
    <row r="17" spans="1:10" ht="14.25" customHeight="1">
      <c r="A17" s="97" t="str">
        <f t="shared" si="1"/>
        <v>[Statistic-7]</v>
      </c>
      <c r="B17" s="98" t="s">
        <v>1076</v>
      </c>
      <c r="C17" s="98" t="s">
        <v>1071</v>
      </c>
      <c r="D17" s="98" t="s">
        <v>1072</v>
      </c>
      <c r="E17" s="104"/>
      <c r="F17" s="98"/>
      <c r="G17" s="98"/>
      <c r="H17" s="105"/>
      <c r="I17" s="106"/>
      <c r="J17" s="90"/>
    </row>
    <row r="18" spans="1:10" ht="14.25" customHeight="1">
      <c r="A18" s="97" t="str">
        <f>IF(OR(B18&lt;&gt;"",D18&lt;E14&gt;""),"["&amp;TEXT($B$2,"##")&amp;"-"&amp;TEXT(ROW()-10,"##")&amp;"]","")</f>
        <v>[Statistic-8]</v>
      </c>
      <c r="B18" s="98" t="s">
        <v>769</v>
      </c>
      <c r="C18" s="98" t="s">
        <v>773</v>
      </c>
      <c r="D18" s="98" t="s">
        <v>774</v>
      </c>
      <c r="E18" s="104"/>
      <c r="F18" s="98"/>
      <c r="G18" s="98"/>
      <c r="H18" s="105"/>
      <c r="I18" s="106"/>
      <c r="J18" s="90"/>
    </row>
    <row r="19" spans="1:10" ht="14.25" customHeight="1">
      <c r="A19" s="97" t="str">
        <f t="shared" si="0"/>
        <v>[Statistic-9]</v>
      </c>
      <c r="B19" s="98" t="s">
        <v>770</v>
      </c>
      <c r="C19" s="98" t="s">
        <v>771</v>
      </c>
      <c r="D19" s="98" t="s">
        <v>772</v>
      </c>
      <c r="E19" s="104"/>
      <c r="F19" s="98"/>
      <c r="G19" s="98"/>
      <c r="H19" s="105"/>
      <c r="I19" s="106"/>
      <c r="J19" s="90"/>
    </row>
    <row r="20" spans="1:10" ht="14.25" customHeight="1">
      <c r="A20" s="97" t="str">
        <f t="shared" si="0"/>
        <v>[Statistic-10]</v>
      </c>
      <c r="B20" s="98" t="s">
        <v>775</v>
      </c>
      <c r="C20" s="98" t="s">
        <v>776</v>
      </c>
      <c r="D20" s="98" t="s">
        <v>780</v>
      </c>
      <c r="E20" s="104"/>
      <c r="F20" s="98"/>
      <c r="G20" s="98"/>
      <c r="H20" s="105"/>
      <c r="I20" s="106"/>
      <c r="J20" s="90"/>
    </row>
    <row r="21" spans="1:10" ht="14.25" customHeight="1">
      <c r="A21" s="97" t="str">
        <f t="shared" si="0"/>
        <v>[Statistic-11]</v>
      </c>
      <c r="B21" s="98" t="s">
        <v>777</v>
      </c>
      <c r="C21" s="98" t="s">
        <v>778</v>
      </c>
      <c r="D21" s="98" t="s">
        <v>779</v>
      </c>
      <c r="E21" s="104"/>
      <c r="F21" s="98"/>
      <c r="G21" s="98"/>
      <c r="H21" s="105"/>
      <c r="I21" s="190"/>
      <c r="J21" s="90"/>
    </row>
    <row r="22" spans="1:10" ht="14.25" customHeight="1">
      <c r="A22" s="97" t="str">
        <f t="shared" si="0"/>
        <v>[Statistic-12]</v>
      </c>
      <c r="B22" s="98" t="s">
        <v>781</v>
      </c>
      <c r="C22" s="98" t="s">
        <v>782</v>
      </c>
      <c r="D22" s="98" t="s">
        <v>783</v>
      </c>
      <c r="E22" s="104"/>
      <c r="F22" s="98"/>
      <c r="G22" s="98"/>
      <c r="H22" s="105"/>
      <c r="I22" s="190"/>
      <c r="J22" s="90"/>
    </row>
    <row r="23" spans="1:10" ht="14.25" customHeight="1">
      <c r="A23" s="97" t="str">
        <f t="shared" si="0"/>
        <v>[Statistic-13]</v>
      </c>
      <c r="B23" s="98" t="s">
        <v>784</v>
      </c>
      <c r="C23" s="98" t="s">
        <v>785</v>
      </c>
      <c r="D23" s="98" t="s">
        <v>786</v>
      </c>
      <c r="E23" s="104"/>
      <c r="F23" s="98"/>
      <c r="G23" s="98"/>
      <c r="H23" s="105"/>
      <c r="I23" s="190"/>
      <c r="J23" s="90"/>
    </row>
    <row r="24" spans="1:10">
      <c r="J24" s="90"/>
    </row>
  </sheetData>
  <mergeCells count="5">
    <mergeCell ref="B2:G2"/>
    <mergeCell ref="B3:G3"/>
    <mergeCell ref="B4:G4"/>
    <mergeCell ref="E5:G5"/>
    <mergeCell ref="E6:G6"/>
  </mergeCells>
  <dataValidations count="1">
    <dataValidation type="list" allowBlank="1" showErrorMessage="1" sqref="F12:G2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9"/>
  <sheetViews>
    <sheetView zoomScale="70" zoomScaleNormal="70" workbookViewId="0">
      <selection activeCell="K25" sqref="K25"/>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4.25" customHeight="1"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30" t="s">
        <v>761</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30" t="s">
        <v>787</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COUNTIF(F11:G101,"Pass")</f>
        <v>0</v>
      </c>
      <c r="B6" s="87">
        <f>COUNTIF(F11:G101,"Fail")</f>
        <v>0</v>
      </c>
      <c r="C6" s="87">
        <f>E6-D6-B6-A6</f>
        <v>52</v>
      </c>
      <c r="D6" s="88">
        <f>COUNTIF(F11:G101,"N/A")</f>
        <v>0</v>
      </c>
      <c r="E6" s="233">
        <f>COUNTA(A11:A101)*2</f>
        <v>52</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45"/>
      <c r="B11" s="145" t="s">
        <v>761</v>
      </c>
      <c r="C11" s="146"/>
      <c r="D11" s="146"/>
      <c r="E11" s="146"/>
      <c r="F11" s="146"/>
      <c r="G11" s="146"/>
      <c r="H11" s="146"/>
      <c r="I11" s="147"/>
      <c r="J11" s="90"/>
    </row>
    <row r="12" spans="1:257" ht="14.25" customHeight="1">
      <c r="A12" s="97" t="str">
        <f>IF(OR(B12&lt;&gt;"",D12&lt;E11&gt;""),"["&amp;TEXT($B$2,"##")&amp;"-"&amp;TEXT(ROW()-10,"##")&amp;"]","")</f>
        <v>[Message-2]</v>
      </c>
      <c r="B12" s="98" t="s">
        <v>789</v>
      </c>
      <c r="C12" s="98" t="s">
        <v>800</v>
      </c>
      <c r="D12" s="98" t="s">
        <v>801</v>
      </c>
      <c r="E12" s="104"/>
      <c r="F12" s="98"/>
      <c r="G12" s="98"/>
      <c r="H12" s="105"/>
      <c r="I12" s="106"/>
      <c r="J12" s="90"/>
    </row>
    <row r="13" spans="1:257" ht="14.25" customHeight="1">
      <c r="A13" s="97" t="str">
        <f t="shared" ref="A13:A14" si="0">IF(OR(B13&lt;&gt;"",D13&lt;E12&gt;""),"["&amp;TEXT($B$2,"##")&amp;"-"&amp;TEXT(ROW()-10,"##")&amp;"]","")</f>
        <v>[Message-3]</v>
      </c>
      <c r="B13" s="98" t="s">
        <v>790</v>
      </c>
      <c r="C13" s="98" t="s">
        <v>803</v>
      </c>
      <c r="D13" s="98" t="s">
        <v>801</v>
      </c>
      <c r="E13" s="104"/>
      <c r="F13" s="98"/>
      <c r="G13" s="98"/>
      <c r="H13" s="105"/>
      <c r="I13" s="106"/>
      <c r="J13" s="90"/>
    </row>
    <row r="14" spans="1:257" ht="14.25" customHeight="1">
      <c r="A14" s="97" t="str">
        <f t="shared" si="0"/>
        <v>[Message-4]</v>
      </c>
      <c r="B14" s="98" t="s">
        <v>804</v>
      </c>
      <c r="C14" s="98" t="s">
        <v>805</v>
      </c>
      <c r="D14" s="98" t="s">
        <v>806</v>
      </c>
      <c r="E14" s="104"/>
      <c r="F14" s="98"/>
      <c r="G14" s="98"/>
      <c r="H14" s="105"/>
      <c r="I14" s="106"/>
      <c r="J14" s="90"/>
    </row>
    <row r="15" spans="1:257" ht="14.25" customHeight="1">
      <c r="A15" s="97" t="str">
        <f t="shared" ref="A15" si="1">IF(OR(B15&lt;&gt;"",D15&lt;E14&gt;""),"["&amp;TEXT($B$2,"##")&amp;"-"&amp;TEXT(ROW()-10,"##")&amp;"]","")</f>
        <v>[Message-5]</v>
      </c>
      <c r="B15" s="98" t="s">
        <v>807</v>
      </c>
      <c r="C15" s="98" t="s">
        <v>808</v>
      </c>
      <c r="D15" s="98" t="s">
        <v>809</v>
      </c>
      <c r="E15" s="104"/>
      <c r="F15" s="98"/>
      <c r="G15" s="98"/>
      <c r="H15" s="105"/>
      <c r="I15" s="106"/>
      <c r="J15" s="90"/>
    </row>
    <row r="16" spans="1:257" ht="14.25" customHeight="1">
      <c r="A16" s="97" t="str">
        <f t="shared" ref="A16" si="2">IF(OR(B16&lt;&gt;"",D16&lt;E15&gt;""),"["&amp;TEXT($B$2,"##")&amp;"-"&amp;TEXT(ROW()-10,"##")&amp;"]","")</f>
        <v>[Message-6]</v>
      </c>
      <c r="B16" s="98" t="s">
        <v>810</v>
      </c>
      <c r="C16" s="98" t="s">
        <v>811</v>
      </c>
      <c r="D16" s="98" t="s">
        <v>812</v>
      </c>
      <c r="E16" s="104"/>
      <c r="F16" s="98"/>
      <c r="G16" s="98"/>
      <c r="H16" s="105"/>
      <c r="I16" s="106"/>
      <c r="J16" s="90"/>
    </row>
    <row r="17" spans="1:10" ht="14.25" customHeight="1">
      <c r="A17" s="97" t="str">
        <f t="shared" ref="A17:A38" si="3">IF(OR(B17&lt;&gt;"",D17&lt;E16&gt;""),"["&amp;TEXT($B$2,"##")&amp;"-"&amp;TEXT(ROW()-10,"##")&amp;"]","")</f>
        <v>[Message-7]</v>
      </c>
      <c r="B17" s="98" t="s">
        <v>813</v>
      </c>
      <c r="C17" s="98" t="s">
        <v>814</v>
      </c>
      <c r="D17" s="98" t="s">
        <v>815</v>
      </c>
      <c r="E17" s="104"/>
      <c r="F17" s="98"/>
      <c r="G17" s="98"/>
      <c r="H17" s="105"/>
      <c r="I17" s="106"/>
      <c r="J17" s="90"/>
    </row>
    <row r="18" spans="1:10" ht="14.25" customHeight="1">
      <c r="A18" s="97" t="str">
        <f t="shared" si="3"/>
        <v>[Message-8]</v>
      </c>
      <c r="B18" s="98" t="s">
        <v>802</v>
      </c>
      <c r="C18" s="98" t="s">
        <v>816</v>
      </c>
      <c r="D18" s="98" t="s">
        <v>818</v>
      </c>
      <c r="E18" s="104"/>
      <c r="F18" s="98"/>
      <c r="G18" s="98"/>
      <c r="H18" s="105"/>
      <c r="I18" s="106"/>
      <c r="J18" s="90"/>
    </row>
    <row r="19" spans="1:10" ht="14.25" customHeight="1">
      <c r="A19" s="97" t="str">
        <f t="shared" si="3"/>
        <v>[Message-9]</v>
      </c>
      <c r="B19" s="98" t="s">
        <v>817</v>
      </c>
      <c r="C19" s="98" t="s">
        <v>816</v>
      </c>
      <c r="D19" s="98" t="s">
        <v>818</v>
      </c>
      <c r="E19" s="104"/>
      <c r="F19" s="98"/>
      <c r="G19" s="98"/>
      <c r="H19" s="105"/>
      <c r="I19" s="106"/>
      <c r="J19" s="90"/>
    </row>
    <row r="20" spans="1:10" ht="14.25" customHeight="1">
      <c r="A20" s="97" t="str">
        <f t="shared" si="3"/>
        <v>[Message-10]</v>
      </c>
      <c r="B20" s="98" t="s">
        <v>1135</v>
      </c>
      <c r="C20" s="98" t="s">
        <v>820</v>
      </c>
      <c r="D20" s="98" t="s">
        <v>821</v>
      </c>
      <c r="E20" s="104"/>
      <c r="F20" s="98"/>
      <c r="G20" s="98"/>
      <c r="H20" s="105"/>
      <c r="I20" s="106"/>
      <c r="J20" s="90"/>
    </row>
    <row r="21" spans="1:10" ht="14.25" customHeight="1">
      <c r="A21" s="97" t="str">
        <f t="shared" ref="A21" si="4">IF(OR(B21&lt;&gt;"",D21&lt;E20&gt;""),"["&amp;TEXT($B$2,"##")&amp;"-"&amp;TEXT(ROW()-10,"##")&amp;"]","")</f>
        <v>[Message-11]</v>
      </c>
      <c r="B21" s="98" t="s">
        <v>1136</v>
      </c>
      <c r="C21" s="98" t="s">
        <v>1137</v>
      </c>
      <c r="D21" s="98" t="s">
        <v>1138</v>
      </c>
      <c r="E21" s="104"/>
      <c r="F21" s="98"/>
      <c r="G21" s="98"/>
      <c r="H21" s="105"/>
      <c r="I21" s="106"/>
      <c r="J21" s="90"/>
    </row>
    <row r="22" spans="1:10" ht="14.25" customHeight="1">
      <c r="A22" s="97" t="str">
        <f t="shared" ref="A22:A24" si="5">IF(OR(B22&lt;&gt;"",D22&lt;E21&gt;""),"["&amp;TEXT($B$2,"##")&amp;"-"&amp;TEXT(ROW()-10,"##")&amp;"]","")</f>
        <v>[Message-12]</v>
      </c>
      <c r="B22" s="98" t="s">
        <v>1139</v>
      </c>
      <c r="C22" s="98" t="s">
        <v>1141</v>
      </c>
      <c r="D22" s="98" t="s">
        <v>1140</v>
      </c>
      <c r="E22" s="104"/>
      <c r="F22" s="98"/>
      <c r="G22" s="98"/>
      <c r="H22" s="105"/>
      <c r="I22" s="106"/>
      <c r="J22" s="90"/>
    </row>
    <row r="23" spans="1:10" ht="14.25" customHeight="1">
      <c r="A23" s="97" t="str">
        <f t="shared" si="5"/>
        <v>[Message-13]</v>
      </c>
      <c r="B23" s="98" t="s">
        <v>822</v>
      </c>
      <c r="C23" s="98" t="s">
        <v>823</v>
      </c>
      <c r="D23" s="98" t="s">
        <v>821</v>
      </c>
      <c r="E23" s="104"/>
      <c r="F23" s="98"/>
      <c r="G23" s="98"/>
      <c r="H23" s="105"/>
      <c r="I23" s="106"/>
      <c r="J23" s="90"/>
    </row>
    <row r="24" spans="1:10" ht="14.25" customHeight="1">
      <c r="A24" s="97" t="str">
        <f t="shared" si="5"/>
        <v>[Message-14]</v>
      </c>
      <c r="B24" s="98" t="s">
        <v>826</v>
      </c>
      <c r="C24" s="98" t="s">
        <v>824</v>
      </c>
      <c r="D24" s="98" t="s">
        <v>825</v>
      </c>
      <c r="E24" s="104"/>
      <c r="F24" s="98"/>
      <c r="G24" s="98"/>
      <c r="H24" s="105"/>
      <c r="I24" s="106"/>
      <c r="J24" s="90"/>
    </row>
    <row r="25" spans="1:10" ht="14.25" customHeight="1">
      <c r="A25" s="97" t="str">
        <f>IF(OR(B25&lt;&gt;"",D25&lt;E23&gt;""),"["&amp;TEXT($B$2,"##")&amp;"-"&amp;TEXT(ROW()-10,"##")&amp;"]","")</f>
        <v>[Message-15]</v>
      </c>
      <c r="B25" s="98" t="s">
        <v>1143</v>
      </c>
      <c r="C25" s="98" t="s">
        <v>1144</v>
      </c>
      <c r="D25" s="98" t="s">
        <v>1145</v>
      </c>
      <c r="E25" s="97" t="s">
        <v>1084</v>
      </c>
      <c r="F25" s="98"/>
      <c r="G25" s="98"/>
      <c r="H25" s="105"/>
      <c r="I25" s="106"/>
      <c r="J25" s="90"/>
    </row>
    <row r="26" spans="1:10" ht="14.25" customHeight="1">
      <c r="A26" s="97" t="str">
        <f>IF(OR(B26&lt;&gt;"",D26&lt;E24&gt;""),"["&amp;TEXT($B$2,"##")&amp;"-"&amp;TEXT(ROW()-10,"##")&amp;"]","")</f>
        <v>[Message-16]</v>
      </c>
      <c r="B26" s="98" t="s">
        <v>827</v>
      </c>
      <c r="C26" s="98" t="s">
        <v>805</v>
      </c>
      <c r="D26" s="98" t="s">
        <v>828</v>
      </c>
      <c r="E26" s="97" t="s">
        <v>1084</v>
      </c>
      <c r="F26" s="98"/>
      <c r="G26" s="98"/>
      <c r="H26" s="105"/>
      <c r="I26" s="106"/>
      <c r="J26" s="90"/>
    </row>
    <row r="27" spans="1:10" ht="14.25" customHeight="1">
      <c r="A27" s="97" t="str">
        <f t="shared" si="3"/>
        <v>[Message-17]</v>
      </c>
      <c r="B27" s="98" t="s">
        <v>829</v>
      </c>
      <c r="C27" s="98" t="s">
        <v>830</v>
      </c>
      <c r="D27" s="98" t="s">
        <v>831</v>
      </c>
      <c r="E27" s="97" t="s">
        <v>1084</v>
      </c>
      <c r="F27" s="98"/>
      <c r="G27" s="98"/>
      <c r="H27" s="105"/>
      <c r="I27" s="106"/>
      <c r="J27" s="90"/>
    </row>
    <row r="28" spans="1:10" ht="14.25" customHeight="1">
      <c r="A28" s="97" t="str">
        <f t="shared" si="3"/>
        <v>[Message-18]</v>
      </c>
      <c r="B28" s="98" t="s">
        <v>832</v>
      </c>
      <c r="C28" s="98" t="s">
        <v>834</v>
      </c>
      <c r="D28" s="98" t="s">
        <v>833</v>
      </c>
      <c r="E28" s="97"/>
      <c r="F28" s="98"/>
      <c r="G28" s="98"/>
      <c r="H28" s="105"/>
      <c r="I28" s="106"/>
      <c r="J28" s="90"/>
    </row>
    <row r="29" spans="1:10" ht="14.25" customHeight="1">
      <c r="A29" s="97" t="str">
        <f t="shared" si="3"/>
        <v>[Message-19]</v>
      </c>
      <c r="B29" s="98" t="s">
        <v>836</v>
      </c>
      <c r="C29" s="98" t="s">
        <v>840</v>
      </c>
      <c r="D29" s="98" t="s">
        <v>837</v>
      </c>
      <c r="E29" s="104"/>
      <c r="F29" s="98"/>
      <c r="G29" s="98"/>
      <c r="H29" s="105"/>
      <c r="I29" s="106"/>
      <c r="J29" s="90"/>
    </row>
    <row r="30" spans="1:10" ht="14.25" customHeight="1">
      <c r="A30" s="97" t="str">
        <f t="shared" si="3"/>
        <v>[Message-20]</v>
      </c>
      <c r="B30" s="98" t="s">
        <v>838</v>
      </c>
      <c r="C30" s="98" t="s">
        <v>839</v>
      </c>
      <c r="D30" s="98" t="s">
        <v>841</v>
      </c>
      <c r="E30" s="104"/>
      <c r="F30" s="98"/>
      <c r="G30" s="98"/>
      <c r="H30" s="105"/>
      <c r="I30" s="106"/>
      <c r="J30" s="90"/>
    </row>
    <row r="31" spans="1:10" ht="14.25" customHeight="1">
      <c r="A31" s="157"/>
      <c r="B31" s="157" t="s">
        <v>788</v>
      </c>
      <c r="C31" s="157"/>
      <c r="D31" s="157"/>
      <c r="E31" s="157"/>
      <c r="F31" s="157"/>
      <c r="G31" s="157"/>
      <c r="H31" s="157"/>
      <c r="I31" s="157"/>
      <c r="J31" s="90"/>
    </row>
    <row r="32" spans="1:10" ht="14.25" customHeight="1">
      <c r="A32" s="97" t="str">
        <f t="shared" si="3"/>
        <v>[Message-22]</v>
      </c>
      <c r="B32" s="98" t="s">
        <v>842</v>
      </c>
      <c r="C32" s="98" t="s">
        <v>844</v>
      </c>
      <c r="D32" s="98" t="s">
        <v>845</v>
      </c>
      <c r="E32" s="104"/>
      <c r="F32" s="98"/>
      <c r="G32" s="98"/>
      <c r="H32" s="105"/>
      <c r="I32" s="106"/>
      <c r="J32" s="90"/>
    </row>
    <row r="33" spans="1:10" ht="14.25" customHeight="1">
      <c r="A33" s="97" t="str">
        <f t="shared" si="3"/>
        <v>[Message-23]</v>
      </c>
      <c r="B33" s="98" t="s">
        <v>843</v>
      </c>
      <c r="C33" s="98" t="s">
        <v>844</v>
      </c>
      <c r="D33" s="98" t="s">
        <v>845</v>
      </c>
      <c r="E33" s="104"/>
      <c r="F33" s="98"/>
      <c r="G33" s="98"/>
      <c r="H33" s="105"/>
      <c r="I33" s="106"/>
      <c r="J33" s="90"/>
    </row>
    <row r="34" spans="1:10" ht="14.25" customHeight="1">
      <c r="A34" s="97" t="str">
        <f t="shared" si="3"/>
        <v>[Message-24]</v>
      </c>
      <c r="B34" s="98" t="s">
        <v>846</v>
      </c>
      <c r="C34" s="98" t="s">
        <v>847</v>
      </c>
      <c r="D34" s="98" t="s">
        <v>848</v>
      </c>
      <c r="E34" s="104"/>
      <c r="F34" s="98"/>
      <c r="G34" s="98"/>
      <c r="H34" s="105"/>
      <c r="I34" s="106"/>
      <c r="J34" s="90"/>
    </row>
    <row r="35" spans="1:10" ht="14.25" customHeight="1">
      <c r="A35" s="97" t="str">
        <f t="shared" si="3"/>
        <v>[Message-25]</v>
      </c>
      <c r="B35" s="98" t="s">
        <v>850</v>
      </c>
      <c r="C35" s="98" t="s">
        <v>852</v>
      </c>
      <c r="D35" s="98" t="s">
        <v>1142</v>
      </c>
      <c r="E35" s="104"/>
      <c r="F35" s="98"/>
      <c r="G35" s="98"/>
      <c r="H35" s="105"/>
      <c r="I35" s="106"/>
      <c r="J35" s="90"/>
    </row>
    <row r="36" spans="1:10" ht="14.25" customHeight="1">
      <c r="A36" s="97" t="str">
        <f t="shared" si="3"/>
        <v>[Message-26]</v>
      </c>
      <c r="B36" s="98" t="s">
        <v>829</v>
      </c>
      <c r="C36" s="98" t="s">
        <v>830</v>
      </c>
      <c r="D36" s="98" t="s">
        <v>831</v>
      </c>
      <c r="E36" s="104"/>
      <c r="F36" s="98"/>
      <c r="G36" s="98"/>
      <c r="H36" s="105"/>
      <c r="I36" s="106"/>
      <c r="J36" s="90"/>
    </row>
    <row r="37" spans="1:10" ht="14.25" customHeight="1">
      <c r="A37" s="97" t="str">
        <f t="shared" si="3"/>
        <v>[Message-27]</v>
      </c>
      <c r="B37" s="98" t="s">
        <v>832</v>
      </c>
      <c r="C37" s="98" t="s">
        <v>834</v>
      </c>
      <c r="D37" s="98" t="s">
        <v>833</v>
      </c>
      <c r="E37" s="104"/>
      <c r="F37" s="98"/>
      <c r="G37" s="98"/>
      <c r="H37" s="105"/>
      <c r="I37" s="106"/>
      <c r="J37" s="90"/>
    </row>
    <row r="38" spans="1:10" ht="14.25" customHeight="1">
      <c r="A38" s="97" t="str">
        <f t="shared" si="3"/>
        <v>[Message-28]</v>
      </c>
      <c r="B38" s="98" t="s">
        <v>835</v>
      </c>
      <c r="C38" s="98" t="s">
        <v>840</v>
      </c>
      <c r="D38" s="98" t="s">
        <v>849</v>
      </c>
      <c r="E38" s="104"/>
      <c r="F38" s="98"/>
      <c r="G38" s="98"/>
      <c r="H38" s="105"/>
      <c r="I38" s="106"/>
      <c r="J38" s="90"/>
    </row>
    <row r="39" spans="1:10" ht="14.25" customHeight="1">
      <c r="J39" s="90"/>
    </row>
  </sheetData>
  <mergeCells count="5">
    <mergeCell ref="B2:G2"/>
    <mergeCell ref="B3:G3"/>
    <mergeCell ref="B4:G4"/>
    <mergeCell ref="E5:G5"/>
    <mergeCell ref="E6:G6"/>
  </mergeCells>
  <dataValidations count="1">
    <dataValidation type="list" allowBlank="1" showErrorMessage="1" sqref="F32:G38 F12: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zoomScale="70" zoomScaleNormal="70" workbookViewId="0">
      <selection activeCell="F36" sqref="F36"/>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4"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30" t="s">
        <v>853</v>
      </c>
      <c r="C2" s="230"/>
      <c r="D2" s="230"/>
      <c r="E2" s="230"/>
      <c r="F2" s="230"/>
      <c r="G2" s="230"/>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30" t="s">
        <v>884</v>
      </c>
      <c r="C3" s="230"/>
      <c r="D3" s="230"/>
      <c r="E3" s="230"/>
      <c r="F3" s="230"/>
      <c r="G3" s="230"/>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31" t="s">
        <v>61</v>
      </c>
      <c r="C4" s="231"/>
      <c r="D4" s="231"/>
      <c r="E4" s="231"/>
      <c r="F4" s="231"/>
      <c r="G4" s="231"/>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95" t="s">
        <v>27</v>
      </c>
      <c r="E5" s="232" t="s">
        <v>28</v>
      </c>
      <c r="F5" s="232"/>
      <c r="G5" s="232"/>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COUNTIF(F11:G94,"Pass")</f>
        <v>0</v>
      </c>
      <c r="B6" s="87">
        <f>COUNTIF(F11:G94,"Fail")</f>
        <v>0</v>
      </c>
      <c r="C6" s="87">
        <f>E6-D6-B6-A6</f>
        <v>122</v>
      </c>
      <c r="D6" s="88">
        <f>COUNTIF(F11:G94,"N/A")</f>
        <v>0</v>
      </c>
      <c r="E6" s="233">
        <f>COUNTA(A11:A94)*2</f>
        <v>122</v>
      </c>
      <c r="F6" s="233"/>
      <c r="G6" s="233"/>
      <c r="H6" s="84"/>
      <c r="I6" s="134"/>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81" t="s">
        <v>30</v>
      </c>
      <c r="B10" s="182" t="s">
        <v>31</v>
      </c>
      <c r="C10" s="182" t="s">
        <v>32</v>
      </c>
      <c r="D10" s="182" t="s">
        <v>33</v>
      </c>
      <c r="E10" s="182" t="s">
        <v>34</v>
      </c>
      <c r="F10" s="182" t="s">
        <v>507</v>
      </c>
      <c r="G10" s="182" t="s">
        <v>506</v>
      </c>
      <c r="H10" s="182" t="s">
        <v>35</v>
      </c>
      <c r="I10" s="182"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71"/>
      <c r="B11" s="234" t="s">
        <v>82</v>
      </c>
      <c r="C11" s="234"/>
      <c r="D11" s="234"/>
      <c r="E11" s="234"/>
      <c r="F11" s="234"/>
      <c r="G11" s="234"/>
      <c r="H11" s="234"/>
      <c r="I11" s="234"/>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55" t="str">
        <f t="shared" ref="A12:A22" si="0">IF(OR(B12&lt;&gt;"",D12&lt;&gt;""),"["&amp;TEXT($B$2,"##")&amp;"-"&amp;TEXT(ROW()-10,"##")&amp;"]","")</f>
        <v>[Admin Module-2]</v>
      </c>
      <c r="B12" s="98" t="s">
        <v>854</v>
      </c>
      <c r="C12" s="98" t="s">
        <v>855</v>
      </c>
      <c r="D12" s="98" t="s">
        <v>1087</v>
      </c>
      <c r="E12" s="179"/>
      <c r="F12" s="98"/>
      <c r="G12" s="98"/>
      <c r="H12" s="105"/>
      <c r="I12" s="183"/>
      <c r="J12" s="90"/>
    </row>
    <row r="13" spans="1:257" ht="14.25" customHeight="1">
      <c r="A13" s="155" t="str">
        <f t="shared" si="0"/>
        <v>[Admin Module-3]</v>
      </c>
      <c r="B13" s="98" t="s">
        <v>856</v>
      </c>
      <c r="C13" s="98" t="s">
        <v>857</v>
      </c>
      <c r="D13" s="98" t="s">
        <v>858</v>
      </c>
      <c r="E13" s="180" t="s">
        <v>859</v>
      </c>
      <c r="F13" s="98"/>
      <c r="G13" s="98"/>
      <c r="H13" s="105"/>
      <c r="I13" s="172"/>
      <c r="J13" s="90"/>
    </row>
    <row r="14" spans="1:257" ht="14.25" customHeight="1">
      <c r="A14" s="155" t="str">
        <f t="shared" si="0"/>
        <v>[Admin Module-4]</v>
      </c>
      <c r="B14" s="98" t="s">
        <v>860</v>
      </c>
      <c r="C14" s="98" t="s">
        <v>861</v>
      </c>
      <c r="D14" s="98" t="s">
        <v>862</v>
      </c>
      <c r="E14" s="180" t="s">
        <v>859</v>
      </c>
      <c r="F14" s="98"/>
      <c r="G14" s="98"/>
      <c r="H14" s="105"/>
      <c r="I14" s="172"/>
      <c r="J14" s="90"/>
    </row>
    <row r="15" spans="1:257" ht="14.25" customHeight="1">
      <c r="A15" s="155" t="str">
        <f t="shared" si="0"/>
        <v>[Admin Module-5]</v>
      </c>
      <c r="B15" s="98" t="s">
        <v>863</v>
      </c>
      <c r="C15" s="98" t="s">
        <v>864</v>
      </c>
      <c r="D15" s="98" t="s">
        <v>865</v>
      </c>
      <c r="E15" s="180" t="s">
        <v>859</v>
      </c>
      <c r="F15" s="98"/>
      <c r="G15" s="98"/>
      <c r="H15" s="105"/>
      <c r="I15" s="172"/>
      <c r="J15" s="90"/>
    </row>
    <row r="16" spans="1:257" ht="14.25" customHeight="1">
      <c r="A16" s="155" t="str">
        <f t="shared" si="0"/>
        <v>[Admin Module-6]</v>
      </c>
      <c r="B16" s="98" t="s">
        <v>91</v>
      </c>
      <c r="C16" s="98" t="s">
        <v>882</v>
      </c>
      <c r="D16" s="98" t="s">
        <v>883</v>
      </c>
      <c r="E16" s="180" t="s">
        <v>859</v>
      </c>
      <c r="F16" s="98"/>
      <c r="G16" s="98"/>
      <c r="H16" s="105"/>
      <c r="I16" s="172"/>
      <c r="J16" s="90"/>
    </row>
    <row r="17" spans="1:248" ht="14.25" customHeight="1">
      <c r="A17" s="155" t="str">
        <f t="shared" si="0"/>
        <v>[Admin Module-7]</v>
      </c>
      <c r="B17" s="98" t="s">
        <v>866</v>
      </c>
      <c r="C17" s="98" t="s">
        <v>867</v>
      </c>
      <c r="D17" s="98" t="s">
        <v>868</v>
      </c>
      <c r="E17" s="180" t="s">
        <v>859</v>
      </c>
      <c r="F17" s="98"/>
      <c r="G17" s="98"/>
      <c r="H17" s="105"/>
      <c r="I17" s="172"/>
      <c r="J17" s="90"/>
    </row>
    <row r="18" spans="1:248" ht="14.25" customHeight="1">
      <c r="A18" s="155" t="str">
        <f t="shared" si="0"/>
        <v>[Admin Module-8]</v>
      </c>
      <c r="B18" s="98" t="s">
        <v>869</v>
      </c>
      <c r="C18" s="98" t="s">
        <v>870</v>
      </c>
      <c r="D18" s="98" t="s">
        <v>871</v>
      </c>
      <c r="E18" s="180" t="s">
        <v>859</v>
      </c>
      <c r="F18" s="98"/>
      <c r="G18" s="98"/>
      <c r="H18" s="105"/>
      <c r="I18" s="172"/>
      <c r="J18" s="90"/>
    </row>
    <row r="19" spans="1:248" ht="14.25" customHeight="1">
      <c r="A19" s="155" t="str">
        <f t="shared" si="0"/>
        <v>[Admin Module-9]</v>
      </c>
      <c r="B19" s="98" t="s">
        <v>872</v>
      </c>
      <c r="C19" s="98" t="s">
        <v>873</v>
      </c>
      <c r="D19" s="98" t="s">
        <v>874</v>
      </c>
      <c r="E19" s="180" t="s">
        <v>859</v>
      </c>
      <c r="F19" s="98"/>
      <c r="G19" s="98"/>
      <c r="H19" s="105"/>
      <c r="I19" s="172"/>
      <c r="J19" s="90"/>
    </row>
    <row r="20" spans="1:248" ht="14.25" customHeight="1">
      <c r="A20" s="155" t="str">
        <f t="shared" si="0"/>
        <v>[Admin Module-10]</v>
      </c>
      <c r="B20" s="98" t="s">
        <v>875</v>
      </c>
      <c r="C20" s="98" t="s">
        <v>876</v>
      </c>
      <c r="D20" s="98" t="s">
        <v>877</v>
      </c>
      <c r="E20" s="180" t="s">
        <v>859</v>
      </c>
      <c r="F20" s="98"/>
      <c r="G20" s="98"/>
      <c r="H20" s="105"/>
      <c r="I20" s="172"/>
      <c r="J20" s="90"/>
    </row>
    <row r="21" spans="1:248" ht="14.25" customHeight="1">
      <c r="A21" s="155" t="str">
        <f t="shared" si="0"/>
        <v>[Admin Module-11]</v>
      </c>
      <c r="B21" s="98" t="s">
        <v>878</v>
      </c>
      <c r="C21" s="98" t="s">
        <v>879</v>
      </c>
      <c r="D21" s="98" t="s">
        <v>877</v>
      </c>
      <c r="E21" s="180" t="s">
        <v>859</v>
      </c>
      <c r="F21" s="98"/>
      <c r="G21" s="98"/>
      <c r="H21" s="105"/>
      <c r="I21" s="172"/>
      <c r="J21" s="90"/>
    </row>
    <row r="22" spans="1:248" s="92" customFormat="1" ht="14.25" customHeight="1">
      <c r="A22" s="155" t="str">
        <f t="shared" si="0"/>
        <v>[Admin Module-12]</v>
      </c>
      <c r="B22" s="98" t="s">
        <v>880</v>
      </c>
      <c r="C22" s="98" t="s">
        <v>881</v>
      </c>
      <c r="D22" s="98" t="s">
        <v>877</v>
      </c>
      <c r="E22" s="180" t="s">
        <v>859</v>
      </c>
      <c r="F22" s="98"/>
      <c r="G22" s="98"/>
      <c r="H22" s="105"/>
      <c r="I22" s="173"/>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2" customFormat="1" ht="14.25" customHeight="1">
      <c r="A23" s="177"/>
      <c r="B23" s="176" t="s">
        <v>885</v>
      </c>
      <c r="C23" s="177"/>
      <c r="D23" s="177"/>
      <c r="E23" s="177"/>
      <c r="F23" s="177"/>
      <c r="G23" s="177"/>
      <c r="H23" s="177"/>
      <c r="I23" s="17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2" customFormat="1" ht="14.25" customHeight="1">
      <c r="A24" s="155" t="str">
        <f t="shared" ref="A24:A36" si="1">IF(OR(B24&lt;&gt;"",D24&lt;&gt;""),"["&amp;TEXT($B$2,"##")&amp;"-"&amp;TEXT(ROW()-10,"##")&amp;"]","")</f>
        <v>[Admin Module-14]</v>
      </c>
      <c r="B24" s="98" t="s">
        <v>886</v>
      </c>
      <c r="C24" s="98" t="s">
        <v>1088</v>
      </c>
      <c r="D24" s="98" t="s">
        <v>1089</v>
      </c>
      <c r="E24" s="185"/>
      <c r="F24" s="98"/>
      <c r="G24" s="98"/>
      <c r="H24" s="105"/>
      <c r="I24" s="173"/>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2" customFormat="1" ht="14.25" customHeight="1">
      <c r="A25" s="155" t="str">
        <f t="shared" si="1"/>
        <v>[Admin Module-15]</v>
      </c>
      <c r="B25" s="98" t="s">
        <v>887</v>
      </c>
      <c r="C25" s="98" t="s">
        <v>1088</v>
      </c>
      <c r="D25" s="98" t="s">
        <v>1089</v>
      </c>
      <c r="E25" s="185"/>
      <c r="F25" s="98"/>
      <c r="G25" s="98"/>
      <c r="H25" s="105"/>
      <c r="I25" s="173"/>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2" customFormat="1" ht="14.25" customHeight="1">
      <c r="A26" s="155" t="str">
        <f t="shared" si="1"/>
        <v>[Admin Module-16]</v>
      </c>
      <c r="B26" s="98" t="s">
        <v>888</v>
      </c>
      <c r="C26" s="98" t="s">
        <v>890</v>
      </c>
      <c r="D26" s="184" t="s">
        <v>889</v>
      </c>
      <c r="E26" s="185"/>
      <c r="F26" s="98"/>
      <c r="G26" s="98"/>
      <c r="H26" s="105"/>
      <c r="I26" s="173"/>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2" customFormat="1" ht="14.25" customHeight="1">
      <c r="A27" s="155" t="str">
        <f t="shared" si="1"/>
        <v>[Admin Module-17]</v>
      </c>
      <c r="B27" s="98" t="s">
        <v>891</v>
      </c>
      <c r="C27" s="98" t="s">
        <v>892</v>
      </c>
      <c r="D27" s="184" t="s">
        <v>893</v>
      </c>
      <c r="E27" s="185"/>
      <c r="F27" s="98"/>
      <c r="G27" s="98"/>
      <c r="H27" s="105"/>
      <c r="I27" s="17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2" customFormat="1" ht="14.25" customHeight="1">
      <c r="A28" s="177"/>
      <c r="B28" s="176" t="s">
        <v>894</v>
      </c>
      <c r="C28" s="177"/>
      <c r="D28" s="177"/>
      <c r="E28" s="177"/>
      <c r="F28" s="177"/>
      <c r="G28" s="177"/>
      <c r="H28" s="177"/>
      <c r="I28" s="178"/>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2" customFormat="1" ht="14.25" customHeight="1">
      <c r="A29" s="155" t="str">
        <f t="shared" ref="A29" si="2">IF(OR(B29&lt;&gt;"",D29&lt;&gt;""),"["&amp;TEXT($B$2,"##")&amp;"-"&amp;TEXT(ROW()-10,"##")&amp;"]","")</f>
        <v>[Admin Module-19]</v>
      </c>
      <c r="B29" s="98" t="s">
        <v>1090</v>
      </c>
      <c r="C29" s="98" t="s">
        <v>895</v>
      </c>
      <c r="D29" s="184" t="s">
        <v>896</v>
      </c>
      <c r="E29" s="185"/>
      <c r="F29" s="98"/>
      <c r="G29" s="98"/>
      <c r="H29" s="105"/>
      <c r="I29" s="173"/>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2" customFormat="1" ht="14.25" customHeight="1">
      <c r="A30" s="177"/>
      <c r="B30" s="176" t="s">
        <v>897</v>
      </c>
      <c r="C30" s="177"/>
      <c r="D30" s="177"/>
      <c r="E30" s="177"/>
      <c r="F30" s="177"/>
      <c r="G30" s="177"/>
      <c r="H30" s="177"/>
      <c r="I30" s="17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2" customFormat="1" ht="14.25" customHeight="1">
      <c r="A31" s="155" t="str">
        <f t="shared" ref="A31" si="3">IF(OR(B31&lt;&gt;"",D31&lt;&gt;""),"["&amp;TEXT($B$2,"##")&amp;"-"&amp;TEXT(ROW()-10,"##")&amp;"]","")</f>
        <v>[Admin Module-21]</v>
      </c>
      <c r="B31" s="98" t="s">
        <v>1091</v>
      </c>
      <c r="C31" s="98" t="s">
        <v>900</v>
      </c>
      <c r="D31" s="184" t="s">
        <v>898</v>
      </c>
      <c r="E31" s="185"/>
      <c r="F31" s="98"/>
      <c r="G31" s="98"/>
      <c r="H31" s="105"/>
      <c r="I31" s="173"/>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2" customFormat="1" ht="14.25" customHeight="1">
      <c r="A32" s="155" t="str">
        <f t="shared" si="1"/>
        <v>[Admin Module-22]</v>
      </c>
      <c r="B32" s="98" t="s">
        <v>899</v>
      </c>
      <c r="C32" s="98" t="s">
        <v>901</v>
      </c>
      <c r="D32" s="184" t="s">
        <v>902</v>
      </c>
      <c r="E32" s="185"/>
      <c r="F32" s="98"/>
      <c r="G32" s="98"/>
      <c r="H32" s="105"/>
      <c r="I32" s="173"/>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2" customFormat="1" ht="14.25" customHeight="1">
      <c r="A33" s="155" t="str">
        <f t="shared" si="1"/>
        <v>[Admin Module-23]</v>
      </c>
      <c r="B33" s="98" t="s">
        <v>903</v>
      </c>
      <c r="C33" s="98" t="s">
        <v>904</v>
      </c>
      <c r="D33" s="184" t="s">
        <v>906</v>
      </c>
      <c r="E33" s="185"/>
      <c r="F33" s="98"/>
      <c r="G33" s="98"/>
      <c r="H33" s="105"/>
      <c r="I33" s="173"/>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s="92" customFormat="1" ht="14.25" customHeight="1">
      <c r="A34" s="155" t="str">
        <f t="shared" si="1"/>
        <v>[Admin Module-24]</v>
      </c>
      <c r="B34" s="98" t="s">
        <v>905</v>
      </c>
      <c r="C34" s="98" t="s">
        <v>909</v>
      </c>
      <c r="D34" s="184" t="s">
        <v>1092</v>
      </c>
      <c r="E34" s="185" t="s">
        <v>1093</v>
      </c>
      <c r="F34" s="98"/>
      <c r="G34" s="98"/>
      <c r="H34" s="105"/>
      <c r="I34" s="173"/>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row>
    <row r="35" spans="1:248" s="92" customFormat="1" ht="14.25" customHeight="1">
      <c r="A35" s="155" t="str">
        <f t="shared" si="1"/>
        <v>[Admin Module-25]</v>
      </c>
      <c r="B35" s="98" t="s">
        <v>907</v>
      </c>
      <c r="C35" s="98" t="s">
        <v>908</v>
      </c>
      <c r="D35" s="184" t="s">
        <v>910</v>
      </c>
      <c r="E35" s="185"/>
      <c r="F35" s="98"/>
      <c r="G35" s="98"/>
      <c r="H35" s="105"/>
      <c r="I35" s="174"/>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row>
    <row r="36" spans="1:248" s="92" customFormat="1" ht="14.25" customHeight="1">
      <c r="A36" s="155" t="str">
        <f t="shared" si="1"/>
        <v>[Admin Module-26]</v>
      </c>
      <c r="B36" s="98" t="s">
        <v>907</v>
      </c>
      <c r="C36" s="98" t="s">
        <v>911</v>
      </c>
      <c r="D36" s="184" t="s">
        <v>912</v>
      </c>
      <c r="E36" s="185"/>
      <c r="F36" s="98"/>
      <c r="G36" s="98"/>
      <c r="H36" s="105"/>
      <c r="I36" s="174"/>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row>
    <row r="37" spans="1:248" s="92" customFormat="1" ht="14.25" customHeight="1">
      <c r="A37" s="177"/>
      <c r="B37" s="176" t="s">
        <v>913</v>
      </c>
      <c r="C37" s="177"/>
      <c r="D37" s="177"/>
      <c r="E37" s="177"/>
      <c r="F37" s="177"/>
      <c r="G37" s="177"/>
      <c r="H37" s="177"/>
      <c r="I37" s="178"/>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row>
    <row r="38" spans="1:248" s="92" customFormat="1" ht="14.25" customHeight="1">
      <c r="A38" s="155" t="str">
        <f t="shared" ref="A38:A45" si="4">IF(OR(B38&lt;&gt;"",D38&lt;&gt;""),"["&amp;TEXT($B$2,"##")&amp;"-"&amp;TEXT(ROW()-10,"##")&amp;"]","")</f>
        <v>[Admin Module-28]</v>
      </c>
      <c r="B38" s="98" t="s">
        <v>914</v>
      </c>
      <c r="C38" s="98" t="s">
        <v>1094</v>
      </c>
      <c r="D38" s="184" t="s">
        <v>915</v>
      </c>
      <c r="E38" s="185"/>
      <c r="F38" s="98"/>
      <c r="G38" s="98"/>
      <c r="H38" s="105"/>
      <c r="I38" s="174"/>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row>
    <row r="39" spans="1:248" s="92" customFormat="1" ht="14.25" customHeight="1">
      <c r="A39" s="155" t="str">
        <f t="shared" si="4"/>
        <v>[Admin Module-29]</v>
      </c>
      <c r="B39" s="98" t="s">
        <v>917</v>
      </c>
      <c r="C39" s="98" t="s">
        <v>916</v>
      </c>
      <c r="D39" s="184" t="s">
        <v>918</v>
      </c>
      <c r="E39" s="185"/>
      <c r="F39" s="98"/>
      <c r="G39" s="98"/>
      <c r="H39" s="105"/>
      <c r="I39" s="174"/>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row>
    <row r="40" spans="1:248" s="92" customFormat="1" ht="14.25" customHeight="1">
      <c r="A40" s="155" t="str">
        <f t="shared" si="4"/>
        <v>[Admin Module-30]</v>
      </c>
      <c r="B40" s="98" t="s">
        <v>919</v>
      </c>
      <c r="C40" s="98" t="s">
        <v>920</v>
      </c>
      <c r="D40" s="184" t="s">
        <v>921</v>
      </c>
      <c r="E40" s="185" t="s">
        <v>1095</v>
      </c>
      <c r="F40" s="98"/>
      <c r="G40" s="98"/>
      <c r="H40" s="105"/>
      <c r="I40" s="174"/>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row>
    <row r="41" spans="1:248" s="92" customFormat="1" ht="14.25" customHeight="1">
      <c r="A41" s="155" t="str">
        <f t="shared" si="4"/>
        <v>[Admin Module-31]</v>
      </c>
      <c r="B41" s="98" t="s">
        <v>922</v>
      </c>
      <c r="C41" s="98" t="s">
        <v>923</v>
      </c>
      <c r="D41" s="184" t="s">
        <v>924</v>
      </c>
      <c r="E41" s="185" t="s">
        <v>1096</v>
      </c>
      <c r="F41" s="98"/>
      <c r="G41" s="98"/>
      <c r="H41" s="105"/>
      <c r="I41" s="174"/>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row>
    <row r="42" spans="1:248" s="92" customFormat="1" ht="14.25" customHeight="1">
      <c r="A42" s="155" t="str">
        <f t="shared" si="4"/>
        <v>[Admin Module-32]</v>
      </c>
      <c r="B42" s="98" t="s">
        <v>925</v>
      </c>
      <c r="C42" s="98" t="s">
        <v>1097</v>
      </c>
      <c r="D42" s="184" t="s">
        <v>1098</v>
      </c>
      <c r="E42" s="185" t="s">
        <v>1096</v>
      </c>
      <c r="F42" s="98"/>
      <c r="G42" s="98"/>
      <c r="H42" s="105"/>
      <c r="I42" s="174"/>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row>
    <row r="43" spans="1:248" s="92" customFormat="1" ht="14.25" customHeight="1">
      <c r="A43" s="155" t="str">
        <f t="shared" si="4"/>
        <v>[Admin Module-33]</v>
      </c>
      <c r="B43" s="98" t="s">
        <v>928</v>
      </c>
      <c r="C43" s="98" t="s">
        <v>1099</v>
      </c>
      <c r="D43" s="184" t="s">
        <v>1100</v>
      </c>
      <c r="E43" s="185" t="s">
        <v>1096</v>
      </c>
      <c r="F43" s="98"/>
      <c r="G43" s="98"/>
      <c r="H43" s="105"/>
      <c r="I43" s="174"/>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row>
    <row r="44" spans="1:248" s="92" customFormat="1" ht="14.25" customHeight="1">
      <c r="A44" s="155" t="str">
        <f t="shared" si="4"/>
        <v>[Admin Module-34]</v>
      </c>
      <c r="B44" s="98" t="s">
        <v>927</v>
      </c>
      <c r="C44" s="98" t="s">
        <v>1101</v>
      </c>
      <c r="D44" s="184" t="s">
        <v>1102</v>
      </c>
      <c r="E44" s="185" t="s">
        <v>1096</v>
      </c>
      <c r="F44" s="98"/>
      <c r="G44" s="98"/>
      <c r="H44" s="105"/>
      <c r="I44" s="174"/>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row>
    <row r="45" spans="1:248" s="92" customFormat="1" ht="14.25" customHeight="1">
      <c r="A45" s="155" t="str">
        <f t="shared" si="4"/>
        <v>[Admin Module-35]</v>
      </c>
      <c r="B45" s="98" t="s">
        <v>926</v>
      </c>
      <c r="C45" s="98" t="s">
        <v>1103</v>
      </c>
      <c r="D45" s="184" t="s">
        <v>1104</v>
      </c>
      <c r="E45" s="185" t="s">
        <v>1096</v>
      </c>
      <c r="F45" s="98"/>
      <c r="G45" s="98"/>
      <c r="H45" s="105"/>
      <c r="I45" s="174"/>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row>
    <row r="46" spans="1:248" s="92" customFormat="1" ht="14.25" customHeight="1">
      <c r="A46" s="177"/>
      <c r="B46" s="176" t="s">
        <v>929</v>
      </c>
      <c r="C46" s="177"/>
      <c r="D46" s="177"/>
      <c r="E46" s="177"/>
      <c r="F46" s="177"/>
      <c r="G46" s="177"/>
      <c r="H46" s="177"/>
      <c r="I46" s="178"/>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row>
    <row r="47" spans="1:248" s="92" customFormat="1" ht="14.25" customHeight="1">
      <c r="A47" s="155" t="str">
        <f t="shared" ref="A47:A48" si="5">IF(OR(B47&lt;&gt;"",D47&lt;&gt;""),"["&amp;TEXT($B$2,"##")&amp;"-"&amp;TEXT(ROW()-10,"##")&amp;"]","")</f>
        <v>[Admin Module-37]</v>
      </c>
      <c r="B47" s="98" t="s">
        <v>930</v>
      </c>
      <c r="C47" s="98" t="s">
        <v>932</v>
      </c>
      <c r="D47" s="184" t="s">
        <v>931</v>
      </c>
      <c r="E47" s="185"/>
      <c r="F47" s="98"/>
      <c r="G47" s="98"/>
      <c r="H47" s="105"/>
      <c r="I47" s="175"/>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row>
    <row r="48" spans="1:248" s="92" customFormat="1" ht="14.25" customHeight="1">
      <c r="A48" s="155" t="str">
        <f t="shared" si="5"/>
        <v>[Admin Module-38]</v>
      </c>
      <c r="B48" s="98" t="s">
        <v>933</v>
      </c>
      <c r="C48" s="98" t="s">
        <v>934</v>
      </c>
      <c r="D48" s="184" t="s">
        <v>935</v>
      </c>
      <c r="E48" s="185"/>
      <c r="F48" s="98"/>
      <c r="G48" s="98"/>
      <c r="H48" s="105"/>
      <c r="I48" s="175"/>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row>
    <row r="49" spans="1:248" s="92" customFormat="1" ht="14.25" customHeight="1">
      <c r="A49" s="177"/>
      <c r="B49" s="176" t="s">
        <v>936</v>
      </c>
      <c r="C49" s="177"/>
      <c r="D49" s="177"/>
      <c r="E49" s="177"/>
      <c r="F49" s="177"/>
      <c r="G49" s="177"/>
      <c r="H49" s="177"/>
      <c r="I49" s="178"/>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row>
    <row r="50" spans="1:248" s="92" customFormat="1" ht="14.25" customHeight="1">
      <c r="A50" s="155" t="str">
        <f t="shared" ref="A50:A52" si="6">IF(OR(B50&lt;&gt;"",D50&lt;&gt;""),"["&amp;TEXT($B$2,"##")&amp;"-"&amp;TEXT(ROW()-10,"##")&amp;"]","")</f>
        <v>[Admin Module-40]</v>
      </c>
      <c r="B50" s="98" t="s">
        <v>937</v>
      </c>
      <c r="C50" s="98" t="s">
        <v>938</v>
      </c>
      <c r="D50" s="184" t="s">
        <v>939</v>
      </c>
      <c r="E50" s="185"/>
      <c r="F50" s="98"/>
      <c r="G50" s="98"/>
      <c r="H50" s="105"/>
      <c r="I50" s="175"/>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row>
    <row r="51" spans="1:248" s="92" customFormat="1" ht="14.25" customHeight="1">
      <c r="A51" s="155" t="str">
        <f t="shared" si="6"/>
        <v>[Admin Module-41]</v>
      </c>
      <c r="B51" s="98" t="s">
        <v>940</v>
      </c>
      <c r="C51" s="98" t="s">
        <v>941</v>
      </c>
      <c r="D51" s="184" t="s">
        <v>1105</v>
      </c>
      <c r="E51" s="185"/>
      <c r="F51" s="98"/>
      <c r="G51" s="98"/>
      <c r="H51" s="105"/>
      <c r="I51" s="175"/>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row>
    <row r="52" spans="1:248" s="92" customFormat="1" ht="14.25" customHeight="1">
      <c r="A52" s="155" t="str">
        <f t="shared" si="6"/>
        <v>[Admin Module-42]</v>
      </c>
      <c r="B52" s="98" t="s">
        <v>942</v>
      </c>
      <c r="C52" s="98" t="s">
        <v>943</v>
      </c>
      <c r="D52" s="184" t="s">
        <v>944</v>
      </c>
      <c r="E52" s="185"/>
      <c r="F52" s="98"/>
      <c r="G52" s="98"/>
      <c r="H52" s="105"/>
      <c r="I52" s="175"/>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row>
    <row r="53" spans="1:248" s="92" customFormat="1" ht="14.25" customHeight="1">
      <c r="A53" s="177"/>
      <c r="B53" s="176" t="s">
        <v>945</v>
      </c>
      <c r="C53" s="177"/>
      <c r="D53" s="177"/>
      <c r="E53" s="177"/>
      <c r="F53" s="177"/>
      <c r="G53" s="177"/>
      <c r="H53" s="177"/>
      <c r="I53" s="178"/>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row>
    <row r="54" spans="1:248" s="92" customFormat="1" ht="14.25" customHeight="1">
      <c r="A54" s="155" t="str">
        <f t="shared" ref="A54:A56" si="7">IF(OR(B54&lt;&gt;"",D54&lt;&gt;""),"["&amp;TEXT($B$2,"##")&amp;"-"&amp;TEXT(ROW()-10,"##")&amp;"]","")</f>
        <v>[Admin Module-44]</v>
      </c>
      <c r="B54" s="98" t="s">
        <v>946</v>
      </c>
      <c r="C54" s="98" t="s">
        <v>947</v>
      </c>
      <c r="D54" s="184" t="s">
        <v>948</v>
      </c>
      <c r="E54" s="185"/>
      <c r="F54" s="98"/>
      <c r="G54" s="98"/>
      <c r="H54" s="105"/>
      <c r="I54" s="175"/>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row>
    <row r="55" spans="1:248" s="92" customFormat="1" ht="14.25" customHeight="1">
      <c r="A55" s="155" t="str">
        <f t="shared" si="7"/>
        <v>[Admin Module-45]</v>
      </c>
      <c r="B55" s="98" t="s">
        <v>949</v>
      </c>
      <c r="C55" s="98" t="s">
        <v>953</v>
      </c>
      <c r="D55" s="184" t="s">
        <v>950</v>
      </c>
      <c r="E55" s="185"/>
      <c r="F55" s="98"/>
      <c r="G55" s="98"/>
      <c r="H55" s="105"/>
      <c r="I55" s="175"/>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row>
    <row r="56" spans="1:248" s="92" customFormat="1" ht="14.25" customHeight="1">
      <c r="A56" s="155" t="str">
        <f t="shared" si="7"/>
        <v>[Admin Module-46]</v>
      </c>
      <c r="B56" s="98" t="s">
        <v>951</v>
      </c>
      <c r="C56" s="98" t="s">
        <v>952</v>
      </c>
      <c r="D56" s="184" t="s">
        <v>954</v>
      </c>
      <c r="E56" s="185"/>
      <c r="F56" s="98"/>
      <c r="G56" s="98"/>
      <c r="H56" s="105"/>
      <c r="I56" s="175"/>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row>
    <row r="57" spans="1:248" ht="14.25" customHeight="1">
      <c r="A57" s="177"/>
      <c r="B57" s="176" t="s">
        <v>955</v>
      </c>
      <c r="C57" s="177"/>
      <c r="D57" s="177"/>
      <c r="E57" s="177"/>
      <c r="F57" s="177"/>
      <c r="G57" s="177"/>
      <c r="H57" s="177"/>
      <c r="I57" s="178"/>
      <c r="J57" s="90"/>
    </row>
    <row r="58" spans="1:248" ht="14.25" customHeight="1">
      <c r="A58" s="97" t="str">
        <f t="shared" ref="A58:A72" si="8">IF(OR(B58&lt;&gt;"",D58&lt;E57&gt;""),"["&amp;TEXT($B$2,"##")&amp;"-"&amp;TEXT(ROW()-10,"##")&amp;"]","")</f>
        <v>[Admin Module-48]</v>
      </c>
      <c r="B58" s="98" t="s">
        <v>956</v>
      </c>
      <c r="C58" s="98" t="s">
        <v>805</v>
      </c>
      <c r="D58" s="98" t="s">
        <v>806</v>
      </c>
      <c r="E58" s="185"/>
      <c r="F58" s="98"/>
      <c r="G58" s="98"/>
      <c r="H58" s="105"/>
      <c r="I58" s="175"/>
      <c r="J58" s="90"/>
    </row>
    <row r="59" spans="1:248" ht="14.25" customHeight="1">
      <c r="A59" s="97" t="str">
        <f t="shared" si="8"/>
        <v>[Admin Module-49]</v>
      </c>
      <c r="B59" s="98" t="s">
        <v>807</v>
      </c>
      <c r="C59" s="98" t="s">
        <v>808</v>
      </c>
      <c r="D59" s="98" t="s">
        <v>809</v>
      </c>
      <c r="E59" s="185"/>
      <c r="F59" s="98"/>
      <c r="G59" s="98"/>
      <c r="H59" s="105"/>
      <c r="I59" s="175"/>
      <c r="J59" s="90"/>
    </row>
    <row r="60" spans="1:248" ht="14.25" customHeight="1">
      <c r="A60" s="97" t="str">
        <f t="shared" si="8"/>
        <v>[Admin Module-50]</v>
      </c>
      <c r="B60" s="98" t="s">
        <v>810</v>
      </c>
      <c r="C60" s="98" t="s">
        <v>811</v>
      </c>
      <c r="D60" s="98" t="s">
        <v>812</v>
      </c>
      <c r="E60" s="185"/>
      <c r="F60" s="98"/>
      <c r="G60" s="98"/>
      <c r="H60" s="105"/>
      <c r="I60" s="175"/>
      <c r="J60" s="90"/>
    </row>
    <row r="61" spans="1:248" ht="14.25" customHeight="1">
      <c r="A61" s="97" t="str">
        <f t="shared" si="8"/>
        <v>[Admin Module-51]</v>
      </c>
      <c r="B61" s="98" t="s">
        <v>813</v>
      </c>
      <c r="C61" s="98" t="s">
        <v>814</v>
      </c>
      <c r="D61" s="98" t="s">
        <v>815</v>
      </c>
      <c r="E61" s="185"/>
      <c r="F61" s="98"/>
      <c r="G61" s="98"/>
      <c r="H61" s="105"/>
      <c r="I61" s="175"/>
      <c r="J61" s="90"/>
    </row>
    <row r="62" spans="1:248" ht="14.25" customHeight="1">
      <c r="A62" s="97" t="str">
        <f t="shared" si="8"/>
        <v>[Admin Module-52]</v>
      </c>
      <c r="B62" s="98" t="s">
        <v>802</v>
      </c>
      <c r="C62" s="98" t="s">
        <v>816</v>
      </c>
      <c r="D62" s="98" t="s">
        <v>1106</v>
      </c>
      <c r="E62" s="185"/>
      <c r="F62" s="98"/>
      <c r="G62" s="98"/>
      <c r="H62" s="105"/>
      <c r="I62" s="175"/>
      <c r="J62" s="90"/>
    </row>
    <row r="63" spans="1:248" ht="14.25" customHeight="1">
      <c r="A63" s="97" t="str">
        <f t="shared" si="8"/>
        <v>[Admin Module-53]</v>
      </c>
      <c r="B63" s="98" t="s">
        <v>817</v>
      </c>
      <c r="C63" s="98" t="s">
        <v>816</v>
      </c>
      <c r="D63" s="98" t="s">
        <v>1106</v>
      </c>
      <c r="E63" s="185"/>
      <c r="F63" s="98"/>
      <c r="G63" s="98"/>
      <c r="H63" s="105"/>
      <c r="I63" s="175"/>
      <c r="J63" s="90"/>
    </row>
    <row r="64" spans="1:248" ht="14.25" customHeight="1">
      <c r="A64" s="97" t="str">
        <f t="shared" si="8"/>
        <v>[Admin Module-54]</v>
      </c>
      <c r="B64" s="98" t="s">
        <v>819</v>
      </c>
      <c r="C64" s="98" t="s">
        <v>820</v>
      </c>
      <c r="D64" s="98" t="s">
        <v>821</v>
      </c>
      <c r="E64" s="185"/>
      <c r="F64" s="98"/>
      <c r="G64" s="98"/>
      <c r="H64" s="105"/>
      <c r="I64" s="175"/>
      <c r="J64" s="90"/>
    </row>
    <row r="65" spans="1:10" ht="14.25" customHeight="1">
      <c r="A65" s="97" t="str">
        <f t="shared" si="8"/>
        <v>[Admin Module-55]</v>
      </c>
      <c r="B65" s="98" t="s">
        <v>822</v>
      </c>
      <c r="C65" s="98" t="s">
        <v>823</v>
      </c>
      <c r="D65" s="98" t="s">
        <v>821</v>
      </c>
      <c r="E65" s="185"/>
      <c r="F65" s="98"/>
      <c r="G65" s="98"/>
      <c r="H65" s="105"/>
      <c r="I65" s="175"/>
      <c r="J65" s="90"/>
    </row>
    <row r="66" spans="1:10" ht="14.25" customHeight="1">
      <c r="A66" s="97" t="str">
        <f t="shared" si="8"/>
        <v>[Admin Module-56]</v>
      </c>
      <c r="B66" s="98" t="s">
        <v>826</v>
      </c>
      <c r="C66" s="98" t="s">
        <v>824</v>
      </c>
      <c r="D66" s="98" t="s">
        <v>825</v>
      </c>
      <c r="E66" s="185"/>
      <c r="F66" s="98"/>
      <c r="G66" s="98"/>
      <c r="H66" s="105"/>
      <c r="I66" s="175"/>
      <c r="J66" s="90"/>
    </row>
    <row r="67" spans="1:10" ht="14.25" customHeight="1">
      <c r="A67" s="97" t="str">
        <f t="shared" si="8"/>
        <v>[Admin Module-57]</v>
      </c>
      <c r="B67" s="98" t="s">
        <v>827</v>
      </c>
      <c r="C67" s="98" t="s">
        <v>805</v>
      </c>
      <c r="D67" s="98" t="s">
        <v>828</v>
      </c>
      <c r="E67" s="185"/>
      <c r="F67" s="98"/>
      <c r="G67" s="98"/>
      <c r="H67" s="105"/>
      <c r="I67" s="175"/>
      <c r="J67" s="90"/>
    </row>
    <row r="68" spans="1:10" ht="14.25" customHeight="1">
      <c r="A68" s="97" t="str">
        <f t="shared" si="8"/>
        <v>[Admin Module-58]</v>
      </c>
      <c r="B68" s="98" t="s">
        <v>829</v>
      </c>
      <c r="C68" s="98" t="s">
        <v>830</v>
      </c>
      <c r="D68" s="98" t="s">
        <v>831</v>
      </c>
      <c r="E68" s="185"/>
      <c r="F68" s="98"/>
      <c r="G68" s="98"/>
      <c r="H68" s="105"/>
      <c r="I68" s="175"/>
      <c r="J68" s="90"/>
    </row>
    <row r="69" spans="1:10" ht="14.25" customHeight="1">
      <c r="A69" s="97" t="str">
        <f t="shared" si="8"/>
        <v>[Admin Module-59]</v>
      </c>
      <c r="B69" s="98" t="s">
        <v>836</v>
      </c>
      <c r="C69" s="98" t="s">
        <v>840</v>
      </c>
      <c r="D69" s="98" t="s">
        <v>837</v>
      </c>
      <c r="E69" s="185"/>
      <c r="F69" s="98"/>
      <c r="G69" s="98"/>
      <c r="H69" s="105"/>
      <c r="I69" s="175"/>
      <c r="J69" s="90"/>
    </row>
    <row r="70" spans="1:10" ht="14.25" customHeight="1">
      <c r="A70" s="97" t="str">
        <f t="shared" si="8"/>
        <v>[Admin Module-60]</v>
      </c>
      <c r="B70" s="98" t="s">
        <v>838</v>
      </c>
      <c r="C70" s="98" t="s">
        <v>1107</v>
      </c>
      <c r="D70" s="98" t="s">
        <v>1108</v>
      </c>
      <c r="E70" s="158"/>
      <c r="F70" s="98"/>
      <c r="G70" s="98"/>
      <c r="H70" s="105"/>
      <c r="I70" s="158"/>
      <c r="J70" s="90"/>
    </row>
    <row r="71" spans="1:10" ht="14.25" customHeight="1">
      <c r="A71" s="97" t="str">
        <f t="shared" si="8"/>
        <v>[Admin Module-61]</v>
      </c>
      <c r="B71" s="98" t="s">
        <v>846</v>
      </c>
      <c r="C71" s="98" t="s">
        <v>847</v>
      </c>
      <c r="D71" s="98" t="s">
        <v>1109</v>
      </c>
      <c r="E71" s="158"/>
      <c r="F71" s="98"/>
      <c r="G71" s="98"/>
      <c r="H71" s="105"/>
      <c r="I71" s="158"/>
      <c r="J71" s="90"/>
    </row>
    <row r="72" spans="1:10" ht="14.25" customHeight="1">
      <c r="A72" s="97" t="str">
        <f t="shared" si="8"/>
        <v>[Admin Module-62]</v>
      </c>
      <c r="B72" s="98" t="s">
        <v>850</v>
      </c>
      <c r="C72" s="98" t="s">
        <v>852</v>
      </c>
      <c r="D72" s="98" t="s">
        <v>851</v>
      </c>
      <c r="E72" s="158"/>
      <c r="F72" s="98"/>
      <c r="G72" s="98"/>
      <c r="H72" s="105"/>
      <c r="I72" s="158"/>
      <c r="J72" s="90"/>
    </row>
    <row r="73" spans="1:10" ht="14.25" customHeight="1">
      <c r="A73" s="177"/>
      <c r="B73" s="176" t="s">
        <v>957</v>
      </c>
      <c r="C73" s="177"/>
      <c r="D73" s="177"/>
      <c r="E73" s="177"/>
      <c r="F73" s="177"/>
      <c r="G73" s="177"/>
      <c r="H73" s="177"/>
      <c r="I73" s="178"/>
      <c r="J73" s="90"/>
    </row>
    <row r="74" spans="1:10" ht="14.25" customHeight="1">
      <c r="A74" s="155" t="str">
        <f t="shared" ref="A74:A79" si="9">IF(OR(B74&lt;&gt;"",D74&lt;&gt;""),"["&amp;TEXT($B$2,"##")&amp;"-"&amp;TEXT(ROW()-10,"##")&amp;"]","")</f>
        <v>[Admin Module-64]</v>
      </c>
      <c r="B74" s="98" t="s">
        <v>958</v>
      </c>
      <c r="C74" s="98" t="s">
        <v>959</v>
      </c>
      <c r="D74" s="184" t="s">
        <v>960</v>
      </c>
      <c r="E74" s="158"/>
      <c r="F74" s="98"/>
      <c r="G74" s="98"/>
      <c r="H74" s="105"/>
      <c r="I74" s="158"/>
      <c r="J74" s="90"/>
    </row>
    <row r="75" spans="1:10" ht="14.25" customHeight="1">
      <c r="A75" s="155" t="str">
        <f t="shared" si="9"/>
        <v>[Admin Module-65]</v>
      </c>
      <c r="B75" s="98" t="s">
        <v>958</v>
      </c>
      <c r="C75" s="98" t="s">
        <v>961</v>
      </c>
      <c r="D75" s="184" t="s">
        <v>962</v>
      </c>
      <c r="E75" s="158"/>
      <c r="F75" s="98"/>
      <c r="G75" s="98"/>
      <c r="H75" s="105"/>
      <c r="I75" s="158"/>
      <c r="J75" s="90"/>
    </row>
    <row r="76" spans="1:10" ht="14.25" customHeight="1">
      <c r="A76" s="155" t="str">
        <f t="shared" si="9"/>
        <v>[Admin Module-66]</v>
      </c>
      <c r="B76" s="98" t="s">
        <v>963</v>
      </c>
      <c r="C76" s="98" t="s">
        <v>964</v>
      </c>
      <c r="D76" s="184" t="s">
        <v>965</v>
      </c>
      <c r="E76" s="158"/>
      <c r="F76" s="98"/>
      <c r="G76" s="98"/>
      <c r="H76" s="105"/>
      <c r="I76" s="98"/>
      <c r="J76" s="90"/>
    </row>
    <row r="77" spans="1:10" ht="14.25" customHeight="1">
      <c r="A77" s="155" t="str">
        <f t="shared" si="9"/>
        <v>[Admin Module-67]</v>
      </c>
      <c r="B77" s="98" t="s">
        <v>966</v>
      </c>
      <c r="C77" s="98" t="s">
        <v>967</v>
      </c>
      <c r="D77" s="184" t="s">
        <v>968</v>
      </c>
      <c r="E77" s="158"/>
      <c r="F77" s="98"/>
      <c r="G77" s="98"/>
      <c r="H77" s="105"/>
      <c r="I77" s="98"/>
      <c r="J77" s="90"/>
    </row>
    <row r="78" spans="1:10" ht="14.25" customHeight="1">
      <c r="A78" s="155" t="str">
        <f t="shared" si="9"/>
        <v>[Admin Module-68]</v>
      </c>
      <c r="B78" s="98" t="s">
        <v>969</v>
      </c>
      <c r="C78" s="98" t="s">
        <v>970</v>
      </c>
      <c r="D78" s="184" t="s">
        <v>971</v>
      </c>
      <c r="E78" s="158"/>
      <c r="F78" s="98"/>
      <c r="G78" s="98"/>
      <c r="H78" s="105"/>
      <c r="I78" s="98"/>
      <c r="J78" s="90"/>
    </row>
    <row r="79" spans="1:10" ht="14.25" customHeight="1">
      <c r="A79" s="155" t="str">
        <f t="shared" si="9"/>
        <v>[Admin Module-69]</v>
      </c>
      <c r="B79" s="98" t="s">
        <v>972</v>
      </c>
      <c r="C79" s="98" t="s">
        <v>973</v>
      </c>
      <c r="D79" s="184" t="s">
        <v>1110</v>
      </c>
      <c r="E79" s="158"/>
      <c r="F79" s="98"/>
      <c r="G79" s="98"/>
      <c r="H79" s="105"/>
      <c r="I79" s="98"/>
      <c r="J79" s="90"/>
    </row>
    <row r="80" spans="1:10" ht="14.25" customHeight="1">
      <c r="A80" s="154" t="str">
        <f>IF(OR(B80&lt;&gt;"",D80&lt;&gt;""),"["&amp;TEXT($B$2,"##")&amp;"-"&amp;TEXT(ROW()-10,"##")&amp;"]","")</f>
        <v>[Admin Module-70]</v>
      </c>
      <c r="B80" s="98" t="s">
        <v>974</v>
      </c>
      <c r="C80" s="98" t="s">
        <v>976</v>
      </c>
      <c r="D80" s="184" t="s">
        <v>1111</v>
      </c>
      <c r="E80" s="158"/>
      <c r="F80" s="98"/>
      <c r="G80" s="98"/>
      <c r="H80" s="105"/>
      <c r="I80" s="98"/>
      <c r="J80" s="90"/>
    </row>
    <row r="81" spans="1:10" ht="14.25" customHeight="1">
      <c r="A81" s="98" t="str">
        <f>IF(OR(B81&lt;&gt;"",D81&lt;&gt;""),"["&amp;TEXT($B$2,"##")&amp;"-"&amp;TEXT(ROW()-10,"##")&amp;"]","")</f>
        <v>[Admin Module-71]</v>
      </c>
      <c r="B81" s="98" t="s">
        <v>975</v>
      </c>
      <c r="C81" s="98" t="s">
        <v>977</v>
      </c>
      <c r="D81" s="184" t="s">
        <v>978</v>
      </c>
      <c r="E81" s="158"/>
      <c r="F81" s="98"/>
      <c r="G81" s="98"/>
      <c r="H81" s="105"/>
      <c r="I81" s="98"/>
      <c r="J81" s="90"/>
    </row>
    <row r="82" spans="1:10" ht="14.25" customHeight="1">
      <c r="J82" s="90"/>
    </row>
  </sheetData>
  <mergeCells count="6">
    <mergeCell ref="B11:I11"/>
    <mergeCell ref="B2:G2"/>
    <mergeCell ref="B3:G3"/>
    <mergeCell ref="B4:G4"/>
    <mergeCell ref="E5:G5"/>
    <mergeCell ref="E6:G6"/>
  </mergeCells>
  <dataValidations count="1">
    <dataValidation type="list" allowBlank="1" showErrorMessage="1" sqref="F12:G22 F47:G48 F24:G27 F29:G29 F31:G36 F38:G45 F50:G52 F54:G56 F74:G81 F58:G72">
      <formula1>$J$1:$J$5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7" workbookViewId="0">
      <selection activeCell="C13" sqref="C1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13" t="s">
        <v>37</v>
      </c>
      <c r="C1" s="213"/>
      <c r="D1" s="213"/>
      <c r="E1" s="213"/>
      <c r="F1" s="213"/>
      <c r="G1" s="213"/>
      <c r="H1" s="213"/>
    </row>
    <row r="2" spans="1:8" ht="14.25" customHeight="1">
      <c r="A2" s="55"/>
      <c r="B2" s="55"/>
      <c r="C2" s="56"/>
      <c r="D2" s="56"/>
      <c r="E2" s="56"/>
      <c r="F2" s="56"/>
      <c r="G2" s="56"/>
      <c r="H2" s="57"/>
    </row>
    <row r="3" spans="1:8" ht="12" customHeight="1">
      <c r="B3" s="11" t="s">
        <v>1</v>
      </c>
      <c r="C3" s="210" t="str">
        <f>Cover!C4</f>
        <v>Vietnamese Medicinal Plants Network</v>
      </c>
      <c r="D3" s="210"/>
      <c r="E3" s="211" t="s">
        <v>2</v>
      </c>
      <c r="F3" s="211"/>
      <c r="G3" s="58" t="s">
        <v>61</v>
      </c>
      <c r="H3" s="59"/>
    </row>
    <row r="4" spans="1:8" ht="12" customHeight="1">
      <c r="B4" s="11" t="s">
        <v>3</v>
      </c>
      <c r="C4" s="210" t="str">
        <f>Cover!C5</f>
        <v>VMN</v>
      </c>
      <c r="D4" s="210"/>
      <c r="E4" s="211" t="s">
        <v>4</v>
      </c>
      <c r="F4" s="211"/>
      <c r="G4" s="58" t="s">
        <v>62</v>
      </c>
      <c r="H4" s="59"/>
    </row>
    <row r="5" spans="1:8" ht="12" customHeight="1">
      <c r="B5" s="60" t="s">
        <v>5</v>
      </c>
      <c r="C5" s="210" t="str">
        <f>C4&amp;"_"&amp;"System Test Report"&amp;"_"&amp;"v1.0"</f>
        <v>VMN_System Test Report_v1.0</v>
      </c>
      <c r="D5" s="210"/>
      <c r="E5" s="211" t="s">
        <v>6</v>
      </c>
      <c r="F5" s="211"/>
      <c r="G5" s="95">
        <v>42307</v>
      </c>
      <c r="H5" s="61"/>
    </row>
    <row r="6" spans="1:8" ht="21.75" customHeight="1">
      <c r="A6" s="55"/>
      <c r="B6" s="60" t="s">
        <v>38</v>
      </c>
      <c r="C6" s="212"/>
      <c r="D6" s="212"/>
      <c r="E6" s="212"/>
      <c r="F6" s="212"/>
      <c r="G6" s="212"/>
      <c r="H6" s="212"/>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2</v>
      </c>
      <c r="C11" s="124" t="s">
        <v>60</v>
      </c>
      <c r="D11" s="132">
        <f>'Display Homepage'!A6</f>
        <v>0</v>
      </c>
      <c r="E11" s="132">
        <f>'Display Homepage'!B6</f>
        <v>0</v>
      </c>
      <c r="F11" s="132">
        <f>'Display Homepage'!C6</f>
        <v>30</v>
      </c>
      <c r="G11" s="132">
        <f>'Display Homepage'!D6</f>
        <v>0</v>
      </c>
      <c r="H11" s="132">
        <f>'Display Homepage'!E6</f>
        <v>30</v>
      </c>
    </row>
    <row r="12" spans="1:8" ht="14.45" customHeight="1">
      <c r="A12" s="64"/>
      <c r="B12" s="121">
        <v>3</v>
      </c>
      <c r="C12" s="124" t="s">
        <v>80</v>
      </c>
      <c r="D12" s="132">
        <f>'Account management'!A6</f>
        <v>0</v>
      </c>
      <c r="E12" s="132">
        <f>'Account management'!B6</f>
        <v>0</v>
      </c>
      <c r="F12" s="132">
        <f>'Account management'!C6</f>
        <v>120</v>
      </c>
      <c r="G12" s="132">
        <f>'Account management'!D6</f>
        <v>0</v>
      </c>
      <c r="H12" s="132">
        <f>'Account management'!E6</f>
        <v>120</v>
      </c>
    </row>
    <row r="13" spans="1:8" ht="14.45" customHeight="1">
      <c r="A13" s="64"/>
      <c r="B13" s="121">
        <v>4</v>
      </c>
      <c r="C13" s="124" t="s">
        <v>1154</v>
      </c>
      <c r="D13" s="132">
        <f>'Contribute and change MP'!A6</f>
        <v>0</v>
      </c>
      <c r="E13" s="132">
        <f>'Contribute and change MP'!B6</f>
        <v>0</v>
      </c>
      <c r="F13" s="132">
        <f>'Contribute and change MP'!C6</f>
        <v>198</v>
      </c>
      <c r="G13" s="132">
        <f>'Contribute and change MP'!D6</f>
        <v>0</v>
      </c>
      <c r="H13" s="132">
        <f>'Contribute and change MP'!E6</f>
        <v>198</v>
      </c>
    </row>
    <row r="14" spans="1:8" ht="14.45" customHeight="1">
      <c r="A14" s="64"/>
      <c r="B14" s="121">
        <v>5</v>
      </c>
      <c r="C14" s="124" t="s">
        <v>508</v>
      </c>
      <c r="D14" s="132">
        <f>'Project Detail'!A6</f>
        <v>0</v>
      </c>
      <c r="E14" s="132">
        <f>'Project Detail'!B6</f>
        <v>0</v>
      </c>
      <c r="F14" s="132">
        <f>'Project Detail'!C6</f>
        <v>82</v>
      </c>
      <c r="G14" s="132">
        <f>'Project Detail'!D6</f>
        <v>0</v>
      </c>
      <c r="H14" s="132">
        <f>'Project Detail'!E6</f>
        <v>82</v>
      </c>
    </row>
    <row r="15" spans="1:8" ht="14.45" customHeight="1">
      <c r="A15" s="64"/>
      <c r="B15" s="121">
        <v>6</v>
      </c>
      <c r="C15" s="122" t="s">
        <v>515</v>
      </c>
      <c r="D15" s="121">
        <f>'Back Project'!A6</f>
        <v>0</v>
      </c>
      <c r="E15" s="121">
        <f>'Back Project'!B6</f>
        <v>0</v>
      </c>
      <c r="F15" s="121">
        <f>'Back Project'!C6</f>
        <v>40</v>
      </c>
      <c r="G15" s="121">
        <f>'Back Project'!D6</f>
        <v>0</v>
      </c>
      <c r="H15" s="121">
        <f>'Back Project'!E6</f>
        <v>40</v>
      </c>
    </row>
    <row r="16" spans="1:8" ht="14.45" customHeight="1">
      <c r="A16" s="64"/>
      <c r="B16" s="121">
        <v>7</v>
      </c>
      <c r="C16" s="122" t="s">
        <v>670</v>
      </c>
      <c r="D16" s="121">
        <f>'Project management'!A6</f>
        <v>0</v>
      </c>
      <c r="E16" s="121">
        <f>'Project management'!B6</f>
        <v>0</v>
      </c>
      <c r="F16" s="121">
        <f>'Project management'!C6</f>
        <v>62</v>
      </c>
      <c r="G16" s="121">
        <f>'Project management'!D6</f>
        <v>0</v>
      </c>
      <c r="H16" s="121">
        <f>'Project management'!E6</f>
        <v>62</v>
      </c>
    </row>
    <row r="17" spans="1:8" ht="14.45" customHeight="1">
      <c r="A17" s="64"/>
      <c r="B17" s="121">
        <v>8</v>
      </c>
      <c r="C17" s="122" t="s">
        <v>741</v>
      </c>
      <c r="D17" s="121">
        <f>Discover!A6</f>
        <v>0</v>
      </c>
      <c r="E17" s="121">
        <f>Discover!B6</f>
        <v>0</v>
      </c>
      <c r="F17" s="121">
        <f>Discover!C6</f>
        <v>18</v>
      </c>
      <c r="G17" s="121">
        <f>Discover!D6</f>
        <v>0</v>
      </c>
      <c r="H17" s="121">
        <f>Discover!E6</f>
        <v>18</v>
      </c>
    </row>
    <row r="18" spans="1:8" ht="14.45" customHeight="1">
      <c r="A18" s="64"/>
      <c r="B18" s="121">
        <v>9</v>
      </c>
      <c r="C18" s="122" t="s">
        <v>760</v>
      </c>
      <c r="D18" s="121">
        <f>Statistic!A6</f>
        <v>0</v>
      </c>
      <c r="E18" s="121">
        <f>Statistic!B6</f>
        <v>0</v>
      </c>
      <c r="F18" s="121">
        <f>Statistic!C6</f>
        <v>24</v>
      </c>
      <c r="G18" s="121">
        <f>Statistic!D6</f>
        <v>0</v>
      </c>
      <c r="H18" s="121">
        <f>Statistic!E6</f>
        <v>24</v>
      </c>
    </row>
    <row r="19" spans="1:8" ht="14.45" customHeight="1">
      <c r="A19" s="64"/>
      <c r="B19" s="121">
        <v>10</v>
      </c>
      <c r="C19" s="122" t="s">
        <v>761</v>
      </c>
      <c r="D19" s="121">
        <f>Message!A6</f>
        <v>0</v>
      </c>
      <c r="E19" s="121">
        <f>Message!B6</f>
        <v>0</v>
      </c>
      <c r="F19" s="121">
        <f>Message!C6</f>
        <v>52</v>
      </c>
      <c r="G19" s="121">
        <f>Message!D6</f>
        <v>0</v>
      </c>
      <c r="H19" s="121">
        <f>Message!E6</f>
        <v>52</v>
      </c>
    </row>
    <row r="20" spans="1:8" ht="14.45" customHeight="1">
      <c r="A20" s="64"/>
      <c r="B20" s="121">
        <v>11</v>
      </c>
      <c r="C20" s="123" t="s">
        <v>853</v>
      </c>
      <c r="D20" s="121">
        <f>'Admin Module'!A6</f>
        <v>0</v>
      </c>
      <c r="E20" s="121">
        <f>'Admin Module'!B6</f>
        <v>0</v>
      </c>
      <c r="F20" s="121">
        <f>'Admin Module'!C6</f>
        <v>122</v>
      </c>
      <c r="G20" s="121">
        <f>'Admin Module'!D6</f>
        <v>0</v>
      </c>
      <c r="H20" s="121">
        <f>'Admin Module'!E6</f>
        <v>122</v>
      </c>
    </row>
    <row r="21" spans="1:8" ht="14.45" customHeight="1">
      <c r="A21" s="64"/>
      <c r="B21" s="121"/>
      <c r="C21" s="133"/>
      <c r="D21" s="121"/>
      <c r="E21" s="121"/>
      <c r="F21" s="121"/>
      <c r="G21" s="121"/>
      <c r="H21" s="121"/>
    </row>
    <row r="22" spans="1:8" ht="14.45" customHeight="1">
      <c r="A22" s="64"/>
      <c r="B22" s="121"/>
      <c r="C22" s="124"/>
      <c r="D22" s="121"/>
      <c r="E22" s="121"/>
      <c r="F22" s="121"/>
      <c r="G22" s="121"/>
      <c r="H22" s="121"/>
    </row>
    <row r="23" spans="1:8" ht="14.45" customHeight="1">
      <c r="A23" s="64"/>
      <c r="B23" s="170"/>
      <c r="C23" s="124"/>
      <c r="D23" s="121"/>
      <c r="E23" s="121"/>
      <c r="F23" s="121"/>
      <c r="G23" s="121"/>
      <c r="H23" s="121"/>
    </row>
    <row r="24" spans="1:8">
      <c r="A24" s="66"/>
      <c r="B24" s="117"/>
      <c r="C24" s="118" t="s">
        <v>41</v>
      </c>
      <c r="D24" s="119">
        <f>SUM(D9:D22)</f>
        <v>0</v>
      </c>
      <c r="E24" s="119">
        <f>SUM(E9:E22)</f>
        <v>0</v>
      </c>
      <c r="F24" s="119">
        <f>SUM(F11:F23)</f>
        <v>748</v>
      </c>
      <c r="G24" s="119">
        <f>SUM(G11:G23)</f>
        <v>0</v>
      </c>
      <c r="H24" s="120">
        <f>SUM(H11:H23)</f>
        <v>748</v>
      </c>
    </row>
    <row r="25" spans="1:8">
      <c r="A25" s="64"/>
      <c r="B25" s="67"/>
      <c r="C25" s="64"/>
      <c r="D25" s="68"/>
      <c r="E25" s="69"/>
      <c r="F25" s="69"/>
      <c r="G25" s="69"/>
      <c r="H25" s="69"/>
    </row>
    <row r="26" spans="1:8">
      <c r="A26" s="64"/>
      <c r="B26" s="64"/>
      <c r="C26" s="70" t="s">
        <v>42</v>
      </c>
      <c r="D26" s="64"/>
      <c r="E26" s="71">
        <f>(D24+E24)*100/(H24-G24)</f>
        <v>0</v>
      </c>
      <c r="F26" s="64" t="s">
        <v>43</v>
      </c>
      <c r="G26" s="64"/>
      <c r="H26" s="48"/>
    </row>
    <row r="27" spans="1:8">
      <c r="A27" s="64"/>
      <c r="B27" s="64"/>
      <c r="C27" s="70" t="s">
        <v>44</v>
      </c>
      <c r="D27" s="64"/>
      <c r="E27" s="71">
        <f>D24*100/(H24-G24)</f>
        <v>0</v>
      </c>
      <c r="F27" s="64" t="s">
        <v>43</v>
      </c>
      <c r="G27" s="64"/>
      <c r="H27" s="48"/>
    </row>
    <row r="28" spans="1:8">
      <c r="C28" s="64"/>
      <c r="D28" s="64"/>
    </row>
  </sheetData>
  <mergeCells count="8">
    <mergeCell ref="C5:D5"/>
    <mergeCell ref="E5:F5"/>
    <mergeCell ref="C6:H6"/>
    <mergeCell ref="B1:H1"/>
    <mergeCell ref="C3:D3"/>
    <mergeCell ref="E3:F3"/>
    <mergeCell ref="C4:D4"/>
    <mergeCell ref="E4:F4"/>
  </mergeCells>
  <phoneticPr fontId="0" type="noConversion"/>
  <hyperlinks>
    <hyperlink ref="C11" location="'Display Homepage'!A1" display="Display Personal Page"/>
    <hyperlink ref="C12" location="'Account management'!A1" display="Account management module"/>
    <hyperlink ref="C13" location="'Contribute new medicinal plants'!A1" display="Create Edit Project"/>
    <hyperlink ref="C14" location="'Project Detail'!A1" display="Project detail"/>
    <hyperlink ref="C16" location="'Project management'!A1" display="Project management"/>
    <hyperlink ref="C15" location="'Back Project'!A1" display="Back Project"/>
    <hyperlink ref="C17" location="Discover!A1" display="Discover"/>
    <hyperlink ref="C18" location="Statistic!A1" display="Statistic"/>
    <hyperlink ref="C19" location="Message!A1" display="Message"/>
    <hyperlink ref="C20"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A7" workbookViewId="0">
      <selection activeCell="D12" sqref="D12"/>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16" t="s">
        <v>1</v>
      </c>
      <c r="C3" s="216"/>
      <c r="D3" s="210" t="str">
        <f>Cover!C4</f>
        <v>Vietnamese Medicinal Plants Network</v>
      </c>
      <c r="E3" s="210"/>
      <c r="F3" s="210"/>
    </row>
    <row r="4" spans="2:6">
      <c r="B4" s="216" t="s">
        <v>3</v>
      </c>
      <c r="C4" s="216"/>
      <c r="D4" s="210" t="str">
        <f>Cover!C5</f>
        <v>VMN</v>
      </c>
      <c r="E4" s="210"/>
      <c r="F4" s="210"/>
    </row>
    <row r="5" spans="2:6" s="39" customFormat="1" ht="84.75" customHeight="1">
      <c r="B5" s="214" t="s">
        <v>15</v>
      </c>
      <c r="C5" s="214"/>
      <c r="D5" s="215" t="s">
        <v>63</v>
      </c>
      <c r="E5" s="215"/>
      <c r="F5" s="215"/>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59</v>
      </c>
      <c r="D9" s="124" t="s">
        <v>59</v>
      </c>
      <c r="E9" s="130"/>
      <c r="F9" s="131"/>
    </row>
    <row r="10" spans="2:6" ht="14.25">
      <c r="B10" s="121">
        <v>2</v>
      </c>
      <c r="C10" s="129" t="s">
        <v>60</v>
      </c>
      <c r="D10" s="124" t="s">
        <v>60</v>
      </c>
      <c r="E10" s="130"/>
      <c r="F10" s="131"/>
    </row>
    <row r="11" spans="2:6" ht="14.25">
      <c r="B11" s="121">
        <v>3</v>
      </c>
      <c r="C11" s="34" t="s">
        <v>80</v>
      </c>
      <c r="D11" s="124" t="s">
        <v>80</v>
      </c>
      <c r="E11" s="130"/>
      <c r="F11" s="131"/>
    </row>
    <row r="12" spans="2:6" ht="14.25">
      <c r="B12" s="121">
        <v>4</v>
      </c>
      <c r="C12" s="129" t="s">
        <v>1152</v>
      </c>
      <c r="D12" s="124" t="s">
        <v>1152</v>
      </c>
      <c r="E12" s="130"/>
      <c r="F12" s="131"/>
    </row>
    <row r="13" spans="2:6" ht="14.25">
      <c r="B13" s="121"/>
      <c r="C13" s="129" t="s">
        <v>1153</v>
      </c>
      <c r="D13" s="235" t="s">
        <v>1153</v>
      </c>
      <c r="E13" s="130"/>
      <c r="F13" s="131"/>
    </row>
    <row r="14" spans="2:6" ht="14.25">
      <c r="B14" s="121">
        <v>5</v>
      </c>
      <c r="C14" s="129" t="s">
        <v>508</v>
      </c>
      <c r="D14" s="124" t="s">
        <v>508</v>
      </c>
      <c r="E14" s="130"/>
      <c r="F14" s="131"/>
    </row>
    <row r="15" spans="2:6" ht="14.25">
      <c r="B15" s="121">
        <v>6</v>
      </c>
      <c r="C15" s="129" t="s">
        <v>979</v>
      </c>
      <c r="D15" s="122" t="s">
        <v>515</v>
      </c>
      <c r="E15" s="131"/>
      <c r="F15" s="131"/>
    </row>
    <row r="16" spans="2:6" ht="14.25">
      <c r="B16" s="121">
        <v>7</v>
      </c>
      <c r="C16" s="129" t="s">
        <v>670</v>
      </c>
      <c r="D16" s="122" t="s">
        <v>670</v>
      </c>
      <c r="E16" s="131"/>
      <c r="F16" s="131"/>
    </row>
    <row r="17" spans="2:6" ht="14.25">
      <c r="B17" s="121">
        <v>8</v>
      </c>
      <c r="C17" s="129" t="s">
        <v>741</v>
      </c>
      <c r="D17" s="122" t="s">
        <v>741</v>
      </c>
      <c r="E17" s="131"/>
      <c r="F17" s="131"/>
    </row>
    <row r="18" spans="2:6" ht="14.25">
      <c r="B18" s="121">
        <v>9</v>
      </c>
      <c r="C18" s="129" t="s">
        <v>760</v>
      </c>
      <c r="D18" s="122" t="s">
        <v>760</v>
      </c>
      <c r="E18" s="131"/>
      <c r="F18" s="131"/>
    </row>
    <row r="19" spans="2:6" ht="14.25">
      <c r="B19" s="121">
        <v>10</v>
      </c>
      <c r="C19" s="129" t="s">
        <v>761</v>
      </c>
      <c r="D19" s="122" t="s">
        <v>761</v>
      </c>
      <c r="E19" s="131"/>
      <c r="F19" s="131"/>
    </row>
    <row r="20" spans="2:6" ht="14.25">
      <c r="B20" s="121">
        <v>11</v>
      </c>
      <c r="C20" s="129" t="s">
        <v>853</v>
      </c>
      <c r="D20" s="123" t="s">
        <v>853</v>
      </c>
      <c r="E20" s="131"/>
      <c r="F20" s="131"/>
    </row>
    <row r="21" spans="2:6" ht="14.25">
      <c r="B21" s="121"/>
      <c r="C21" s="129"/>
      <c r="D21" s="124"/>
      <c r="E21" s="131"/>
      <c r="F21" s="131"/>
    </row>
    <row r="22" spans="2:6" ht="14.25">
      <c r="B22" s="121"/>
      <c r="C22" s="129"/>
      <c r="D22" s="124"/>
      <c r="E22" s="131"/>
      <c r="F22"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ontribute new medicinal plants'!A1" display="Contribute new medicinal plants"/>
    <hyperlink ref="D14" location="'Project Detail'!A1" display="Project detail"/>
    <hyperlink ref="D16" location="'Project management'!A1" display="Project management"/>
    <hyperlink ref="D15" location="'Back Project'!A1" display="Back Project"/>
    <hyperlink ref="D17" location="Discover!A1" display="Discover"/>
    <hyperlink ref="D18" location="Statistic!A1" display="Statistic"/>
    <hyperlink ref="D19" location="Message!A1" display="Message"/>
    <hyperlink ref="D20" location="'Admin Module'!A1" display="Admin Module"/>
    <hyperlink ref="D13" location="'Contribute new remedy'!A1" display="'Contribute new remedy'!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31" workbookViewId="0">
      <selection activeCell="C9" sqref="C9"/>
    </sheetView>
  </sheetViews>
  <sheetFormatPr defaultRowHeight="14.25" customHeight="1"/>
  <cols>
    <col min="1" max="1" width="14.25" style="141" customWidth="1"/>
    <col min="2" max="2" width="52.875" style="141" customWidth="1"/>
    <col min="3" max="3" width="37.5" style="141" customWidth="1"/>
    <col min="4" max="16384" width="9" style="141"/>
  </cols>
  <sheetData>
    <row r="1" spans="1:3" ht="14.25" customHeight="1">
      <c r="A1" s="217" t="s">
        <v>175</v>
      </c>
      <c r="B1" s="217"/>
      <c r="C1" s="217"/>
    </row>
    <row r="2" spans="1:3" ht="14.25" customHeight="1" thickBot="1"/>
    <row r="3" spans="1:3" ht="15">
      <c r="A3" s="203" t="s">
        <v>16</v>
      </c>
      <c r="B3" s="204" t="s">
        <v>174</v>
      </c>
      <c r="C3" s="205" t="s">
        <v>173</v>
      </c>
    </row>
    <row r="4" spans="1:3" ht="15">
      <c r="A4" s="144" t="s">
        <v>193</v>
      </c>
      <c r="B4" s="142" t="s">
        <v>182</v>
      </c>
      <c r="C4" s="142"/>
    </row>
    <row r="5" spans="1:3" ht="15">
      <c r="A5" s="144" t="s">
        <v>194</v>
      </c>
      <c r="B5" s="142" t="s">
        <v>1112</v>
      </c>
      <c r="C5" s="142"/>
    </row>
    <row r="6" spans="1:3" ht="15">
      <c r="A6" s="144" t="s">
        <v>195</v>
      </c>
      <c r="B6" s="142" t="s">
        <v>176</v>
      </c>
      <c r="C6" s="142"/>
    </row>
    <row r="7" spans="1:3" ht="15">
      <c r="A7" s="144" t="s">
        <v>196</v>
      </c>
      <c r="B7" s="142" t="s">
        <v>177</v>
      </c>
      <c r="C7" s="142"/>
    </row>
    <row r="8" spans="1:3" ht="15">
      <c r="A8" s="144" t="s">
        <v>197</v>
      </c>
      <c r="B8" s="142" t="s">
        <v>181</v>
      </c>
      <c r="C8" s="142"/>
    </row>
    <row r="9" spans="1:3" ht="15">
      <c r="A9" s="144" t="s">
        <v>198</v>
      </c>
      <c r="B9" s="142" t="s">
        <v>178</v>
      </c>
      <c r="C9" s="142"/>
    </row>
    <row r="10" spans="1:3" ht="15">
      <c r="A10" s="144" t="s">
        <v>199</v>
      </c>
      <c r="B10" s="142" t="s">
        <v>989</v>
      </c>
      <c r="C10" s="142"/>
    </row>
    <row r="11" spans="1:3" ht="15">
      <c r="A11" s="144" t="s">
        <v>200</v>
      </c>
      <c r="B11" s="142" t="s">
        <v>179</v>
      </c>
      <c r="C11" s="142"/>
    </row>
    <row r="12" spans="1:3" ht="15">
      <c r="A12" s="144" t="s">
        <v>201</v>
      </c>
      <c r="B12" s="142" t="s">
        <v>180</v>
      </c>
      <c r="C12" s="142"/>
    </row>
    <row r="13" spans="1:3" ht="15">
      <c r="A13" s="144" t="s">
        <v>184</v>
      </c>
      <c r="B13" s="142" t="s">
        <v>183</v>
      </c>
      <c r="C13" s="142"/>
    </row>
    <row r="14" spans="1:3" ht="15">
      <c r="A14" s="144" t="s">
        <v>185</v>
      </c>
      <c r="B14" s="143" t="s">
        <v>223</v>
      </c>
      <c r="C14" s="142"/>
    </row>
    <row r="15" spans="1:3" ht="15">
      <c r="A15" s="144" t="s">
        <v>186</v>
      </c>
      <c r="B15" s="142" t="s">
        <v>998</v>
      </c>
      <c r="C15" s="142"/>
    </row>
    <row r="16" spans="1:3" ht="15">
      <c r="A16" s="144" t="s">
        <v>187</v>
      </c>
      <c r="B16" s="142" t="s">
        <v>1018</v>
      </c>
      <c r="C16" s="142"/>
    </row>
    <row r="17" spans="1:3" ht="15">
      <c r="A17" s="144" t="s">
        <v>188</v>
      </c>
      <c r="B17" s="142" t="s">
        <v>266</v>
      </c>
      <c r="C17" s="142"/>
    </row>
    <row r="18" spans="1:3" ht="15">
      <c r="A18" s="144" t="s">
        <v>189</v>
      </c>
      <c r="B18" s="142" t="s">
        <v>267</v>
      </c>
      <c r="C18" s="142"/>
    </row>
    <row r="19" spans="1:3" ht="15">
      <c r="A19" s="144" t="s">
        <v>190</v>
      </c>
      <c r="B19" s="143" t="s">
        <v>268</v>
      </c>
      <c r="C19" s="142"/>
    </row>
    <row r="20" spans="1:3" ht="15">
      <c r="A20" s="144" t="s">
        <v>191</v>
      </c>
      <c r="B20" s="143" t="s">
        <v>271</v>
      </c>
      <c r="C20" s="142"/>
    </row>
    <row r="21" spans="1:3" ht="15">
      <c r="A21" s="144" t="s">
        <v>192</v>
      </c>
      <c r="B21" s="143" t="s">
        <v>270</v>
      </c>
      <c r="C21" s="142"/>
    </row>
    <row r="22" spans="1:3" ht="60">
      <c r="A22" s="144" t="s">
        <v>307</v>
      </c>
      <c r="B22" s="160" t="s">
        <v>306</v>
      </c>
      <c r="C22" s="142"/>
    </row>
    <row r="23" spans="1:3" ht="15">
      <c r="A23" s="144" t="s">
        <v>345</v>
      </c>
      <c r="B23" s="142" t="s">
        <v>349</v>
      </c>
      <c r="C23" s="142"/>
    </row>
    <row r="24" spans="1:3" ht="15">
      <c r="A24" s="144" t="s">
        <v>346</v>
      </c>
      <c r="B24" s="142" t="s">
        <v>354</v>
      </c>
      <c r="C24" s="142"/>
    </row>
    <row r="25" spans="1:3" ht="15">
      <c r="A25" s="144" t="s">
        <v>347</v>
      </c>
      <c r="B25" s="142" t="s">
        <v>408</v>
      </c>
      <c r="C25" s="142"/>
    </row>
    <row r="26" spans="1:3" ht="15">
      <c r="A26" s="163" t="s">
        <v>348</v>
      </c>
      <c r="B26" s="142" t="s">
        <v>417</v>
      </c>
      <c r="C26" s="142"/>
    </row>
    <row r="27" spans="1:3" ht="15">
      <c r="A27" s="163" t="s">
        <v>422</v>
      </c>
      <c r="B27" s="142" t="s">
        <v>423</v>
      </c>
      <c r="C27" s="142"/>
    </row>
    <row r="28" spans="1:3" ht="15">
      <c r="A28" s="163" t="s">
        <v>454</v>
      </c>
      <c r="B28" s="142" t="s">
        <v>461</v>
      </c>
      <c r="C28" s="142"/>
    </row>
    <row r="29" spans="1:3" ht="15">
      <c r="A29" s="163" t="s">
        <v>455</v>
      </c>
      <c r="B29" s="142" t="s">
        <v>462</v>
      </c>
      <c r="C29" s="142"/>
    </row>
    <row r="30" spans="1:3" ht="15">
      <c r="A30" s="163" t="s">
        <v>456</v>
      </c>
      <c r="B30" s="142" t="s">
        <v>551</v>
      </c>
      <c r="C30" s="142"/>
    </row>
    <row r="31" spans="1:3" ht="15">
      <c r="A31" s="163" t="s">
        <v>457</v>
      </c>
      <c r="B31" s="142" t="s">
        <v>1001</v>
      </c>
      <c r="C31" s="142"/>
    </row>
    <row r="32" spans="1:3" ht="15">
      <c r="A32" s="163" t="s">
        <v>458</v>
      </c>
      <c r="B32" s="142" t="s">
        <v>1019</v>
      </c>
      <c r="C32" s="142"/>
    </row>
    <row r="33" spans="1:3" ht="15">
      <c r="A33" s="163" t="s">
        <v>459</v>
      </c>
      <c r="B33" s="142" t="s">
        <v>1022</v>
      </c>
      <c r="C33" s="142"/>
    </row>
    <row r="34" spans="1:3" ht="15">
      <c r="A34" s="163" t="s">
        <v>460</v>
      </c>
      <c r="B34" s="142"/>
      <c r="C34" s="142"/>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topLeftCell="A5" zoomScale="85" zoomScaleNormal="85" workbookViewId="0"/>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230" t="s">
        <v>57</v>
      </c>
      <c r="C2" s="230"/>
      <c r="D2" s="230"/>
      <c r="E2" s="230"/>
      <c r="F2" s="230"/>
      <c r="G2" s="230"/>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30" t="s">
        <v>64</v>
      </c>
      <c r="C3" s="230"/>
      <c r="D3" s="230"/>
      <c r="E3" s="230"/>
      <c r="F3" s="230"/>
      <c r="G3" s="230"/>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231" t="s">
        <v>61</v>
      </c>
      <c r="C4" s="231"/>
      <c r="D4" s="231"/>
      <c r="E4" s="231"/>
      <c r="F4" s="231"/>
      <c r="G4" s="231"/>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32" t="s">
        <v>28</v>
      </c>
      <c r="F5" s="232"/>
      <c r="G5" s="232"/>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COUNTIF(F12:G153,"Pass")</f>
        <v>0</v>
      </c>
      <c r="B6" s="87">
        <f>COUNTIF(F12:G153,"Fail")</f>
        <v>0</v>
      </c>
      <c r="C6" s="87">
        <f>E6-D6-B6-A6</f>
        <v>30</v>
      </c>
      <c r="D6" s="88">
        <f>COUNTIF(F12:G153,"N/A")</f>
        <v>0</v>
      </c>
      <c r="E6" s="233">
        <f>COUNTA(A12:A153)*2</f>
        <v>30</v>
      </c>
      <c r="F6" s="233"/>
      <c r="G6" s="233"/>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[Display-2]</v>
      </c>
      <c r="B12" s="111" t="s">
        <v>48</v>
      </c>
      <c r="C12" s="111" t="s">
        <v>65</v>
      </c>
      <c r="D12" s="111" t="s">
        <v>67</v>
      </c>
      <c r="E12" s="99"/>
      <c r="F12" s="111"/>
      <c r="G12" s="111"/>
      <c r="H12" s="100"/>
      <c r="I12" s="91"/>
      <c r="J12" s="78"/>
      <c r="K12" s="78"/>
    </row>
    <row r="13" spans="1:257" ht="14.25" customHeight="1">
      <c r="A13" s="54" t="str">
        <f t="shared" ref="A13:A17" si="0">IF(OR(B13&lt;&gt;"",D13&lt;E12&gt;""),"["&amp;TEXT($B$2,"##")&amp;"-"&amp;TEXT(ROW()-10,"##")&amp;"]","")</f>
        <v>[Display-3]</v>
      </c>
      <c r="B13" s="98" t="s">
        <v>49</v>
      </c>
      <c r="C13" s="98" t="s">
        <v>66</v>
      </c>
      <c r="D13" s="98" t="s">
        <v>68</v>
      </c>
      <c r="E13" s="104"/>
      <c r="F13" s="111"/>
      <c r="G13" s="111"/>
      <c r="H13" s="100"/>
      <c r="I13" s="106"/>
      <c r="J13" s="78"/>
      <c r="K13" s="78"/>
    </row>
    <row r="14" spans="1:257" ht="14.25" customHeight="1">
      <c r="A14" s="54" t="str">
        <f t="shared" si="0"/>
        <v>[Display-4]</v>
      </c>
      <c r="B14" s="98" t="s">
        <v>50</v>
      </c>
      <c r="C14" s="98" t="s">
        <v>66</v>
      </c>
      <c r="D14" s="98" t="s">
        <v>68</v>
      </c>
      <c r="E14" s="104"/>
      <c r="F14" s="111"/>
      <c r="G14" s="111"/>
      <c r="H14" s="100"/>
      <c r="I14" s="106"/>
      <c r="J14" s="78"/>
      <c r="K14" s="78"/>
    </row>
    <row r="15" spans="1:257" ht="14.25" customHeight="1">
      <c r="A15" s="54" t="str">
        <f t="shared" si="0"/>
        <v>[Display-5]</v>
      </c>
      <c r="B15" s="107" t="s">
        <v>51</v>
      </c>
      <c r="C15" s="108" t="s">
        <v>52</v>
      </c>
      <c r="D15" s="107" t="s">
        <v>53</v>
      </c>
      <c r="E15" s="109"/>
      <c r="F15" s="111"/>
      <c r="G15" s="111"/>
      <c r="H15" s="100"/>
      <c r="I15" s="109"/>
      <c r="J15" s="78"/>
      <c r="K15" s="78"/>
    </row>
    <row r="16" spans="1:257" ht="14.25" customHeight="1">
      <c r="A16" s="54" t="str">
        <f t="shared" si="0"/>
        <v>[Display-6]</v>
      </c>
      <c r="B16" s="107" t="s">
        <v>71</v>
      </c>
      <c r="C16" s="108" t="s">
        <v>72</v>
      </c>
      <c r="D16" s="107" t="s">
        <v>76</v>
      </c>
      <c r="E16" s="109"/>
      <c r="F16" s="111"/>
      <c r="G16" s="111"/>
      <c r="H16" s="100"/>
      <c r="I16" s="109"/>
      <c r="J16" s="78"/>
      <c r="K16" s="78"/>
    </row>
    <row r="17" spans="1:11" ht="14.25" customHeight="1">
      <c r="A17" s="54" t="str">
        <f t="shared" si="0"/>
        <v>[Display-7]</v>
      </c>
      <c r="B17" s="107" t="s">
        <v>73</v>
      </c>
      <c r="C17" s="108" t="s">
        <v>74</v>
      </c>
      <c r="D17" s="107" t="s">
        <v>78</v>
      </c>
      <c r="E17" s="109"/>
      <c r="F17" s="111"/>
      <c r="G17" s="111"/>
      <c r="H17" s="100"/>
      <c r="I17" s="109"/>
      <c r="J17" s="78"/>
      <c r="K17" s="78"/>
    </row>
    <row r="18" spans="1:11" ht="14.25" customHeight="1">
      <c r="A18" s="54" t="str">
        <f>IF(OR(B18&lt;&gt;"",D18&lt;E15&gt;""),"["&amp;TEXT($B$2,"##")&amp;"-"&amp;TEXT(ROW()-10,"##")&amp;"]","")</f>
        <v>[Display-8]</v>
      </c>
      <c r="B18" s="107" t="s">
        <v>55</v>
      </c>
      <c r="C18" s="107" t="s">
        <v>56</v>
      </c>
      <c r="D18" s="107" t="s">
        <v>1024</v>
      </c>
      <c r="E18" s="109"/>
      <c r="F18" s="111"/>
      <c r="G18" s="111"/>
      <c r="H18" s="100"/>
      <c r="I18" s="109"/>
      <c r="J18" s="78"/>
      <c r="K18" s="78"/>
    </row>
    <row r="19" spans="1:11" ht="14.25" customHeight="1">
      <c r="A19" s="54" t="str">
        <f>IF(OR(B19&lt;&gt;"",D19&lt;E16&gt;""),"["&amp;TEXT($B$2,"##")&amp;"-"&amp;TEXT(ROW()-10,"##")&amp;"]","")</f>
        <v>[Display-9]</v>
      </c>
      <c r="B19" s="111" t="s">
        <v>211</v>
      </c>
      <c r="C19" s="111" t="s">
        <v>119</v>
      </c>
      <c r="D19" s="111" t="s">
        <v>213</v>
      </c>
      <c r="E19" s="109"/>
      <c r="F19" s="111"/>
      <c r="G19" s="111"/>
      <c r="H19" s="100"/>
      <c r="I19" s="109"/>
      <c r="J19" s="78"/>
      <c r="K19" s="78"/>
    </row>
    <row r="20" spans="1:11" ht="14.25" customHeight="1">
      <c r="A20" s="54" t="str">
        <f>IF(OR(B20&lt;&gt;"",D20&lt;E17&gt;""),"["&amp;TEXT($B$2,"##")&amp;"-"&amp;TEXT(ROW()-10,"##")&amp;"]","")</f>
        <v>[Display-10]</v>
      </c>
      <c r="B20" s="111" t="s">
        <v>212</v>
      </c>
      <c r="C20" s="111" t="s">
        <v>129</v>
      </c>
      <c r="D20" s="111" t="s">
        <v>214</v>
      </c>
      <c r="E20" s="109"/>
      <c r="F20" s="111"/>
      <c r="G20" s="111"/>
      <c r="H20" s="100"/>
      <c r="I20" s="109"/>
      <c r="J20" s="78"/>
      <c r="K20" s="78"/>
    </row>
    <row r="21" spans="1:11" ht="14.25" customHeight="1">
      <c r="A21" s="54" t="str">
        <f>IF(OR(B21&lt;&gt;"",D21&lt;E17&gt;""),"["&amp;TEXT($B$2,"##")&amp;"-"&amp;TEXT(ROW()-10,"##")&amp;"]","")</f>
        <v>[Display-11]</v>
      </c>
      <c r="B21" s="107" t="s">
        <v>204</v>
      </c>
      <c r="C21" s="107" t="s">
        <v>203</v>
      </c>
      <c r="D21" s="107" t="s">
        <v>202</v>
      </c>
      <c r="E21" s="109" t="s">
        <v>54</v>
      </c>
      <c r="F21" s="111"/>
      <c r="G21" s="111"/>
      <c r="H21" s="100"/>
      <c r="I21" s="109"/>
      <c r="J21" s="78"/>
      <c r="K21" s="78"/>
    </row>
    <row r="22" spans="1:11" ht="14.25" customHeight="1">
      <c r="A22" s="54" t="str">
        <f>IF(OR(B22&lt;&gt;"",D22&lt;E18&gt;""),"["&amp;TEXT($B$2,"##")&amp;"-"&amp;TEXT(ROW()-10,"##")&amp;"]","")</f>
        <v>[Display-12]</v>
      </c>
      <c r="B22" s="107" t="s">
        <v>205</v>
      </c>
      <c r="C22" s="107" t="s">
        <v>206</v>
      </c>
      <c r="D22" s="107" t="s">
        <v>207</v>
      </c>
      <c r="E22" s="109"/>
      <c r="F22" s="111"/>
      <c r="G22" s="111"/>
      <c r="H22" s="100"/>
      <c r="I22" s="109"/>
      <c r="J22" s="78"/>
      <c r="K22" s="78"/>
    </row>
    <row r="23" spans="1:11" ht="14.25" customHeight="1">
      <c r="A23" s="54" t="str">
        <f>IF(OR(B23&lt;&gt;"",D23&lt;E21&gt;""),"["&amp;TEXT($B$2,"##")&amp;"-"&amp;TEXT(ROW()-10,"##")&amp;"]","")</f>
        <v>[Display-13]</v>
      </c>
      <c r="B23" s="107" t="s">
        <v>210</v>
      </c>
      <c r="C23" s="107" t="s">
        <v>208</v>
      </c>
      <c r="D23" s="107" t="s">
        <v>209</v>
      </c>
      <c r="E23" s="109"/>
      <c r="F23" s="111"/>
      <c r="G23" s="111"/>
      <c r="H23" s="100"/>
      <c r="I23" s="109"/>
      <c r="J23" s="78"/>
      <c r="K23" s="78"/>
    </row>
    <row r="24" spans="1:11" ht="14.25" customHeight="1">
      <c r="A24" s="54" t="str">
        <f>IF(OR(B24&lt;&gt;"",D24&lt;E21&gt;""),"["&amp;TEXT($B$2,"##")&amp;"-"&amp;TEXT(ROW()-10,"##")&amp;"]","")</f>
        <v>[Display-14]</v>
      </c>
      <c r="B24" s="107" t="s">
        <v>69</v>
      </c>
      <c r="C24" s="107" t="s">
        <v>1025</v>
      </c>
      <c r="D24" s="107" t="s">
        <v>70</v>
      </c>
      <c r="E24" s="109"/>
      <c r="F24" s="111"/>
      <c r="G24" s="111"/>
      <c r="H24" s="100"/>
      <c r="I24" s="189"/>
      <c r="J24" s="78"/>
      <c r="K24" s="78"/>
    </row>
    <row r="25" spans="1:11" ht="14.25" customHeight="1">
      <c r="A25" s="54" t="str">
        <f>IF(OR(B25&lt;&gt;"",D25&lt;E22&gt;""),"["&amp;TEXT($B$2,"##")&amp;"-"&amp;TEXT(ROW()-10,"##")&amp;"]","")</f>
        <v>[Display-15]</v>
      </c>
      <c r="B25" s="107" t="s">
        <v>69</v>
      </c>
      <c r="C25" s="107" t="s">
        <v>1026</v>
      </c>
      <c r="D25" s="107" t="s">
        <v>70</v>
      </c>
      <c r="E25" s="109"/>
      <c r="F25" s="111"/>
      <c r="G25" s="111"/>
      <c r="H25" s="100"/>
      <c r="I25" s="109"/>
      <c r="J25" s="78"/>
      <c r="K25" s="78"/>
    </row>
    <row r="26" spans="1:11" ht="14.25" customHeight="1">
      <c r="A26" s="54" t="str">
        <f>IF(OR(B26&lt;&gt;"",D26&lt;E24&gt;""),"["&amp;TEXT($B$2,"##")&amp;"-"&amp;TEXT(ROW()-10,"##")&amp;"]","")</f>
        <v>[Display-16]</v>
      </c>
      <c r="B26" s="107" t="s">
        <v>75</v>
      </c>
      <c r="C26" s="107" t="s">
        <v>77</v>
      </c>
      <c r="D26" s="107" t="s">
        <v>79</v>
      </c>
      <c r="E26" s="109"/>
      <c r="F26" s="111"/>
      <c r="G26" s="111"/>
      <c r="H26" s="100"/>
      <c r="I26" s="109"/>
      <c r="J26" s="78"/>
      <c r="K26" s="78"/>
    </row>
    <row r="27" spans="1:11" ht="14.25" customHeight="1">
      <c r="J27" s="78"/>
      <c r="K27" s="78"/>
    </row>
    <row r="28" spans="1:11" ht="14.25" customHeight="1">
      <c r="J28" s="9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4"/>
  <sheetViews>
    <sheetView zoomScale="85" zoomScaleNormal="85" workbookViewId="0"/>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hidden="1"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13.5" thickBot="1">
      <c r="A1" s="94"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0" t="s">
        <v>81</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0" t="s">
        <v>118</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COUNTIF(F12:G150,"Pass")</f>
        <v>0</v>
      </c>
      <c r="B6" s="87">
        <f>COUNTIF(F12:G150,"Fail")</f>
        <v>0</v>
      </c>
      <c r="C6" s="87">
        <f>E6-D6-B6-A6</f>
        <v>120</v>
      </c>
      <c r="D6" s="88">
        <f>COUNTIF(F12:G150,"N/A")</f>
        <v>0</v>
      </c>
      <c r="E6" s="233">
        <f>COUNTA(A12:A150)*2</f>
        <v>120</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8.5"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82</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11" t="str">
        <f>IF(OR(B12&lt;&gt;"",D12&lt;&gt;""),"["&amp;TEXT($B$2,"##")&amp;"-"&amp;TEXT(ROW()-10,"##")&amp;"]","")</f>
        <v>[Account Management Module-2]</v>
      </c>
      <c r="B12" s="111" t="s">
        <v>83</v>
      </c>
      <c r="C12" s="111" t="s">
        <v>119</v>
      </c>
      <c r="D12" s="111" t="s">
        <v>215</v>
      </c>
      <c r="E12" s="54"/>
      <c r="F12" s="111"/>
      <c r="G12" s="111"/>
      <c r="H12" s="105"/>
      <c r="I12" s="91"/>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6"/>
      <c r="BY12" s="136"/>
      <c r="BZ12" s="136"/>
      <c r="CA12" s="136"/>
      <c r="CB12" s="136"/>
      <c r="CC12" s="136"/>
      <c r="CD12" s="136"/>
      <c r="CE12" s="136"/>
      <c r="CF12" s="136"/>
      <c r="CG12" s="136"/>
      <c r="CH12" s="136"/>
      <c r="CI12" s="136"/>
      <c r="CJ12" s="136"/>
      <c r="CK12" s="136"/>
      <c r="CL12" s="136"/>
      <c r="CM12" s="136"/>
      <c r="CN12" s="136"/>
      <c r="CO12" s="136"/>
      <c r="CP12" s="136"/>
      <c r="CQ12" s="136"/>
      <c r="CR12" s="136"/>
      <c r="CS12" s="136"/>
      <c r="CT12" s="136"/>
      <c r="CU12" s="136"/>
      <c r="CV12" s="136"/>
      <c r="CW12" s="136"/>
      <c r="CX12" s="136"/>
      <c r="CY12" s="136"/>
      <c r="CZ12" s="136"/>
      <c r="DA12" s="136"/>
      <c r="DB12" s="136"/>
      <c r="DC12" s="136"/>
      <c r="DD12" s="136"/>
      <c r="DE12" s="136"/>
      <c r="DF12" s="136"/>
      <c r="DG12" s="136"/>
      <c r="DH12" s="136"/>
      <c r="DI12" s="136"/>
      <c r="DJ12" s="136"/>
      <c r="DK12" s="136"/>
      <c r="DL12" s="136"/>
      <c r="DM12" s="136"/>
      <c r="DN12" s="136"/>
      <c r="DO12" s="136"/>
      <c r="DP12" s="136"/>
      <c r="DQ12" s="136"/>
      <c r="DR12" s="136"/>
      <c r="DS12" s="136"/>
      <c r="DT12" s="136"/>
      <c r="DU12" s="136"/>
      <c r="DV12" s="136"/>
      <c r="DW12" s="136"/>
      <c r="DX12" s="136"/>
      <c r="DY12" s="136"/>
      <c r="DZ12" s="136"/>
      <c r="EA12" s="136"/>
      <c r="EB12" s="136"/>
      <c r="EC12" s="136"/>
      <c r="ED12" s="136"/>
      <c r="EE12" s="136"/>
      <c r="EF12" s="136"/>
      <c r="EG12" s="136"/>
      <c r="EH12" s="136"/>
      <c r="EI12" s="136"/>
      <c r="EJ12" s="136"/>
      <c r="EK12" s="136"/>
      <c r="EL12" s="136"/>
      <c r="EM12" s="136"/>
      <c r="EN12" s="136"/>
      <c r="EO12" s="136"/>
      <c r="EP12" s="136"/>
      <c r="EQ12" s="136"/>
      <c r="ER12" s="136"/>
      <c r="ES12" s="136"/>
      <c r="ET12" s="136"/>
      <c r="EU12" s="136"/>
      <c r="EV12" s="136"/>
      <c r="EW12" s="136"/>
      <c r="EX12" s="136"/>
      <c r="EY12" s="136"/>
      <c r="EZ12" s="136"/>
      <c r="FA12" s="136"/>
      <c r="FB12" s="136"/>
      <c r="FC12" s="136"/>
      <c r="FD12" s="136"/>
      <c r="FE12" s="136"/>
      <c r="FF12" s="136"/>
      <c r="FG12" s="136"/>
      <c r="FH12" s="136"/>
      <c r="FI12" s="136"/>
      <c r="FJ12" s="136"/>
      <c r="FK12" s="136"/>
      <c r="FL12" s="136"/>
      <c r="FM12" s="136"/>
      <c r="FN12" s="136"/>
      <c r="FO12" s="136"/>
      <c r="FP12" s="136"/>
      <c r="FQ12" s="136"/>
      <c r="FR12" s="136"/>
      <c r="FS12" s="136"/>
      <c r="FT12" s="136"/>
      <c r="FU12" s="136"/>
      <c r="FV12" s="136"/>
      <c r="FW12" s="136"/>
      <c r="FX12" s="136"/>
      <c r="FY12" s="136"/>
      <c r="FZ12" s="136"/>
      <c r="GA12" s="136"/>
      <c r="GB12" s="136"/>
      <c r="GC12" s="136"/>
      <c r="GD12" s="136"/>
      <c r="GE12" s="136"/>
      <c r="GF12" s="136"/>
      <c r="GG12" s="136"/>
      <c r="GH12" s="136"/>
      <c r="GI12" s="136"/>
      <c r="GJ12" s="136"/>
      <c r="GK12" s="136"/>
      <c r="GL12" s="136"/>
      <c r="GM12" s="136"/>
      <c r="GN12" s="136"/>
      <c r="GO12" s="136"/>
      <c r="GP12" s="136"/>
      <c r="GQ12" s="136"/>
      <c r="GR12" s="136"/>
      <c r="GS12" s="136"/>
      <c r="GT12" s="136"/>
      <c r="GU12" s="136"/>
      <c r="GV12" s="136"/>
      <c r="GW12" s="136"/>
      <c r="GX12" s="136"/>
      <c r="GY12" s="136"/>
      <c r="GZ12" s="136"/>
      <c r="HA12" s="136"/>
      <c r="HB12" s="136"/>
      <c r="HC12" s="136"/>
      <c r="HD12" s="136"/>
      <c r="HE12" s="136"/>
      <c r="HF12" s="136"/>
      <c r="HG12" s="136"/>
      <c r="HH12" s="136"/>
      <c r="HI12" s="136"/>
      <c r="HJ12" s="136"/>
      <c r="HK12" s="136"/>
      <c r="HL12" s="136"/>
      <c r="HM12" s="136"/>
      <c r="HN12" s="136"/>
      <c r="HO12" s="136"/>
      <c r="HP12" s="136"/>
      <c r="HQ12" s="136"/>
      <c r="HR12" s="136"/>
      <c r="HS12" s="136"/>
      <c r="HT12" s="136"/>
      <c r="HU12" s="136"/>
      <c r="HV12" s="136"/>
      <c r="HW12" s="136"/>
      <c r="HX12" s="136"/>
      <c r="HY12" s="136"/>
      <c r="HZ12" s="136"/>
      <c r="IA12" s="136"/>
      <c r="IB12" s="136"/>
      <c r="IC12" s="136"/>
      <c r="ID12" s="136"/>
      <c r="IE12" s="136"/>
      <c r="IF12" s="136"/>
      <c r="IG12" s="136"/>
      <c r="IH12" s="136"/>
      <c r="II12" s="136"/>
      <c r="IJ12" s="136"/>
      <c r="IK12" s="136"/>
      <c r="IL12" s="136"/>
      <c r="IM12" s="136"/>
      <c r="IN12" s="136"/>
    </row>
    <row r="13" spans="1:257" ht="14.25" customHeight="1">
      <c r="A13" s="111" t="str">
        <f>IF(OR(B13&lt;&gt;"",D13&lt;&gt;""),"["&amp;TEXT($B$2,"##")&amp;"-"&amp;TEXT(ROW()-10,"##")&amp;"]","")</f>
        <v>[Account Management Module-3]</v>
      </c>
      <c r="B13" s="111" t="s">
        <v>85</v>
      </c>
      <c r="C13" s="111" t="s">
        <v>119</v>
      </c>
      <c r="D13" s="111" t="s">
        <v>215</v>
      </c>
      <c r="E13" s="54" t="s">
        <v>84</v>
      </c>
      <c r="F13" s="111"/>
      <c r="G13" s="111"/>
      <c r="H13" s="105"/>
      <c r="I13" s="91"/>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c r="CX13" s="136"/>
      <c r="CY13" s="136"/>
      <c r="CZ13" s="136"/>
      <c r="DA13" s="136"/>
      <c r="DB13" s="136"/>
      <c r="DC13" s="136"/>
      <c r="DD13" s="136"/>
      <c r="DE13" s="136"/>
      <c r="DF13" s="136"/>
      <c r="DG13" s="136"/>
      <c r="DH13" s="136"/>
      <c r="DI13" s="136"/>
      <c r="DJ13" s="136"/>
      <c r="DK13" s="136"/>
      <c r="DL13" s="136"/>
      <c r="DM13" s="136"/>
      <c r="DN13" s="136"/>
      <c r="DO13" s="136"/>
      <c r="DP13" s="136"/>
      <c r="DQ13" s="136"/>
      <c r="DR13" s="136"/>
      <c r="DS13" s="136"/>
      <c r="DT13" s="136"/>
      <c r="DU13" s="136"/>
      <c r="DV13" s="136"/>
      <c r="DW13" s="136"/>
      <c r="DX13" s="136"/>
      <c r="DY13" s="136"/>
      <c r="DZ13" s="136"/>
      <c r="EA13" s="136"/>
      <c r="EB13" s="136"/>
      <c r="EC13" s="136"/>
      <c r="ED13" s="136"/>
      <c r="EE13" s="136"/>
      <c r="EF13" s="136"/>
      <c r="EG13" s="136"/>
      <c r="EH13" s="136"/>
      <c r="EI13" s="136"/>
      <c r="EJ13" s="136"/>
      <c r="EK13" s="136"/>
      <c r="EL13" s="136"/>
      <c r="EM13" s="136"/>
      <c r="EN13" s="136"/>
      <c r="EO13" s="136"/>
      <c r="EP13" s="136"/>
      <c r="EQ13" s="136"/>
      <c r="ER13" s="136"/>
      <c r="ES13" s="136"/>
      <c r="ET13" s="136"/>
      <c r="EU13" s="136"/>
      <c r="EV13" s="136"/>
      <c r="EW13" s="136"/>
      <c r="EX13" s="136"/>
      <c r="EY13" s="136"/>
      <c r="EZ13" s="136"/>
      <c r="FA13" s="136"/>
      <c r="FB13" s="136"/>
      <c r="FC13" s="136"/>
      <c r="FD13" s="136"/>
      <c r="FE13" s="136"/>
      <c r="FF13" s="136"/>
      <c r="FG13" s="136"/>
      <c r="FH13" s="136"/>
      <c r="FI13" s="136"/>
      <c r="FJ13" s="136"/>
      <c r="FK13" s="136"/>
      <c r="FL13" s="136"/>
      <c r="FM13" s="136"/>
      <c r="FN13" s="136"/>
      <c r="FO13" s="136"/>
      <c r="FP13" s="136"/>
      <c r="FQ13" s="136"/>
      <c r="FR13" s="136"/>
      <c r="FS13" s="136"/>
      <c r="FT13" s="136"/>
      <c r="FU13" s="136"/>
      <c r="FV13" s="136"/>
      <c r="FW13" s="136"/>
      <c r="FX13" s="136"/>
      <c r="FY13" s="136"/>
      <c r="FZ13" s="136"/>
      <c r="GA13" s="136"/>
      <c r="GB13" s="136"/>
      <c r="GC13" s="136"/>
      <c r="GD13" s="136"/>
      <c r="GE13" s="136"/>
      <c r="GF13" s="136"/>
      <c r="GG13" s="136"/>
      <c r="GH13" s="136"/>
      <c r="GI13" s="136"/>
      <c r="GJ13" s="136"/>
      <c r="GK13" s="136"/>
      <c r="GL13" s="136"/>
      <c r="GM13" s="136"/>
      <c r="GN13" s="136"/>
      <c r="GO13" s="136"/>
      <c r="GP13" s="136"/>
      <c r="GQ13" s="136"/>
      <c r="GR13" s="136"/>
      <c r="GS13" s="136"/>
      <c r="GT13" s="136"/>
      <c r="GU13" s="136"/>
      <c r="GV13" s="136"/>
      <c r="GW13" s="136"/>
      <c r="GX13" s="136"/>
      <c r="GY13" s="136"/>
      <c r="GZ13" s="136"/>
      <c r="HA13" s="136"/>
      <c r="HB13" s="136"/>
      <c r="HC13" s="136"/>
      <c r="HD13" s="136"/>
      <c r="HE13" s="136"/>
      <c r="HF13" s="136"/>
      <c r="HG13" s="136"/>
      <c r="HH13" s="136"/>
      <c r="HI13" s="136"/>
      <c r="HJ13" s="136"/>
      <c r="HK13" s="136"/>
      <c r="HL13" s="136"/>
      <c r="HM13" s="136"/>
      <c r="HN13" s="136"/>
      <c r="HO13" s="136"/>
      <c r="HP13" s="136"/>
      <c r="HQ13" s="136"/>
      <c r="HR13" s="136"/>
      <c r="HS13" s="136"/>
      <c r="HT13" s="136"/>
      <c r="HU13" s="136"/>
      <c r="HV13" s="136"/>
      <c r="HW13" s="136"/>
      <c r="HX13" s="136"/>
      <c r="HY13" s="136"/>
      <c r="HZ13" s="136"/>
      <c r="IA13" s="136"/>
      <c r="IB13" s="136"/>
      <c r="IC13" s="136"/>
      <c r="ID13" s="136"/>
      <c r="IE13" s="136"/>
      <c r="IF13" s="136"/>
      <c r="IG13" s="136"/>
      <c r="IH13" s="136"/>
      <c r="II13" s="136"/>
      <c r="IJ13" s="136"/>
      <c r="IK13" s="136"/>
      <c r="IL13" s="136"/>
      <c r="IM13" s="136"/>
      <c r="IN13" s="136"/>
    </row>
    <row r="14" spans="1:257" ht="14.25" customHeight="1">
      <c r="A14" s="111" t="str">
        <f>IF(OR(B14&lt;&gt;"",D14&lt;&gt;""),"["&amp;TEXT($B$2,"##")&amp;"-"&amp;TEXT(ROW()-10,"##")&amp;"]","")</f>
        <v>[Account Management Module-4]</v>
      </c>
      <c r="B14" s="111" t="s">
        <v>91</v>
      </c>
      <c r="C14" s="111" t="s">
        <v>123</v>
      </c>
      <c r="D14" s="111" t="s">
        <v>124</v>
      </c>
      <c r="E14" s="111" t="s">
        <v>86</v>
      </c>
      <c r="F14" s="111"/>
      <c r="G14" s="111"/>
      <c r="H14" s="105"/>
      <c r="I14" s="91"/>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c r="CX14" s="136"/>
      <c r="CY14" s="136"/>
      <c r="CZ14" s="136"/>
      <c r="DA14" s="136"/>
      <c r="DB14" s="136"/>
      <c r="DC14" s="136"/>
      <c r="DD14" s="136"/>
      <c r="DE14" s="136"/>
      <c r="DF14" s="136"/>
      <c r="DG14" s="136"/>
      <c r="DH14" s="136"/>
      <c r="DI14" s="136"/>
      <c r="DJ14" s="136"/>
      <c r="DK14" s="136"/>
      <c r="DL14" s="136"/>
      <c r="DM14" s="136"/>
      <c r="DN14" s="136"/>
      <c r="DO14" s="136"/>
      <c r="DP14" s="136"/>
      <c r="DQ14" s="136"/>
      <c r="DR14" s="136"/>
      <c r="DS14" s="136"/>
      <c r="DT14" s="136"/>
      <c r="DU14" s="136"/>
      <c r="DV14" s="136"/>
      <c r="DW14" s="136"/>
      <c r="DX14" s="136"/>
      <c r="DY14" s="136"/>
      <c r="DZ14" s="136"/>
      <c r="EA14" s="136"/>
      <c r="EB14" s="136"/>
      <c r="EC14" s="136"/>
      <c r="ED14" s="136"/>
      <c r="EE14" s="136"/>
      <c r="EF14" s="136"/>
      <c r="EG14" s="136"/>
      <c r="EH14" s="136"/>
      <c r="EI14" s="136"/>
      <c r="EJ14" s="136"/>
      <c r="EK14" s="136"/>
      <c r="EL14" s="136"/>
      <c r="EM14" s="136"/>
      <c r="EN14" s="136"/>
      <c r="EO14" s="136"/>
      <c r="EP14" s="136"/>
      <c r="EQ14" s="136"/>
      <c r="ER14" s="136"/>
      <c r="ES14" s="136"/>
      <c r="ET14" s="136"/>
      <c r="EU14" s="136"/>
      <c r="EV14" s="136"/>
      <c r="EW14" s="136"/>
      <c r="EX14" s="136"/>
      <c r="EY14" s="136"/>
      <c r="EZ14" s="136"/>
      <c r="FA14" s="136"/>
      <c r="FB14" s="136"/>
      <c r="FC14" s="136"/>
      <c r="FD14" s="136"/>
      <c r="FE14" s="136"/>
      <c r="FF14" s="136"/>
      <c r="FG14" s="136"/>
      <c r="FH14" s="136"/>
      <c r="FI14" s="136"/>
      <c r="FJ14" s="136"/>
      <c r="FK14" s="136"/>
      <c r="FL14" s="136"/>
      <c r="FM14" s="136"/>
      <c r="FN14" s="136"/>
      <c r="FO14" s="136"/>
      <c r="FP14" s="136"/>
      <c r="FQ14" s="136"/>
      <c r="FR14" s="136"/>
      <c r="FS14" s="136"/>
      <c r="FT14" s="136"/>
      <c r="FU14" s="136"/>
      <c r="FV14" s="136"/>
      <c r="FW14" s="136"/>
      <c r="FX14" s="136"/>
      <c r="FY14" s="136"/>
      <c r="FZ14" s="136"/>
      <c r="GA14" s="136"/>
      <c r="GB14" s="136"/>
      <c r="GC14" s="136"/>
      <c r="GD14" s="136"/>
      <c r="GE14" s="136"/>
      <c r="GF14" s="136"/>
      <c r="GG14" s="136"/>
      <c r="GH14" s="136"/>
      <c r="GI14" s="136"/>
      <c r="GJ14" s="136"/>
      <c r="GK14" s="136"/>
      <c r="GL14" s="136"/>
      <c r="GM14" s="136"/>
      <c r="GN14" s="136"/>
      <c r="GO14" s="136"/>
      <c r="GP14" s="136"/>
      <c r="GQ14" s="136"/>
      <c r="GR14" s="136"/>
      <c r="GS14" s="136"/>
      <c r="GT14" s="136"/>
      <c r="GU14" s="136"/>
      <c r="GV14" s="136"/>
      <c r="GW14" s="136"/>
      <c r="GX14" s="136"/>
      <c r="GY14" s="136"/>
      <c r="GZ14" s="136"/>
      <c r="HA14" s="136"/>
      <c r="HB14" s="136"/>
      <c r="HC14" s="136"/>
      <c r="HD14" s="136"/>
      <c r="HE14" s="136"/>
      <c r="HF14" s="136"/>
      <c r="HG14" s="136"/>
      <c r="HH14" s="136"/>
      <c r="HI14" s="136"/>
      <c r="HJ14" s="136"/>
      <c r="HK14" s="136"/>
      <c r="HL14" s="136"/>
      <c r="HM14" s="136"/>
      <c r="HN14" s="136"/>
      <c r="HO14" s="136"/>
      <c r="HP14" s="136"/>
      <c r="HQ14" s="136"/>
      <c r="HR14" s="136"/>
      <c r="HS14" s="136"/>
      <c r="HT14" s="136"/>
      <c r="HU14" s="136"/>
      <c r="HV14" s="136"/>
      <c r="HW14" s="136"/>
      <c r="HX14" s="136"/>
      <c r="HY14" s="136"/>
      <c r="HZ14" s="136"/>
      <c r="IA14" s="136"/>
      <c r="IB14" s="136"/>
      <c r="IC14" s="136"/>
      <c r="ID14" s="136"/>
      <c r="IE14" s="136"/>
      <c r="IF14" s="136"/>
      <c r="IG14" s="136"/>
      <c r="IH14" s="136"/>
      <c r="II14" s="136"/>
      <c r="IJ14" s="136"/>
      <c r="IK14" s="136"/>
      <c r="IL14" s="136"/>
      <c r="IM14" s="136"/>
      <c r="IN14" s="136"/>
    </row>
    <row r="15" spans="1:257" ht="14.25" customHeight="1">
      <c r="A15" s="111" t="str">
        <f t="shared" ref="A15:A69" si="0">IF(OR(B15&lt;&gt;"",D15&lt;&gt;""),"["&amp;TEXT($B$2,"##")&amp;"-"&amp;TEXT(ROW()-10,"##")&amp;"]","")</f>
        <v>[Account Management Module-5]</v>
      </c>
      <c r="B15" s="111" t="s">
        <v>980</v>
      </c>
      <c r="C15" s="111" t="s">
        <v>120</v>
      </c>
      <c r="D15" s="111" t="s">
        <v>229</v>
      </c>
      <c r="E15" s="111" t="s">
        <v>86</v>
      </c>
      <c r="F15" s="111"/>
      <c r="G15" s="111"/>
      <c r="H15" s="105"/>
      <c r="I15" s="91"/>
      <c r="J15" s="90"/>
    </row>
    <row r="16" spans="1:257" ht="14.25" customHeight="1">
      <c r="A16" s="111" t="str">
        <f t="shared" si="0"/>
        <v>[Account Management Module-6]</v>
      </c>
      <c r="B16" s="111" t="s">
        <v>87</v>
      </c>
      <c r="C16" s="111" t="s">
        <v>981</v>
      </c>
      <c r="D16" s="111" t="s">
        <v>121</v>
      </c>
      <c r="E16" s="111" t="s">
        <v>86</v>
      </c>
      <c r="F16" s="111"/>
      <c r="G16" s="111"/>
      <c r="H16" s="105"/>
      <c r="I16" s="91"/>
      <c r="J16" s="90"/>
    </row>
    <row r="17" spans="1:248" ht="14.25" customHeight="1">
      <c r="A17" s="111" t="str">
        <f t="shared" si="0"/>
        <v>[Account Management Module-7]</v>
      </c>
      <c r="B17" s="111" t="s">
        <v>219</v>
      </c>
      <c r="C17" s="111" t="s">
        <v>221</v>
      </c>
      <c r="D17" s="111" t="s">
        <v>983</v>
      </c>
      <c r="E17" s="111" t="s">
        <v>86</v>
      </c>
      <c r="F17" s="111"/>
      <c r="G17" s="111"/>
      <c r="H17" s="105"/>
      <c r="I17" s="91"/>
      <c r="J17" s="90"/>
    </row>
    <row r="18" spans="1:248" ht="14.25" customHeight="1">
      <c r="A18" s="111" t="str">
        <f t="shared" ref="A18" si="1">IF(OR(B18&lt;&gt;"",D18&lt;&gt;""),"["&amp;TEXT($B$2,"##")&amp;"-"&amp;TEXT(ROW()-10,"##")&amp;"]","")</f>
        <v>[Account Management Module-8]</v>
      </c>
      <c r="B18" s="111" t="s">
        <v>220</v>
      </c>
      <c r="C18" s="111" t="s">
        <v>222</v>
      </c>
      <c r="D18" s="111" t="s">
        <v>982</v>
      </c>
      <c r="E18" s="111" t="s">
        <v>86</v>
      </c>
      <c r="F18" s="111"/>
      <c r="G18" s="111"/>
      <c r="H18" s="105"/>
      <c r="I18" s="91"/>
      <c r="J18" s="90"/>
    </row>
    <row r="19" spans="1:248" ht="14.25" customHeight="1">
      <c r="A19" s="111" t="str">
        <f t="shared" si="0"/>
        <v>[Account Management Module-9]</v>
      </c>
      <c r="B19" s="111" t="s">
        <v>216</v>
      </c>
      <c r="C19" s="111" t="s">
        <v>217</v>
      </c>
      <c r="D19" s="111" t="s">
        <v>218</v>
      </c>
      <c r="E19" s="111" t="s">
        <v>86</v>
      </c>
      <c r="F19" s="111"/>
      <c r="G19" s="111"/>
      <c r="H19" s="105"/>
      <c r="I19" s="91"/>
      <c r="J19" s="90"/>
    </row>
    <row r="20" spans="1:248" ht="14.25" customHeight="1">
      <c r="A20" s="111" t="str">
        <f t="shared" si="0"/>
        <v>[Account Management Module-10]</v>
      </c>
      <c r="B20" s="111" t="s">
        <v>88</v>
      </c>
      <c r="C20" s="111" t="s">
        <v>122</v>
      </c>
      <c r="D20" s="111" t="s">
        <v>224</v>
      </c>
      <c r="E20" s="111" t="s">
        <v>86</v>
      </c>
      <c r="F20" s="111"/>
      <c r="G20" s="111"/>
      <c r="H20" s="105"/>
      <c r="I20" s="91"/>
      <c r="J20" s="90"/>
    </row>
    <row r="21" spans="1:248" ht="14.25" customHeight="1">
      <c r="A21" s="111" t="str">
        <f t="shared" si="0"/>
        <v>[Account Management Module-11]</v>
      </c>
      <c r="B21" s="111" t="s">
        <v>89</v>
      </c>
      <c r="C21" s="111" t="s">
        <v>226</v>
      </c>
      <c r="D21" s="111" t="s">
        <v>225</v>
      </c>
      <c r="E21" s="111" t="s">
        <v>86</v>
      </c>
      <c r="F21" s="111"/>
      <c r="G21" s="111"/>
      <c r="H21" s="105"/>
      <c r="I21" s="91"/>
      <c r="J21" s="90"/>
    </row>
    <row r="22" spans="1:248" ht="14.25" customHeight="1">
      <c r="A22" s="111" t="str">
        <f>IF(OR(B22&lt;&gt;"",D22&lt;&gt;""),"["&amp;TEXT($B$2,"##")&amp;"-"&amp;TEXT(ROW()-10,"##")&amp;"]","")</f>
        <v>[Account Management Module-12]</v>
      </c>
      <c r="B22" s="111" t="s">
        <v>90</v>
      </c>
      <c r="C22" s="111" t="s">
        <v>227</v>
      </c>
      <c r="D22" s="111" t="s">
        <v>225</v>
      </c>
      <c r="E22" s="111" t="s">
        <v>86</v>
      </c>
      <c r="F22" s="111"/>
      <c r="G22" s="111"/>
      <c r="H22" s="105"/>
      <c r="I22" s="91"/>
      <c r="J22" s="90"/>
    </row>
    <row r="23" spans="1:248" ht="14.25" customHeight="1">
      <c r="A23" s="111" t="str">
        <f>IF(OR(B23&lt;&gt;"",D23&lt;&gt;""),"["&amp;TEXT($B$2,"##")&amp;"-"&amp;TEXT(ROW()-10,"##")&amp;"]","")</f>
        <v>[Account Management Module-13]</v>
      </c>
      <c r="B23" s="111" t="s">
        <v>92</v>
      </c>
      <c r="C23" s="111" t="s">
        <v>125</v>
      </c>
      <c r="D23" s="111" t="s">
        <v>984</v>
      </c>
      <c r="E23" s="111" t="s">
        <v>86</v>
      </c>
      <c r="F23" s="111"/>
      <c r="G23" s="111"/>
      <c r="H23" s="105"/>
      <c r="I23" s="91"/>
      <c r="J23" s="90"/>
    </row>
    <row r="24" spans="1:248" ht="14.25" customHeight="1">
      <c r="A24" s="51"/>
      <c r="B24" s="51" t="s">
        <v>93</v>
      </c>
      <c r="C24" s="52"/>
      <c r="D24" s="52"/>
      <c r="E24" s="52"/>
      <c r="F24" s="52"/>
      <c r="G24" s="52"/>
      <c r="H24" s="52"/>
      <c r="I24" s="53"/>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row>
    <row r="25" spans="1:248" ht="14.25" customHeight="1">
      <c r="A25" s="111" t="str">
        <f t="shared" si="0"/>
        <v>[Account Management Module-15]</v>
      </c>
      <c r="B25" s="111" t="s">
        <v>94</v>
      </c>
      <c r="C25" s="111" t="s">
        <v>126</v>
      </c>
      <c r="D25" s="111" t="s">
        <v>228</v>
      </c>
      <c r="E25" s="111" t="s">
        <v>95</v>
      </c>
      <c r="F25" s="111"/>
      <c r="G25" s="111"/>
      <c r="H25" s="135"/>
      <c r="I25" s="91"/>
      <c r="J25" s="90"/>
    </row>
    <row r="26" spans="1:248" ht="14.25" customHeight="1">
      <c r="A26" s="111" t="str">
        <f>IF(OR(B26&lt;&gt;"",D26&lt;&gt;""),"["&amp;TEXT($B$2,"##")&amp;"-"&amp;TEXT(ROW()-10,"##")&amp;"]","")</f>
        <v>[Account Management Module-16]</v>
      </c>
      <c r="B26" s="111" t="s">
        <v>96</v>
      </c>
      <c r="C26" s="111" t="s">
        <v>126</v>
      </c>
      <c r="D26" s="111" t="s">
        <v>228</v>
      </c>
      <c r="E26" s="111" t="s">
        <v>95</v>
      </c>
      <c r="F26" s="111"/>
      <c r="G26" s="111"/>
      <c r="H26" s="135"/>
      <c r="I26" s="91"/>
      <c r="J26" s="90"/>
    </row>
    <row r="27" spans="1:248" ht="14.25" customHeight="1">
      <c r="A27" s="111" t="str">
        <f t="shared" si="0"/>
        <v>[Account Management Module-17]</v>
      </c>
      <c r="B27" s="111" t="s">
        <v>97</v>
      </c>
      <c r="C27" s="111" t="s">
        <v>127</v>
      </c>
      <c r="D27" s="111" t="s">
        <v>128</v>
      </c>
      <c r="E27" s="111" t="s">
        <v>98</v>
      </c>
      <c r="F27" s="111"/>
      <c r="G27" s="111"/>
      <c r="H27" s="135"/>
      <c r="I27" s="91"/>
      <c r="J27" s="90"/>
    </row>
    <row r="28" spans="1:248" ht="14.25" customHeight="1">
      <c r="A28" s="51"/>
      <c r="B28" s="51" t="s">
        <v>99</v>
      </c>
      <c r="C28" s="52"/>
      <c r="D28" s="52"/>
      <c r="E28" s="52"/>
      <c r="F28" s="52"/>
      <c r="G28" s="52"/>
      <c r="H28" s="52"/>
      <c r="I28" s="53"/>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row>
    <row r="29" spans="1:248" ht="14.25" customHeight="1">
      <c r="A29" s="111" t="str">
        <f>IF(OR(B29&lt;&gt;"",D29&lt;&gt;""),"["&amp;TEXT($B$2,"##")&amp;"-"&amp;TEXT(ROW()-10,"##")&amp;"]","")</f>
        <v>[Account Management Module-19]</v>
      </c>
      <c r="B29" s="111" t="s">
        <v>100</v>
      </c>
      <c r="C29" s="111" t="s">
        <v>129</v>
      </c>
      <c r="D29" s="111" t="s">
        <v>214</v>
      </c>
      <c r="E29" s="111" t="s">
        <v>86</v>
      </c>
      <c r="F29" s="111"/>
      <c r="G29" s="111"/>
      <c r="H29" s="105"/>
      <c r="I29" s="91"/>
      <c r="J29" s="90"/>
    </row>
    <row r="30" spans="1:248" ht="14.25" customHeight="1">
      <c r="A30" s="111" t="str">
        <f>IF(OR(B30&lt;&gt;"",D30&lt;&gt;""),"["&amp;TEXT($B$2,"##")&amp;"-"&amp;TEXT(ROW()-10,"##")&amp;"]","")</f>
        <v>[Account Management Module-20]</v>
      </c>
      <c r="B30" s="111" t="s">
        <v>101</v>
      </c>
      <c r="C30" s="111" t="s">
        <v>129</v>
      </c>
      <c r="D30" s="111" t="s">
        <v>214</v>
      </c>
      <c r="E30" s="111" t="s">
        <v>86</v>
      </c>
      <c r="F30" s="111"/>
      <c r="G30" s="111"/>
      <c r="H30" s="105"/>
      <c r="I30" s="91"/>
      <c r="J30" s="90"/>
    </row>
    <row r="31" spans="1:248" ht="14.25" customHeight="1">
      <c r="A31" s="111" t="str">
        <f>IF(OR(B31&lt;&gt;"",D31&lt;&gt;""),"["&amp;TEXT($B$2,"##")&amp;"-"&amp;TEXT(ROW()-10,"##")&amp;"]","")</f>
        <v>[Account Management Module-21]</v>
      </c>
      <c r="B31" s="111" t="s">
        <v>91</v>
      </c>
      <c r="C31" s="111" t="s">
        <v>235</v>
      </c>
      <c r="D31" s="111" t="s">
        <v>985</v>
      </c>
      <c r="E31" s="111" t="s">
        <v>86</v>
      </c>
      <c r="F31" s="111"/>
      <c r="G31" s="111"/>
      <c r="H31" s="105"/>
      <c r="I31" s="91"/>
      <c r="J31" s="90"/>
    </row>
    <row r="32" spans="1:248" ht="14.25" customHeight="1">
      <c r="A32" s="111" t="str">
        <f>IF(OR(B32&lt;&gt;"",D32&lt;&gt;""),"["&amp;TEXT($B$2,"##")&amp;"-"&amp;TEXT(ROW()-10,"##")&amp;"]","")</f>
        <v>[Account Management Module-22]</v>
      </c>
      <c r="B32" s="111" t="s">
        <v>246</v>
      </c>
      <c r="C32" s="111" t="s">
        <v>986</v>
      </c>
      <c r="D32" s="111" t="s">
        <v>230</v>
      </c>
      <c r="E32" s="111" t="s">
        <v>102</v>
      </c>
      <c r="F32" s="111"/>
      <c r="G32" s="111"/>
      <c r="H32" s="105"/>
      <c r="I32" s="91"/>
      <c r="J32" s="90"/>
    </row>
    <row r="33" spans="1:10" ht="14.25" customHeight="1">
      <c r="A33" s="111" t="str">
        <f t="shared" si="0"/>
        <v>[Account Management Module-23]</v>
      </c>
      <c r="B33" s="111" t="s">
        <v>231</v>
      </c>
      <c r="C33" s="111" t="s">
        <v>987</v>
      </c>
      <c r="D33" s="111" t="s">
        <v>988</v>
      </c>
      <c r="E33" s="111" t="s">
        <v>102</v>
      </c>
      <c r="F33" s="111"/>
      <c r="G33" s="111"/>
      <c r="H33" s="105"/>
      <c r="I33" s="91"/>
      <c r="J33" s="90"/>
    </row>
    <row r="34" spans="1:10" ht="14.25" customHeight="1">
      <c r="A34" s="111" t="str">
        <f t="shared" ref="A34" si="2">IF(OR(B34&lt;&gt;"",D34&lt;&gt;""),"["&amp;TEXT($B$2,"##")&amp;"-"&amp;TEXT(ROW()-10,"##")&amp;"]","")</f>
        <v>[Account Management Module-24]</v>
      </c>
      <c r="B34" s="111" t="s">
        <v>233</v>
      </c>
      <c r="C34" s="111" t="s">
        <v>234</v>
      </c>
      <c r="D34" s="111" t="s">
        <v>232</v>
      </c>
      <c r="E34" s="111" t="s">
        <v>102</v>
      </c>
      <c r="F34" s="111"/>
      <c r="G34" s="111"/>
      <c r="H34" s="105"/>
      <c r="I34" s="91"/>
      <c r="J34" s="90"/>
    </row>
    <row r="35" spans="1:10" ht="14.25" customHeight="1">
      <c r="A35" s="111" t="str">
        <f t="shared" si="0"/>
        <v>[Account Management Module-25]</v>
      </c>
      <c r="B35" s="111" t="s">
        <v>236</v>
      </c>
      <c r="C35" s="111" t="s">
        <v>990</v>
      </c>
      <c r="D35" s="111" t="s">
        <v>991</v>
      </c>
      <c r="E35" s="111"/>
      <c r="F35" s="111"/>
      <c r="G35" s="111"/>
      <c r="H35" s="105"/>
      <c r="I35" s="91"/>
      <c r="J35" s="90"/>
    </row>
    <row r="36" spans="1:10" ht="14.25" customHeight="1">
      <c r="A36" s="111" t="str">
        <f t="shared" ref="A36" si="3">IF(OR(B36&lt;&gt;"",D36&lt;&gt;""),"["&amp;TEXT($B$2,"##")&amp;"-"&amp;TEXT(ROW()-10,"##")&amp;"]","")</f>
        <v>[Account Management Module-26]</v>
      </c>
      <c r="B36" s="111" t="s">
        <v>237</v>
      </c>
      <c r="C36" s="111" t="s">
        <v>993</v>
      </c>
      <c r="D36" s="111" t="s">
        <v>992</v>
      </c>
      <c r="E36" s="54" t="s">
        <v>84</v>
      </c>
      <c r="F36" s="111"/>
      <c r="G36" s="111"/>
      <c r="H36" s="105"/>
      <c r="I36" s="91"/>
      <c r="J36" s="90"/>
    </row>
    <row r="37" spans="1:10" ht="14.25" customHeight="1">
      <c r="A37" s="111" t="str">
        <f t="shared" ref="A37" si="4">IF(OR(B37&lt;&gt;"",D37&lt;&gt;""),"["&amp;TEXT($B$2,"##")&amp;"-"&amp;TEXT(ROW()-10,"##")&amp;"]","")</f>
        <v>[Account Management Module-27]</v>
      </c>
      <c r="B37" s="111" t="s">
        <v>238</v>
      </c>
      <c r="C37" s="111" t="s">
        <v>239</v>
      </c>
      <c r="D37" s="111" t="s">
        <v>1086</v>
      </c>
      <c r="E37" s="54" t="s">
        <v>84</v>
      </c>
      <c r="F37" s="111"/>
      <c r="G37" s="111"/>
      <c r="H37" s="105"/>
      <c r="I37" s="91"/>
      <c r="J37" s="90"/>
    </row>
    <row r="38" spans="1:10" ht="14.25" customHeight="1">
      <c r="A38" s="111" t="str">
        <f t="shared" ref="A38" si="5">IF(OR(B38&lt;&gt;"",D38&lt;&gt;""),"["&amp;TEXT($B$2,"##")&amp;"-"&amp;TEXT(ROW()-10,"##")&amp;"]","")</f>
        <v>[Account Management Module-28]</v>
      </c>
      <c r="B38" s="111" t="s">
        <v>995</v>
      </c>
      <c r="C38" s="111" t="s">
        <v>996</v>
      </c>
      <c r="D38" s="111" t="s">
        <v>997</v>
      </c>
      <c r="E38" s="54"/>
      <c r="F38" s="111"/>
      <c r="G38" s="111"/>
      <c r="H38" s="105"/>
      <c r="I38" s="91"/>
      <c r="J38" s="90"/>
    </row>
    <row r="39" spans="1:10" ht="14.25" customHeight="1">
      <c r="A39" s="111" t="str">
        <f t="shared" ref="A39" si="6">IF(OR(B39&lt;&gt;"",D39&lt;&gt;""),"["&amp;TEXT($B$2,"##")&amp;"-"&amp;TEXT(ROW()-10,"##")&amp;"]","")</f>
        <v>[Account Management Module-29]</v>
      </c>
      <c r="B39" s="111" t="s">
        <v>244</v>
      </c>
      <c r="C39" s="111" t="s">
        <v>994</v>
      </c>
      <c r="D39" s="111" t="s">
        <v>243</v>
      </c>
      <c r="E39" s="111" t="s">
        <v>102</v>
      </c>
      <c r="F39" s="111"/>
      <c r="G39" s="111"/>
      <c r="H39" s="105"/>
      <c r="I39" s="91"/>
      <c r="J39" s="90"/>
    </row>
    <row r="40" spans="1:10" ht="14.25" customHeight="1">
      <c r="A40" s="111" t="str">
        <f t="shared" si="0"/>
        <v>[Account Management Module-30]</v>
      </c>
      <c r="B40" s="111" t="s">
        <v>242</v>
      </c>
      <c r="C40" s="111" t="s">
        <v>240</v>
      </c>
      <c r="D40" s="111" t="s">
        <v>241</v>
      </c>
      <c r="E40" s="111" t="s">
        <v>102</v>
      </c>
      <c r="F40" s="111"/>
      <c r="G40" s="111"/>
      <c r="H40" s="105"/>
      <c r="I40" s="91"/>
      <c r="J40" s="90"/>
    </row>
    <row r="41" spans="1:10" ht="14.25" customHeight="1">
      <c r="A41" s="111" t="str">
        <f>IF(OR(B41&lt;&gt;"",D41&lt;&gt;""),"["&amp;TEXT($B$2,"##")&amp;"-"&amp;TEXT(ROW()-10,"##")&amp;"]","")</f>
        <v>[Account Management Module-31]</v>
      </c>
      <c r="B41" s="111" t="s">
        <v>247</v>
      </c>
      <c r="C41" s="111" t="s">
        <v>999</v>
      </c>
      <c r="D41" s="137" t="s">
        <v>1000</v>
      </c>
      <c r="E41" s="111" t="s">
        <v>102</v>
      </c>
      <c r="F41" s="111"/>
      <c r="G41" s="111"/>
      <c r="H41" s="105"/>
      <c r="I41" s="91"/>
      <c r="J41" s="90"/>
    </row>
    <row r="42" spans="1:10" ht="14.25" customHeight="1">
      <c r="A42" s="111" t="str">
        <f>IF(OR(B42&lt;&gt;"",D42&lt;&gt;""),"["&amp;TEXT($B$2,"##")&amp;"-"&amp;TEXT(ROW()-10,"##")&amp;"]","")</f>
        <v>[Account Management Module-32]</v>
      </c>
      <c r="B42" s="111" t="s">
        <v>103</v>
      </c>
      <c r="C42" s="111" t="s">
        <v>130</v>
      </c>
      <c r="D42" s="137" t="s">
        <v>245</v>
      </c>
      <c r="E42" s="111" t="s">
        <v>102</v>
      </c>
      <c r="F42" s="111"/>
      <c r="G42" s="111"/>
      <c r="H42" s="105"/>
      <c r="I42" s="91"/>
      <c r="J42" s="90"/>
    </row>
    <row r="43" spans="1:10" ht="14.25" customHeight="1">
      <c r="A43" s="111" t="str">
        <f>IF(OR(B43&lt;&gt;"",D43&lt;&gt;""),"["&amp;TEXT($B$2,"##")&amp;"-"&amp;TEXT(ROW()-10,"##")&amp;"]","")</f>
        <v>[Account Management Module-33]</v>
      </c>
      <c r="B43" s="111" t="s">
        <v>131</v>
      </c>
      <c r="C43" s="111" t="s">
        <v>132</v>
      </c>
      <c r="D43" s="137" t="s">
        <v>1002</v>
      </c>
      <c r="E43" s="111" t="s">
        <v>102</v>
      </c>
      <c r="F43" s="111"/>
      <c r="G43" s="111"/>
      <c r="H43" s="105"/>
      <c r="I43" s="91"/>
      <c r="J43" s="90"/>
    </row>
    <row r="44" spans="1:10" ht="14.25" customHeight="1">
      <c r="A44" s="111" t="str">
        <f t="shared" ref="A44" si="7">IF(OR(B44&lt;&gt;"",D44&lt;&gt;""),"["&amp;TEXT($B$2,"##")&amp;"-"&amp;TEXT(ROW()-10,"##")&amp;"]","")</f>
        <v>[Account Management Module-34]</v>
      </c>
      <c r="B44" s="111" t="s">
        <v>1003</v>
      </c>
      <c r="C44" s="111" t="s">
        <v>1004</v>
      </c>
      <c r="D44" s="137" t="s">
        <v>249</v>
      </c>
      <c r="E44" s="111" t="s">
        <v>102</v>
      </c>
      <c r="F44" s="111"/>
      <c r="G44" s="111"/>
      <c r="H44" s="105"/>
      <c r="I44" s="91"/>
      <c r="J44" s="90"/>
    </row>
    <row r="45" spans="1:10" ht="14.25" customHeight="1">
      <c r="A45" s="111" t="str">
        <f t="shared" si="0"/>
        <v>[Account Management Module-35]</v>
      </c>
      <c r="B45" s="111" t="s">
        <v>248</v>
      </c>
      <c r="C45" s="111" t="s">
        <v>1005</v>
      </c>
      <c r="D45" s="137" t="s">
        <v>133</v>
      </c>
      <c r="E45" s="111" t="s">
        <v>102</v>
      </c>
      <c r="F45" s="111"/>
      <c r="G45" s="111"/>
      <c r="H45" s="105"/>
      <c r="I45" s="91"/>
      <c r="J45" s="90"/>
    </row>
    <row r="46" spans="1:10" ht="14.25" customHeight="1">
      <c r="A46" s="51"/>
      <c r="B46" s="51" t="s">
        <v>135</v>
      </c>
      <c r="C46" s="52"/>
      <c r="D46" s="52"/>
      <c r="E46" s="157"/>
      <c r="F46" s="157"/>
      <c r="G46" s="157"/>
      <c r="H46" s="157"/>
      <c r="I46" s="157"/>
      <c r="J46" s="90"/>
    </row>
    <row r="47" spans="1:10" ht="14.25" customHeight="1">
      <c r="A47" s="111" t="str">
        <f t="shared" ref="A47" si="8">IF(OR(B47&lt;&gt;"",D47&lt;&gt;""),"["&amp;TEXT($B$2,"##")&amp;"-"&amp;TEXT(ROW()-10,"##")&amp;"]","")</f>
        <v>[Account Management Module-37]</v>
      </c>
      <c r="B47" s="111" t="s">
        <v>136</v>
      </c>
      <c r="C47" s="111" t="s">
        <v>137</v>
      </c>
      <c r="D47" s="111" t="s">
        <v>138</v>
      </c>
      <c r="E47" s="111" t="s">
        <v>106</v>
      </c>
      <c r="F47" s="111"/>
      <c r="G47" s="111"/>
      <c r="H47" s="105"/>
      <c r="I47" s="91"/>
      <c r="J47" s="90"/>
    </row>
    <row r="48" spans="1:10" ht="14.25" customHeight="1">
      <c r="A48" s="111" t="str">
        <f>IF(OR(B48&lt;&gt;"",D48&lt;&gt;""),"["&amp;TEXT($B$2,"##")&amp;"-"&amp;TEXT(ROW()-10,"##")&amp;"]","")</f>
        <v>[Account Management Module-38]</v>
      </c>
      <c r="B48" s="111" t="s">
        <v>139</v>
      </c>
      <c r="C48" s="111" t="s">
        <v>137</v>
      </c>
      <c r="D48" s="111" t="s">
        <v>1006</v>
      </c>
      <c r="E48" s="111" t="s">
        <v>106</v>
      </c>
      <c r="F48" s="111"/>
      <c r="G48" s="111"/>
      <c r="H48" s="105"/>
      <c r="I48" s="91"/>
      <c r="J48" s="90"/>
    </row>
    <row r="49" spans="1:248" ht="14.25" customHeight="1">
      <c r="A49" s="111" t="str">
        <f>IF(OR(B49&lt;&gt;"",D49&lt;&gt;""),"["&amp;TEXT($B$2,"##")&amp;"-"&amp;TEXT(ROW()-10,"##")&amp;"]","")</f>
        <v>[Account Management Module-39]</v>
      </c>
      <c r="B49" s="111" t="s">
        <v>152</v>
      </c>
      <c r="C49" s="111" t="s">
        <v>153</v>
      </c>
      <c r="D49" s="111" t="s">
        <v>154</v>
      </c>
      <c r="E49" s="111" t="s">
        <v>106</v>
      </c>
      <c r="F49" s="111"/>
      <c r="G49" s="111"/>
      <c r="H49" s="105"/>
      <c r="I49" s="91"/>
      <c r="J49" s="90"/>
    </row>
    <row r="50" spans="1:248" ht="14.25" customHeight="1">
      <c r="A50" s="111" t="str">
        <f>IF(OR(B50&lt;&gt;"",D50&lt;&gt;""),"["&amp;TEXT($B$2,"##")&amp;"-"&amp;TEXT(ROW()-10,"##")&amp;"]","")</f>
        <v>[Account Management Module-40]</v>
      </c>
      <c r="B50" s="111" t="s">
        <v>143</v>
      </c>
      <c r="C50" s="111" t="s">
        <v>140</v>
      </c>
      <c r="D50" s="111" t="s">
        <v>1007</v>
      </c>
      <c r="E50" s="111" t="s">
        <v>106</v>
      </c>
      <c r="F50" s="111"/>
      <c r="G50" s="111"/>
      <c r="H50" s="105"/>
      <c r="I50" s="91"/>
      <c r="J50" s="90"/>
    </row>
    <row r="51" spans="1:248" ht="14.25" customHeight="1">
      <c r="A51" s="111" t="str">
        <f>IF(OR(B51&lt;&gt;"",D51&lt;&gt;""),"["&amp;TEXT($B$2,"##")&amp;"-"&amp;TEXT(ROW()-10,"##")&amp;"]","")</f>
        <v>[Account Management Module-41]</v>
      </c>
      <c r="B51" s="111" t="s">
        <v>142</v>
      </c>
      <c r="C51" s="111" t="s">
        <v>141</v>
      </c>
      <c r="D51" s="111" t="s">
        <v>1008</v>
      </c>
      <c r="E51" s="111" t="s">
        <v>106</v>
      </c>
      <c r="F51" s="111"/>
      <c r="G51" s="111"/>
      <c r="H51" s="105"/>
      <c r="I51" s="91"/>
      <c r="J51" s="90"/>
    </row>
    <row r="52" spans="1:248" ht="14.25" customHeight="1">
      <c r="A52" s="111" t="str">
        <f t="shared" ref="A52" si="9">IF(OR(B52&lt;&gt;"",D52&lt;&gt;""),"["&amp;TEXT($B$2,"##")&amp;"-"&amp;TEXT(ROW()-10,"##")&amp;"]","")</f>
        <v>[Account Management Module-42]</v>
      </c>
      <c r="B52" s="111" t="s">
        <v>108</v>
      </c>
      <c r="C52" s="54" t="s">
        <v>144</v>
      </c>
      <c r="D52" s="111" t="s">
        <v>1009</v>
      </c>
      <c r="E52" s="111" t="s">
        <v>106</v>
      </c>
      <c r="F52" s="111"/>
      <c r="G52" s="111"/>
      <c r="H52" s="105"/>
      <c r="I52" s="111"/>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row>
    <row r="53" spans="1:248" ht="14.25" customHeight="1">
      <c r="A53" s="111" t="str">
        <f t="shared" ref="A53:A58" si="10">IF(OR(B53&lt;&gt;"",D53&lt;&gt;""),"["&amp;TEXT($B$2,"##")&amp;"-"&amp;TEXT(ROW()-10,"##")&amp;"]","")</f>
        <v>[Account Management Module-43]</v>
      </c>
      <c r="B53" s="111" t="s">
        <v>1113</v>
      </c>
      <c r="C53" s="111" t="s">
        <v>147</v>
      </c>
      <c r="D53" s="111" t="s">
        <v>1010</v>
      </c>
      <c r="E53" s="111" t="s">
        <v>102</v>
      </c>
      <c r="F53" s="111"/>
      <c r="G53" s="111"/>
      <c r="H53" s="105"/>
      <c r="I53" s="138"/>
      <c r="J53" s="90"/>
    </row>
    <row r="54" spans="1:248" ht="14.25" customHeight="1">
      <c r="A54" s="54" t="str">
        <f t="shared" si="10"/>
        <v>[Account Management Module-44]</v>
      </c>
      <c r="B54" s="111" t="s">
        <v>146</v>
      </c>
      <c r="C54" s="111" t="s">
        <v>148</v>
      </c>
      <c r="D54" s="111" t="s">
        <v>250</v>
      </c>
      <c r="E54" s="111" t="s">
        <v>102</v>
      </c>
      <c r="F54" s="111"/>
      <c r="G54" s="111"/>
      <c r="H54" s="105"/>
      <c r="I54" s="91"/>
      <c r="J54" s="90"/>
    </row>
    <row r="55" spans="1:248" ht="14.25" customHeight="1">
      <c r="A55" s="111" t="str">
        <f t="shared" si="10"/>
        <v>[Account Management Module-45]</v>
      </c>
      <c r="B55" s="111" t="s">
        <v>149</v>
      </c>
      <c r="C55" s="111" t="s">
        <v>150</v>
      </c>
      <c r="D55" s="111" t="s">
        <v>251</v>
      </c>
      <c r="E55" s="111" t="s">
        <v>102</v>
      </c>
      <c r="F55" s="111"/>
      <c r="G55" s="111"/>
      <c r="H55" s="105"/>
      <c r="I55" s="91"/>
      <c r="J55" s="90"/>
    </row>
    <row r="56" spans="1:248" s="8" customFormat="1" ht="14.25" customHeight="1">
      <c r="A56" s="111" t="str">
        <f t="shared" si="10"/>
        <v>[Account Management Module-46]</v>
      </c>
      <c r="B56" s="111" t="s">
        <v>109</v>
      </c>
      <c r="C56" s="54" t="s">
        <v>151</v>
      </c>
      <c r="D56" s="111" t="s">
        <v>145</v>
      </c>
      <c r="E56" s="111" t="s">
        <v>106</v>
      </c>
      <c r="F56" s="111"/>
      <c r="G56" s="111"/>
      <c r="H56" s="105"/>
      <c r="I56" s="91"/>
    </row>
    <row r="57" spans="1:248" s="8" customFormat="1" ht="14.25" customHeight="1">
      <c r="A57" s="111" t="str">
        <f t="shared" si="10"/>
        <v>[Account Management Module-47]</v>
      </c>
      <c r="B57" s="111" t="s">
        <v>110</v>
      </c>
      <c r="C57" s="54" t="s">
        <v>159</v>
      </c>
      <c r="D57" s="139" t="s">
        <v>1012</v>
      </c>
      <c r="E57" s="111" t="s">
        <v>106</v>
      </c>
      <c r="F57" s="111"/>
      <c r="G57" s="111"/>
      <c r="H57" s="105"/>
      <c r="I57" s="91"/>
    </row>
    <row r="58" spans="1:248" s="8" customFormat="1" ht="14.25" customHeight="1">
      <c r="A58" s="111" t="str">
        <f t="shared" si="10"/>
        <v>[Account Management Module-48]</v>
      </c>
      <c r="B58" s="54" t="s">
        <v>111</v>
      </c>
      <c r="C58" s="54" t="s">
        <v>160</v>
      </c>
      <c r="D58" s="139" t="s">
        <v>1011</v>
      </c>
      <c r="E58" s="111" t="s">
        <v>106</v>
      </c>
      <c r="F58" s="111"/>
      <c r="G58" s="111"/>
      <c r="H58" s="105"/>
      <c r="I58" s="91"/>
    </row>
    <row r="59" spans="1:248" s="8" customFormat="1" ht="14.25" customHeight="1">
      <c r="A59" s="111" t="str">
        <f t="shared" ref="A59" si="11">IF(OR(B59&lt;&gt;"",D59&lt;&gt;""),"["&amp;TEXT($B$2,"##")&amp;"-"&amp;TEXT(ROW()-10,"##")&amp;"]","")</f>
        <v>[Account Management Module-49]</v>
      </c>
      <c r="B59" s="111" t="s">
        <v>158</v>
      </c>
      <c r="C59" s="54" t="s">
        <v>157</v>
      </c>
      <c r="D59" s="139" t="s">
        <v>252</v>
      </c>
      <c r="E59" s="111" t="s">
        <v>106</v>
      </c>
      <c r="F59" s="111"/>
      <c r="G59" s="111"/>
      <c r="H59" s="105"/>
      <c r="I59" s="91"/>
    </row>
    <row r="60" spans="1:248" ht="14.25" customHeight="1">
      <c r="A60" s="51"/>
      <c r="B60" s="51" t="s">
        <v>104</v>
      </c>
      <c r="C60" s="52"/>
      <c r="D60" s="52"/>
      <c r="E60" s="52"/>
      <c r="F60" s="52"/>
      <c r="G60" s="52"/>
      <c r="H60" s="52"/>
      <c r="I60" s="199"/>
      <c r="J60" s="90"/>
    </row>
    <row r="61" spans="1:248" ht="14.25" customHeight="1">
      <c r="A61" s="111" t="str">
        <f t="shared" si="0"/>
        <v>[Account Management Module-51]</v>
      </c>
      <c r="B61" s="111" t="s">
        <v>105</v>
      </c>
      <c r="C61" s="111" t="s">
        <v>134</v>
      </c>
      <c r="D61" s="111" t="s">
        <v>1017</v>
      </c>
      <c r="E61" s="111" t="s">
        <v>106</v>
      </c>
      <c r="F61" s="111"/>
      <c r="G61" s="111"/>
      <c r="H61" s="105"/>
      <c r="I61" s="91"/>
      <c r="J61" s="90"/>
    </row>
    <row r="62" spans="1:248" ht="14.25" customHeight="1">
      <c r="A62" s="111" t="str">
        <f t="shared" ref="A62:A68" si="12">IF(OR(B62&lt;&gt;"",D62&lt;&gt;""),"["&amp;TEXT($B$2,"##")&amp;"-"&amp;TEXT(ROW()-10,"##")&amp;"]","")</f>
        <v>[Account Management Module-52]</v>
      </c>
      <c r="B62" s="111" t="s">
        <v>107</v>
      </c>
      <c r="C62" s="111" t="s">
        <v>134</v>
      </c>
      <c r="D62" s="111" t="s">
        <v>1016</v>
      </c>
      <c r="E62" s="111" t="s">
        <v>106</v>
      </c>
      <c r="F62" s="111"/>
      <c r="G62" s="111"/>
      <c r="H62" s="105"/>
      <c r="I62" s="91"/>
      <c r="J62" s="90"/>
    </row>
    <row r="63" spans="1:248" ht="14.25" customHeight="1">
      <c r="A63" s="111" t="str">
        <f t="shared" si="12"/>
        <v>[Account Management Module-53]</v>
      </c>
      <c r="B63" s="111" t="s">
        <v>155</v>
      </c>
      <c r="C63" s="111" t="s">
        <v>156</v>
      </c>
      <c r="D63" s="111" t="s">
        <v>1013</v>
      </c>
      <c r="E63" s="111" t="s">
        <v>106</v>
      </c>
      <c r="F63" s="111"/>
      <c r="G63" s="111"/>
      <c r="H63" s="105"/>
      <c r="I63" s="91"/>
      <c r="J63" s="90"/>
    </row>
    <row r="64" spans="1:248" ht="14.25" customHeight="1">
      <c r="A64" s="111" t="str">
        <f t="shared" si="12"/>
        <v>[Account Management Module-54]</v>
      </c>
      <c r="B64" s="111" t="s">
        <v>1015</v>
      </c>
      <c r="C64" s="111" t="s">
        <v>1014</v>
      </c>
      <c r="D64" s="111" t="s">
        <v>253</v>
      </c>
      <c r="E64" s="111"/>
      <c r="F64" s="111"/>
      <c r="G64" s="111"/>
      <c r="H64" s="105"/>
      <c r="I64" s="91"/>
      <c r="J64" s="90"/>
    </row>
    <row r="65" spans="1:10" ht="14.25" customHeight="1">
      <c r="A65" s="111" t="str">
        <f t="shared" si="12"/>
        <v>[Account Management Module-55]</v>
      </c>
      <c r="B65" s="111" t="s">
        <v>254</v>
      </c>
      <c r="C65" s="111" t="s">
        <v>255</v>
      </c>
      <c r="D65" s="111" t="s">
        <v>1020</v>
      </c>
      <c r="E65" s="111" t="s">
        <v>106</v>
      </c>
      <c r="F65" s="111"/>
      <c r="G65" s="111"/>
      <c r="H65" s="105"/>
      <c r="I65" s="111"/>
      <c r="J65" s="90"/>
    </row>
    <row r="66" spans="1:10" ht="14.25" customHeight="1">
      <c r="A66" s="111" t="str">
        <f t="shared" si="12"/>
        <v>[Account Management Module-56]</v>
      </c>
      <c r="B66" s="111" t="s">
        <v>161</v>
      </c>
      <c r="C66" s="111" t="s">
        <v>162</v>
      </c>
      <c r="D66" s="111" t="s">
        <v>163</v>
      </c>
      <c r="E66" s="111" t="s">
        <v>106</v>
      </c>
      <c r="F66" s="111"/>
      <c r="G66" s="111"/>
      <c r="H66" s="105"/>
      <c r="I66" s="111"/>
      <c r="J66" s="90"/>
    </row>
    <row r="67" spans="1:10" ht="14.25" customHeight="1">
      <c r="A67" s="111" t="str">
        <f t="shared" si="12"/>
        <v>[Account Management Module-57]</v>
      </c>
      <c r="B67" s="111" t="s">
        <v>164</v>
      </c>
      <c r="C67" s="111" t="s">
        <v>166</v>
      </c>
      <c r="D67" s="111" t="s">
        <v>256</v>
      </c>
      <c r="E67" s="111" t="s">
        <v>106</v>
      </c>
      <c r="F67" s="111"/>
      <c r="G67" s="111"/>
      <c r="H67" s="105"/>
      <c r="I67" s="111"/>
      <c r="J67" s="90"/>
    </row>
    <row r="68" spans="1:10" ht="14.25" customHeight="1">
      <c r="A68" s="111" t="str">
        <f t="shared" si="12"/>
        <v>[Account Management Module-58]</v>
      </c>
      <c r="B68" s="111" t="s">
        <v>165</v>
      </c>
      <c r="C68" s="111" t="s">
        <v>167</v>
      </c>
      <c r="D68" s="111" t="s">
        <v>256</v>
      </c>
      <c r="E68" s="111" t="s">
        <v>106</v>
      </c>
      <c r="F68" s="111"/>
      <c r="G68" s="111"/>
      <c r="H68" s="105"/>
      <c r="I68" s="111"/>
      <c r="J68" s="90"/>
    </row>
    <row r="69" spans="1:10" ht="14.25" customHeight="1">
      <c r="A69" s="111" t="str">
        <f t="shared" si="0"/>
        <v>[Account Management Module-59]</v>
      </c>
      <c r="B69" s="111" t="s">
        <v>158</v>
      </c>
      <c r="C69" s="54" t="s">
        <v>157</v>
      </c>
      <c r="D69" s="139" t="s">
        <v>252</v>
      </c>
      <c r="E69" s="111" t="s">
        <v>106</v>
      </c>
      <c r="F69" s="111"/>
      <c r="G69" s="111"/>
      <c r="H69" s="105"/>
      <c r="I69" s="91"/>
      <c r="J69" s="90"/>
    </row>
    <row r="70" spans="1:10" ht="14.25" customHeight="1">
      <c r="A70" s="51"/>
      <c r="B70" s="51" t="s">
        <v>112</v>
      </c>
      <c r="C70" s="52"/>
      <c r="D70" s="52"/>
      <c r="E70" s="52"/>
      <c r="F70" s="52"/>
      <c r="G70" s="52"/>
      <c r="H70" s="52"/>
      <c r="I70" s="199"/>
      <c r="J70" s="90"/>
    </row>
    <row r="71" spans="1:10" ht="14.25" customHeight="1">
      <c r="A71" s="111" t="str">
        <f t="shared" ref="A71:A76" si="13">IF(OR(B71&lt;&gt;"",D71&lt;&gt;""),"["&amp;TEXT($B$2,"##")&amp;"-"&amp;TEXT(ROW()-10,"##")&amp;"]","")</f>
        <v>[Account Management Module-61]</v>
      </c>
      <c r="B71" s="111" t="s">
        <v>113</v>
      </c>
      <c r="C71" s="111" t="s">
        <v>169</v>
      </c>
      <c r="D71" s="111" t="s">
        <v>258</v>
      </c>
      <c r="E71" s="111" t="s">
        <v>114</v>
      </c>
      <c r="F71" s="111"/>
      <c r="G71" s="111"/>
      <c r="H71" s="105"/>
      <c r="I71" s="91"/>
      <c r="J71" s="90"/>
    </row>
    <row r="72" spans="1:10" ht="14.25" customHeight="1">
      <c r="A72" s="111" t="str">
        <f t="shared" si="13"/>
        <v>[Account Management Module-62]</v>
      </c>
      <c r="B72" s="111" t="s">
        <v>115</v>
      </c>
      <c r="C72" s="111" t="s">
        <v>169</v>
      </c>
      <c r="D72" s="111" t="s">
        <v>258</v>
      </c>
      <c r="E72" s="111" t="s">
        <v>114</v>
      </c>
      <c r="F72" s="111"/>
      <c r="G72" s="111"/>
      <c r="H72" s="105"/>
      <c r="I72" s="91"/>
      <c r="J72" s="90"/>
    </row>
    <row r="73" spans="1:10" ht="14.25" customHeight="1">
      <c r="A73" s="111" t="str">
        <f t="shared" si="13"/>
        <v>[Account Management Module-63]</v>
      </c>
      <c r="B73" s="111" t="s">
        <v>168</v>
      </c>
      <c r="C73" s="111" t="s">
        <v>170</v>
      </c>
      <c r="D73" s="111" t="s">
        <v>257</v>
      </c>
      <c r="E73" s="111" t="s">
        <v>116</v>
      </c>
      <c r="F73" s="111"/>
      <c r="G73" s="111"/>
      <c r="H73" s="105"/>
      <c r="I73" s="91"/>
      <c r="J73" s="90"/>
    </row>
    <row r="74" spans="1:10" ht="14.25" customHeight="1">
      <c r="A74" s="111" t="str">
        <f t="shared" si="13"/>
        <v>[Account Management Module-64]</v>
      </c>
      <c r="B74" s="140" t="s">
        <v>259</v>
      </c>
      <c r="C74" s="111" t="s">
        <v>171</v>
      </c>
      <c r="D74" s="139" t="s">
        <v>260</v>
      </c>
      <c r="E74" s="111" t="s">
        <v>116</v>
      </c>
      <c r="F74" s="111"/>
      <c r="G74" s="111"/>
      <c r="H74" s="105"/>
      <c r="I74" s="91"/>
      <c r="J74" s="90"/>
    </row>
    <row r="75" spans="1:10" ht="14.25" customHeight="1">
      <c r="A75" s="111" t="str">
        <f t="shared" si="13"/>
        <v>[Account Management Module-65]</v>
      </c>
      <c r="B75" s="140" t="s">
        <v>262</v>
      </c>
      <c r="C75" s="111" t="s">
        <v>1021</v>
      </c>
      <c r="D75" s="139" t="s">
        <v>261</v>
      </c>
      <c r="E75" s="111" t="s">
        <v>116</v>
      </c>
      <c r="F75" s="111"/>
      <c r="G75" s="111"/>
      <c r="H75" s="105"/>
      <c r="I75" s="91"/>
      <c r="J75" s="90"/>
    </row>
    <row r="76" spans="1:10" ht="14.25" customHeight="1">
      <c r="A76" s="111" t="str">
        <f t="shared" si="13"/>
        <v>[Account Management Module-66]</v>
      </c>
      <c r="B76" s="111" t="s">
        <v>117</v>
      </c>
      <c r="C76" s="111" t="s">
        <v>172</v>
      </c>
      <c r="D76" s="111" t="s">
        <v>1023</v>
      </c>
      <c r="E76" s="111" t="s">
        <v>116</v>
      </c>
      <c r="F76" s="111"/>
      <c r="G76" s="111"/>
      <c r="H76" s="105"/>
      <c r="I76" s="91"/>
      <c r="J76" s="90"/>
    </row>
    <row r="77" spans="1:10" ht="59.25" customHeight="1">
      <c r="H77" s="90"/>
      <c r="J77" s="90"/>
    </row>
    <row r="78" spans="1:10">
      <c r="H78" s="90"/>
      <c r="J78" s="90"/>
    </row>
    <row r="79" spans="1:10">
      <c r="H79" s="90"/>
      <c r="J79" s="90"/>
    </row>
    <row r="80" spans="1:10">
      <c r="H80" s="90"/>
      <c r="J80" s="90"/>
    </row>
    <row r="81" spans="8:10">
      <c r="H81" s="90"/>
      <c r="J81" s="90"/>
    </row>
    <row r="82" spans="8:10">
      <c r="H82" s="90"/>
      <c r="J82" s="90"/>
    </row>
    <row r="83" spans="8:10">
      <c r="H83" s="90"/>
      <c r="J83" s="90"/>
    </row>
    <row r="84" spans="8:10">
      <c r="H84" s="90"/>
      <c r="J84" s="90"/>
    </row>
  </sheetData>
  <mergeCells count="5">
    <mergeCell ref="B2:G2"/>
    <mergeCell ref="B3:G3"/>
    <mergeCell ref="B4:G4"/>
    <mergeCell ref="E5:G5"/>
    <mergeCell ref="E6:G6"/>
  </mergeCells>
  <dataValidations count="1">
    <dataValidation type="list" allowBlank="1" showErrorMessage="1" sqref="F29:G45 F47:G59 F12:G23 F25:G27 F71:G76 F61:G6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2"/>
  <sheetViews>
    <sheetView tabSelected="1" topLeftCell="A11" zoomScale="85" zoomScaleNormal="85" workbookViewId="0">
      <selection activeCell="B22" sqref="B22"/>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18" t="s">
        <v>263</v>
      </c>
      <c r="C2" s="219"/>
      <c r="D2" s="219"/>
      <c r="E2" s="219"/>
      <c r="F2" s="219"/>
      <c r="G2" s="22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21" t="s">
        <v>64</v>
      </c>
      <c r="C3" s="222"/>
      <c r="D3" s="222"/>
      <c r="E3" s="222"/>
      <c r="F3" s="222"/>
      <c r="G3" s="22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21" t="s">
        <v>61</v>
      </c>
      <c r="C4" s="222"/>
      <c r="D4" s="222"/>
      <c r="E4" s="222"/>
      <c r="F4" s="222"/>
      <c r="G4" s="22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24" t="s">
        <v>28</v>
      </c>
      <c r="F5" s="225"/>
      <c r="G5" s="22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COUNTIF(F12:G144,"Pass")</f>
        <v>0</v>
      </c>
      <c r="B6" s="87">
        <f>COUNTIF(F12:G144,"Fail")</f>
        <v>0</v>
      </c>
      <c r="C6" s="87">
        <f>E6-D6-B6-A6</f>
        <v>198</v>
      </c>
      <c r="D6" s="88">
        <f>COUNTIF(F12:G144,"N/A")</f>
        <v>0</v>
      </c>
      <c r="E6" s="227">
        <f>COUNTA(A12:A144)*2</f>
        <v>198</v>
      </c>
      <c r="F6" s="228"/>
      <c r="G6" s="22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1155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[Create Edit Project-2]</v>
      </c>
      <c r="B12" s="98" t="s">
        <v>1156</v>
      </c>
      <c r="C12" s="111" t="s">
        <v>1160</v>
      </c>
      <c r="D12" s="96" t="s">
        <v>1158</v>
      </c>
      <c r="E12" s="101"/>
      <c r="F12" s="96"/>
      <c r="G12" s="96"/>
      <c r="H12" s="102"/>
      <c r="I12" s="103"/>
      <c r="J12" s="90"/>
    </row>
    <row r="13" spans="1:257" ht="14.25" customHeight="1">
      <c r="A13" s="150" t="str">
        <f t="shared" ref="A13:A23" si="0">IF(OR(B13&lt;&gt;"",D13&lt;E12&gt;""),"["&amp;TEXT($B$2,"##")&amp;"-"&amp;TEXT(ROW()-10,"##")&amp;"]","")</f>
        <v>[Create Edit Project-3]</v>
      </c>
      <c r="B13" s="151" t="s">
        <v>1157</v>
      </c>
      <c r="C13" s="154" t="s">
        <v>1159</v>
      </c>
      <c r="D13" s="98" t="s">
        <v>1158</v>
      </c>
      <c r="E13" s="104"/>
      <c r="F13" s="96"/>
      <c r="G13" s="96"/>
      <c r="H13" s="102"/>
      <c r="I13" s="103"/>
      <c r="J13" s="90"/>
    </row>
    <row r="14" spans="1:257" ht="14.25" customHeight="1">
      <c r="A14" s="97" t="str">
        <f t="shared" si="0"/>
        <v>[Create Edit Project-4]</v>
      </c>
      <c r="B14" s="98" t="s">
        <v>1161</v>
      </c>
      <c r="C14" s="155" t="s">
        <v>1162</v>
      </c>
      <c r="D14" s="236" t="s">
        <v>265</v>
      </c>
      <c r="E14" s="104"/>
      <c r="F14" s="96"/>
      <c r="G14" s="96"/>
      <c r="H14" s="102"/>
      <c r="I14" s="106"/>
      <c r="J14" s="90"/>
    </row>
    <row r="15" spans="1:257" ht="14.25" customHeight="1">
      <c r="A15" s="97" t="str">
        <f t="shared" si="0"/>
        <v>[Create Edit Project-5]</v>
      </c>
      <c r="B15" s="111" t="s">
        <v>1163</v>
      </c>
      <c r="C15" s="155" t="s">
        <v>1164</v>
      </c>
      <c r="D15" s="98" t="s">
        <v>1166</v>
      </c>
      <c r="E15" s="104"/>
      <c r="F15" s="96"/>
      <c r="G15" s="96"/>
      <c r="H15" s="102"/>
      <c r="I15" s="106"/>
      <c r="J15" s="90"/>
    </row>
    <row r="16" spans="1:257" ht="14.25" customHeight="1">
      <c r="A16" s="97" t="str">
        <f t="shared" si="0"/>
        <v>[Create Edit Project-6]</v>
      </c>
      <c r="B16" s="111" t="s">
        <v>309</v>
      </c>
      <c r="C16" s="155" t="s">
        <v>1165</v>
      </c>
      <c r="D16" s="98" t="s">
        <v>283</v>
      </c>
      <c r="E16" s="104"/>
      <c r="F16" s="96"/>
      <c r="G16" s="96"/>
      <c r="H16" s="102"/>
      <c r="I16" s="106"/>
      <c r="J16" s="90"/>
    </row>
    <row r="17" spans="1:10" ht="14.25" customHeight="1">
      <c r="A17" s="97" t="str">
        <f t="shared" si="0"/>
        <v>[Create Edit Project-7]</v>
      </c>
      <c r="B17" s="111" t="s">
        <v>1027</v>
      </c>
      <c r="C17" s="155" t="s">
        <v>275</v>
      </c>
      <c r="D17" s="98" t="s">
        <v>448</v>
      </c>
      <c r="E17" s="104"/>
      <c r="F17" s="96"/>
      <c r="G17" s="96"/>
      <c r="H17" s="102"/>
      <c r="I17" s="106"/>
      <c r="J17" s="90"/>
    </row>
    <row r="18" spans="1:10" ht="14.25" customHeight="1">
      <c r="A18" s="97" t="str">
        <f t="shared" si="0"/>
        <v>[Create Edit Project-8]</v>
      </c>
      <c r="B18" s="111" t="s">
        <v>302</v>
      </c>
      <c r="C18" s="155" t="s">
        <v>276</v>
      </c>
      <c r="D18" s="98" t="s">
        <v>274</v>
      </c>
      <c r="E18" s="104"/>
      <c r="F18" s="96"/>
      <c r="G18" s="96"/>
      <c r="H18" s="102"/>
      <c r="I18" s="106"/>
      <c r="J18" s="90"/>
    </row>
    <row r="19" spans="1:10" ht="14.25" customHeight="1">
      <c r="A19" s="97" t="str">
        <f t="shared" si="0"/>
        <v>[Create Edit Project-9]</v>
      </c>
      <c r="B19" s="111" t="s">
        <v>303</v>
      </c>
      <c r="C19" s="155" t="s">
        <v>277</v>
      </c>
      <c r="D19" s="98" t="s">
        <v>1028</v>
      </c>
      <c r="E19" s="104"/>
      <c r="F19" s="96"/>
      <c r="G19" s="96"/>
      <c r="H19" s="102"/>
      <c r="I19" s="106"/>
      <c r="J19" s="90"/>
    </row>
    <row r="20" spans="1:10" ht="14.25" customHeight="1">
      <c r="A20" s="97" t="str">
        <f t="shared" si="0"/>
        <v>[Create Edit Project-10]</v>
      </c>
      <c r="B20" s="111" t="s">
        <v>269</v>
      </c>
      <c r="C20" s="155" t="s">
        <v>278</v>
      </c>
      <c r="D20" s="98" t="s">
        <v>282</v>
      </c>
      <c r="E20" s="104"/>
      <c r="F20" s="96"/>
      <c r="G20" s="96"/>
      <c r="H20" s="102"/>
      <c r="I20" s="106"/>
      <c r="J20" s="90"/>
    </row>
    <row r="21" spans="1:10" ht="14.25" customHeight="1">
      <c r="A21" s="97" t="str">
        <f t="shared" si="0"/>
        <v>[Create Edit Project-11]</v>
      </c>
      <c r="B21" s="111" t="s">
        <v>272</v>
      </c>
      <c r="C21" s="155" t="s">
        <v>279</v>
      </c>
      <c r="D21" s="98" t="s">
        <v>281</v>
      </c>
      <c r="E21" s="104"/>
      <c r="F21" s="96"/>
      <c r="G21" s="96"/>
      <c r="H21" s="102"/>
      <c r="I21" s="106"/>
      <c r="J21" s="90"/>
    </row>
    <row r="22" spans="1:10" ht="14.25" customHeight="1">
      <c r="A22" s="97" t="str">
        <f t="shared" si="0"/>
        <v>[Create Edit Project-12]</v>
      </c>
      <c r="B22" s="111" t="s">
        <v>273</v>
      </c>
      <c r="C22" s="155" t="s">
        <v>280</v>
      </c>
      <c r="D22" s="98" t="s">
        <v>1146</v>
      </c>
      <c r="E22" s="104"/>
      <c r="F22" s="96"/>
      <c r="G22" s="96"/>
      <c r="H22" s="102"/>
      <c r="I22" s="106"/>
      <c r="J22" s="90"/>
    </row>
    <row r="23" spans="1:10" ht="14.25" customHeight="1">
      <c r="A23" s="97" t="str">
        <f t="shared" si="0"/>
        <v>[Create Edit Project-13]</v>
      </c>
      <c r="B23" s="111" t="s">
        <v>284</v>
      </c>
      <c r="C23" s="155" t="s">
        <v>299</v>
      </c>
      <c r="D23" s="156" t="s">
        <v>286</v>
      </c>
      <c r="E23" s="104"/>
      <c r="F23" s="96"/>
      <c r="G23" s="96"/>
      <c r="H23" s="102"/>
      <c r="I23" s="106"/>
      <c r="J23" s="90"/>
    </row>
    <row r="24" spans="1:10" ht="14.25" customHeight="1">
      <c r="A24" s="152"/>
      <c r="B24" s="152" t="s">
        <v>264</v>
      </c>
      <c r="C24" s="153"/>
      <c r="D24" s="157"/>
      <c r="E24" s="157"/>
      <c r="F24" s="157"/>
      <c r="G24" s="157"/>
      <c r="H24" s="157"/>
      <c r="I24" s="157"/>
      <c r="J24" s="90"/>
    </row>
    <row r="25" spans="1:10" ht="14.25" customHeight="1">
      <c r="A25" s="54" t="str">
        <f>IF(OR(B25&lt;&gt;"",D25&lt;F24&gt;""),"["&amp;TEXT($B$2,"##")&amp;"-"&amp;TEXT(ROW()-10,"##")&amp;"]","")</f>
        <v>[Create Edit Project-15]</v>
      </c>
      <c r="B25" s="98" t="s">
        <v>287</v>
      </c>
      <c r="C25" s="155" t="s">
        <v>299</v>
      </c>
      <c r="D25" s="98" t="s">
        <v>1029</v>
      </c>
      <c r="E25" s="104"/>
      <c r="F25" s="96"/>
      <c r="G25" s="96"/>
      <c r="H25" s="188"/>
      <c r="I25" s="158"/>
      <c r="J25" s="90"/>
    </row>
    <row r="26" spans="1:10" ht="14.25" customHeight="1">
      <c r="A26" s="150" t="str">
        <f t="shared" ref="A26" si="1">IF(OR(B26&lt;&gt;"",D26&lt;E25&gt;""),"["&amp;TEXT($B$2,"##")&amp;"-"&amp;TEXT(ROW()-10,"##")&amp;"]","")</f>
        <v>[Create Edit Project-16]</v>
      </c>
      <c r="B26" s="98" t="s">
        <v>288</v>
      </c>
      <c r="C26" s="155" t="s">
        <v>285</v>
      </c>
      <c r="D26" s="98" t="s">
        <v>1029</v>
      </c>
      <c r="E26" s="158"/>
      <c r="F26" s="96"/>
      <c r="G26" s="96"/>
      <c r="H26" s="188"/>
      <c r="I26" s="158"/>
      <c r="J26" s="90"/>
    </row>
    <row r="27" spans="1:10" ht="14.25" customHeight="1">
      <c r="A27" s="54" t="str">
        <f>IF(OR(B27&lt;&gt;"",D27&lt;F24&gt;""),"["&amp;TEXT($B$2,"##")&amp;"-"&amp;TEXT(ROW()-10,"##")&amp;"]","")</f>
        <v>[Create Edit Project-17]</v>
      </c>
      <c r="B27" s="98" t="s">
        <v>294</v>
      </c>
      <c r="C27" s="155" t="s">
        <v>296</v>
      </c>
      <c r="D27" s="98" t="s">
        <v>1030</v>
      </c>
      <c r="E27" s="158"/>
      <c r="F27" s="96"/>
      <c r="G27" s="96"/>
      <c r="H27" s="188"/>
      <c r="I27" s="158"/>
      <c r="J27" s="90"/>
    </row>
    <row r="28" spans="1:10" ht="14.25" customHeight="1">
      <c r="A28" s="54" t="str">
        <f>IF(OR(B28&lt;&gt;"",D28&lt;E25&gt;""),"["&amp;TEXT($B$2,"##")&amp;"-"&amp;TEXT(ROW()-10,"##")&amp;"]","")</f>
        <v>[Create Edit Project-18]</v>
      </c>
      <c r="B28" s="98" t="s">
        <v>295</v>
      </c>
      <c r="C28" s="155" t="s">
        <v>297</v>
      </c>
      <c r="D28" s="98" t="s">
        <v>1030</v>
      </c>
      <c r="E28" s="158"/>
      <c r="F28" s="96"/>
      <c r="G28" s="96"/>
      <c r="H28" s="188"/>
      <c r="I28" s="158"/>
      <c r="J28" s="90"/>
    </row>
    <row r="29" spans="1:10" ht="14.25" customHeight="1">
      <c r="A29" s="54" t="str">
        <f>IF(OR(B29&lt;&gt;"",D29&lt;E26&gt;""),"["&amp;TEXT($B$2,"##")&amp;"-"&amp;TEXT(ROW()-10,"##")&amp;"]","")</f>
        <v>[Create Edit Project-19]</v>
      </c>
      <c r="B29" s="98" t="s">
        <v>289</v>
      </c>
      <c r="C29" s="155" t="s">
        <v>292</v>
      </c>
      <c r="D29" s="98" t="s">
        <v>293</v>
      </c>
      <c r="E29" s="158"/>
      <c r="F29" s="96"/>
      <c r="G29" s="96"/>
      <c r="H29" s="188"/>
      <c r="I29" s="158"/>
      <c r="J29" s="90"/>
    </row>
    <row r="30" spans="1:10" ht="14.25" customHeight="1">
      <c r="A30" s="150" t="str">
        <f t="shared" ref="A30:A52" si="2">IF(OR(B30&lt;&gt;"",D30&lt;E29&gt;""),"["&amp;TEXT($B$2,"##")&amp;"-"&amp;TEXT(ROW()-10,"##")&amp;"]","")</f>
        <v>[Create Edit Project-20]</v>
      </c>
      <c r="B30" s="98" t="s">
        <v>291</v>
      </c>
      <c r="C30" s="155" t="s">
        <v>290</v>
      </c>
      <c r="D30" s="98" t="s">
        <v>293</v>
      </c>
      <c r="E30" s="158"/>
      <c r="F30" s="96"/>
      <c r="G30" s="98"/>
      <c r="H30" s="188"/>
      <c r="I30" s="158"/>
      <c r="J30" s="90"/>
    </row>
    <row r="31" spans="1:10" ht="14.25" customHeight="1">
      <c r="A31" s="150" t="str">
        <f t="shared" si="2"/>
        <v>[Create Edit Project-21]</v>
      </c>
      <c r="B31" s="98" t="s">
        <v>298</v>
      </c>
      <c r="C31" s="155" t="s">
        <v>300</v>
      </c>
      <c r="D31" s="98" t="s">
        <v>301</v>
      </c>
      <c r="E31" s="158"/>
      <c r="F31" s="96"/>
      <c r="G31" s="96"/>
      <c r="H31" s="188"/>
      <c r="I31" s="158"/>
      <c r="J31" s="90"/>
    </row>
    <row r="32" spans="1:10" ht="14.25" customHeight="1">
      <c r="A32" s="150" t="str">
        <f t="shared" si="2"/>
        <v>[Create Edit Project-22]</v>
      </c>
      <c r="B32" s="98" t="s">
        <v>298</v>
      </c>
      <c r="C32" s="155" t="s">
        <v>300</v>
      </c>
      <c r="D32" s="98" t="s">
        <v>301</v>
      </c>
      <c r="E32" s="158"/>
      <c r="F32" s="96"/>
      <c r="G32" s="96"/>
      <c r="H32" s="188"/>
      <c r="I32" s="158"/>
      <c r="J32" s="90"/>
    </row>
    <row r="33" spans="1:10" ht="14.25" customHeight="1">
      <c r="A33" s="97" t="str">
        <f t="shared" si="2"/>
        <v>[Create Edit Project-23]</v>
      </c>
      <c r="B33" s="111" t="s">
        <v>304</v>
      </c>
      <c r="C33" s="155" t="s">
        <v>305</v>
      </c>
      <c r="D33" s="98" t="s">
        <v>316</v>
      </c>
      <c r="E33" s="158"/>
      <c r="F33" s="96"/>
      <c r="G33" s="96"/>
      <c r="H33" s="188"/>
      <c r="I33" s="158"/>
      <c r="J33" s="90"/>
    </row>
    <row r="34" spans="1:10" ht="14.25" customHeight="1">
      <c r="A34" s="97" t="str">
        <f t="shared" si="2"/>
        <v>[Create Edit Project-24]</v>
      </c>
      <c r="B34" s="111" t="s">
        <v>308</v>
      </c>
      <c r="C34" s="155" t="s">
        <v>305</v>
      </c>
      <c r="D34" s="98" t="s">
        <v>316</v>
      </c>
      <c r="E34" s="158"/>
      <c r="F34" s="96"/>
      <c r="G34" s="96"/>
      <c r="H34" s="188"/>
      <c r="I34" s="158"/>
      <c r="J34" s="90"/>
    </row>
    <row r="35" spans="1:10" ht="14.25" customHeight="1">
      <c r="A35" s="150" t="str">
        <f t="shared" si="2"/>
        <v>[Create Edit Project-25]</v>
      </c>
      <c r="B35" s="111" t="s">
        <v>310</v>
      </c>
      <c r="C35" s="155" t="s">
        <v>311</v>
      </c>
      <c r="D35" s="98" t="s">
        <v>315</v>
      </c>
      <c r="E35" s="158"/>
      <c r="F35" s="96"/>
      <c r="G35" s="96"/>
      <c r="H35" s="188"/>
      <c r="I35" s="158"/>
      <c r="J35" s="90"/>
    </row>
    <row r="36" spans="1:10" ht="14.25" customHeight="1">
      <c r="A36" s="150" t="str">
        <f t="shared" si="2"/>
        <v>[Create Edit Project-26]</v>
      </c>
      <c r="B36" s="96" t="s">
        <v>313</v>
      </c>
      <c r="C36" s="149" t="s">
        <v>314</v>
      </c>
      <c r="D36" s="98" t="s">
        <v>317</v>
      </c>
      <c r="E36" s="158"/>
      <c r="F36" s="96"/>
      <c r="G36" s="96"/>
      <c r="H36" s="188"/>
      <c r="I36" s="158"/>
      <c r="J36" s="90"/>
    </row>
    <row r="37" spans="1:10" ht="14.25" customHeight="1">
      <c r="A37" s="150" t="str">
        <f t="shared" si="2"/>
        <v>[Create Edit Project-27]</v>
      </c>
      <c r="B37" s="96" t="s">
        <v>313</v>
      </c>
      <c r="C37" s="149" t="s">
        <v>1031</v>
      </c>
      <c r="D37" s="98" t="s">
        <v>1032</v>
      </c>
      <c r="E37" s="158"/>
      <c r="F37" s="96"/>
      <c r="G37" s="98"/>
      <c r="H37" s="188"/>
      <c r="I37" s="98"/>
      <c r="J37" s="90"/>
    </row>
    <row r="38" spans="1:10" ht="14.25" customHeight="1">
      <c r="A38" s="150" t="str">
        <f t="shared" si="2"/>
        <v>[Create Edit Project-28]</v>
      </c>
      <c r="B38" s="98" t="s">
        <v>319</v>
      </c>
      <c r="C38" s="149" t="s">
        <v>312</v>
      </c>
      <c r="D38" s="98" t="s">
        <v>328</v>
      </c>
      <c r="E38" s="158"/>
      <c r="F38" s="96"/>
      <c r="G38" s="98"/>
      <c r="H38" s="188"/>
      <c r="I38" s="158"/>
      <c r="J38" s="90"/>
    </row>
    <row r="39" spans="1:10" ht="14.25" customHeight="1">
      <c r="A39" s="150" t="str">
        <f t="shared" si="2"/>
        <v>[Create Edit Project-29]</v>
      </c>
      <c r="B39" s="98" t="s">
        <v>320</v>
      </c>
      <c r="C39" s="149" t="s">
        <v>378</v>
      </c>
      <c r="D39" s="98" t="s">
        <v>1033</v>
      </c>
      <c r="E39" s="158"/>
      <c r="F39" s="96"/>
      <c r="G39" s="98"/>
      <c r="H39" s="188"/>
      <c r="I39" s="158"/>
      <c r="J39" s="90"/>
    </row>
    <row r="40" spans="1:10" ht="14.25" customHeight="1">
      <c r="A40" s="150" t="str">
        <f t="shared" si="2"/>
        <v>[Create Edit Project-30]</v>
      </c>
      <c r="B40" s="98" t="s">
        <v>321</v>
      </c>
      <c r="C40" s="149" t="s">
        <v>324</v>
      </c>
      <c r="D40" s="98" t="s">
        <v>329</v>
      </c>
      <c r="E40" s="158"/>
      <c r="F40" s="96"/>
      <c r="G40" s="98"/>
      <c r="H40" s="188"/>
      <c r="I40" s="158"/>
      <c r="J40" s="90"/>
    </row>
    <row r="41" spans="1:10" ht="14.25" customHeight="1">
      <c r="A41" s="150" t="str">
        <f t="shared" si="2"/>
        <v>[Create Edit Project-31]</v>
      </c>
      <c r="B41" s="98" t="s">
        <v>1034</v>
      </c>
      <c r="C41" s="149" t="s">
        <v>1035</v>
      </c>
      <c r="D41" s="98" t="s">
        <v>1036</v>
      </c>
      <c r="E41" s="158"/>
      <c r="F41" s="96"/>
      <c r="G41" s="98"/>
      <c r="H41" s="188"/>
      <c r="I41" s="158"/>
      <c r="J41" s="90"/>
    </row>
    <row r="42" spans="1:10" ht="14.25" customHeight="1">
      <c r="A42" s="150" t="str">
        <f t="shared" si="2"/>
        <v>[Create Edit Project-32]</v>
      </c>
      <c r="B42" s="98" t="s">
        <v>322</v>
      </c>
      <c r="C42" s="149" t="s">
        <v>327</v>
      </c>
      <c r="D42" s="98" t="s">
        <v>1037</v>
      </c>
      <c r="E42" s="158"/>
      <c r="F42" s="96"/>
      <c r="G42" s="98"/>
      <c r="H42" s="188"/>
      <c r="I42" s="158"/>
      <c r="J42" s="90"/>
    </row>
    <row r="43" spans="1:10" ht="14.25" customHeight="1">
      <c r="A43" s="150" t="str">
        <f t="shared" si="2"/>
        <v>[Create Edit Project-33]</v>
      </c>
      <c r="B43" s="111" t="s">
        <v>318</v>
      </c>
      <c r="C43" s="149" t="s">
        <v>330</v>
      </c>
      <c r="D43" s="98" t="s">
        <v>1038</v>
      </c>
      <c r="E43" s="158"/>
      <c r="F43" s="96"/>
      <c r="G43" s="98"/>
      <c r="H43" s="188"/>
      <c r="I43" s="158"/>
      <c r="J43" s="90"/>
    </row>
    <row r="44" spans="1:10" ht="14.25" customHeight="1">
      <c r="A44" s="150" t="str">
        <f t="shared" si="2"/>
        <v>[Create Edit Project-34]</v>
      </c>
      <c r="B44" s="111" t="s">
        <v>331</v>
      </c>
      <c r="C44" s="149" t="s">
        <v>332</v>
      </c>
      <c r="D44" s="98" t="s">
        <v>333</v>
      </c>
      <c r="E44" s="158"/>
      <c r="F44" s="96"/>
      <c r="G44" s="98"/>
      <c r="H44" s="188"/>
      <c r="I44" s="158"/>
      <c r="J44" s="90"/>
    </row>
    <row r="45" spans="1:10" ht="14.25" customHeight="1">
      <c r="A45" s="150" t="str">
        <f t="shared" si="2"/>
        <v>[Create Edit Project-35]</v>
      </c>
      <c r="B45" s="111" t="s">
        <v>1039</v>
      </c>
      <c r="C45" s="149" t="s">
        <v>1040</v>
      </c>
      <c r="D45" s="98" t="s">
        <v>1041</v>
      </c>
      <c r="E45" s="158"/>
      <c r="F45" s="96"/>
      <c r="G45" s="98"/>
      <c r="H45" s="188"/>
      <c r="I45" s="158"/>
      <c r="J45" s="90"/>
    </row>
    <row r="46" spans="1:10" ht="14.25" customHeight="1">
      <c r="A46" s="150" t="str">
        <f t="shared" si="2"/>
        <v>[Create Edit Project-36]</v>
      </c>
      <c r="B46" s="111" t="s">
        <v>334</v>
      </c>
      <c r="C46" s="155" t="s">
        <v>335</v>
      </c>
      <c r="D46" s="98" t="s">
        <v>336</v>
      </c>
      <c r="E46" s="158"/>
      <c r="F46" s="96"/>
      <c r="G46" s="98"/>
      <c r="H46" s="188"/>
      <c r="I46" s="158"/>
      <c r="J46" s="90"/>
    </row>
    <row r="47" spans="1:10" ht="14.25" customHeight="1">
      <c r="A47" s="97" t="str">
        <f t="shared" si="2"/>
        <v>[Create Edit Project-37]</v>
      </c>
      <c r="B47" s="96" t="s">
        <v>337</v>
      </c>
      <c r="C47" s="154" t="s">
        <v>338</v>
      </c>
      <c r="D47" s="151" t="s">
        <v>449</v>
      </c>
      <c r="E47" s="158"/>
      <c r="F47" s="96"/>
      <c r="G47" s="98"/>
      <c r="H47" s="188"/>
      <c r="I47" s="158"/>
      <c r="J47" s="90"/>
    </row>
    <row r="48" spans="1:10" ht="14.25" customHeight="1">
      <c r="A48" s="150" t="str">
        <f t="shared" si="2"/>
        <v>[Create Edit Project-38]</v>
      </c>
      <c r="B48" s="111" t="s">
        <v>339</v>
      </c>
      <c r="C48" s="149" t="s">
        <v>343</v>
      </c>
      <c r="D48" s="98" t="s">
        <v>350</v>
      </c>
      <c r="E48" s="158"/>
      <c r="F48" s="96"/>
      <c r="G48" s="98"/>
      <c r="H48" s="188"/>
      <c r="I48" s="158"/>
      <c r="J48" s="90"/>
    </row>
    <row r="49" spans="1:10" ht="14.25" customHeight="1">
      <c r="A49" s="150" t="str">
        <f t="shared" si="2"/>
        <v>[Create Edit Project-39]</v>
      </c>
      <c r="B49" s="111" t="s">
        <v>344</v>
      </c>
      <c r="C49" s="149" t="s">
        <v>342</v>
      </c>
      <c r="D49" s="98" t="s">
        <v>450</v>
      </c>
      <c r="E49" s="158"/>
      <c r="F49" s="96"/>
      <c r="G49" s="98"/>
      <c r="H49" s="188"/>
      <c r="I49" s="158"/>
      <c r="J49" s="90"/>
    </row>
    <row r="50" spans="1:10" ht="14.25" customHeight="1">
      <c r="A50" s="150" t="str">
        <f t="shared" si="2"/>
        <v>[Create Edit Project-40]</v>
      </c>
      <c r="B50" s="111" t="s">
        <v>340</v>
      </c>
      <c r="C50" s="155" t="s">
        <v>351</v>
      </c>
      <c r="D50" s="98" t="s">
        <v>352</v>
      </c>
      <c r="E50" s="158"/>
      <c r="F50" s="96"/>
      <c r="G50" s="98"/>
      <c r="H50" s="188"/>
      <c r="I50" s="158"/>
      <c r="J50" s="90"/>
    </row>
    <row r="51" spans="1:10" ht="14.25" customHeight="1">
      <c r="A51" s="97" t="str">
        <f t="shared" si="2"/>
        <v>[Create Edit Project-41]</v>
      </c>
      <c r="B51" s="96" t="s">
        <v>341</v>
      </c>
      <c r="C51" s="154" t="s">
        <v>353</v>
      </c>
      <c r="D51" s="151" t="s">
        <v>451</v>
      </c>
      <c r="E51" s="158"/>
      <c r="F51" s="96"/>
      <c r="G51" s="98"/>
      <c r="H51" s="188"/>
      <c r="I51" s="158"/>
      <c r="J51" s="90"/>
    </row>
    <row r="52" spans="1:10" ht="14.25" customHeight="1">
      <c r="A52" s="97" t="str">
        <f t="shared" si="2"/>
        <v>[Create Edit Project-42]</v>
      </c>
      <c r="B52" s="98" t="s">
        <v>355</v>
      </c>
      <c r="C52" s="154" t="s">
        <v>356</v>
      </c>
      <c r="D52" s="151" t="s">
        <v>368</v>
      </c>
      <c r="E52" s="158"/>
      <c r="F52" s="96"/>
      <c r="G52" s="98"/>
      <c r="H52" s="188"/>
      <c r="I52" s="158"/>
      <c r="J52" s="90"/>
    </row>
    <row r="53" spans="1:10" ht="14.25" customHeight="1">
      <c r="A53" s="97" t="str">
        <f>IF(OR(B53&lt;&gt;"",D53&lt;E51&gt;""),"["&amp;TEXT($B$2,"##")&amp;"-"&amp;TEXT(ROW()-10,"##")&amp;"]","")</f>
        <v>[Create Edit Project-43]</v>
      </c>
      <c r="B53" s="98" t="s">
        <v>361</v>
      </c>
      <c r="C53" s="154" t="s">
        <v>357</v>
      </c>
      <c r="D53" s="151" t="s">
        <v>358</v>
      </c>
      <c r="E53" s="158"/>
      <c r="F53" s="96"/>
      <c r="G53" s="98"/>
      <c r="H53" s="188"/>
      <c r="I53" s="158"/>
      <c r="J53" s="90"/>
    </row>
    <row r="54" spans="1:10" ht="14.25" customHeight="1">
      <c r="A54" s="97" t="str">
        <f>IF(OR(B54&lt;&gt;"",D54&lt;E52&gt;""),"["&amp;TEXT($B$2,"##")&amp;"-"&amp;TEXT(ROW()-10,"##")&amp;"]","")</f>
        <v>[Create Edit Project-44]</v>
      </c>
      <c r="B54" s="98" t="s">
        <v>369</v>
      </c>
      <c r="C54" s="154" t="s">
        <v>370</v>
      </c>
      <c r="D54" s="151" t="s">
        <v>371</v>
      </c>
      <c r="E54" s="158"/>
      <c r="F54" s="96"/>
      <c r="G54" s="98"/>
      <c r="H54" s="188"/>
      <c r="I54" s="158"/>
      <c r="J54" s="90"/>
    </row>
    <row r="55" spans="1:10" ht="14.25" customHeight="1">
      <c r="A55" s="97" t="str">
        <f t="shared" ref="A55:A61" si="3">IF(OR(B55&lt;&gt;"",D55&lt;E54&gt;""),"["&amp;TEXT($B$2,"##")&amp;"-"&amp;TEXT(ROW()-10,"##")&amp;"]","")</f>
        <v>[Create Edit Project-45]</v>
      </c>
      <c r="B55" s="98" t="s">
        <v>360</v>
      </c>
      <c r="C55" s="154" t="s">
        <v>359</v>
      </c>
      <c r="D55" s="151" t="s">
        <v>367</v>
      </c>
      <c r="E55" s="158"/>
      <c r="F55" s="96"/>
      <c r="G55" s="98"/>
      <c r="H55" s="188"/>
      <c r="I55" s="158"/>
      <c r="J55" s="90"/>
    </row>
    <row r="56" spans="1:10" ht="14.25" customHeight="1">
      <c r="A56" s="97" t="str">
        <f t="shared" si="3"/>
        <v>[Create Edit Project-46]</v>
      </c>
      <c r="B56" s="111" t="s">
        <v>362</v>
      </c>
      <c r="C56" s="155" t="s">
        <v>365</v>
      </c>
      <c r="D56" s="98" t="s">
        <v>383</v>
      </c>
      <c r="E56" s="158"/>
      <c r="F56" s="96"/>
      <c r="G56" s="98"/>
      <c r="H56" s="188"/>
      <c r="I56" s="158"/>
      <c r="J56" s="90"/>
    </row>
    <row r="57" spans="1:10" ht="14.25" customHeight="1">
      <c r="A57" s="97" t="str">
        <f t="shared" si="3"/>
        <v>[Create Edit Project-47]</v>
      </c>
      <c r="B57" s="111" t="s">
        <v>363</v>
      </c>
      <c r="C57" s="155" t="s">
        <v>366</v>
      </c>
      <c r="D57" s="98" t="s">
        <v>384</v>
      </c>
      <c r="E57" s="158"/>
      <c r="F57" s="96"/>
      <c r="G57" s="98"/>
      <c r="H57" s="188"/>
      <c r="I57" s="158"/>
      <c r="J57" s="90"/>
    </row>
    <row r="58" spans="1:10" ht="14.25" customHeight="1">
      <c r="A58" s="161" t="str">
        <f t="shared" si="3"/>
        <v>[Create Edit Project-48]</v>
      </c>
      <c r="B58" s="96" t="s">
        <v>364</v>
      </c>
      <c r="C58" s="154" t="s">
        <v>1042</v>
      </c>
      <c r="D58" s="151" t="s">
        <v>1043</v>
      </c>
      <c r="E58" s="162"/>
      <c r="F58" s="96"/>
      <c r="G58" s="98"/>
      <c r="H58" s="188"/>
      <c r="I58" s="162"/>
      <c r="J58" s="90"/>
    </row>
    <row r="59" spans="1:10" ht="14.25" customHeight="1">
      <c r="A59" s="97" t="str">
        <f t="shared" si="3"/>
        <v>[Create Edit Project-49]</v>
      </c>
      <c r="B59" s="98" t="s">
        <v>373</v>
      </c>
      <c r="C59" s="98" t="s">
        <v>372</v>
      </c>
      <c r="D59" s="98" t="s">
        <v>385</v>
      </c>
      <c r="E59" s="158"/>
      <c r="F59" s="96"/>
      <c r="G59" s="98"/>
      <c r="H59" s="188"/>
      <c r="I59" s="158"/>
      <c r="J59" s="90"/>
    </row>
    <row r="60" spans="1:10" ht="14.25" customHeight="1">
      <c r="A60" s="97" t="str">
        <f t="shared" si="3"/>
        <v>[Create Edit Project-50]</v>
      </c>
      <c r="B60" s="98" t="s">
        <v>374</v>
      </c>
      <c r="C60" s="98" t="s">
        <v>372</v>
      </c>
      <c r="D60" s="98" t="s">
        <v>375</v>
      </c>
      <c r="E60" s="158"/>
      <c r="F60" s="96"/>
      <c r="G60" s="98"/>
      <c r="H60" s="188"/>
      <c r="I60" s="158"/>
      <c r="J60" s="90"/>
    </row>
    <row r="61" spans="1:10" ht="14.25" customHeight="1">
      <c r="A61" s="97" t="str">
        <f t="shared" si="3"/>
        <v>[Create Edit Project-51]</v>
      </c>
      <c r="B61" s="98" t="s">
        <v>377</v>
      </c>
      <c r="C61" s="98" t="s">
        <v>378</v>
      </c>
      <c r="D61" s="98" t="s">
        <v>1044</v>
      </c>
      <c r="E61" s="158"/>
      <c r="F61" s="96"/>
      <c r="G61" s="98"/>
      <c r="H61" s="188"/>
      <c r="I61" s="158"/>
      <c r="J61" s="90"/>
    </row>
    <row r="62" spans="1:10" ht="14.25" customHeight="1">
      <c r="A62" s="97" t="str">
        <f>IF(OR(B62&lt;&gt;"",D62&lt;E60&gt;""),"["&amp;TEXT($B$2,"##")&amp;"-"&amp;TEXT(ROW()-10,"##")&amp;"]","")</f>
        <v>[Create Edit Project-52]</v>
      </c>
      <c r="B62" s="98" t="s">
        <v>1045</v>
      </c>
      <c r="C62" s="98" t="s">
        <v>1046</v>
      </c>
      <c r="D62" s="98" t="s">
        <v>1047</v>
      </c>
      <c r="E62" s="158"/>
      <c r="F62" s="96"/>
      <c r="G62" s="98"/>
      <c r="H62" s="188"/>
      <c r="I62" s="158"/>
      <c r="J62" s="90"/>
    </row>
    <row r="63" spans="1:10" ht="14.25" customHeight="1">
      <c r="A63" s="97" t="str">
        <f>IF(OR(B63&lt;&gt;"",D63&lt;E61&gt;""),"["&amp;TEXT($B$2,"##")&amp;"-"&amp;TEXT(ROW()-10,"##")&amp;"]","")</f>
        <v>[Create Edit Project-53]</v>
      </c>
      <c r="B63" s="98" t="s">
        <v>1048</v>
      </c>
      <c r="C63" s="98" t="s">
        <v>1049</v>
      </c>
      <c r="D63" s="98" t="s">
        <v>1050</v>
      </c>
      <c r="E63" s="158"/>
      <c r="F63" s="96"/>
      <c r="G63" s="98"/>
      <c r="H63" s="188"/>
      <c r="I63" s="158"/>
      <c r="J63" s="90"/>
    </row>
    <row r="64" spans="1:10" ht="14.25" customHeight="1">
      <c r="A64" s="97" t="str">
        <f>IF(OR(B64&lt;&gt;"",D64&lt;E61&gt;""),"["&amp;TEXT($B$2,"##")&amp;"-"&amp;TEXT(ROW()-10,"##")&amp;"]","")</f>
        <v>[Create Edit Project-54]</v>
      </c>
      <c r="B64" s="111" t="s">
        <v>379</v>
      </c>
      <c r="C64" s="155" t="s">
        <v>380</v>
      </c>
      <c r="D64" s="98" t="s">
        <v>386</v>
      </c>
      <c r="E64" s="158"/>
      <c r="F64" s="96"/>
      <c r="G64" s="98"/>
      <c r="H64" s="188"/>
      <c r="I64" s="158"/>
      <c r="J64" s="90"/>
    </row>
    <row r="65" spans="1:10" ht="14.25" customHeight="1">
      <c r="A65" s="97" t="str">
        <f>IF(OR(B65&lt;&gt;"",D65&lt;E64&gt;""),"["&amp;TEXT($B$2,"##")&amp;"-"&amp;TEXT(ROW()-10,"##")&amp;"]","")</f>
        <v>[Create Edit Project-55]</v>
      </c>
      <c r="B65" s="111" t="s">
        <v>381</v>
      </c>
      <c r="C65" s="98" t="s">
        <v>382</v>
      </c>
      <c r="D65" s="98" t="s">
        <v>387</v>
      </c>
      <c r="E65" s="158"/>
      <c r="F65" s="96"/>
      <c r="G65" s="98"/>
      <c r="H65" s="188"/>
      <c r="I65" s="158"/>
      <c r="J65" s="90"/>
    </row>
    <row r="66" spans="1:10" ht="14.25" customHeight="1">
      <c r="A66" s="97" t="str">
        <f>IF(OR(B66&lt;&gt;"",D66&lt;E65&gt;""),"["&amp;TEXT($B$2,"##")&amp;"-"&amp;TEXT(ROW()-10,"##")&amp;"]","")</f>
        <v>[Create Edit Project-56]</v>
      </c>
      <c r="B66" s="111" t="s">
        <v>388</v>
      </c>
      <c r="C66" s="98" t="s">
        <v>389</v>
      </c>
      <c r="D66" s="98" t="s">
        <v>390</v>
      </c>
      <c r="E66" s="158"/>
      <c r="F66" s="96"/>
      <c r="G66" s="98"/>
      <c r="H66" s="188"/>
      <c r="I66" s="158"/>
      <c r="J66" s="90"/>
    </row>
    <row r="67" spans="1:10" ht="14.25" customHeight="1">
      <c r="A67" s="97" t="str">
        <f>IF(OR(B67&lt;&gt;"",D67&lt;E65&gt;""),"["&amp;TEXT($B$2,"##")&amp;"-"&amp;TEXT(ROW()-10,"##")&amp;"]","")</f>
        <v>[Create Edit Project-57]</v>
      </c>
      <c r="B67" s="98" t="s">
        <v>1051</v>
      </c>
      <c r="C67" s="98" t="s">
        <v>1052</v>
      </c>
      <c r="D67" s="98" t="s">
        <v>1053</v>
      </c>
      <c r="E67" s="158"/>
      <c r="F67" s="96"/>
      <c r="G67" s="98"/>
      <c r="H67" s="188"/>
      <c r="I67" s="158"/>
      <c r="J67" s="90"/>
    </row>
    <row r="68" spans="1:10" ht="14.25" customHeight="1">
      <c r="A68" s="97" t="str">
        <f>IF(OR(B68&lt;&gt;"",D68&lt;E66&gt;""),"["&amp;TEXT($B$2,"##")&amp;"-"&amp;TEXT(ROW()-10,"##")&amp;"]","")</f>
        <v>[Create Edit Project-58]</v>
      </c>
      <c r="B68" s="98" t="s">
        <v>1054</v>
      </c>
      <c r="C68" s="98" t="s">
        <v>1055</v>
      </c>
      <c r="D68" s="98" t="s">
        <v>1056</v>
      </c>
      <c r="E68" s="158"/>
      <c r="F68" s="96"/>
      <c r="G68" s="98"/>
      <c r="H68" s="188"/>
      <c r="I68" s="158"/>
      <c r="J68" s="90"/>
    </row>
    <row r="69" spans="1:10" ht="14.25" customHeight="1">
      <c r="A69" s="97" t="str">
        <f>IF(OR(B69&lt;&gt;"",D69&lt;E67&gt;""),"["&amp;TEXT($B$2,"##")&amp;"-"&amp;TEXT(ROW()-10,"##")&amp;"]","")</f>
        <v>[Create Edit Project-59]</v>
      </c>
      <c r="B69" s="98" t="s">
        <v>1057</v>
      </c>
      <c r="C69" s="98" t="s">
        <v>1058</v>
      </c>
      <c r="D69" s="98" t="s">
        <v>1059</v>
      </c>
      <c r="E69" s="158"/>
      <c r="F69" s="198"/>
      <c r="G69" s="98"/>
      <c r="H69" s="188"/>
      <c r="I69" s="158"/>
      <c r="J69" s="90"/>
    </row>
    <row r="70" spans="1:10" ht="14.25" customHeight="1">
      <c r="A70" s="97" t="str">
        <f>IF(OR(B70&lt;&gt;"",D70&lt;E68&gt;""),"["&amp;TEXT($B$2,"##")&amp;"-"&amp;TEXT(ROW()-10,"##")&amp;"]","")</f>
        <v>[Create Edit Project-60]</v>
      </c>
      <c r="B70" s="98" t="s">
        <v>1060</v>
      </c>
      <c r="C70" s="98" t="s">
        <v>1061</v>
      </c>
      <c r="D70" s="98" t="s">
        <v>1062</v>
      </c>
      <c r="E70" s="158"/>
      <c r="F70" s="197"/>
      <c r="G70" s="98"/>
      <c r="H70" s="188"/>
      <c r="I70" s="158"/>
      <c r="J70" s="90"/>
    </row>
    <row r="71" spans="1:10" ht="14.25" customHeight="1">
      <c r="A71" s="97" t="str">
        <f>IF(OR(B71&lt;&gt;"",D71&lt;E66&gt;""),"["&amp;TEXT($B$2,"##")&amp;"-"&amp;TEXT(ROW()-10,"##")&amp;"]","")</f>
        <v>[Create Edit Project-61]</v>
      </c>
      <c r="B71" s="111" t="s">
        <v>391</v>
      </c>
      <c r="C71" s="98" t="s">
        <v>392</v>
      </c>
      <c r="D71" s="98" t="s">
        <v>393</v>
      </c>
      <c r="E71" s="158"/>
      <c r="F71" s="96"/>
      <c r="G71" s="98"/>
      <c r="H71" s="188"/>
      <c r="I71" s="158"/>
      <c r="J71" s="90"/>
    </row>
    <row r="72" spans="1:10" ht="14.25" customHeight="1">
      <c r="A72" s="97" t="str">
        <f t="shared" ref="A72:A83" si="4">IF(OR(B72&lt;&gt;"",D72&lt;E71&gt;""),"["&amp;TEXT($B$2,"##")&amp;"-"&amp;TEXT(ROW()-10,"##")&amp;"]","")</f>
        <v>[Create Edit Project-62]</v>
      </c>
      <c r="B72" s="111" t="s">
        <v>394</v>
      </c>
      <c r="C72" s="98" t="s">
        <v>395</v>
      </c>
      <c r="D72" s="98" t="s">
        <v>396</v>
      </c>
      <c r="E72" s="158"/>
      <c r="F72" s="96"/>
      <c r="G72" s="98"/>
      <c r="H72" s="188"/>
      <c r="I72" s="158"/>
      <c r="J72" s="90"/>
    </row>
    <row r="73" spans="1:10" ht="14.25" customHeight="1">
      <c r="A73" s="97" t="str">
        <f t="shared" si="4"/>
        <v>[Create Edit Project-63]</v>
      </c>
      <c r="B73" s="111" t="s">
        <v>397</v>
      </c>
      <c r="C73" s="98" t="s">
        <v>398</v>
      </c>
      <c r="D73" s="98" t="s">
        <v>399</v>
      </c>
      <c r="E73" s="158"/>
      <c r="F73" s="96"/>
      <c r="G73" s="98"/>
      <c r="H73" s="188"/>
      <c r="I73" s="158"/>
      <c r="J73" s="90"/>
    </row>
    <row r="74" spans="1:10" ht="14.25" customHeight="1">
      <c r="A74" s="97" t="str">
        <f t="shared" si="4"/>
        <v>[Create Edit Project-64]</v>
      </c>
      <c r="B74" s="98" t="s">
        <v>400</v>
      </c>
      <c r="C74" s="98" t="s">
        <v>401</v>
      </c>
      <c r="D74" s="98" t="s">
        <v>403</v>
      </c>
      <c r="E74" s="158"/>
      <c r="F74" s="96"/>
      <c r="G74" s="98"/>
      <c r="H74" s="188"/>
      <c r="I74" s="158"/>
      <c r="J74" s="90"/>
    </row>
    <row r="75" spans="1:10" ht="14.25" customHeight="1">
      <c r="A75" s="97" t="str">
        <f t="shared" si="4"/>
        <v>[Create Edit Project-65]</v>
      </c>
      <c r="B75" s="98" t="s">
        <v>376</v>
      </c>
      <c r="C75" s="98" t="s">
        <v>402</v>
      </c>
      <c r="D75" s="98" t="s">
        <v>404</v>
      </c>
      <c r="E75" s="158"/>
      <c r="F75" s="96"/>
      <c r="G75" s="98"/>
      <c r="H75" s="188"/>
      <c r="I75" s="158"/>
      <c r="J75" s="90"/>
    </row>
    <row r="76" spans="1:10" ht="14.25" customHeight="1">
      <c r="A76" s="150" t="str">
        <f t="shared" si="4"/>
        <v>[Create Edit Project-66]</v>
      </c>
      <c r="B76" s="111" t="s">
        <v>405</v>
      </c>
      <c r="C76" s="149" t="s">
        <v>1063</v>
      </c>
      <c r="D76" s="98" t="s">
        <v>1064</v>
      </c>
      <c r="E76" s="158"/>
      <c r="F76" s="96"/>
      <c r="G76" s="98"/>
      <c r="H76" s="188"/>
      <c r="I76" s="158"/>
      <c r="J76" s="90"/>
    </row>
    <row r="77" spans="1:10" ht="14.25" customHeight="1">
      <c r="A77" s="150" t="str">
        <f t="shared" si="4"/>
        <v>[Create Edit Project-67]</v>
      </c>
      <c r="B77" s="111" t="s">
        <v>406</v>
      </c>
      <c r="C77" s="149" t="s">
        <v>411</v>
      </c>
      <c r="D77" s="98" t="s">
        <v>412</v>
      </c>
      <c r="E77" s="158"/>
      <c r="F77" s="96"/>
      <c r="G77" s="98"/>
      <c r="H77" s="188"/>
      <c r="I77" s="158"/>
      <c r="J77" s="90"/>
    </row>
    <row r="78" spans="1:10" ht="14.25" customHeight="1">
      <c r="A78" s="150" t="str">
        <f t="shared" si="4"/>
        <v>[Create Edit Project-68]</v>
      </c>
      <c r="B78" s="96" t="s">
        <v>407</v>
      </c>
      <c r="C78" s="148" t="s">
        <v>1065</v>
      </c>
      <c r="D78" s="151" t="s">
        <v>1066</v>
      </c>
      <c r="E78" s="158"/>
      <c r="F78" s="96"/>
      <c r="G78" s="98"/>
      <c r="H78" s="188"/>
      <c r="I78" s="158"/>
      <c r="J78" s="90"/>
    </row>
    <row r="79" spans="1:10" ht="14.25" customHeight="1">
      <c r="A79" s="97" t="str">
        <f t="shared" si="4"/>
        <v>[Create Edit Project-69]</v>
      </c>
      <c r="B79" s="96" t="s">
        <v>409</v>
      </c>
      <c r="C79" s="148" t="s">
        <v>1065</v>
      </c>
      <c r="D79" s="151" t="s">
        <v>1067</v>
      </c>
      <c r="E79" s="158"/>
      <c r="F79" s="96"/>
      <c r="G79" s="98"/>
      <c r="H79" s="188"/>
      <c r="I79" s="158"/>
      <c r="J79" s="90"/>
    </row>
    <row r="80" spans="1:10" ht="14.25" customHeight="1">
      <c r="A80" s="97" t="str">
        <f t="shared" si="4"/>
        <v>[Create Edit Project-70]</v>
      </c>
      <c r="B80" s="96" t="s">
        <v>410</v>
      </c>
      <c r="C80" s="96" t="s">
        <v>416</v>
      </c>
      <c r="D80" s="96" t="s">
        <v>452</v>
      </c>
      <c r="E80" s="158"/>
      <c r="F80" s="96"/>
      <c r="G80" s="98"/>
      <c r="H80" s="188"/>
      <c r="I80" s="158"/>
      <c r="J80" s="90"/>
    </row>
    <row r="81" spans="1:10" ht="14.25" customHeight="1">
      <c r="A81" s="97" t="str">
        <f t="shared" si="4"/>
        <v>[Create Edit Project-71]</v>
      </c>
      <c r="B81" s="96" t="s">
        <v>414</v>
      </c>
      <c r="C81" s="96" t="s">
        <v>413</v>
      </c>
      <c r="D81" s="96" t="s">
        <v>418</v>
      </c>
      <c r="E81" s="158"/>
      <c r="F81" s="96"/>
      <c r="G81" s="98"/>
      <c r="H81" s="188"/>
      <c r="I81" s="158"/>
      <c r="J81" s="90"/>
    </row>
    <row r="82" spans="1:10" ht="14.25" customHeight="1">
      <c r="A82" s="97" t="str">
        <f t="shared" si="4"/>
        <v>[Create Edit Project-72]</v>
      </c>
      <c r="B82" s="96" t="s">
        <v>415</v>
      </c>
      <c r="C82" s="96" t="s">
        <v>419</v>
      </c>
      <c r="D82" s="96" t="s">
        <v>452</v>
      </c>
      <c r="E82" s="158"/>
      <c r="F82" s="96"/>
      <c r="G82" s="98"/>
      <c r="H82" s="188"/>
      <c r="I82" s="158"/>
      <c r="J82" s="90"/>
    </row>
    <row r="83" spans="1:10" ht="14.25" customHeight="1">
      <c r="A83" s="97" t="str">
        <f t="shared" si="4"/>
        <v>[Create Edit Project-73]</v>
      </c>
      <c r="B83" s="98" t="s">
        <v>421</v>
      </c>
      <c r="C83" s="148" t="s">
        <v>420</v>
      </c>
      <c r="D83" s="151" t="s">
        <v>424</v>
      </c>
      <c r="E83" s="158"/>
      <c r="F83" s="96"/>
      <c r="G83" s="98"/>
      <c r="H83" s="188"/>
      <c r="I83" s="158"/>
      <c r="J83" s="90"/>
    </row>
    <row r="84" spans="1:10" ht="14.25" customHeight="1">
      <c r="A84" s="97" t="str">
        <f>IF(OR(B84&lt;&gt;"",D84&lt;E82&gt;""),"["&amp;TEXT($B$2,"##")&amp;"-"&amp;TEXT(ROW()-10,"##")&amp;"]","")</f>
        <v>[Create Edit Project-74]</v>
      </c>
      <c r="B84" s="98" t="s">
        <v>425</v>
      </c>
      <c r="C84" s="154" t="s">
        <v>429</v>
      </c>
      <c r="D84" s="151" t="s">
        <v>434</v>
      </c>
      <c r="E84" s="158"/>
      <c r="F84" s="96"/>
      <c r="G84" s="98"/>
      <c r="H84" s="188"/>
      <c r="I84" s="158"/>
      <c r="J84" s="90"/>
    </row>
    <row r="85" spans="1:10" ht="14.25" customHeight="1">
      <c r="A85" s="97" t="str">
        <f>IF(OR(B85&lt;&gt;"",D85&lt;E83&gt;""),"["&amp;TEXT($B$2,"##")&amp;"-"&amp;TEXT(ROW()-10,"##")&amp;"]","")</f>
        <v>[Create Edit Project-75]</v>
      </c>
      <c r="B85" s="98" t="s">
        <v>425</v>
      </c>
      <c r="C85" s="154" t="s">
        <v>426</v>
      </c>
      <c r="D85" s="151" t="s">
        <v>435</v>
      </c>
      <c r="E85" s="158"/>
      <c r="F85" s="96"/>
      <c r="G85" s="98"/>
      <c r="H85" s="188"/>
      <c r="I85" s="158"/>
      <c r="J85" s="90"/>
    </row>
    <row r="86" spans="1:10" ht="14.25" customHeight="1">
      <c r="A86" s="97" t="str">
        <f>IF(OR(B86&lt;&gt;"",D86&lt;E84&gt;""),"["&amp;TEXT($B$2,"##")&amp;"-"&amp;TEXT(ROW()-10,"##")&amp;"]","")</f>
        <v>[Create Edit Project-76]</v>
      </c>
      <c r="B86" s="98" t="s">
        <v>427</v>
      </c>
      <c r="C86" s="154" t="s">
        <v>428</v>
      </c>
      <c r="D86" s="151" t="s">
        <v>436</v>
      </c>
      <c r="E86" s="158"/>
      <c r="F86" s="96"/>
      <c r="G86" s="98"/>
      <c r="H86" s="188"/>
      <c r="I86" s="158"/>
      <c r="J86" s="90"/>
    </row>
    <row r="87" spans="1:10" ht="14.25" customHeight="1">
      <c r="A87" s="97" t="str">
        <f>IF(OR(B87&lt;&gt;"",D87&lt;E85&gt;""),"["&amp;TEXT($B$2,"##")&amp;"-"&amp;TEXT(ROW()-10,"##")&amp;"]","")</f>
        <v>[Create Edit Project-77]</v>
      </c>
      <c r="B87" s="111" t="s">
        <v>430</v>
      </c>
      <c r="C87" s="98" t="s">
        <v>433</v>
      </c>
      <c r="D87" s="98" t="s">
        <v>438</v>
      </c>
      <c r="E87" s="158"/>
      <c r="F87" s="96"/>
      <c r="G87" s="98"/>
      <c r="H87" s="188"/>
      <c r="I87" s="158"/>
      <c r="J87" s="90"/>
    </row>
    <row r="88" spans="1:10" ht="14.25" customHeight="1">
      <c r="A88" s="97" t="str">
        <f t="shared" ref="A88:A111" si="5">IF(OR(B88&lt;&gt;"",D88&lt;E87&gt;""),"["&amp;TEXT($B$2,"##")&amp;"-"&amp;TEXT(ROW()-10,"##")&amp;"]","")</f>
        <v>[Create Edit Project-78]</v>
      </c>
      <c r="B88" s="111" t="s">
        <v>431</v>
      </c>
      <c r="C88" s="98" t="s">
        <v>432</v>
      </c>
      <c r="D88" s="98" t="s">
        <v>437</v>
      </c>
      <c r="E88" s="158"/>
      <c r="F88" s="96"/>
      <c r="G88" s="98"/>
      <c r="H88" s="188"/>
      <c r="I88" s="158"/>
      <c r="J88" s="90"/>
    </row>
    <row r="89" spans="1:10" ht="14.25" customHeight="1">
      <c r="A89" s="97" t="str">
        <f t="shared" si="5"/>
        <v>[Create Edit Project-79]</v>
      </c>
      <c r="B89" s="111" t="s">
        <v>439</v>
      </c>
      <c r="C89" s="98" t="s">
        <v>440</v>
      </c>
      <c r="D89" s="98" t="s">
        <v>441</v>
      </c>
      <c r="E89" s="158"/>
      <c r="F89" s="96"/>
      <c r="G89" s="98"/>
      <c r="H89" s="188"/>
      <c r="I89" s="158"/>
      <c r="J89" s="90"/>
    </row>
    <row r="90" spans="1:10" ht="14.25" customHeight="1">
      <c r="A90" s="97" t="str">
        <f t="shared" si="5"/>
        <v>[Create Edit Project-80]</v>
      </c>
      <c r="B90" s="98" t="s">
        <v>442</v>
      </c>
      <c r="C90" s="98" t="s">
        <v>444</v>
      </c>
      <c r="D90" s="98" t="s">
        <v>447</v>
      </c>
      <c r="E90" s="158"/>
      <c r="F90" s="96"/>
      <c r="G90" s="98"/>
      <c r="H90" s="188"/>
      <c r="I90" s="158"/>
      <c r="J90" s="90"/>
    </row>
    <row r="91" spans="1:10" ht="14.25" customHeight="1">
      <c r="A91" s="97" t="str">
        <f t="shared" si="5"/>
        <v>[Create Edit Project-81]</v>
      </c>
      <c r="B91" s="98" t="s">
        <v>443</v>
      </c>
      <c r="C91" s="98" t="s">
        <v>445</v>
      </c>
      <c r="D91" s="98" t="s">
        <v>446</v>
      </c>
      <c r="E91" s="158"/>
      <c r="F91" s="96"/>
      <c r="G91" s="98"/>
      <c r="H91" s="188"/>
      <c r="I91" s="158"/>
      <c r="J91" s="90"/>
    </row>
    <row r="92" spans="1:10" ht="14.25" customHeight="1">
      <c r="A92" s="97" t="str">
        <f t="shared" si="5"/>
        <v>[Create Edit Project-82]</v>
      </c>
      <c r="B92" s="98" t="s">
        <v>453</v>
      </c>
      <c r="C92" s="148" t="s">
        <v>463</v>
      </c>
      <c r="D92" s="151" t="s">
        <v>464</v>
      </c>
      <c r="E92" s="158"/>
      <c r="F92" s="96"/>
      <c r="G92" s="98"/>
      <c r="H92" s="188"/>
      <c r="I92" s="158"/>
      <c r="J92" s="90"/>
    </row>
    <row r="93" spans="1:10" ht="14.25" customHeight="1">
      <c r="A93" s="97" t="str">
        <f t="shared" si="5"/>
        <v>[Create Edit Project-83]</v>
      </c>
      <c r="B93" s="98" t="s">
        <v>465</v>
      </c>
      <c r="C93" s="148" t="s">
        <v>466</v>
      </c>
      <c r="D93" s="151" t="s">
        <v>467</v>
      </c>
      <c r="E93" s="158"/>
      <c r="F93" s="96"/>
      <c r="G93" s="98"/>
      <c r="H93" s="188"/>
      <c r="I93" s="158"/>
      <c r="J93" s="90"/>
    </row>
    <row r="94" spans="1:10" ht="14.25" customHeight="1">
      <c r="A94" s="97" t="str">
        <f t="shared" si="5"/>
        <v>[Create Edit Project-84]</v>
      </c>
      <c r="B94" s="111" t="s">
        <v>469</v>
      </c>
      <c r="C94" s="98" t="s">
        <v>472</v>
      </c>
      <c r="D94" s="98" t="s">
        <v>475</v>
      </c>
      <c r="E94" s="158"/>
      <c r="F94" s="96"/>
      <c r="G94" s="98"/>
      <c r="H94" s="188"/>
      <c r="I94" s="158"/>
      <c r="J94" s="90"/>
    </row>
    <row r="95" spans="1:10" ht="14.25" customHeight="1">
      <c r="A95" s="97" t="str">
        <f t="shared" si="5"/>
        <v>[Create Edit Project-85]</v>
      </c>
      <c r="B95" s="111" t="s">
        <v>470</v>
      </c>
      <c r="C95" s="98" t="s">
        <v>473</v>
      </c>
      <c r="D95" s="98" t="s">
        <v>476</v>
      </c>
      <c r="E95" s="158"/>
      <c r="F95" s="96"/>
      <c r="G95" s="98"/>
      <c r="H95" s="188"/>
      <c r="I95" s="158"/>
      <c r="J95" s="90"/>
    </row>
    <row r="96" spans="1:10" ht="14.25" customHeight="1">
      <c r="A96" s="97" t="str">
        <f t="shared" si="5"/>
        <v>[Create Edit Project-86]</v>
      </c>
      <c r="B96" s="111" t="s">
        <v>471</v>
      </c>
      <c r="C96" s="98" t="s">
        <v>474</v>
      </c>
      <c r="D96" s="98" t="s">
        <v>477</v>
      </c>
      <c r="E96" s="158"/>
      <c r="F96" s="96"/>
      <c r="G96" s="98"/>
      <c r="H96" s="188"/>
      <c r="I96" s="158"/>
      <c r="J96" s="90"/>
    </row>
    <row r="97" spans="1:10" ht="14.25" customHeight="1">
      <c r="A97" s="97" t="str">
        <f t="shared" si="5"/>
        <v>[Create Edit Project-87]</v>
      </c>
      <c r="B97" s="98" t="s">
        <v>468</v>
      </c>
      <c r="C97" s="98" t="s">
        <v>482</v>
      </c>
      <c r="D97" s="98" t="s">
        <v>479</v>
      </c>
      <c r="E97" s="158"/>
      <c r="F97" s="96"/>
      <c r="G97" s="98"/>
      <c r="H97" s="188"/>
      <c r="I97" s="158"/>
      <c r="J97" s="90"/>
    </row>
    <row r="98" spans="1:10" ht="14.25" customHeight="1">
      <c r="A98" s="97" t="str">
        <f t="shared" si="5"/>
        <v>[Create Edit Project-88]</v>
      </c>
      <c r="B98" s="98" t="s">
        <v>478</v>
      </c>
      <c r="C98" s="98" t="s">
        <v>481</v>
      </c>
      <c r="D98" s="98" t="s">
        <v>480</v>
      </c>
      <c r="E98" s="158"/>
      <c r="F98" s="96"/>
      <c r="G98" s="98"/>
      <c r="H98" s="188"/>
      <c r="I98" s="158"/>
      <c r="J98" s="90"/>
    </row>
    <row r="99" spans="1:10" ht="14.25" customHeight="1">
      <c r="A99" s="97" t="str">
        <f t="shared" si="5"/>
        <v>[Create Edit Project-89]</v>
      </c>
      <c r="B99" s="98" t="s">
        <v>483</v>
      </c>
      <c r="C99" s="98" t="s">
        <v>312</v>
      </c>
      <c r="D99" s="98" t="s">
        <v>484</v>
      </c>
      <c r="E99" s="158"/>
      <c r="F99" s="96"/>
      <c r="G99" s="96"/>
      <c r="H99" s="188"/>
      <c r="I99" s="158"/>
      <c r="J99" s="90"/>
    </row>
    <row r="100" spans="1:10" ht="14.25" customHeight="1">
      <c r="A100" s="97" t="str">
        <f t="shared" si="5"/>
        <v>[Create Edit Project-90]</v>
      </c>
      <c r="B100" s="98" t="s">
        <v>485</v>
      </c>
      <c r="C100" s="98" t="s">
        <v>323</v>
      </c>
      <c r="D100" s="98" t="s">
        <v>487</v>
      </c>
      <c r="E100" s="158"/>
      <c r="F100" s="96"/>
      <c r="G100" s="96"/>
      <c r="H100" s="188"/>
      <c r="I100" s="158"/>
      <c r="J100" s="90"/>
    </row>
    <row r="101" spans="1:10" ht="14.25" customHeight="1">
      <c r="A101" s="164" t="str">
        <f t="shared" si="5"/>
        <v>[Create Edit Project-91]</v>
      </c>
      <c r="B101" s="98" t="s">
        <v>486</v>
      </c>
      <c r="C101" s="98" t="s">
        <v>324</v>
      </c>
      <c r="D101" s="98" t="s">
        <v>492</v>
      </c>
      <c r="E101" s="158"/>
      <c r="F101" s="96"/>
      <c r="G101" s="96"/>
      <c r="H101" s="188"/>
      <c r="I101" s="158"/>
      <c r="J101" s="90"/>
    </row>
    <row r="102" spans="1:10" ht="14.25" customHeight="1">
      <c r="A102" s="164" t="str">
        <f t="shared" si="5"/>
        <v>[Create Edit Project-92]</v>
      </c>
      <c r="B102" s="98" t="s">
        <v>488</v>
      </c>
      <c r="C102" s="98" t="s">
        <v>326</v>
      </c>
      <c r="D102" s="98" t="s">
        <v>491</v>
      </c>
      <c r="E102" s="158"/>
      <c r="F102" s="96"/>
      <c r="G102" s="96"/>
      <c r="H102" s="188"/>
      <c r="I102" s="158"/>
      <c r="J102" s="90"/>
    </row>
    <row r="103" spans="1:10" ht="14.25" customHeight="1">
      <c r="A103" s="164" t="str">
        <f t="shared" si="5"/>
        <v>[Create Edit Project-93]</v>
      </c>
      <c r="B103" s="98" t="s">
        <v>489</v>
      </c>
      <c r="C103" s="98" t="s">
        <v>327</v>
      </c>
      <c r="D103" s="98" t="s">
        <v>493</v>
      </c>
      <c r="E103" s="158"/>
      <c r="F103" s="96"/>
      <c r="G103" s="96"/>
      <c r="H103" s="188"/>
      <c r="I103" s="158"/>
      <c r="J103" s="90"/>
    </row>
    <row r="104" spans="1:10" ht="14.25" customHeight="1">
      <c r="A104" s="164" t="str">
        <f t="shared" si="5"/>
        <v>[Create Edit Project-94]</v>
      </c>
      <c r="B104" s="98" t="s">
        <v>490</v>
      </c>
      <c r="C104" s="98" t="s">
        <v>325</v>
      </c>
      <c r="D104" s="98" t="s">
        <v>494</v>
      </c>
      <c r="E104" s="158"/>
      <c r="F104" s="96"/>
      <c r="G104" s="96"/>
      <c r="H104" s="188"/>
      <c r="I104" s="158"/>
      <c r="J104" s="90"/>
    </row>
    <row r="105" spans="1:10" ht="14.25" customHeight="1">
      <c r="A105" s="164" t="str">
        <f t="shared" si="5"/>
        <v>[Create Edit Project-95]</v>
      </c>
      <c r="B105" s="98" t="s">
        <v>495</v>
      </c>
      <c r="C105" s="98" t="s">
        <v>312</v>
      </c>
      <c r="D105" s="98" t="s">
        <v>501</v>
      </c>
      <c r="E105" s="158"/>
      <c r="F105" s="96"/>
      <c r="G105" s="96"/>
      <c r="H105" s="188"/>
      <c r="I105" s="158"/>
      <c r="J105" s="90"/>
    </row>
    <row r="106" spans="1:10" ht="14.25" customHeight="1">
      <c r="A106" s="164" t="str">
        <f t="shared" si="5"/>
        <v>[Create Edit Project-96]</v>
      </c>
      <c r="B106" s="98" t="s">
        <v>496</v>
      </c>
      <c r="C106" s="98" t="s">
        <v>323</v>
      </c>
      <c r="D106" s="98" t="s">
        <v>502</v>
      </c>
      <c r="E106" s="158"/>
      <c r="F106" s="96"/>
      <c r="G106" s="96"/>
      <c r="H106" s="188"/>
      <c r="I106" s="158"/>
      <c r="J106" s="90"/>
    </row>
    <row r="107" spans="1:10" ht="14.25" customHeight="1">
      <c r="A107" s="164" t="str">
        <f t="shared" si="5"/>
        <v>[Create Edit Project-97]</v>
      </c>
      <c r="B107" s="98" t="s">
        <v>497</v>
      </c>
      <c r="C107" s="98" t="s">
        <v>324</v>
      </c>
      <c r="D107" s="98" t="s">
        <v>492</v>
      </c>
      <c r="E107" s="162"/>
      <c r="F107" s="96"/>
      <c r="G107" s="96"/>
      <c r="H107" s="188"/>
      <c r="I107" s="158"/>
      <c r="J107" s="90"/>
    </row>
    <row r="108" spans="1:10" ht="14.25" customHeight="1">
      <c r="A108" s="164" t="str">
        <f t="shared" si="5"/>
        <v>[Create Edit Project-98]</v>
      </c>
      <c r="B108" s="98" t="s">
        <v>498</v>
      </c>
      <c r="C108" s="98" t="s">
        <v>326</v>
      </c>
      <c r="D108" s="98" t="s">
        <v>491</v>
      </c>
      <c r="E108" s="158"/>
      <c r="F108" s="98"/>
      <c r="G108" s="96"/>
      <c r="H108" s="188"/>
      <c r="I108" s="158"/>
      <c r="J108" s="90"/>
    </row>
    <row r="109" spans="1:10" ht="14.25" customHeight="1">
      <c r="A109" s="164" t="str">
        <f t="shared" si="5"/>
        <v>[Create Edit Project-99]</v>
      </c>
      <c r="B109" s="98" t="s">
        <v>499</v>
      </c>
      <c r="C109" s="98" t="s">
        <v>327</v>
      </c>
      <c r="D109" s="98" t="s">
        <v>493</v>
      </c>
      <c r="E109" s="158"/>
      <c r="F109" s="98"/>
      <c r="G109" s="96"/>
      <c r="H109" s="188"/>
      <c r="I109" s="158"/>
      <c r="J109" s="90"/>
    </row>
    <row r="110" spans="1:10" ht="14.25" customHeight="1">
      <c r="A110" s="164" t="str">
        <f t="shared" si="5"/>
        <v>[Create Edit Project-100]</v>
      </c>
      <c r="B110" s="98" t="s">
        <v>500</v>
      </c>
      <c r="C110" s="98" t="s">
        <v>325</v>
      </c>
      <c r="D110" s="98" t="s">
        <v>494</v>
      </c>
      <c r="E110" s="158"/>
      <c r="F110" s="98"/>
      <c r="G110" s="96"/>
      <c r="H110" s="188"/>
      <c r="I110" s="158"/>
      <c r="J110" s="90"/>
    </row>
    <row r="111" spans="1:10" ht="14.25" customHeight="1">
      <c r="A111" s="164" t="str">
        <f t="shared" si="5"/>
        <v>[Create Edit Project-101]</v>
      </c>
      <c r="B111" s="98" t="s">
        <v>504</v>
      </c>
      <c r="C111" s="98" t="s">
        <v>503</v>
      </c>
      <c r="D111" s="98" t="s">
        <v>505</v>
      </c>
      <c r="E111" s="158"/>
      <c r="F111" s="98"/>
      <c r="G111" s="98"/>
      <c r="H111" s="188"/>
      <c r="I111" s="158"/>
      <c r="J111" s="90"/>
    </row>
    <row r="112" spans="1:10">
      <c r="J112" s="90"/>
    </row>
  </sheetData>
  <mergeCells count="5">
    <mergeCell ref="B2:G2"/>
    <mergeCell ref="B3:G3"/>
    <mergeCell ref="B4:G4"/>
    <mergeCell ref="E5:G5"/>
    <mergeCell ref="E6:G6"/>
  </mergeCells>
  <dataValidations count="1">
    <dataValidation type="list" allowBlank="1" showErrorMessage="1" sqref="F12:G23 F25:G111">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2"/>
  <sheetViews>
    <sheetView zoomScale="70" zoomScaleNormal="70" workbookViewId="0"/>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30" t="s">
        <v>509</v>
      </c>
      <c r="C2" s="230"/>
      <c r="D2" s="230"/>
      <c r="E2" s="230"/>
      <c r="F2" s="230"/>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30" t="s">
        <v>510</v>
      </c>
      <c r="C3" s="230"/>
      <c r="D3" s="230"/>
      <c r="E3" s="230"/>
      <c r="F3" s="230"/>
      <c r="G3" s="23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31" t="s">
        <v>61</v>
      </c>
      <c r="C4" s="231"/>
      <c r="D4" s="231"/>
      <c r="E4" s="231"/>
      <c r="F4" s="231"/>
      <c r="G4" s="23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32" t="s">
        <v>28</v>
      </c>
      <c r="F5" s="232"/>
      <c r="G5" s="23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COUNTIF(F12:G157,"Pass")</f>
        <v>0</v>
      </c>
      <c r="B6" s="87">
        <f>COUNTIF(F12:G157,"Fail")</f>
        <v>0</v>
      </c>
      <c r="C6" s="87">
        <f>E6-D6-B6-A6</f>
        <v>82</v>
      </c>
      <c r="D6" s="88">
        <f>COUNTIF(F12:G157,"N/A")</f>
        <v>0</v>
      </c>
      <c r="E6" s="233">
        <f>COUNTA(A12:A157)*2</f>
        <v>82</v>
      </c>
      <c r="F6" s="233"/>
      <c r="G6" s="23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86"/>
      <c r="B7" s="186"/>
      <c r="C7" s="186"/>
      <c r="D7" s="186"/>
      <c r="E7" s="187"/>
      <c r="F7" s="187"/>
      <c r="G7" s="18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86"/>
      <c r="B8" s="186"/>
      <c r="C8" s="186"/>
      <c r="D8" s="186"/>
      <c r="E8" s="187"/>
      <c r="F8" s="187"/>
      <c r="G8" s="18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507</v>
      </c>
      <c r="G10" s="50" t="s">
        <v>506</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[Project Detail-2]</v>
      </c>
      <c r="B12" s="98" t="s">
        <v>519</v>
      </c>
      <c r="C12" s="98" t="s">
        <v>521</v>
      </c>
      <c r="D12" s="111" t="s">
        <v>542</v>
      </c>
      <c r="E12" s="99"/>
      <c r="F12" s="111"/>
      <c r="G12" s="111"/>
      <c r="H12" s="100"/>
      <c r="I12" s="91"/>
      <c r="J12" s="90"/>
    </row>
    <row r="13" spans="1:257" ht="14.25" customHeight="1">
      <c r="A13" s="54" t="str">
        <f t="shared" ref="A13:A56" si="0">IF(OR(B13&lt;&gt;"",D13&lt;E12&gt;""),"["&amp;TEXT($B$2,"##")&amp;"-"&amp;TEXT(ROW()-10,"##")&amp;"]","")</f>
        <v>[Project Detail-3]</v>
      </c>
      <c r="B13" s="98" t="s">
        <v>520</v>
      </c>
      <c r="C13" s="98" t="s">
        <v>521</v>
      </c>
      <c r="D13" s="111" t="s">
        <v>542</v>
      </c>
      <c r="E13" s="104"/>
      <c r="F13" s="111"/>
      <c r="G13" s="111"/>
      <c r="H13" s="105"/>
      <c r="I13" s="106"/>
      <c r="J13" s="90"/>
    </row>
    <row r="14" spans="1:257" ht="14.25" customHeight="1">
      <c r="A14" s="54" t="str">
        <f t="shared" si="0"/>
        <v>[Project Detail-4]</v>
      </c>
      <c r="B14" s="98" t="s">
        <v>522</v>
      </c>
      <c r="C14" s="98" t="s">
        <v>528</v>
      </c>
      <c r="D14" s="98" t="s">
        <v>524</v>
      </c>
      <c r="E14" s="104"/>
      <c r="F14" s="111"/>
      <c r="G14" s="111"/>
      <c r="H14" s="105"/>
      <c r="I14" s="106"/>
      <c r="J14" s="90"/>
    </row>
    <row r="15" spans="1:257" ht="14.25" customHeight="1">
      <c r="A15" s="54" t="str">
        <f t="shared" si="0"/>
        <v>[Project Detail-5]</v>
      </c>
      <c r="B15" s="98" t="s">
        <v>525</v>
      </c>
      <c r="C15" s="98" t="s">
        <v>527</v>
      </c>
      <c r="D15" s="98" t="s">
        <v>526</v>
      </c>
      <c r="E15" s="109"/>
      <c r="F15" s="111"/>
      <c r="G15" s="111"/>
      <c r="H15" s="109"/>
      <c r="I15" s="109"/>
      <c r="J15" s="90"/>
    </row>
    <row r="16" spans="1:257" ht="14.25" customHeight="1">
      <c r="A16" s="54" t="str">
        <f t="shared" ref="A16" si="1">IF(OR(B16&lt;&gt;"",D16&lt;E15&gt;""),"["&amp;TEXT($B$2,"##")&amp;"-"&amp;TEXT(ROW()-10,"##")&amp;"]","")</f>
        <v>[Project Detail-6]</v>
      </c>
      <c r="B16" s="98" t="s">
        <v>1114</v>
      </c>
      <c r="C16" s="98" t="s">
        <v>1115</v>
      </c>
      <c r="D16" s="98" t="s">
        <v>1116</v>
      </c>
      <c r="E16" s="109"/>
      <c r="F16" s="111"/>
      <c r="G16" s="111"/>
      <c r="H16" s="109"/>
      <c r="I16" s="109"/>
      <c r="J16" s="90"/>
    </row>
    <row r="17" spans="1:10" ht="14.25" customHeight="1">
      <c r="A17" s="157"/>
      <c r="B17" s="157" t="s">
        <v>512</v>
      </c>
      <c r="C17" s="157"/>
      <c r="D17" s="157"/>
      <c r="E17" s="157"/>
      <c r="F17" s="157"/>
      <c r="G17" s="157"/>
      <c r="H17" s="157"/>
      <c r="I17" s="157"/>
      <c r="J17" s="90"/>
    </row>
    <row r="18" spans="1:10" ht="14.25" customHeight="1">
      <c r="A18" s="54" t="str">
        <f t="shared" si="0"/>
        <v>[Project Detail-8]</v>
      </c>
      <c r="B18" s="166" t="s">
        <v>529</v>
      </c>
      <c r="C18" s="167" t="s">
        <v>531</v>
      </c>
      <c r="D18" s="167" t="s">
        <v>532</v>
      </c>
      <c r="E18" s="166"/>
      <c r="F18" s="111"/>
      <c r="G18" s="111"/>
      <c r="H18" s="159"/>
      <c r="I18" s="158"/>
      <c r="J18" s="90"/>
    </row>
    <row r="19" spans="1:10" ht="14.25" customHeight="1">
      <c r="A19" s="54" t="str">
        <f t="shared" si="0"/>
        <v>[Project Detail-9]</v>
      </c>
      <c r="B19" s="166" t="s">
        <v>530</v>
      </c>
      <c r="C19" s="167" t="s">
        <v>531</v>
      </c>
      <c r="D19" s="167" t="s">
        <v>536</v>
      </c>
      <c r="E19" s="166"/>
      <c r="F19" s="111"/>
      <c r="G19" s="111"/>
      <c r="H19" s="159"/>
      <c r="I19" s="158"/>
      <c r="J19" s="90"/>
    </row>
    <row r="20" spans="1:10" ht="14.25" customHeight="1">
      <c r="A20" s="157"/>
      <c r="B20" s="157" t="s">
        <v>513</v>
      </c>
      <c r="C20" s="157"/>
      <c r="D20" s="157"/>
      <c r="E20" s="157"/>
      <c r="F20" s="157"/>
      <c r="G20" s="157"/>
      <c r="H20" s="157"/>
      <c r="I20" s="157"/>
      <c r="J20" s="90"/>
    </row>
    <row r="21" spans="1:10" ht="14.25" customHeight="1">
      <c r="A21" s="54" t="str">
        <f t="shared" si="0"/>
        <v>[Project Detail-11]</v>
      </c>
      <c r="B21" s="166" t="s">
        <v>533</v>
      </c>
      <c r="C21" s="167" t="s">
        <v>535</v>
      </c>
      <c r="D21" s="167" t="s">
        <v>537</v>
      </c>
      <c r="E21" s="158"/>
      <c r="F21" s="111"/>
      <c r="G21" s="111"/>
      <c r="H21" s="159"/>
      <c r="I21" s="158"/>
      <c r="J21" s="90"/>
    </row>
    <row r="22" spans="1:10" ht="14.25" customHeight="1">
      <c r="A22" s="54" t="str">
        <f t="shared" si="0"/>
        <v>[Project Detail-12]</v>
      </c>
      <c r="B22" s="166" t="s">
        <v>534</v>
      </c>
      <c r="C22" s="167" t="s">
        <v>535</v>
      </c>
      <c r="D22" s="167" t="s">
        <v>537</v>
      </c>
      <c r="E22" s="158"/>
      <c r="F22" s="111"/>
      <c r="G22" s="111"/>
      <c r="H22" s="159"/>
      <c r="I22" s="158"/>
      <c r="J22" s="90"/>
    </row>
    <row r="23" spans="1:10" ht="14.25" customHeight="1">
      <c r="A23" s="157"/>
      <c r="B23" s="157" t="s">
        <v>514</v>
      </c>
      <c r="C23" s="157"/>
      <c r="D23" s="157"/>
      <c r="E23" s="157"/>
      <c r="F23" s="157"/>
      <c r="G23" s="157"/>
      <c r="H23" s="157"/>
      <c r="I23" s="157"/>
      <c r="J23" s="90"/>
    </row>
    <row r="24" spans="1:10" ht="14.25" customHeight="1">
      <c r="A24" s="150" t="str">
        <f>IF(OR(B24&lt;&gt;"",D24&lt;E23&gt;""),"["&amp;TEXT($B$2,"##")&amp;"-"&amp;TEXT(ROW()-10,"##")&amp;"]","")</f>
        <v>[Project Detail-14]</v>
      </c>
      <c r="B24" s="166" t="s">
        <v>538</v>
      </c>
      <c r="C24" s="167" t="s">
        <v>540</v>
      </c>
      <c r="D24" s="167" t="s">
        <v>541</v>
      </c>
      <c r="E24" s="158"/>
      <c r="F24" s="111"/>
      <c r="G24" s="111"/>
      <c r="H24" s="159"/>
      <c r="I24" s="158"/>
      <c r="J24" s="90"/>
    </row>
    <row r="25" spans="1:10" ht="14.25" customHeight="1">
      <c r="A25" s="150" t="str">
        <f t="shared" ref="A25:A35" si="2">IF(OR(B25&lt;&gt;"",D25&lt;E24&gt;""),"["&amp;TEXT($B$2,"##")&amp;"-"&amp;TEXT(ROW()-10,"##")&amp;"]","")</f>
        <v>[Project Detail-15]</v>
      </c>
      <c r="B25" s="166" t="s">
        <v>539</v>
      </c>
      <c r="C25" s="167" t="s">
        <v>540</v>
      </c>
      <c r="D25" s="167" t="s">
        <v>541</v>
      </c>
      <c r="E25" s="158"/>
      <c r="F25" s="111"/>
      <c r="G25" s="111"/>
      <c r="H25" s="159"/>
      <c r="I25" s="158"/>
      <c r="J25" s="90"/>
    </row>
    <row r="26" spans="1:10" ht="14.25" customHeight="1">
      <c r="A26" s="150" t="str">
        <f t="shared" si="2"/>
        <v>[Project Detail-16]</v>
      </c>
      <c r="B26" s="98" t="s">
        <v>543</v>
      </c>
      <c r="C26" s="167" t="s">
        <v>560</v>
      </c>
      <c r="D26" s="167" t="s">
        <v>546</v>
      </c>
      <c r="E26" s="158"/>
      <c r="F26" s="111"/>
      <c r="G26" s="111"/>
      <c r="H26" s="159"/>
      <c r="I26" s="158"/>
      <c r="J26" s="90"/>
    </row>
    <row r="27" spans="1:10" ht="14.25" customHeight="1">
      <c r="A27" s="150" t="str">
        <f t="shared" si="2"/>
        <v>[Project Detail-17]</v>
      </c>
      <c r="B27" s="98" t="s">
        <v>544</v>
      </c>
      <c r="C27" s="167" t="s">
        <v>561</v>
      </c>
      <c r="D27" s="167" t="s">
        <v>547</v>
      </c>
      <c r="E27" s="158"/>
      <c r="F27" s="111"/>
      <c r="G27" s="111"/>
      <c r="H27" s="159"/>
      <c r="I27" s="158"/>
      <c r="J27" s="90"/>
    </row>
    <row r="28" spans="1:10" ht="14.25" customHeight="1">
      <c r="A28" s="150" t="str">
        <f t="shared" si="2"/>
        <v>[Project Detail-18]</v>
      </c>
      <c r="B28" s="98" t="s">
        <v>545</v>
      </c>
      <c r="C28" s="167" t="s">
        <v>562</v>
      </c>
      <c r="D28" s="167" t="s">
        <v>548</v>
      </c>
      <c r="E28" s="158"/>
      <c r="F28" s="111"/>
      <c r="G28" s="111"/>
      <c r="H28" s="159"/>
      <c r="I28" s="158"/>
      <c r="J28" s="90"/>
    </row>
    <row r="29" spans="1:10" ht="14.25" customHeight="1">
      <c r="A29" s="150" t="str">
        <f t="shared" si="2"/>
        <v>[Project Detail-19]</v>
      </c>
      <c r="B29" s="98" t="s">
        <v>549</v>
      </c>
      <c r="C29" s="167" t="s">
        <v>550</v>
      </c>
      <c r="D29" s="167" t="s">
        <v>552</v>
      </c>
      <c r="E29" s="158"/>
      <c r="F29" s="111"/>
      <c r="G29" s="111"/>
      <c r="H29" s="159"/>
      <c r="I29" s="158"/>
      <c r="J29" s="90"/>
    </row>
    <row r="30" spans="1:10" ht="14.25" customHeight="1">
      <c r="A30" s="150" t="str">
        <f t="shared" si="2"/>
        <v>[Project Detail-20]</v>
      </c>
      <c r="B30" s="111" t="s">
        <v>553</v>
      </c>
      <c r="C30" s="155" t="s">
        <v>554</v>
      </c>
      <c r="D30" s="98" t="s">
        <v>555</v>
      </c>
      <c r="E30" s="158"/>
      <c r="F30" s="111"/>
      <c r="G30" s="111"/>
      <c r="H30" s="159"/>
      <c r="I30" s="158"/>
      <c r="J30" s="90"/>
    </row>
    <row r="31" spans="1:10" ht="14.25" customHeight="1">
      <c r="A31" s="150" t="str">
        <f t="shared" si="2"/>
        <v>[Project Detail-21]</v>
      </c>
      <c r="B31" s="151" t="s">
        <v>556</v>
      </c>
      <c r="C31" s="167" t="s">
        <v>557</v>
      </c>
      <c r="D31" s="167" t="s">
        <v>559</v>
      </c>
      <c r="E31" s="158"/>
      <c r="F31" s="111"/>
      <c r="G31" s="111"/>
      <c r="H31" s="159"/>
      <c r="I31" s="158"/>
      <c r="J31" s="90"/>
    </row>
    <row r="32" spans="1:10" ht="14.25" customHeight="1">
      <c r="A32" s="150" t="str">
        <f t="shared" si="2"/>
        <v>[Project Detail-22]</v>
      </c>
      <c r="B32" s="98" t="s">
        <v>558</v>
      </c>
      <c r="C32" s="167" t="s">
        <v>565</v>
      </c>
      <c r="D32" s="167" t="s">
        <v>563</v>
      </c>
      <c r="E32" s="158"/>
      <c r="F32" s="111"/>
      <c r="G32" s="111"/>
      <c r="H32" s="159"/>
      <c r="I32" s="158"/>
      <c r="J32" s="90"/>
    </row>
    <row r="33" spans="1:10" ht="14.25" customHeight="1">
      <c r="A33" s="150" t="str">
        <f t="shared" si="2"/>
        <v>[Project Detail-23]</v>
      </c>
      <c r="B33" s="98" t="s">
        <v>558</v>
      </c>
      <c r="C33" s="167" t="s">
        <v>564</v>
      </c>
      <c r="D33" s="167" t="s">
        <v>566</v>
      </c>
      <c r="E33" s="158"/>
      <c r="F33" s="111"/>
      <c r="G33" s="111"/>
      <c r="H33" s="159"/>
      <c r="I33" s="158"/>
      <c r="J33" s="90"/>
    </row>
    <row r="34" spans="1:10" ht="14.25" customHeight="1">
      <c r="A34" s="150" t="str">
        <f t="shared" si="2"/>
        <v>[Project Detail-24]</v>
      </c>
      <c r="B34" s="151" t="s">
        <v>567</v>
      </c>
      <c r="C34" s="167" t="s">
        <v>569</v>
      </c>
      <c r="D34" s="167" t="s">
        <v>570</v>
      </c>
      <c r="E34" s="158"/>
      <c r="F34" s="111"/>
      <c r="G34" s="111"/>
      <c r="H34" s="159"/>
      <c r="I34" s="158"/>
      <c r="J34" s="90"/>
    </row>
    <row r="35" spans="1:10" ht="14.25" customHeight="1">
      <c r="A35" s="150" t="str">
        <f t="shared" si="2"/>
        <v>[Project Detail-25]</v>
      </c>
      <c r="B35" s="151" t="s">
        <v>568</v>
      </c>
      <c r="C35" s="167" t="s">
        <v>571</v>
      </c>
      <c r="D35" s="167" t="s">
        <v>572</v>
      </c>
      <c r="E35" s="158"/>
      <c r="F35" s="111"/>
      <c r="G35" s="111"/>
      <c r="H35" s="159"/>
      <c r="I35" s="158"/>
      <c r="J35" s="90"/>
    </row>
    <row r="36" spans="1:10" ht="14.25" customHeight="1">
      <c r="A36" s="157"/>
      <c r="B36" s="157" t="s">
        <v>516</v>
      </c>
      <c r="C36" s="157"/>
      <c r="D36" s="157"/>
      <c r="E36" s="157"/>
      <c r="F36" s="157"/>
      <c r="G36" s="157"/>
      <c r="H36" s="157"/>
      <c r="I36" s="157"/>
      <c r="J36" s="90"/>
    </row>
    <row r="37" spans="1:10" ht="14.25" customHeight="1">
      <c r="A37" s="54" t="str">
        <f>IF(OR(B37&lt;&gt;"",D37&lt;E36&gt;""),"["&amp;TEXT($B$2,"##")&amp;"-"&amp;TEXT(ROW()-10,"##")&amp;"]","")</f>
        <v>[Project Detail-27]</v>
      </c>
      <c r="B37" s="98" t="s">
        <v>575</v>
      </c>
      <c r="C37" s="98" t="s">
        <v>523</v>
      </c>
      <c r="D37" s="98" t="s">
        <v>577</v>
      </c>
      <c r="E37" s="158"/>
      <c r="F37" s="111"/>
      <c r="G37" s="111"/>
      <c r="H37" s="159"/>
      <c r="I37" s="158"/>
      <c r="J37" s="90"/>
    </row>
    <row r="38" spans="1:10" ht="14.25" customHeight="1">
      <c r="A38" s="54" t="str">
        <f>IF(OR(B38&lt;&gt;"",D38&lt;E37&gt;""),"["&amp;TEXT($B$2,"##")&amp;"-"&amp;TEXT(ROW()-10,"##")&amp;"]","")</f>
        <v>[Project Detail-28]</v>
      </c>
      <c r="B38" s="98" t="s">
        <v>576</v>
      </c>
      <c r="C38" s="98" t="s">
        <v>523</v>
      </c>
      <c r="D38" s="98" t="s">
        <v>579</v>
      </c>
      <c r="E38" s="158"/>
      <c r="F38" s="111"/>
      <c r="G38" s="111"/>
      <c r="H38" s="159"/>
      <c r="I38" s="158"/>
      <c r="J38" s="90"/>
    </row>
    <row r="39" spans="1:10" ht="14.25" customHeight="1">
      <c r="A39" s="54" t="str">
        <f>IF(OR(B39&lt;&gt;"",D39&lt;E37&gt;""),"["&amp;TEXT($B$2,"##")&amp;"-"&amp;TEXT(ROW()-10,"##")&amp;"]","")</f>
        <v>[Project Detail-29]</v>
      </c>
      <c r="B39" s="98" t="s">
        <v>574</v>
      </c>
      <c r="C39" s="98" t="s">
        <v>578</v>
      </c>
      <c r="D39" s="98" t="s">
        <v>524</v>
      </c>
      <c r="E39" s="158"/>
      <c r="F39" s="111"/>
      <c r="G39" s="111"/>
      <c r="H39" s="159"/>
      <c r="I39" s="158"/>
      <c r="J39" s="90"/>
    </row>
    <row r="40" spans="1:10" ht="14.25" customHeight="1">
      <c r="A40" s="54" t="str">
        <f>IF(OR(B40&lt;&gt;"",D40&lt;E37&gt;""),"["&amp;TEXT($B$2,"##")&amp;"-"&amp;TEXT(ROW()-10,"##")&amp;"]","")</f>
        <v>[Project Detail-30]</v>
      </c>
      <c r="B40" s="98" t="s">
        <v>573</v>
      </c>
      <c r="C40" s="98" t="s">
        <v>580</v>
      </c>
      <c r="D40" s="98" t="s">
        <v>581</v>
      </c>
      <c r="E40" s="158"/>
      <c r="F40" s="111"/>
      <c r="G40" s="111"/>
      <c r="H40" s="159"/>
      <c r="I40" s="158"/>
      <c r="J40" s="90"/>
    </row>
    <row r="41" spans="1:10" ht="14.25" customHeight="1">
      <c r="A41" s="54" t="str">
        <f>IF(OR(B41&lt;&gt;"",D41&lt;E38&gt;""),"["&amp;TEXT($B$2,"##")&amp;"-"&amp;TEXT(ROW()-10,"##")&amp;"]","")</f>
        <v>[Project Detail-31]</v>
      </c>
      <c r="B41" s="98" t="s">
        <v>582</v>
      </c>
      <c r="C41" s="98" t="s">
        <v>583</v>
      </c>
      <c r="D41" s="98" t="s">
        <v>584</v>
      </c>
      <c r="E41" s="158"/>
      <c r="F41" s="111"/>
      <c r="G41" s="111"/>
      <c r="H41" s="159"/>
      <c r="I41" s="158"/>
      <c r="J41" s="90"/>
    </row>
    <row r="42" spans="1:10" ht="14.25" customHeight="1">
      <c r="A42" s="157"/>
      <c r="B42" s="157" t="s">
        <v>517</v>
      </c>
      <c r="C42" s="157"/>
      <c r="D42" s="157"/>
      <c r="E42" s="157"/>
      <c r="F42" s="157"/>
      <c r="G42" s="157"/>
      <c r="H42" s="157"/>
      <c r="I42" s="157"/>
      <c r="J42" s="90"/>
    </row>
    <row r="43" spans="1:10" ht="14.25" customHeight="1">
      <c r="A43" s="54" t="str">
        <f t="shared" ref="A43" si="3">IF(OR(B43&lt;&gt;"",D43&lt;E40&gt;""),"["&amp;TEXT($B$2,"##")&amp;"-"&amp;TEXT(ROW()-10,"##")&amp;"]","")</f>
        <v>[Project Detail-33]</v>
      </c>
      <c r="B43" s="98" t="s">
        <v>585</v>
      </c>
      <c r="C43" s="98" t="s">
        <v>587</v>
      </c>
      <c r="D43" s="98" t="s">
        <v>586</v>
      </c>
      <c r="E43" s="158"/>
      <c r="F43" s="111"/>
      <c r="G43" s="111"/>
      <c r="H43" s="196"/>
      <c r="I43" s="158"/>
      <c r="J43" s="90"/>
    </row>
    <row r="44" spans="1:10" ht="14.25" customHeight="1">
      <c r="A44" s="157"/>
      <c r="B44" s="157" t="s">
        <v>1117</v>
      </c>
      <c r="C44" s="157"/>
      <c r="D44" s="157"/>
      <c r="E44" s="157"/>
      <c r="F44" s="157"/>
      <c r="G44" s="157"/>
      <c r="H44" s="157"/>
      <c r="I44" s="157"/>
      <c r="J44" s="90"/>
    </row>
    <row r="45" spans="1:10" ht="14.25" customHeight="1">
      <c r="A45" s="97" t="str">
        <f t="shared" ref="A45" si="4">IF(OR(B45&lt;&gt;"",D45&lt;E44&gt;""),"["&amp;TEXT($B$2,"##")&amp;"-"&amp;TEXT(ROW()-10,"##")&amp;"]","")</f>
        <v>[Project Detail-35]</v>
      </c>
      <c r="B45" s="98" t="s">
        <v>1118</v>
      </c>
      <c r="C45" s="167" t="s">
        <v>1120</v>
      </c>
      <c r="D45" s="167" t="s">
        <v>1119</v>
      </c>
      <c r="E45" s="158"/>
      <c r="F45" s="111"/>
      <c r="G45" s="111"/>
      <c r="H45" s="159"/>
      <c r="I45" s="158"/>
      <c r="J45" s="90"/>
    </row>
    <row r="46" spans="1:10" ht="14.25" customHeight="1">
      <c r="A46" s="157"/>
      <c r="B46" s="157" t="s">
        <v>518</v>
      </c>
      <c r="C46" s="157"/>
      <c r="D46" s="157"/>
      <c r="E46" s="157"/>
      <c r="F46" s="157"/>
      <c r="G46" s="157"/>
      <c r="H46" s="157"/>
      <c r="I46" s="157"/>
      <c r="J46" s="90"/>
    </row>
    <row r="47" spans="1:10" ht="14.25" customHeight="1">
      <c r="A47" s="54" t="str">
        <f t="shared" si="0"/>
        <v>[Project Detail-37]</v>
      </c>
      <c r="B47" s="98" t="s">
        <v>590</v>
      </c>
      <c r="C47" s="167" t="s">
        <v>588</v>
      </c>
      <c r="D47" s="167" t="s">
        <v>591</v>
      </c>
      <c r="E47" s="158"/>
      <c r="F47" s="111"/>
      <c r="G47" s="111"/>
      <c r="H47" s="159"/>
      <c r="I47" s="158"/>
      <c r="J47" s="90"/>
    </row>
    <row r="48" spans="1:10" ht="14.25" customHeight="1">
      <c r="A48" s="54" t="str">
        <f t="shared" si="0"/>
        <v>[Project Detail-38]</v>
      </c>
      <c r="B48" s="98" t="s">
        <v>589</v>
      </c>
      <c r="C48" s="167" t="s">
        <v>588</v>
      </c>
      <c r="D48" s="167" t="s">
        <v>592</v>
      </c>
      <c r="E48" s="158"/>
      <c r="F48" s="111"/>
      <c r="G48" s="111"/>
      <c r="H48" s="159"/>
      <c r="I48" s="158"/>
      <c r="J48" s="90"/>
    </row>
    <row r="49" spans="1:10" ht="14.25" customHeight="1">
      <c r="A49" s="54" t="str">
        <f t="shared" si="0"/>
        <v>[Project Detail-39]</v>
      </c>
      <c r="B49" s="98" t="s">
        <v>593</v>
      </c>
      <c r="C49" s="167" t="s">
        <v>594</v>
      </c>
      <c r="D49" s="167" t="s">
        <v>595</v>
      </c>
      <c r="E49" s="158"/>
      <c r="F49" s="111"/>
      <c r="G49" s="111"/>
      <c r="H49" s="159"/>
      <c r="I49" s="158"/>
      <c r="J49" s="90"/>
    </row>
    <row r="50" spans="1:10" ht="14.25" customHeight="1">
      <c r="A50" s="54" t="str">
        <f t="shared" si="0"/>
        <v>[Project Detail-40]</v>
      </c>
      <c r="B50" s="98" t="s">
        <v>596</v>
      </c>
      <c r="C50" s="167" t="s">
        <v>594</v>
      </c>
      <c r="D50" s="167" t="s">
        <v>597</v>
      </c>
      <c r="E50" s="158"/>
      <c r="F50" s="111"/>
      <c r="G50" s="111"/>
      <c r="H50" s="159"/>
      <c r="I50" s="158"/>
      <c r="J50" s="90"/>
    </row>
    <row r="51" spans="1:10" ht="14.25" customHeight="1">
      <c r="A51" s="54" t="str">
        <f t="shared" si="0"/>
        <v>[Project Detail-41]</v>
      </c>
      <c r="B51" s="98" t="s">
        <v>639</v>
      </c>
      <c r="C51" s="167" t="s">
        <v>640</v>
      </c>
      <c r="D51" s="167" t="s">
        <v>638</v>
      </c>
      <c r="E51" s="158"/>
      <c r="F51" s="111"/>
      <c r="G51" s="111"/>
      <c r="H51" s="159"/>
      <c r="I51" s="158"/>
      <c r="J51" s="90"/>
    </row>
    <row r="52" spans="1:10" ht="14.25" customHeight="1">
      <c r="A52" s="54" t="str">
        <f t="shared" si="0"/>
        <v>[Project Detail-42]</v>
      </c>
      <c r="B52" s="98" t="s">
        <v>598</v>
      </c>
      <c r="C52" s="167" t="s">
        <v>600</v>
      </c>
      <c r="D52" s="167" t="s">
        <v>601</v>
      </c>
      <c r="E52" s="158"/>
      <c r="F52" s="111"/>
      <c r="G52" s="111"/>
      <c r="H52" s="159"/>
      <c r="I52" s="158"/>
      <c r="J52" s="90"/>
    </row>
    <row r="53" spans="1:10" ht="14.25" customHeight="1">
      <c r="A53" s="54" t="str">
        <f t="shared" si="0"/>
        <v>[Project Detail-43]</v>
      </c>
      <c r="B53" s="111" t="s">
        <v>611</v>
      </c>
      <c r="C53" s="155" t="s">
        <v>602</v>
      </c>
      <c r="D53" s="98" t="s">
        <v>603</v>
      </c>
      <c r="E53" s="158"/>
      <c r="F53" s="111"/>
      <c r="G53" s="111"/>
      <c r="H53" s="159"/>
      <c r="I53" s="158"/>
      <c r="J53" s="90"/>
    </row>
    <row r="54" spans="1:10" ht="14.25" customHeight="1">
      <c r="A54" s="54" t="str">
        <f t="shared" si="0"/>
        <v>[Project Detail-44]</v>
      </c>
      <c r="B54" s="151" t="s">
        <v>612</v>
      </c>
      <c r="C54" s="167" t="s">
        <v>604</v>
      </c>
      <c r="D54" s="167" t="s">
        <v>605</v>
      </c>
      <c r="E54" s="158"/>
      <c r="F54" s="111"/>
      <c r="G54" s="111"/>
      <c r="H54" s="159"/>
      <c r="I54" s="158"/>
      <c r="J54" s="90"/>
    </row>
    <row r="55" spans="1:10" ht="14.25" customHeight="1">
      <c r="A55" s="157"/>
      <c r="B55" s="157" t="s">
        <v>599</v>
      </c>
      <c r="C55" s="157"/>
      <c r="D55" s="157"/>
      <c r="E55" s="157"/>
      <c r="F55" s="157"/>
      <c r="G55" s="157"/>
      <c r="H55" s="157"/>
      <c r="I55" s="157"/>
      <c r="J55" s="90"/>
    </row>
    <row r="56" spans="1:10" ht="14.25" customHeight="1">
      <c r="A56" s="97" t="str">
        <f t="shared" si="0"/>
        <v>[Project Detail-46]</v>
      </c>
      <c r="B56" s="98" t="s">
        <v>606</v>
      </c>
      <c r="C56" s="167" t="s">
        <v>608</v>
      </c>
      <c r="D56" s="167" t="s">
        <v>595</v>
      </c>
      <c r="E56" s="158"/>
      <c r="F56" s="111"/>
      <c r="G56" s="111"/>
      <c r="H56" s="159"/>
      <c r="I56" s="158"/>
      <c r="J56" s="90"/>
    </row>
    <row r="57" spans="1:10" ht="14.25" customHeight="1">
      <c r="A57" s="97" t="str">
        <f t="shared" ref="A57:A60" si="5">IF(OR(B57&lt;&gt;"",D57&lt;E56&gt;""),"["&amp;TEXT($B$2,"##")&amp;"-"&amp;TEXT(ROW()-10,"##")&amp;"]","")</f>
        <v>[Project Detail-47]</v>
      </c>
      <c r="B57" s="98" t="s">
        <v>607</v>
      </c>
      <c r="C57" s="167" t="s">
        <v>608</v>
      </c>
      <c r="D57" s="167" t="s">
        <v>609</v>
      </c>
      <c r="E57" s="158"/>
      <c r="F57" s="111"/>
      <c r="G57" s="111"/>
      <c r="H57" s="159"/>
      <c r="I57" s="158"/>
      <c r="J57" s="90"/>
    </row>
    <row r="58" spans="1:10" ht="14.25" customHeight="1">
      <c r="A58" s="97" t="str">
        <f t="shared" si="5"/>
        <v>[Project Detail-48]</v>
      </c>
      <c r="B58" s="98" t="s">
        <v>1147</v>
      </c>
      <c r="C58" s="167" t="s">
        <v>614</v>
      </c>
      <c r="D58" s="167" t="s">
        <v>619</v>
      </c>
      <c r="E58" s="158"/>
      <c r="F58" s="111"/>
      <c r="G58" s="111"/>
      <c r="H58" s="196"/>
      <c r="I58" s="158"/>
      <c r="J58" s="90"/>
    </row>
    <row r="59" spans="1:10" ht="14.25" customHeight="1">
      <c r="A59" s="97" t="str">
        <f t="shared" si="5"/>
        <v>[Project Detail-49]</v>
      </c>
      <c r="B59" s="98" t="s">
        <v>610</v>
      </c>
      <c r="C59" s="98" t="s">
        <v>615</v>
      </c>
      <c r="D59" s="98" t="s">
        <v>617</v>
      </c>
      <c r="E59" s="158"/>
      <c r="F59" s="111"/>
      <c r="G59" s="111"/>
      <c r="H59" s="196"/>
      <c r="I59" s="158"/>
      <c r="J59" s="90"/>
    </row>
    <row r="60" spans="1:10" ht="14.25" customHeight="1">
      <c r="A60" s="97" t="str">
        <f t="shared" si="5"/>
        <v>[Project Detail-50]</v>
      </c>
      <c r="B60" s="98" t="s">
        <v>613</v>
      </c>
      <c r="C60" s="167" t="s">
        <v>616</v>
      </c>
      <c r="D60" s="167" t="s">
        <v>618</v>
      </c>
      <c r="E60" s="158"/>
      <c r="F60" s="111"/>
      <c r="G60" s="111"/>
      <c r="H60" s="196"/>
      <c r="I60" s="158"/>
      <c r="J60" s="90"/>
    </row>
    <row r="61" spans="1:10">
      <c r="J61" s="90"/>
    </row>
    <row r="62" spans="1:10">
      <c r="J62" s="90"/>
    </row>
  </sheetData>
  <mergeCells count="5">
    <mergeCell ref="B2:G2"/>
    <mergeCell ref="B3:G3"/>
    <mergeCell ref="B4:G4"/>
    <mergeCell ref="E5:G5"/>
    <mergeCell ref="E6:G6"/>
  </mergeCells>
  <dataValidations count="1">
    <dataValidation type="list" allowBlank="1" showErrorMessage="1" sqref="F56:G60 F45:G45 F43:G43 F18:G19 F21:G22 F24:G35 F12:G16 F37:G41 F47:G5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Report</vt:lpstr>
      <vt:lpstr>Test case List</vt:lpstr>
      <vt:lpstr>Message Rules</vt:lpstr>
      <vt:lpstr>Display Homepage</vt:lpstr>
      <vt:lpstr>Account management</vt:lpstr>
      <vt:lpstr>Contribute and change MP</vt:lpstr>
      <vt:lpstr>Contribute new remedy</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2016-02-22T18:10:54Z</dcterms:modified>
  <cp:category>BM</cp:category>
</cp:coreProperties>
</file>