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autoCompressPictures="0"/>
  <mc:AlternateContent xmlns:mc="http://schemas.openxmlformats.org/markup-compatibility/2006">
    <mc:Choice Requires="x15">
      <x15ac:absPath xmlns:x15ac="http://schemas.microsoft.com/office/spreadsheetml/2010/11/ac" url="/Users/Romeo/Documents/201601JS01/WIP/Deliverable/Report5/"/>
    </mc:Choice>
  </mc:AlternateContent>
  <bookViews>
    <workbookView xWindow="80" yWindow="460" windowWidth="25520" windowHeight="15540" tabRatio="743" activeTab="3"/>
  </bookViews>
  <sheets>
    <sheet name="Cover" sheetId="1" r:id="rId1"/>
    <sheet name="Test case List"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5" l="1"/>
  <c r="A14" i="12"/>
  <c r="A16" i="12"/>
  <c r="A18" i="12"/>
  <c r="A20" i="12"/>
  <c r="A21" i="12"/>
  <c r="A22" i="12"/>
  <c r="A23" i="12"/>
  <c r="A24" i="12"/>
  <c r="A25" i="12"/>
  <c r="A26" i="12"/>
  <c r="A27" i="12"/>
  <c r="A28" i="12"/>
  <c r="A30" i="12"/>
  <c r="A31" i="12"/>
  <c r="A32" i="12"/>
  <c r="A33" i="12"/>
  <c r="A34" i="12"/>
  <c r="A35" i="12"/>
  <c r="A36" i="12"/>
  <c r="A37" i="12"/>
  <c r="A38" i="12"/>
  <c r="A12" i="12"/>
  <c r="A39" i="9"/>
  <c r="A41" i="9"/>
  <c r="A43" i="9"/>
  <c r="A45" i="9"/>
  <c r="A47" i="9"/>
  <c r="A12" i="9"/>
  <c r="A13" i="9"/>
  <c r="A15" i="9"/>
  <c r="A16" i="9"/>
  <c r="A18" i="9"/>
  <c r="A19" i="9"/>
  <c r="A21" i="9"/>
  <c r="A23" i="9"/>
  <c r="A25" i="9"/>
  <c r="A27" i="9"/>
  <c r="A29" i="9"/>
  <c r="A31" i="9"/>
  <c r="A33" i="9"/>
  <c r="A35" i="9"/>
  <c r="A37" i="9"/>
  <c r="A52" i="9"/>
  <c r="A53" i="9"/>
  <c r="A54" i="9"/>
  <c r="A55" i="9"/>
  <c r="A56" i="9"/>
  <c r="A58" i="9"/>
  <c r="A59" i="9"/>
  <c r="A60" i="9"/>
  <c r="A61" i="9"/>
  <c r="A62" i="9"/>
  <c r="A63" i="9"/>
  <c r="A64" i="9"/>
  <c r="A65" i="9"/>
  <c r="A66" i="9"/>
  <c r="A67" i="9"/>
  <c r="A68" i="9"/>
  <c r="A69" i="9"/>
  <c r="A70" i="9"/>
  <c r="E6" i="9"/>
  <c r="A26" i="10"/>
  <c r="A27" i="10"/>
  <c r="A23" i="10"/>
  <c r="A21" i="10"/>
  <c r="A22" i="10"/>
  <c r="A18" i="10"/>
  <c r="A20" i="10"/>
  <c r="A25" i="10"/>
  <c r="A12" i="10"/>
  <c r="A14" i="10"/>
  <c r="A16" i="10"/>
  <c r="E6" i="10"/>
  <c r="A6" i="10"/>
  <c r="D13" i="5"/>
  <c r="A6" i="9"/>
  <c r="D11" i="5"/>
  <c r="A6" i="12"/>
  <c r="D12" i="5"/>
  <c r="D14" i="5"/>
  <c r="B6" i="10"/>
  <c r="E13" i="5"/>
  <c r="B6" i="9"/>
  <c r="E11" i="5"/>
  <c r="B6" i="12"/>
  <c r="E12" i="5"/>
  <c r="E14" i="5"/>
  <c r="E6" i="12"/>
  <c r="D6" i="12"/>
  <c r="C6" i="12"/>
  <c r="F12" i="5"/>
  <c r="D6" i="9"/>
  <c r="C6" i="9"/>
  <c r="F11" i="5"/>
  <c r="D6" i="10"/>
  <c r="C6" i="10"/>
  <c r="F13" i="5"/>
  <c r="F14" i="5"/>
  <c r="H12" i="5"/>
  <c r="H11" i="5"/>
  <c r="H13" i="5"/>
  <c r="H14" i="5"/>
  <c r="G12" i="5"/>
  <c r="C6" i="1"/>
  <c r="G13" i="5"/>
  <c r="G11" i="5"/>
  <c r="C3" i="5"/>
  <c r="C4" i="5"/>
  <c r="C5" i="5"/>
  <c r="D3" i="2"/>
  <c r="D4" i="2"/>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<sst xmlns="http://schemas.openxmlformats.org/spreadsheetml/2006/main" count="654" uniqueCount="349">
  <si>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</si>
  <si>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</si>
  <si>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</si>
  <si>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</si>
  <si>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</si>
  <si>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</si>
  <si>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</si>
  <si>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</si>
  <si>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</si>
  <si>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</si>
  <si>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</si>
  <si>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</si>
  <si>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</si>
  <si>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</si>
  <si>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</si>
  <si>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</si>
  <si>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</si>
  <si>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</si>
  <si>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</si>
  <si>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</si>
  <si>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</si>
  <si>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</si>
  <si>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</si>
  <si>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</si>
  <si>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</si>
  <si>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</si>
  <si>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</si>
  <si>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</si>
  <si>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</si>
  <si>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</si>
  <si>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</si>
  <si>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</si>
  <si>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</si>
  <si>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</si>
  <si>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</si>
  <si>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</si>
  <si>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</si>
  <si>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</si>
  <si>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</si>
  <si>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</si>
  <si>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</si>
  <si>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</si>
  <si>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</si>
  <si>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</si>
  <si>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</si>
  <si>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</si>
  <si>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</si>
  <si>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</si>
  <si>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</si>
  <si>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</si>
  <si>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</si>
  <si>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</si>
  <si>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</si>
  <si>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</si>
  <si>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</si>
  <si>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</si>
  <si>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</si>
  <si>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</si>
  <si>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</si>
  <si>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</si>
  <si>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</si>
  <si>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</si>
  <si>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</si>
  <si>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</si>
  <si>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</si>
  <si>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</si>
  <si>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</si>
  <si>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</si>
  <si>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</si>
  <si>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</si>
  <si>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</si>
  <si>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</si>
  <si>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</si>
  <si>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</si>
  <si>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</si>
  <si>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</si>
  <si>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</si>
  <si>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</si>
  <si>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</si>
  <si>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</si>
  <si>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</si>
  <si>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</si>
  <si>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</si>
  <si>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</si>
  <si>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</si>
  <si>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</si>
  <si>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</si>
  <si>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</si>
  <si>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</si>
  <si>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</si>
  <si>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</si>
  <si>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</si>
  <si>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</si>
  <si>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</si>
  <si>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</si>
  <si>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</si>
  <si>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</si>
  <si>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</si>
  <si>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</si>
  <si>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</si>
  <si>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</si>
  <si>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</si>
  <si>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</si>
  <si>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</si>
  <si>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</si>
  <si>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</si>
  <si>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</si>
  <si>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</si>
  <si>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</si>
  <si>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</si>
  <si>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</si>
  <si>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</si>
  <si>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</si>
  <si>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</si>
  <si>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</si>
  <si>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</si>
  <si>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</si>
  <si>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</si>
  <si>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</si>
  <si>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</si>
  <si>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</si>
  <si>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</si>
  <si>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</si>
  <si>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</si>
  <si>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</si>
  <si>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Mod function</t>
  </si>
  <si>
    <t>Mod_function</t>
  </si>
  <si>
    <t>User Module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</si>
  <si>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</si>
  <si>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</si>
  <si>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</si>
  <si>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</si>
  <si>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</si>
  <si>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</si>
  <si>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</si>
  <si>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</si>
  <si>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</si>
  <si>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</si>
  <si>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</si>
  <si>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</si>
  <si>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</si>
  <si>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</si>
  <si>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</si>
  <si>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</si>
  <si>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</si>
  <si>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</si>
  <si>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</si>
  <si>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</si>
  <si>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</si>
  <si>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</si>
  <si>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</si>
  <si>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</si>
  <si>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</si>
  <si>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</si>
  <si>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</si>
  <si>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</si>
  <si>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</si>
  <si>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</si>
  <si>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</si>
  <si>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</si>
  <si>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</si>
  <si>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</si>
  <si>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</si>
  <si>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</si>
  <si>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</si>
  <si>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Homepage is displayed 
2. "Medicinal Plants Article Detail" Page is displayed
3. "Author" Page is displayed by following fields:
- Header
- Avatar
- Profile hyperlink
- Contributed Articles hyperlink
- Profile frame
- Footer</t>
  </si>
  <si>
    <t>Check "Related HMS" hyperlink</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</si>
  <si>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</si>
  <si>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</si>
  <si>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</si>
  <si>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</si>
  <si>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</si>
  <si>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</si>
  <si>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</si>
  <si>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</si>
  <si>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</si>
  <si>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</si>
  <si>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</si>
  <si>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</si>
  <si>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</si>
  <si>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</si>
  <si>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</si>
  <si>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</si>
  <si>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</si>
  <si>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 xml:space="preserve">1. Homepage is displayed 
2. "Medicinal Plants" tab is displayed 
</t>
  </si>
  <si>
    <t>Check "View now" in Remedy Slider on Homepage</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</si>
  <si>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</si>
  <si>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</si>
  <si>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</si>
  <si>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</si>
  <si>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</si>
  <si>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</si>
  <si>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</si>
  <si>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</si>
  <si>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</si>
  <si>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</si>
  <si>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</si>
  <si>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</si>
  <si>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</si>
  <si>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</si>
  <si>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</si>
  <si>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</si>
  <si>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</si>
  <si>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</si>
  <si>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</si>
  <si>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</si>
  <si>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</si>
  <si>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</si>
  <si>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</si>
  <si>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</si>
  <si>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</si>
  <si>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</si>
  <si>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</si>
  <si>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</si>
  <si>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</si>
  <si>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</si>
  <si>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</si>
  <si>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</si>
  <si>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</si>
  <si>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</si>
  <si>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</si>
  <si>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</si>
  <si>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</si>
  <si>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</si>
  <si>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</si>
  <si>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</si>
  <si>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</si>
  <si>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</si>
  <si>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</si>
  <si>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</si>
  <si>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</si>
  <si>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</si>
  <si>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</si>
  <si>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</si>
  <si>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</si>
  <si>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</si>
  <si>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</si>
  <si>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</si>
  <si>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</si>
  <si>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</si>
  <si>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</si>
  <si>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</si>
  <si>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</si>
  <si>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</si>
  <si>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</si>
  <si>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</si>
  <si>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</si>
  <si>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</si>
  <si>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</si>
  <si>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</si>
  <si>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</si>
  <si>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</si>
  <si>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</si>
  <si>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</si>
  <si>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</si>
  <si>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</si>
  <si>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</si>
  <si>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</si>
  <si>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</si>
  <si>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</si>
  <si>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</si>
  <si>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</si>
  <si>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</si>
  <si>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</si>
  <si>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</si>
  <si>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</si>
  <si>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</si>
  <si>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</si>
  <si>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</si>
  <si>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</si>
  <si>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</si>
  <si>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</si>
  <si>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</si>
  <si>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</si>
  <si>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</si>
  <si>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</si>
  <si>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</si>
  <si>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</si>
  <si>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</si>
  <si>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</si>
  <si>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</si>
  <si>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</si>
  <si>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</si>
  <si>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</si>
  <si>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</si>
  <si>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</si>
  <si>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</si>
  <si>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</si>
  <si>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</si>
  <si>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</si>
  <si>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</si>
  <si>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</si>
  <si>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</si>
  <si>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</si>
  <si>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</si>
  <si>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</si>
  <si>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</si>
  <si>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</si>
  <si>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</si>
  <si>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</si>
  <si>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</si>
  <si>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</si>
  <si>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</si>
  <si>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</si>
  <si>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</si>
  <si>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</si>
  <si>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</si>
  <si>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</si>
  <si>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</si>
  <si>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</si>
  <si>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</si>
  <si>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</si>
  <si>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</si>
  <si>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</si>
  <si>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</si>
  <si>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</si>
  <si>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</si>
  <si>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</si>
  <si>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</si>
  <si>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</si>
  <si>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</si>
  <si>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</si>
  <si>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</si>
  <si>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</si>
  <si>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</si>
  <si>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</si>
  <si>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</si>
  <si>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TEST CASE</t>
  </si>
  <si>
    <t>Version</t>
  </si>
  <si>
    <t>Record of change</t>
  </si>
  <si>
    <t>Effective Date</t>
  </si>
  <si>
    <t>Change Item</t>
  </si>
  <si>
    <t>*A,D,M</t>
  </si>
  <si>
    <t>Change description</t>
  </si>
  <si>
    <t>Reference</t>
  </si>
  <si>
    <t>Execute all Mod unit test cases
 and passed</t>
  </si>
  <si>
    <t>List enviroment requires in this system
1. Server: Localhost
2. Database server: MySQL server
3. Browser: Google Chrome 40, Mozzila Firefox 30
4. Operation System: Mac OS X</t>
  </si>
  <si>
    <t xml:space="preserve">1. Go to vmn.vnvalley.com
2. Click on "Register" hyperlink in Header
3. Enter personal information in "Register" Form
4. Click on "Sign up" button
</t>
  </si>
  <si>
    <t>1. Go to vmn.vnvalley.com
2. Click on "View now" in Medicinal Plants Slider (Slider 2)</t>
  </si>
  <si>
    <t>1. Go to vmn.vnvalley.com
2. Click on  "View now" in Remedy Slider (Slider 3)</t>
  </si>
  <si>
    <t xml:space="preserve">1. Go to vmn.vnvalley.com
2. Click on "Medicinal Plants" on Header
3. Click on "Detail" hyperlink of any Medicinal Plants Article
4. Click on "Related Remedy Article" tab
5. Click on any "Remedy Article" hyperlink </t>
  </si>
  <si>
    <t>1. Go to vmn.vnvalley.com
2. Click on "Medicinal Plants Article Detail" hyperlink on "Medicinal Plants" tab or Homepage
3. Click on "Author" hyperlink</t>
  </si>
  <si>
    <t>1. Go to vmn.vnvalley.com
2. Click on "Remedy Article Detail" hyperlink on "Remedy" tab
3. Click on "Author" hyperlink</t>
  </si>
  <si>
    <t xml:space="preserve">1. Go to vmn.vnvalley.com
2. Click on "Login" hyperlink in Header
3. Click on "Register" hyperlink in "Login" Page
4. Enter personal information in "Register" Form
5. Click on "Sign up" button
</t>
  </si>
  <si>
    <t>1.Homepage is displayed 
2. "Login" Page is displayed
3. "Register" Page is displayed
4. Display user's information correctly
5. VMN system will alert message:"Register success." and redirect to "Login" Page</t>
  </si>
  <si>
    <t xml:space="preserve"> 24/03/2016</t>
  </si>
  <si>
    <t>22/3/2016</t>
  </si>
  <si>
    <t>23/3/2016</t>
  </si>
  <si>
    <t>24/3/2016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</si>
</sst>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33"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charset val="128"/>
    </font>
    <font>
      <sz val="12"/>
      <name val="Calibri"/>
      <family val="2"/>
    </font>
    <font>
      <u/>
      <sz val="11"/>
      <color theme="11"/>
      <name val="ＭＳ Ｐゴシック"/>
      <charset val="128"/>
    </font>
    <font>
      <b/>
      <sz val="10"/>
      <color theme="9" tint="-0.499984740745262"/>
      <name val="Tahoma"/>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2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6" xfId="4" applyFont="1" applyFill="1" applyBorder="1" applyAlignment="1">
      <alignment horizontal="left" vertical="center"/>
    </xf>
    <xf numFmtId="0" fontId="14" fillId="5" borderId="33" xfId="4" applyFont="1" applyFill="1" applyBorder="1" applyAlignment="1">
      <alignment horizontal="left" vertical="center"/>
    </xf>
    <xf numFmtId="0" fontId="14" fillId="5"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8" borderId="33" xfId="0" applyFont="1" applyFill="1" applyBorder="1" applyAlignment="1">
      <alignment horizontal="center" vertical="center" wrapText="1"/>
    </xf>
    <xf numFmtId="0" fontId="29" fillId="8" borderId="36" xfId="0" applyFont="1" applyFill="1" applyBorder="1" applyAlignment="1">
      <alignment horizontal="left" vertical="center"/>
    </xf>
    <xf numFmtId="0" fontId="28" fillId="8" borderId="36"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8" fillId="0" borderId="0" xfId="0" applyFont="1" applyFill="1" applyAlignment="1">
      <alignment wrapText="1"/>
    </xf>
    <xf numFmtId="0" fontId="28" fillId="9" borderId="0" xfId="0" applyFont="1" applyFill="1" applyAlignment="1">
      <alignment wrapText="1"/>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0" fontId="14" fillId="5" borderId="39" xfId="4" applyFont="1" applyFill="1" applyBorder="1" applyAlignment="1">
      <alignment horizontal="left" vertical="center"/>
    </xf>
    <xf numFmtId="0" fontId="3" fillId="6" borderId="38" xfId="4" applyFont="1" applyFill="1" applyBorder="1" applyAlignment="1">
      <alignment vertical="top" wrapText="1"/>
    </xf>
    <xf numFmtId="0" fontId="18" fillId="2" borderId="1" xfId="2" applyFont="1" applyFill="1" applyBorder="1" applyAlignment="1">
      <alignment horizontal="left" vertical="top" wrapText="1"/>
    </xf>
    <xf numFmtId="0" fontId="14" fillId="5" borderId="40" xfId="4" applyFont="1" applyFill="1" applyBorder="1" applyAlignment="1">
      <alignment horizontal="left" vertical="center"/>
    </xf>
    <xf numFmtId="0" fontId="3" fillId="2" borderId="38" xfId="2" applyFont="1" applyFill="1" applyBorder="1"/>
    <xf numFmtId="0" fontId="14" fillId="5" borderId="41" xfId="4" applyFont="1" applyFill="1" applyBorder="1" applyAlignment="1">
      <alignment horizontal="left" vertical="center"/>
    </xf>
    <xf numFmtId="0" fontId="3" fillId="2" borderId="42" xfId="2" applyFont="1" applyFill="1" applyBorder="1" applyAlignment="1">
      <alignment vertical="top" wrapText="1"/>
    </xf>
    <xf numFmtId="0" fontId="3" fillId="6" borderId="23" xfId="4" applyNumberFormat="1" applyFont="1" applyFill="1" applyBorder="1" applyAlignment="1">
      <alignment vertical="top" wrapText="1"/>
    </xf>
    <xf numFmtId="0" fontId="3" fillId="6" borderId="43" xfId="4" applyFont="1" applyFill="1" applyBorder="1" applyAlignment="1">
      <alignment vertical="top" wrapText="1"/>
    </xf>
    <xf numFmtId="0" fontId="18" fillId="2" borderId="43" xfId="7" applyFont="1" applyFill="1" applyBorder="1" applyAlignment="1">
      <alignment vertical="top" wrapText="1"/>
    </xf>
    <xf numFmtId="0" fontId="3" fillId="6" borderId="44" xfId="4" applyFont="1" applyFill="1" applyBorder="1" applyAlignment="1">
      <alignment vertical="top" wrapText="1"/>
    </xf>
    <xf numFmtId="0" fontId="7" fillId="2" borderId="2" xfId="0" applyFont="1" applyFill="1" applyBorder="1" applyAlignment="1">
      <alignment horizontal="left"/>
    </xf>
    <xf numFmtId="0" fontId="18" fillId="6" borderId="38" xfId="2" applyFont="1" applyFill="1" applyBorder="1" applyAlignment="1">
      <alignment horizontal="left" vertical="top" wrapText="1"/>
    </xf>
    <xf numFmtId="0" fontId="3" fillId="6" borderId="38" xfId="2" applyFont="1" applyFill="1" applyBorder="1" applyAlignment="1">
      <alignment vertical="top" wrapText="1"/>
    </xf>
    <xf numFmtId="0" fontId="14" fillId="5" borderId="38" xfId="4" applyFont="1" applyFill="1" applyBorder="1" applyAlignment="1">
      <alignment horizontal="left" vertical="center"/>
    </xf>
    <xf numFmtId="0" fontId="3" fillId="6" borderId="40" xfId="4" applyFont="1" applyFill="1" applyBorder="1" applyAlignment="1">
      <alignment vertical="top" wrapText="1"/>
    </xf>
    <xf numFmtId="0" fontId="3" fillId="6" borderId="48" xfId="4" applyFont="1" applyFill="1" applyBorder="1" applyAlignment="1">
      <alignment vertical="top" wrapText="1"/>
    </xf>
    <xf numFmtId="0" fontId="22" fillId="2" borderId="48" xfId="7" applyFont="1" applyFill="1" applyBorder="1" applyAlignment="1">
      <alignment horizontal="left" vertical="top" wrapText="1"/>
    </xf>
    <xf numFmtId="0" fontId="3" fillId="7" borderId="48" xfId="0" applyFont="1" applyFill="1" applyBorder="1"/>
    <xf numFmtId="0" fontId="14" fillId="5" borderId="45" xfId="4" applyFont="1" applyFill="1" applyBorder="1" applyAlignment="1">
      <alignment horizontal="left" vertical="center"/>
    </xf>
    <xf numFmtId="0" fontId="14" fillId="5" borderId="49" xfId="4" applyFont="1" applyFill="1" applyBorder="1" applyAlignment="1">
      <alignment horizontal="left" vertical="center"/>
    </xf>
    <xf numFmtId="0" fontId="14" fillId="5" borderId="42" xfId="4" applyFont="1" applyFill="1" applyBorder="1" applyAlignment="1">
      <alignment horizontal="left" vertical="center"/>
    </xf>
    <xf numFmtId="0" fontId="14" fillId="5" borderId="47" xfId="4" applyFont="1" applyFill="1" applyBorder="1" applyAlignment="1">
      <alignment horizontal="left" vertical="center"/>
    </xf>
    <xf numFmtId="0" fontId="3" fillId="6" borderId="36"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xf numFmtId="0" fontId="14" fillId="10" borderId="47" xfId="4" applyFont="1" applyFill="1" applyBorder="1" applyAlignment="1">
      <alignment horizontal="left" vertical="center"/>
    </xf>
    <xf numFmtId="0" fontId="14" fillId="10" borderId="51" xfId="4" applyFont="1" applyFill="1" applyBorder="1" applyAlignment="1">
      <alignment horizontal="left" vertical="center"/>
    </xf>
    <xf numFmtId="0" fontId="7" fillId="0" borderId="0" xfId="0" applyFont="1" applyAlignment="1">
      <alignment horizontal="left"/>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7" borderId="51" xfId="0" applyFont="1" applyFill="1" applyBorder="1" applyAlignment="1">
      <alignment vertical="top" wrapText="1"/>
    </xf>
    <xf numFmtId="0" fontId="14" fillId="0" borderId="0" xfId="4" applyFont="1" applyFill="1" applyBorder="1" applyAlignment="1">
      <alignment horizontal="left" vertical="center"/>
    </xf>
    <xf numFmtId="0" fontId="28" fillId="0" borderId="0" xfId="0" applyFont="1" applyFill="1" applyBorder="1" applyAlignment="1">
      <alignment wrapText="1"/>
    </xf>
    <xf numFmtId="0" fontId="28" fillId="9" borderId="0" xfId="0" applyFont="1" applyFill="1" applyBorder="1" applyAlignment="1">
      <alignment wrapText="1"/>
    </xf>
    <xf numFmtId="0" fontId="28" fillId="0" borderId="0" xfId="0" applyFont="1" applyBorder="1" applyAlignment="1">
      <alignment wrapText="1"/>
    </xf>
    <xf numFmtId="165" fontId="3" fillId="6" borderId="2" xfId="4"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50" xfId="4" applyFont="1" applyFill="1" applyBorder="1" applyAlignment="1">
      <alignment horizontal="center" vertical="center"/>
    </xf>
    <xf numFmtId="0" fontId="14" fillId="5" borderId="46" xfId="4" applyFont="1" applyFill="1" applyBorder="1" applyAlignment="1">
      <alignment horizontal="center" vertical="center"/>
    </xf>
    <xf numFmtId="0" fontId="14" fillId="5" borderId="47" xfId="4" applyFont="1" applyFill="1" applyBorder="1" applyAlignment="1">
      <alignment horizontal="center"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5" borderId="50"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32" fillId="0" borderId="3" xfId="0" applyFont="1" applyBorder="1" applyAlignment="1"/>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esktop/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90" workbookViewId="0">
      <selection activeCell="B13" sqref="B13"/>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x14ac:dyDescent="0.15">
      <c r="A2" s="3"/>
      <c r="B2" s="4"/>
      <c r="C2" s="206" t="s">
        <v>327</v>
      </c>
      <c r="D2" s="206"/>
      <c r="E2" s="206"/>
      <c r="F2" s="206"/>
      <c r="G2" s="206"/>
    </row>
    <row r="3" spans="1:7" x14ac:dyDescent="0.15">
      <c r="B3" s="6"/>
      <c r="C3" s="7"/>
      <c r="F3" s="8"/>
    </row>
    <row r="4" spans="1:7" ht="14.25" customHeight="1" x14ac:dyDescent="0.15">
      <c r="B4" s="179" t="s">
        <v>0</v>
      </c>
      <c r="C4" s="207" t="s">
        <v>111</v>
      </c>
      <c r="D4" s="207"/>
      <c r="E4" s="207"/>
      <c r="F4" s="179" t="s">
        <v>1</v>
      </c>
      <c r="G4" s="9" t="s">
        <v>106</v>
      </c>
    </row>
    <row r="5" spans="1:7" ht="14.25" customHeight="1" x14ac:dyDescent="0.15">
      <c r="B5" s="179" t="s">
        <v>2</v>
      </c>
      <c r="C5" s="207" t="s">
        <v>108</v>
      </c>
      <c r="D5" s="207"/>
      <c r="E5" s="207"/>
      <c r="F5" s="179" t="s">
        <v>3</v>
      </c>
      <c r="G5" s="9" t="s">
        <v>207</v>
      </c>
    </row>
    <row r="6" spans="1:7" ht="15.75" customHeight="1" x14ac:dyDescent="0.15">
      <c r="B6" s="208" t="s">
        <v>4</v>
      </c>
      <c r="C6" s="209" t="str">
        <f>C5&amp;"_"&amp;"Integration Test Case"&amp;"_"&amp;"v1.0"</f>
        <v>VMN_Integration Test Case_v1.0</v>
      </c>
      <c r="D6" s="209"/>
      <c r="E6" s="209"/>
      <c r="F6" s="179" t="s">
        <v>5</v>
      </c>
      <c r="G6" s="80">
        <v>42453</v>
      </c>
    </row>
    <row r="7" spans="1:7" ht="13.5" customHeight="1" x14ac:dyDescent="0.15">
      <c r="B7" s="208"/>
      <c r="C7" s="209"/>
      <c r="D7" s="209"/>
      <c r="E7" s="209"/>
      <c r="F7" s="179" t="s">
        <v>328</v>
      </c>
      <c r="G7" s="137" t="s">
        <v>37</v>
      </c>
    </row>
    <row r="8" spans="1:7" x14ac:dyDescent="0.15">
      <c r="A8" s="11"/>
      <c r="B8" s="11"/>
      <c r="C8" s="11"/>
      <c r="D8" s="11"/>
      <c r="E8" s="11"/>
      <c r="F8" s="11"/>
      <c r="G8" s="12"/>
    </row>
    <row r="9" spans="1:7" x14ac:dyDescent="0.15">
      <c r="B9" s="1"/>
    </row>
    <row r="10" spans="1:7" x14ac:dyDescent="0.15">
      <c r="B10" s="196" t="s">
        <v>329</v>
      </c>
    </row>
    <row r="11" spans="1:7" s="13" customFormat="1" x14ac:dyDescent="0.15">
      <c r="B11" s="197" t="s">
        <v>330</v>
      </c>
      <c r="C11" s="198" t="s">
        <v>328</v>
      </c>
      <c r="D11" s="198" t="s">
        <v>331</v>
      </c>
      <c r="E11" s="198" t="s">
        <v>332</v>
      </c>
      <c r="F11" s="198" t="s">
        <v>333</v>
      </c>
      <c r="G11" s="199" t="s">
        <v>334</v>
      </c>
    </row>
    <row r="12" spans="1:7" s="14" customFormat="1" x14ac:dyDescent="0.15">
      <c r="B12" s="81">
        <v>42453</v>
      </c>
      <c r="C12" s="82" t="s">
        <v>37</v>
      </c>
      <c r="D12" s="83"/>
      <c r="E12" s="83" t="s">
        <v>38</v>
      </c>
      <c r="F12" s="109" t="s">
        <v>46</v>
      </c>
      <c r="G12" s="17" t="s">
        <v>107</v>
      </c>
    </row>
    <row r="13" spans="1:7" s="14" customFormat="1" ht="21.75" customHeight="1" x14ac:dyDescent="0.15">
      <c r="B13" s="81"/>
      <c r="C13" s="82"/>
      <c r="D13" s="16"/>
      <c r="E13" s="83"/>
      <c r="F13" s="16"/>
      <c r="G13" s="19"/>
    </row>
    <row r="14" spans="1:7" s="14" customFormat="1" ht="19.5" customHeight="1" x14ac:dyDescent="0.15">
      <c r="B14" s="81"/>
      <c r="C14" s="82"/>
      <c r="D14" s="16"/>
      <c r="E14" s="83"/>
      <c r="F14" s="16"/>
      <c r="G14" s="19"/>
    </row>
    <row r="15" spans="1:7" s="14" customFormat="1" ht="21.75" customHeight="1" x14ac:dyDescent="0.15">
      <c r="B15" s="18"/>
      <c r="C15" s="15"/>
      <c r="D15" s="16"/>
      <c r="E15" s="16"/>
      <c r="F15" s="16"/>
      <c r="G15" s="19"/>
    </row>
    <row r="16" spans="1:7" s="14" customFormat="1" ht="19.5" customHeight="1" x14ac:dyDescent="0.15">
      <c r="B16" s="18"/>
      <c r="C16" s="15"/>
      <c r="D16" s="16"/>
      <c r="E16" s="16"/>
      <c r="F16" s="16"/>
      <c r="G16" s="19"/>
    </row>
    <row r="17" spans="2:7" s="14" customFormat="1" ht="21.75" customHeight="1" x14ac:dyDescent="0.15">
      <c r="B17" s="18"/>
      <c r="C17" s="15"/>
      <c r="D17" s="16"/>
      <c r="E17" s="16"/>
      <c r="F17" s="16"/>
      <c r="G17" s="19"/>
    </row>
    <row r="18" spans="2:7" s="14" customFormat="1" ht="19.5" customHeight="1" x14ac:dyDescent="0.15">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90" workbookViewId="0">
      <selection activeCell="D6" sqref="D6"/>
    </sheetView>
  </sheetViews>
  <sheetFormatPr baseColWidth="10" defaultColWidth="8.83203125" defaultRowHeight="13" x14ac:dyDescent="0.15"/>
  <cols>
    <col min="1" max="1" width="1.33203125" style="8" customWidth="1"/>
    <col min="2" max="2" width="11.6640625" style="24" customWidth="1"/>
    <col min="3" max="3" width="26.5" style="25" customWidth="1"/>
    <col min="4" max="4" width="18.6640625" style="25" customWidth="1"/>
    <col min="5" max="5" width="28.1640625" style="25" customWidth="1"/>
    <col min="6" max="6" width="30.6640625" style="25" customWidth="1"/>
    <col min="7" max="16384" width="8.83203125" style="8"/>
  </cols>
  <sheetData>
    <row r="1" spans="2:6" ht="25" x14ac:dyDescent="0.25">
      <c r="B1" s="26"/>
      <c r="D1" s="27" t="s">
        <v>6</v>
      </c>
      <c r="E1" s="28"/>
    </row>
    <row r="2" spans="2:6" ht="13.5" customHeight="1" x14ac:dyDescent="0.15">
      <c r="B2" s="26"/>
      <c r="D2" s="29"/>
      <c r="E2" s="29"/>
    </row>
    <row r="3" spans="2:6" x14ac:dyDescent="0.15">
      <c r="B3" s="212" t="s">
        <v>0</v>
      </c>
      <c r="C3" s="212"/>
      <c r="D3" s="213" t="str">
        <f>Cover!C4</f>
        <v>Vietnamese Medicinal Plants Network</v>
      </c>
      <c r="E3" s="213"/>
      <c r="F3" s="213"/>
    </row>
    <row r="4" spans="2:6" x14ac:dyDescent="0.15">
      <c r="B4" s="212" t="s">
        <v>2</v>
      </c>
      <c r="C4" s="212"/>
      <c r="D4" s="213" t="str">
        <f>Cover!C5</f>
        <v>VMN</v>
      </c>
      <c r="E4" s="213"/>
      <c r="F4" s="213"/>
    </row>
    <row r="5" spans="2:6" s="30" customFormat="1" ht="72" customHeight="1" x14ac:dyDescent="0.15">
      <c r="B5" s="210" t="s">
        <v>7</v>
      </c>
      <c r="C5" s="210"/>
      <c r="D5" s="211" t="s">
        <v>336</v>
      </c>
      <c r="E5" s="211"/>
      <c r="F5" s="211"/>
    </row>
    <row r="6" spans="2:6" x14ac:dyDescent="0.15">
      <c r="B6" s="31"/>
      <c r="C6" s="32"/>
      <c r="D6" s="32"/>
      <c r="E6" s="32"/>
      <c r="F6" s="32"/>
    </row>
    <row r="7" spans="2:6" s="33" customFormat="1" x14ac:dyDescent="0.15">
      <c r="B7" s="34"/>
      <c r="C7" s="35"/>
      <c r="D7" s="35"/>
      <c r="E7" s="35"/>
      <c r="F7" s="35"/>
    </row>
    <row r="8" spans="2:6" s="36" customFormat="1" ht="21" customHeight="1" x14ac:dyDescent="0.15">
      <c r="B8" s="37" t="s">
        <v>8</v>
      </c>
      <c r="C8" s="38" t="s">
        <v>9</v>
      </c>
      <c r="D8" s="38" t="s">
        <v>10</v>
      </c>
      <c r="E8" s="39" t="s">
        <v>11</v>
      </c>
      <c r="F8" s="40" t="s">
        <v>12</v>
      </c>
    </row>
    <row r="9" spans="2:6" ht="26" x14ac:dyDescent="0.15">
      <c r="B9" s="41">
        <v>1</v>
      </c>
      <c r="C9" s="42" t="s">
        <v>119</v>
      </c>
      <c r="D9" s="133" t="s">
        <v>43</v>
      </c>
      <c r="E9" s="107" t="s">
        <v>120</v>
      </c>
      <c r="F9" s="106" t="s">
        <v>48</v>
      </c>
    </row>
    <row r="10" spans="2:6" ht="26" x14ac:dyDescent="0.15">
      <c r="B10" s="41">
        <v>2</v>
      </c>
      <c r="C10" s="42" t="s">
        <v>125</v>
      </c>
      <c r="D10" s="166" t="s">
        <v>126</v>
      </c>
      <c r="E10" s="107" t="s">
        <v>44</v>
      </c>
      <c r="F10" s="106" t="s">
        <v>335</v>
      </c>
    </row>
    <row r="11" spans="2:6" ht="26" x14ac:dyDescent="0.15">
      <c r="B11" s="41">
        <v>3</v>
      </c>
      <c r="C11" s="42" t="s">
        <v>42</v>
      </c>
      <c r="D11" s="133" t="s">
        <v>40</v>
      </c>
      <c r="E11" s="107" t="s">
        <v>44</v>
      </c>
      <c r="F11" s="106" t="s">
        <v>49</v>
      </c>
    </row>
    <row r="12" spans="2:6" ht="14" x14ac:dyDescent="0.15">
      <c r="B12" s="41"/>
      <c r="C12" s="42"/>
      <c r="D12" s="84"/>
      <c r="E12" s="43"/>
      <c r="F12" s="44"/>
    </row>
    <row r="13" spans="2:6" ht="14" x14ac:dyDescent="0.15">
      <c r="B13" s="41"/>
      <c r="C13" s="42"/>
      <c r="D13" s="104"/>
      <c r="E13" s="45"/>
      <c r="F13" s="44"/>
    </row>
    <row r="14" spans="2:6" x14ac:dyDescent="0.15">
      <c r="B14" s="41"/>
      <c r="C14" s="42"/>
      <c r="D14" s="45"/>
      <c r="E14" s="45"/>
      <c r="F14" s="44"/>
    </row>
    <row r="15" spans="2:6" x14ac:dyDescent="0.15">
      <c r="B15" s="41"/>
      <c r="C15" s="42"/>
      <c r="D15" s="45"/>
      <c r="E15" s="45"/>
      <c r="F15" s="44"/>
    </row>
    <row r="16" spans="2:6" x14ac:dyDescent="0.15">
      <c r="B16" s="41"/>
      <c r="C16" s="42"/>
      <c r="D16" s="45"/>
      <c r="E16" s="45"/>
      <c r="F16" s="44"/>
    </row>
    <row r="17" spans="2:6" x14ac:dyDescent="0.15">
      <c r="B17" s="41"/>
      <c r="C17" s="42"/>
      <c r="D17" s="45"/>
      <c r="E17" s="45"/>
      <c r="F17" s="44"/>
    </row>
    <row r="18" spans="2:6" x14ac:dyDescent="0.15">
      <c r="B18" s="41"/>
      <c r="C18" s="42"/>
      <c r="D18" s="45"/>
      <c r="E18" s="45"/>
      <c r="F18" s="44"/>
    </row>
    <row r="19" spans="2:6" x14ac:dyDescent="0.15">
      <c r="B19" s="41"/>
      <c r="C19" s="42"/>
      <c r="D19" s="45"/>
      <c r="E19" s="45"/>
      <c r="F19" s="44"/>
    </row>
    <row r="20" spans="2:6" x14ac:dyDescent="0.15">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7" sqref="H7"/>
    </sheetView>
  </sheetViews>
  <sheetFormatPr baseColWidth="10" defaultColWidth="8.83203125" defaultRowHeight="13" x14ac:dyDescent="0.15"/>
  <cols>
    <col min="1" max="1" width="8.83203125" style="8"/>
    <col min="2" max="2" width="13.5" style="8" customWidth="1"/>
    <col min="3" max="3" width="23.1640625" style="8" customWidth="1"/>
    <col min="4" max="6" width="8.83203125" style="8"/>
    <col min="7" max="7" width="11.83203125" style="8" customWidth="1"/>
    <col min="8" max="9" width="33.1640625" style="8" customWidth="1"/>
    <col min="10" max="16384" width="8.83203125" style="8"/>
  </cols>
  <sheetData>
    <row r="1" spans="1:8" ht="25.5" customHeight="1" x14ac:dyDescent="0.25">
      <c r="B1" s="216" t="s">
        <v>29</v>
      </c>
      <c r="C1" s="216"/>
      <c r="D1" s="216"/>
      <c r="E1" s="216"/>
      <c r="F1" s="216"/>
      <c r="G1" s="216"/>
      <c r="H1" s="216"/>
    </row>
    <row r="2" spans="1:8" ht="14.25" customHeight="1" x14ac:dyDescent="0.15">
      <c r="A2" s="56"/>
      <c r="B2" s="56"/>
      <c r="C2" s="57"/>
      <c r="D2" s="57"/>
      <c r="E2" s="57"/>
      <c r="F2" s="57"/>
      <c r="G2" s="57"/>
      <c r="H2" s="58"/>
    </row>
    <row r="3" spans="1:8" ht="12" customHeight="1" x14ac:dyDescent="0.15">
      <c r="B3" s="10" t="s">
        <v>0</v>
      </c>
      <c r="C3" s="213" t="str">
        <f>Cover!C4</f>
        <v>Vietnamese Medicinal Plants Network</v>
      </c>
      <c r="D3" s="213"/>
      <c r="E3" s="214" t="s">
        <v>1</v>
      </c>
      <c r="F3" s="214"/>
      <c r="G3" s="9" t="s">
        <v>106</v>
      </c>
      <c r="H3" s="59"/>
    </row>
    <row r="4" spans="1:8" ht="12" customHeight="1" x14ac:dyDescent="0.15">
      <c r="B4" s="10" t="s">
        <v>2</v>
      </c>
      <c r="C4" s="213" t="str">
        <f>Cover!C5</f>
        <v>VMN</v>
      </c>
      <c r="D4" s="213"/>
      <c r="E4" s="214" t="s">
        <v>3</v>
      </c>
      <c r="F4" s="214"/>
      <c r="G4" s="228" t="s">
        <v>345</v>
      </c>
      <c r="H4" s="59"/>
    </row>
    <row r="5" spans="1:8" ht="12" customHeight="1" x14ac:dyDescent="0.15">
      <c r="B5" s="60" t="s">
        <v>4</v>
      </c>
      <c r="C5" s="213" t="str">
        <f>C4&amp;"_"&amp;"Integration Test Report"&amp;"_"&amp;"v1.0"</f>
        <v>VMN_Integration Test Report_v1.0</v>
      </c>
      <c r="D5" s="213"/>
      <c r="E5" s="214" t="s">
        <v>5</v>
      </c>
      <c r="F5" s="214"/>
      <c r="G5" s="108"/>
      <c r="H5" s="61"/>
    </row>
    <row r="6" spans="1:8" ht="21.75" customHeight="1" x14ac:dyDescent="0.15">
      <c r="A6" s="56"/>
      <c r="B6" s="60" t="s">
        <v>30</v>
      </c>
      <c r="C6" s="215"/>
      <c r="D6" s="215"/>
      <c r="E6" s="215"/>
      <c r="F6" s="215"/>
      <c r="G6" s="215"/>
      <c r="H6" s="215"/>
    </row>
    <row r="7" spans="1:8" ht="14.25" customHeight="1" x14ac:dyDescent="0.15">
      <c r="A7" s="56"/>
      <c r="B7" s="62"/>
      <c r="C7" s="63"/>
      <c r="D7" s="57"/>
      <c r="E7" s="57"/>
      <c r="F7" s="57"/>
      <c r="G7" s="57"/>
      <c r="H7" s="58"/>
    </row>
    <row r="8" spans="1:8" x14ac:dyDescent="0.15">
      <c r="B8" s="62"/>
      <c r="C8" s="63"/>
      <c r="D8" s="57"/>
      <c r="E8" s="57"/>
      <c r="F8" s="57"/>
      <c r="G8" s="57"/>
      <c r="H8" s="58"/>
    </row>
    <row r="9" spans="1:8" x14ac:dyDescent="0.15">
      <c r="A9" s="64"/>
      <c r="B9" s="64"/>
      <c r="C9" s="64"/>
      <c r="D9" s="64"/>
      <c r="E9" s="64"/>
      <c r="F9" s="64"/>
      <c r="G9" s="64"/>
      <c r="H9" s="64"/>
    </row>
    <row r="10" spans="1:8" x14ac:dyDescent="0.15">
      <c r="A10" s="65"/>
      <c r="B10" s="134" t="s">
        <v>8</v>
      </c>
      <c r="C10" s="66" t="s">
        <v>31</v>
      </c>
      <c r="D10" s="67" t="s">
        <v>14</v>
      </c>
      <c r="E10" s="66" t="s">
        <v>16</v>
      </c>
      <c r="F10" s="66" t="s">
        <v>18</v>
      </c>
      <c r="G10" s="66" t="s">
        <v>19</v>
      </c>
      <c r="H10" s="68" t="s">
        <v>32</v>
      </c>
    </row>
    <row r="11" spans="1:8" x14ac:dyDescent="0.15">
      <c r="A11" s="65"/>
      <c r="B11" s="135">
        <v>1</v>
      </c>
      <c r="C11" s="133" t="s">
        <v>121</v>
      </c>
      <c r="D11" s="70">
        <f>'User Module'!A6</f>
        <v>76</v>
      </c>
      <c r="E11" s="70">
        <f>'User Module'!B6</f>
        <v>0</v>
      </c>
      <c r="F11" s="70">
        <f>'User Module'!C6</f>
        <v>0</v>
      </c>
      <c r="G11" s="70">
        <f>'User Module'!D6</f>
        <v>0</v>
      </c>
      <c r="H11" s="71">
        <f>'User Module'!E6</f>
        <v>76</v>
      </c>
    </row>
    <row r="12" spans="1:8" ht="14" x14ac:dyDescent="0.15">
      <c r="A12" s="69"/>
      <c r="B12" s="135">
        <v>2</v>
      </c>
      <c r="C12" s="166" t="s">
        <v>122</v>
      </c>
      <c r="D12" s="70">
        <f>'Mod Module'!A6</f>
        <v>44</v>
      </c>
      <c r="E12" s="70">
        <f>'Mod Module'!B6</f>
        <v>0</v>
      </c>
      <c r="F12" s="70">
        <f>'Mod Module'!C6</f>
        <v>0</v>
      </c>
      <c r="G12" s="70">
        <f>'Mod Module'!D6</f>
        <v>0</v>
      </c>
      <c r="H12" s="71">
        <f>'Mod Module'!E6</f>
        <v>44</v>
      </c>
    </row>
    <row r="13" spans="1:8" x14ac:dyDescent="0.15">
      <c r="A13" s="69"/>
      <c r="B13" s="135">
        <v>3</v>
      </c>
      <c r="C13" s="133" t="s">
        <v>47</v>
      </c>
      <c r="D13" s="70">
        <f>'Admin Module'!A6</f>
        <v>22</v>
      </c>
      <c r="E13" s="70">
        <f>'Admin Module'!B6</f>
        <v>0</v>
      </c>
      <c r="F13" s="70">
        <f>'Admin Module'!C6</f>
        <v>0</v>
      </c>
      <c r="G13" s="70">
        <f>'Admin Module'!D6</f>
        <v>0</v>
      </c>
      <c r="H13" s="71">
        <f>'Admin Module'!E6</f>
        <v>22</v>
      </c>
    </row>
    <row r="14" spans="1:8" x14ac:dyDescent="0.15">
      <c r="A14" s="64"/>
      <c r="B14" s="136"/>
      <c r="C14" s="72" t="s">
        <v>33</v>
      </c>
      <c r="D14" s="73">
        <f>SUM(D11:D13)</f>
        <v>142</v>
      </c>
      <c r="E14" s="73">
        <f>SUM(E11:E13)</f>
        <v>0</v>
      </c>
      <c r="F14" s="73">
        <f>SUM(F11:F13)</f>
        <v>0</v>
      </c>
      <c r="G14" s="73">
        <f>SUM(G9:G13)</f>
        <v>0</v>
      </c>
      <c r="H14" s="74">
        <f>SUM(H11:H13)</f>
        <v>142</v>
      </c>
    </row>
    <row r="15" spans="1:8" x14ac:dyDescent="0.15">
      <c r="A15" s="64"/>
      <c r="B15" s="75"/>
      <c r="C15" s="64"/>
      <c r="D15" s="76"/>
      <c r="E15" s="77"/>
      <c r="F15" s="77"/>
      <c r="G15" s="77"/>
      <c r="H15" s="77"/>
    </row>
    <row r="16" spans="1:8" x14ac:dyDescent="0.15">
      <c r="A16" s="64"/>
      <c r="B16" s="64"/>
      <c r="C16" s="78" t="s">
        <v>34</v>
      </c>
      <c r="D16" s="64"/>
      <c r="E16" s="79">
        <f>(D14+E14)*100/(H14-G14)</f>
        <v>100</v>
      </c>
      <c r="F16" s="64" t="s">
        <v>35</v>
      </c>
      <c r="G16" s="64"/>
      <c r="H16" s="50"/>
    </row>
    <row r="17" spans="2:8" x14ac:dyDescent="0.15">
      <c r="B17" s="64"/>
      <c r="C17" s="78" t="s">
        <v>36</v>
      </c>
      <c r="D17" s="64"/>
      <c r="E17" s="79">
        <f>D14*100/(H14-G14)</f>
        <v>100</v>
      </c>
      <c r="F17" s="64" t="s">
        <v>35</v>
      </c>
      <c r="G17" s="64"/>
      <c r="H17" s="50"/>
    </row>
    <row r="18" spans="2:8" x14ac:dyDescent="0.15">
      <c r="C18" s="64"/>
      <c r="D18" s="64"/>
    </row>
    <row r="19" spans="2:8" ht="14" x14ac:dyDescent="0.15">
      <c r="C19" s="165"/>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0"/>
  <sheetViews>
    <sheetView tabSelected="1" topLeftCell="A16" workbookViewId="0">
      <selection activeCell="D38" sqref="D38"/>
    </sheetView>
  </sheetViews>
  <sheetFormatPr baseColWidth="10" defaultColWidth="15.1640625" defaultRowHeight="13.5" customHeight="1" x14ac:dyDescent="0.15"/>
  <cols>
    <col min="1" max="1" width="15.1640625" style="121" customWidth="1"/>
    <col min="2" max="2" width="39.83203125" style="99" customWidth="1"/>
    <col min="3" max="3" width="33" style="99" customWidth="1"/>
    <col min="4" max="4" width="27.6640625" style="99" customWidth="1"/>
    <col min="5" max="5" width="22.1640625" style="99" customWidth="1"/>
    <col min="6" max="6" width="8.1640625" style="99" customWidth="1"/>
    <col min="7" max="7" width="7.33203125" style="99" customWidth="1"/>
    <col min="8" max="8" width="15.1640625" style="103" customWidth="1"/>
    <col min="9" max="9" width="15.1640625" style="99" customWidth="1"/>
    <col min="10" max="10" width="13.83203125" style="102" hidden="1" customWidth="1"/>
    <col min="11" max="16384" width="15.1640625" style="99"/>
  </cols>
  <sheetData>
    <row r="1" spans="1:10" ht="13.5" customHeight="1" thickBot="1" x14ac:dyDescent="0.2">
      <c r="A1" s="114" t="s">
        <v>41</v>
      </c>
      <c r="B1" s="86"/>
      <c r="C1" s="86"/>
      <c r="D1" s="86"/>
      <c r="E1" s="86"/>
      <c r="F1" s="86"/>
      <c r="G1" s="87"/>
      <c r="H1" s="88"/>
      <c r="I1" s="89"/>
      <c r="J1" s="89"/>
    </row>
    <row r="2" spans="1:10" ht="13.5" customHeight="1" x14ac:dyDescent="0.15">
      <c r="A2" s="115" t="s">
        <v>13</v>
      </c>
      <c r="B2" s="220" t="s">
        <v>127</v>
      </c>
      <c r="C2" s="220"/>
      <c r="D2" s="220"/>
      <c r="E2" s="220"/>
      <c r="F2" s="220"/>
      <c r="G2" s="220"/>
      <c r="H2" s="131" t="s">
        <v>14</v>
      </c>
      <c r="I2" s="89"/>
      <c r="J2" s="89" t="s">
        <v>14</v>
      </c>
    </row>
    <row r="3" spans="1:10" ht="13.5" customHeight="1" x14ac:dyDescent="0.15">
      <c r="A3" s="116" t="s">
        <v>15</v>
      </c>
      <c r="B3" s="220" t="s">
        <v>45</v>
      </c>
      <c r="C3" s="220"/>
      <c r="D3" s="220"/>
      <c r="E3" s="220"/>
      <c r="F3" s="220"/>
      <c r="G3" s="220"/>
      <c r="H3" s="131" t="s">
        <v>16</v>
      </c>
      <c r="I3" s="89"/>
      <c r="J3" s="89" t="s">
        <v>16</v>
      </c>
    </row>
    <row r="4" spans="1:10" ht="13.5" customHeight="1" x14ac:dyDescent="0.15">
      <c r="A4" s="115" t="s">
        <v>17</v>
      </c>
      <c r="B4" s="221" t="s">
        <v>106</v>
      </c>
      <c r="C4" s="221"/>
      <c r="D4" s="221"/>
      <c r="E4" s="221"/>
      <c r="F4" s="221"/>
      <c r="G4" s="221"/>
      <c r="H4" s="131" t="s">
        <v>19</v>
      </c>
      <c r="I4" s="89"/>
      <c r="J4" s="90"/>
    </row>
    <row r="5" spans="1:10" ht="13.5" customHeight="1" x14ac:dyDescent="0.15">
      <c r="A5" s="117" t="s">
        <v>14</v>
      </c>
      <c r="B5" s="91" t="s">
        <v>16</v>
      </c>
      <c r="C5" s="91" t="s">
        <v>18</v>
      </c>
      <c r="D5" s="92" t="s">
        <v>19</v>
      </c>
      <c r="E5" s="222" t="s">
        <v>20</v>
      </c>
      <c r="F5" s="222"/>
      <c r="G5" s="222"/>
      <c r="H5" s="132" t="s">
        <v>18</v>
      </c>
      <c r="I5" s="89"/>
      <c r="J5" s="89" t="s">
        <v>21</v>
      </c>
    </row>
    <row r="6" spans="1:10" ht="13.5" customHeight="1" thickBot="1" x14ac:dyDescent="0.2">
      <c r="A6" s="118">
        <f>COUNTIF(F11:G229,"Pass")</f>
        <v>76</v>
      </c>
      <c r="B6" s="95">
        <f>COUNTIF(F11:G676,"Fail")</f>
        <v>0</v>
      </c>
      <c r="C6" s="95">
        <f>E6-D6-B6-A6</f>
        <v>0</v>
      </c>
      <c r="D6" s="96">
        <f>COUNTIF(F11:G676,"N/A")</f>
        <v>0</v>
      </c>
      <c r="E6" s="223">
        <f>COUNTA(A11:A233)*2</f>
        <v>76</v>
      </c>
      <c r="F6" s="223"/>
      <c r="G6" s="223"/>
      <c r="H6" s="93"/>
      <c r="I6" s="89"/>
      <c r="J6" s="89" t="s">
        <v>19</v>
      </c>
    </row>
    <row r="7" spans="1:10" ht="13.5" customHeight="1" x14ac:dyDescent="0.15">
      <c r="A7" s="151"/>
      <c r="B7" s="152"/>
      <c r="C7" s="152"/>
      <c r="D7" s="152"/>
      <c r="E7" s="153"/>
      <c r="F7" s="153"/>
      <c r="G7" s="153"/>
      <c r="H7" s="93"/>
      <c r="I7" s="89"/>
      <c r="J7" s="89"/>
    </row>
    <row r="8" spans="1:10" ht="13.5" customHeight="1" x14ac:dyDescent="0.15">
      <c r="A8" s="151"/>
      <c r="B8" s="152"/>
      <c r="C8" s="152"/>
      <c r="D8" s="152"/>
      <c r="E8" s="153"/>
      <c r="F8" s="153"/>
      <c r="G8" s="153"/>
      <c r="H8" s="93"/>
      <c r="I8" s="89"/>
      <c r="J8" s="89"/>
    </row>
    <row r="9" spans="1:10" ht="13.5" customHeight="1" x14ac:dyDescent="0.15">
      <c r="A9" s="119"/>
      <c r="B9" s="89"/>
      <c r="C9" s="89"/>
      <c r="D9" s="97"/>
      <c r="E9" s="97"/>
      <c r="F9" s="97"/>
      <c r="G9" s="93"/>
      <c r="H9" s="93"/>
      <c r="I9" s="93"/>
      <c r="J9" s="94"/>
    </row>
    <row r="10" spans="1:10" ht="48.75" customHeight="1" x14ac:dyDescent="0.15">
      <c r="A10" s="120" t="s">
        <v>22</v>
      </c>
      <c r="B10" s="51" t="s">
        <v>23</v>
      </c>
      <c r="C10" s="51" t="s">
        <v>24</v>
      </c>
      <c r="D10" s="51" t="s">
        <v>25</v>
      </c>
      <c r="E10" s="52" t="s">
        <v>26</v>
      </c>
      <c r="F10" s="52" t="s">
        <v>50</v>
      </c>
      <c r="G10" s="52" t="s">
        <v>51</v>
      </c>
      <c r="H10" s="52" t="s">
        <v>27</v>
      </c>
      <c r="I10" s="51" t="s">
        <v>28</v>
      </c>
      <c r="J10" s="89"/>
    </row>
    <row r="11" spans="1:10" ht="14.25" customHeight="1" x14ac:dyDescent="0.15">
      <c r="A11" s="53"/>
      <c r="B11" s="53" t="s">
        <v>128</v>
      </c>
      <c r="C11" s="54"/>
      <c r="D11" s="54"/>
      <c r="E11" s="54"/>
      <c r="F11" s="54"/>
      <c r="G11" s="54"/>
      <c r="H11" s="54"/>
      <c r="I11" s="55"/>
      <c r="J11" s="89"/>
    </row>
    <row r="12" spans="1:10" ht="14.25" customHeight="1" x14ac:dyDescent="0.15">
      <c r="A12" s="175" t="str">
        <f t="shared" ref="A12:A47" si="0">IF(OR(B12&lt;&gt;"",D12&lt;&gt;""),"["&amp;TEXT($B$2,"##")&amp;"-"&amp;TEXT(ROW()-10,"##")&amp;"]","")</f>
        <v>[User Module-2]</v>
      </c>
      <c r="B12" s="85" t="s">
        <v>143</v>
      </c>
      <c r="C12" s="85" t="s">
        <v>138</v>
      </c>
      <c r="D12" s="113" t="s">
        <v>144</v>
      </c>
      <c r="E12" s="85"/>
      <c r="F12" s="110" t="s">
        <v>14</v>
      </c>
      <c r="G12" s="110" t="s">
        <v>14</v>
      </c>
      <c r="H12" s="205" t="s">
        <v>347</v>
      </c>
      <c r="I12" s="101"/>
      <c r="J12" s="89"/>
    </row>
    <row r="13" spans="1:10" ht="14.25" customHeight="1" x14ac:dyDescent="0.15">
      <c r="A13" s="175" t="str">
        <f t="shared" si="0"/>
        <v>[User Module-3]</v>
      </c>
      <c r="B13" s="85" t="s">
        <v>132</v>
      </c>
      <c r="C13" s="167" t="s">
        <v>129</v>
      </c>
      <c r="D13" s="169" t="s">
        <v>145</v>
      </c>
      <c r="E13" s="85"/>
      <c r="F13" s="110" t="s">
        <v>14</v>
      </c>
      <c r="G13" s="110" t="s">
        <v>14</v>
      </c>
      <c r="H13" s="205" t="s">
        <v>347</v>
      </c>
      <c r="I13" s="101"/>
      <c r="J13" s="89"/>
    </row>
    <row r="14" spans="1:10" ht="14.25" customHeight="1" x14ac:dyDescent="0.15">
      <c r="A14" s="53"/>
      <c r="B14" s="53" t="s">
        <v>130</v>
      </c>
      <c r="C14" s="54"/>
      <c r="D14" s="168"/>
      <c r="E14" s="54"/>
      <c r="F14" s="54"/>
      <c r="G14" s="54"/>
      <c r="H14" s="54"/>
      <c r="I14" s="55"/>
      <c r="J14" s="89"/>
    </row>
    <row r="15" spans="1:10" ht="14.25" customHeight="1" x14ac:dyDescent="0.15">
      <c r="A15" s="175" t="str">
        <f t="shared" si="0"/>
        <v>[User Module-5]</v>
      </c>
      <c r="B15" s="85" t="s">
        <v>131</v>
      </c>
      <c r="C15" s="85" t="s">
        <v>337</v>
      </c>
      <c r="D15" s="85" t="s">
        <v>133</v>
      </c>
      <c r="E15" s="85" t="s">
        <v>134</v>
      </c>
      <c r="F15" s="110" t="s">
        <v>14</v>
      </c>
      <c r="G15" s="110" t="s">
        <v>14</v>
      </c>
      <c r="H15" s="205" t="s">
        <v>347</v>
      </c>
      <c r="I15" s="101"/>
      <c r="J15" s="89"/>
    </row>
    <row r="16" spans="1:10" ht="14.25" customHeight="1" x14ac:dyDescent="0.15">
      <c r="A16" s="175" t="str">
        <f t="shared" si="0"/>
        <v>[User Module-6]</v>
      </c>
      <c r="B16" s="85" t="s">
        <v>131</v>
      </c>
      <c r="C16" s="85" t="s">
        <v>343</v>
      </c>
      <c r="D16" s="85" t="s">
        <v>344</v>
      </c>
      <c r="E16" s="85"/>
      <c r="F16" s="110" t="s">
        <v>14</v>
      </c>
      <c r="G16" s="110" t="s">
        <v>14</v>
      </c>
      <c r="H16" s="205" t="s">
        <v>347</v>
      </c>
      <c r="I16" s="101"/>
      <c r="J16" s="89"/>
    </row>
    <row r="17" spans="1:10" ht="14.25" customHeight="1" x14ac:dyDescent="0.15">
      <c r="A17" s="53"/>
      <c r="B17" s="53" t="s">
        <v>135</v>
      </c>
      <c r="C17" s="54"/>
      <c r="D17" s="54"/>
      <c r="E17" s="54"/>
      <c r="F17" s="54"/>
      <c r="G17" s="54"/>
      <c r="H17" s="54"/>
      <c r="I17" s="55"/>
      <c r="J17" s="89"/>
    </row>
    <row r="18" spans="1:10" ht="14.25" customHeight="1" x14ac:dyDescent="0.15">
      <c r="A18" s="175" t="str">
        <f t="shared" si="0"/>
        <v>[User Module-8]</v>
      </c>
      <c r="B18" s="85" t="s">
        <v>136</v>
      </c>
      <c r="C18" s="100" t="s">
        <v>138</v>
      </c>
      <c r="D18" s="85" t="s">
        <v>139</v>
      </c>
      <c r="E18" s="98"/>
      <c r="F18" s="110" t="s">
        <v>14</v>
      </c>
      <c r="G18" s="110" t="s">
        <v>14</v>
      </c>
      <c r="H18" s="205" t="s">
        <v>347</v>
      </c>
      <c r="I18" s="141"/>
      <c r="J18" s="89"/>
    </row>
    <row r="19" spans="1:10" ht="14.25" customHeight="1" x14ac:dyDescent="0.15">
      <c r="A19" s="175" t="str">
        <f t="shared" si="0"/>
        <v>[User Module-9]</v>
      </c>
      <c r="B19" s="85" t="s">
        <v>140</v>
      </c>
      <c r="C19" s="100" t="s">
        <v>137</v>
      </c>
      <c r="D19" s="98" t="s">
        <v>141</v>
      </c>
      <c r="E19" s="98" t="s">
        <v>142</v>
      </c>
      <c r="F19" s="110" t="s">
        <v>14</v>
      </c>
      <c r="G19" s="110" t="s">
        <v>14</v>
      </c>
      <c r="H19" s="205" t="s">
        <v>347</v>
      </c>
      <c r="I19" s="138"/>
      <c r="J19" s="89"/>
    </row>
    <row r="20" spans="1:10" ht="14.25" customHeight="1" x14ac:dyDescent="0.15">
      <c r="A20" s="53"/>
      <c r="B20" s="53" t="s">
        <v>182</v>
      </c>
      <c r="C20" s="54"/>
      <c r="D20" s="54"/>
      <c r="E20" s="54"/>
      <c r="F20" s="54"/>
      <c r="G20" s="54"/>
      <c r="H20" s="54"/>
      <c r="I20" s="55"/>
      <c r="J20" s="99"/>
    </row>
    <row r="21" spans="1:10" ht="14.25" customHeight="1" x14ac:dyDescent="0.15">
      <c r="A21" s="175" t="str">
        <f t="shared" si="0"/>
        <v>[User Module-11]</v>
      </c>
      <c r="B21" s="85" t="s">
        <v>183</v>
      </c>
      <c r="C21" s="100" t="s">
        <v>338</v>
      </c>
      <c r="D21" s="98" t="s">
        <v>184</v>
      </c>
      <c r="E21" s="98" t="s">
        <v>189</v>
      </c>
      <c r="F21" s="110" t="s">
        <v>14</v>
      </c>
      <c r="G21" s="110" t="s">
        <v>14</v>
      </c>
      <c r="H21" s="205" t="s">
        <v>347</v>
      </c>
      <c r="I21" s="141"/>
      <c r="J21" s="99"/>
    </row>
    <row r="22" spans="1:10" ht="14.25" customHeight="1" x14ac:dyDescent="0.15">
      <c r="A22" s="53"/>
      <c r="B22" s="53" t="s">
        <v>187</v>
      </c>
      <c r="C22" s="54"/>
      <c r="D22" s="54"/>
      <c r="E22" s="54"/>
      <c r="F22" s="54"/>
      <c r="G22" s="54"/>
      <c r="H22" s="54"/>
      <c r="I22" s="55"/>
      <c r="J22" s="99"/>
    </row>
    <row r="23" spans="1:10" ht="14.25" customHeight="1" x14ac:dyDescent="0.15">
      <c r="A23" s="175" t="str">
        <f t="shared" si="0"/>
        <v>[User Module-13]</v>
      </c>
      <c r="B23" s="85" t="s">
        <v>185</v>
      </c>
      <c r="C23" s="100" t="s">
        <v>339</v>
      </c>
      <c r="D23" s="98" t="s">
        <v>186</v>
      </c>
      <c r="E23" s="98" t="s">
        <v>190</v>
      </c>
      <c r="F23" s="110" t="s">
        <v>14</v>
      </c>
      <c r="G23" s="110" t="s">
        <v>14</v>
      </c>
      <c r="H23" s="205" t="s">
        <v>347</v>
      </c>
      <c r="I23" s="138"/>
      <c r="J23" s="99"/>
    </row>
    <row r="24" spans="1:10" ht="14.25" customHeight="1" x14ac:dyDescent="0.15">
      <c r="A24" s="53"/>
      <c r="B24" s="53" t="s">
        <v>188</v>
      </c>
      <c r="C24" s="54"/>
      <c r="D24" s="54"/>
      <c r="E24" s="171"/>
      <c r="F24" s="54"/>
      <c r="G24" s="54"/>
      <c r="H24" s="171"/>
      <c r="I24" s="173"/>
      <c r="J24" s="99"/>
    </row>
    <row r="25" spans="1:10" ht="14.25" customHeight="1" x14ac:dyDescent="0.15">
      <c r="A25" s="175" t="str">
        <f t="shared" si="0"/>
        <v>[User Module-15]</v>
      </c>
      <c r="B25" s="85" t="s">
        <v>191</v>
      </c>
      <c r="C25" s="100" t="s">
        <v>192</v>
      </c>
      <c r="D25" s="170" t="s">
        <v>193</v>
      </c>
      <c r="E25" s="172" t="s">
        <v>194</v>
      </c>
      <c r="F25" s="110" t="s">
        <v>14</v>
      </c>
      <c r="G25" s="110" t="s">
        <v>14</v>
      </c>
      <c r="H25" s="205" t="s">
        <v>347</v>
      </c>
      <c r="I25" s="174"/>
      <c r="J25" s="99"/>
    </row>
    <row r="26" spans="1:10" ht="14.25" customHeight="1" x14ac:dyDescent="0.15">
      <c r="A26" s="53"/>
      <c r="B26" s="143" t="s">
        <v>146</v>
      </c>
      <c r="C26" s="140"/>
      <c r="D26" s="140"/>
      <c r="E26" s="140"/>
      <c r="F26" s="140"/>
      <c r="G26" s="140"/>
      <c r="H26" s="140"/>
      <c r="I26" s="142"/>
      <c r="J26" s="99"/>
    </row>
    <row r="27" spans="1:10" ht="14.25" customHeight="1" x14ac:dyDescent="0.15">
      <c r="A27" s="175" t="str">
        <f t="shared" si="0"/>
        <v>[User Module-17]</v>
      </c>
      <c r="B27" s="110" t="s">
        <v>123</v>
      </c>
      <c r="C27" s="110" t="s">
        <v>147</v>
      </c>
      <c r="D27" s="110" t="s">
        <v>153</v>
      </c>
      <c r="E27" s="111" t="s">
        <v>148</v>
      </c>
      <c r="F27" s="110" t="s">
        <v>14</v>
      </c>
      <c r="G27" s="110" t="s">
        <v>14</v>
      </c>
      <c r="H27" s="205" t="s">
        <v>347</v>
      </c>
      <c r="I27" s="112"/>
      <c r="J27" s="99"/>
    </row>
    <row r="28" spans="1:10" ht="14.25" customHeight="1" x14ac:dyDescent="0.15">
      <c r="A28" s="53"/>
      <c r="B28" s="143" t="s">
        <v>149</v>
      </c>
      <c r="C28" s="140"/>
      <c r="D28" s="140"/>
      <c r="E28" s="140"/>
      <c r="F28" s="140"/>
      <c r="G28" s="140"/>
      <c r="H28" s="140"/>
      <c r="I28" s="142"/>
      <c r="J28" s="99"/>
    </row>
    <row r="29" spans="1:10" ht="14.25" customHeight="1" x14ac:dyDescent="0.15">
      <c r="A29" s="175" t="str">
        <f t="shared" si="0"/>
        <v>[User Module-19]</v>
      </c>
      <c r="B29" s="110" t="s">
        <v>150</v>
      </c>
      <c r="C29" s="110" t="s">
        <v>151</v>
      </c>
      <c r="D29" s="110" t="s">
        <v>152</v>
      </c>
      <c r="E29" s="111" t="s">
        <v>154</v>
      </c>
      <c r="F29" s="110" t="s">
        <v>14</v>
      </c>
      <c r="G29" s="110" t="s">
        <v>14</v>
      </c>
      <c r="H29" s="205" t="s">
        <v>347</v>
      </c>
      <c r="I29" s="112"/>
      <c r="J29" s="99"/>
    </row>
    <row r="30" spans="1:10" ht="14.25" customHeight="1" x14ac:dyDescent="0.15">
      <c r="A30" s="53"/>
      <c r="B30" s="143" t="s">
        <v>155</v>
      </c>
      <c r="C30" s="140"/>
      <c r="D30" s="140"/>
      <c r="E30" s="140"/>
      <c r="F30" s="140"/>
      <c r="G30" s="140"/>
      <c r="H30" s="140"/>
      <c r="I30" s="142"/>
      <c r="J30" s="99"/>
    </row>
    <row r="31" spans="1:10" ht="14.25" customHeight="1" x14ac:dyDescent="0.15">
      <c r="A31" s="175" t="str">
        <f t="shared" si="0"/>
        <v>[User Module-21]</v>
      </c>
      <c r="B31" s="110" t="s">
        <v>124</v>
      </c>
      <c r="C31" s="110" t="s">
        <v>156</v>
      </c>
      <c r="D31" s="110" t="s">
        <v>158</v>
      </c>
      <c r="E31" s="111" t="s">
        <v>157</v>
      </c>
      <c r="F31" s="110" t="s">
        <v>14</v>
      </c>
      <c r="G31" s="110" t="s">
        <v>14</v>
      </c>
      <c r="H31" s="205" t="s">
        <v>347</v>
      </c>
      <c r="I31" s="112"/>
      <c r="J31" s="99"/>
    </row>
    <row r="32" spans="1:10" ht="14.25" customHeight="1" x14ac:dyDescent="0.15">
      <c r="A32" s="53"/>
      <c r="B32" s="143" t="s">
        <v>177</v>
      </c>
      <c r="C32" s="140"/>
      <c r="D32" s="140"/>
      <c r="E32" s="140"/>
      <c r="F32" s="140"/>
      <c r="G32" s="140"/>
      <c r="H32" s="140"/>
      <c r="I32" s="142"/>
      <c r="J32" s="99"/>
    </row>
    <row r="33" spans="1:23" ht="14.25" customHeight="1" x14ac:dyDescent="0.15">
      <c r="A33" s="175" t="str">
        <f t="shared" si="0"/>
        <v>[User Module-23]</v>
      </c>
      <c r="B33" s="110" t="s">
        <v>178</v>
      </c>
      <c r="C33" s="110" t="s">
        <v>179</v>
      </c>
      <c r="D33" s="110" t="s">
        <v>180</v>
      </c>
      <c r="E33" s="111" t="s">
        <v>181</v>
      </c>
      <c r="F33" s="110" t="s">
        <v>14</v>
      </c>
      <c r="G33" s="110" t="s">
        <v>14</v>
      </c>
      <c r="H33" s="205" t="s">
        <v>347</v>
      </c>
      <c r="I33" s="112"/>
      <c r="J33" s="99"/>
    </row>
    <row r="34" spans="1:23" ht="14.25" customHeight="1" x14ac:dyDescent="0.15">
      <c r="A34" s="53"/>
      <c r="B34" s="143" t="s">
        <v>174</v>
      </c>
      <c r="C34" s="140"/>
      <c r="D34" s="140"/>
      <c r="E34" s="140"/>
      <c r="F34" s="140"/>
      <c r="G34" s="140"/>
      <c r="H34" s="140"/>
      <c r="I34" s="142"/>
      <c r="J34" s="99"/>
    </row>
    <row r="35" spans="1:23" ht="14.25" customHeight="1" x14ac:dyDescent="0.15">
      <c r="A35" s="175" t="str">
        <f t="shared" si="0"/>
        <v>[User Module-25]</v>
      </c>
      <c r="B35" s="110" t="s">
        <v>172</v>
      </c>
      <c r="C35" s="110" t="s">
        <v>173</v>
      </c>
      <c r="D35" s="110" t="s">
        <v>175</v>
      </c>
      <c r="E35" s="111" t="s">
        <v>176</v>
      </c>
      <c r="F35" s="110" t="s">
        <v>14</v>
      </c>
      <c r="G35" s="110" t="s">
        <v>14</v>
      </c>
      <c r="H35" s="205" t="s">
        <v>347</v>
      </c>
      <c r="I35" s="112"/>
      <c r="J35" s="99"/>
    </row>
    <row r="36" spans="1:23" ht="14.25" customHeight="1" x14ac:dyDescent="0.15">
      <c r="A36" s="53"/>
      <c r="B36" s="143" t="s">
        <v>159</v>
      </c>
      <c r="C36" s="140"/>
      <c r="D36" s="140"/>
      <c r="E36" s="140"/>
      <c r="F36" s="140"/>
      <c r="G36" s="140"/>
      <c r="H36" s="140"/>
      <c r="I36" s="142"/>
      <c r="J36" s="99"/>
    </row>
    <row r="37" spans="1:23" ht="14.25" customHeight="1" x14ac:dyDescent="0.15">
      <c r="A37" s="175" t="str">
        <f t="shared" si="0"/>
        <v>[User Module-27]</v>
      </c>
      <c r="B37" s="110" t="s">
        <v>160</v>
      </c>
      <c r="C37" s="110" t="s">
        <v>340</v>
      </c>
      <c r="D37" s="110" t="s">
        <v>161</v>
      </c>
      <c r="E37" s="111" t="s">
        <v>162</v>
      </c>
      <c r="F37" s="110" t="s">
        <v>14</v>
      </c>
      <c r="G37" s="110" t="s">
        <v>14</v>
      </c>
      <c r="H37" s="205" t="s">
        <v>347</v>
      </c>
      <c r="I37" s="112"/>
      <c r="J37" s="99"/>
    </row>
    <row r="38" spans="1:23" ht="14.25" customHeight="1" x14ac:dyDescent="0.15">
      <c r="A38" s="53"/>
      <c r="B38" s="143" t="s">
        <v>163</v>
      </c>
      <c r="C38" s="140"/>
      <c r="D38" s="140"/>
      <c r="E38" s="140"/>
      <c r="F38" s="140"/>
      <c r="G38" s="140"/>
      <c r="H38" s="140"/>
      <c r="I38" s="142"/>
      <c r="J38" s="99"/>
    </row>
    <row r="39" spans="1:23" s="143" customFormat="1" ht="14.25" customHeight="1" x14ac:dyDescent="0.15">
      <c r="A39" s="175" t="str">
        <f t="shared" si="0"/>
        <v>[User Module-29]</v>
      </c>
      <c r="B39" s="110" t="s">
        <v>164</v>
      </c>
      <c r="C39" s="110" t="s">
        <v>341</v>
      </c>
      <c r="D39" s="110" t="s">
        <v>165</v>
      </c>
      <c r="E39" s="111"/>
      <c r="F39" s="110" t="s">
        <v>14</v>
      </c>
      <c r="G39" s="110" t="s">
        <v>14</v>
      </c>
      <c r="H39" s="205" t="s">
        <v>347</v>
      </c>
      <c r="I39" s="112"/>
      <c r="K39" s="201"/>
      <c r="L39" s="201"/>
      <c r="M39" s="201"/>
      <c r="N39" s="201"/>
      <c r="O39" s="201"/>
      <c r="P39" s="201"/>
      <c r="Q39" s="201"/>
      <c r="R39" s="201"/>
      <c r="S39" s="201"/>
      <c r="T39" s="201"/>
      <c r="U39" s="201"/>
      <c r="V39" s="201"/>
      <c r="W39" s="140"/>
    </row>
    <row r="40" spans="1:23" s="154" customFormat="1" ht="14.25" customHeight="1" x14ac:dyDescent="0.15">
      <c r="A40" s="53"/>
      <c r="B40" s="143" t="s">
        <v>110</v>
      </c>
      <c r="C40" s="140"/>
      <c r="D40" s="140"/>
      <c r="E40" s="140"/>
      <c r="F40" s="140"/>
      <c r="G40" s="140"/>
      <c r="H40" s="140"/>
      <c r="I40" s="142"/>
      <c r="K40" s="202"/>
      <c r="L40" s="202"/>
      <c r="M40" s="202"/>
      <c r="N40" s="202"/>
      <c r="O40" s="202"/>
      <c r="P40" s="202"/>
      <c r="Q40" s="202"/>
      <c r="R40" s="202"/>
      <c r="S40" s="202"/>
      <c r="T40" s="202"/>
      <c r="U40" s="202"/>
      <c r="V40" s="202"/>
    </row>
    <row r="41" spans="1:23" s="159" customFormat="1" ht="14.25" customHeight="1" x14ac:dyDescent="0.15">
      <c r="A41" s="175" t="str">
        <f t="shared" si="0"/>
        <v>[User Module-31]</v>
      </c>
      <c r="B41" s="110" t="s">
        <v>166</v>
      </c>
      <c r="C41" s="110" t="s">
        <v>167</v>
      </c>
      <c r="D41" s="110" t="s">
        <v>168</v>
      </c>
      <c r="E41" s="111" t="s">
        <v>169</v>
      </c>
      <c r="F41" s="110" t="s">
        <v>14</v>
      </c>
      <c r="G41" s="110" t="s">
        <v>14</v>
      </c>
      <c r="H41" s="205" t="s">
        <v>347</v>
      </c>
      <c r="I41" s="112"/>
      <c r="K41" s="202"/>
      <c r="L41" s="202"/>
      <c r="M41" s="202"/>
      <c r="N41" s="202"/>
      <c r="O41" s="202"/>
      <c r="P41" s="202"/>
      <c r="Q41" s="202"/>
      <c r="R41" s="202"/>
      <c r="S41" s="202"/>
      <c r="T41" s="202"/>
      <c r="U41" s="202"/>
      <c r="V41" s="202"/>
    </row>
    <row r="42" spans="1:23" s="159" customFormat="1" ht="14.25" customHeight="1" x14ac:dyDescent="0.15">
      <c r="A42" s="53"/>
      <c r="B42" s="143" t="s">
        <v>170</v>
      </c>
      <c r="C42" s="140"/>
      <c r="D42" s="140"/>
      <c r="E42" s="140"/>
      <c r="F42" s="140"/>
      <c r="G42" s="140"/>
      <c r="H42" s="140"/>
      <c r="I42" s="142"/>
      <c r="K42" s="202"/>
      <c r="L42" s="202"/>
      <c r="M42" s="202"/>
      <c r="N42" s="202"/>
      <c r="O42" s="202"/>
      <c r="P42" s="202"/>
      <c r="Q42" s="202"/>
      <c r="R42" s="202"/>
      <c r="S42" s="202"/>
      <c r="T42" s="202"/>
      <c r="U42" s="202"/>
      <c r="V42" s="202"/>
    </row>
    <row r="43" spans="1:23" s="159" customFormat="1" ht="14.25" customHeight="1" x14ac:dyDescent="0.15">
      <c r="A43" s="175" t="str">
        <f t="shared" si="0"/>
        <v>[User Module-33]</v>
      </c>
      <c r="B43" s="110" t="s">
        <v>164</v>
      </c>
      <c r="C43" s="110" t="s">
        <v>342</v>
      </c>
      <c r="D43" s="110" t="s">
        <v>171</v>
      </c>
      <c r="E43" s="111"/>
      <c r="F43" s="110" t="s">
        <v>14</v>
      </c>
      <c r="G43" s="110" t="s">
        <v>14</v>
      </c>
      <c r="H43" s="205" t="s">
        <v>347</v>
      </c>
      <c r="I43" s="112"/>
      <c r="K43" s="202"/>
      <c r="L43" s="202"/>
      <c r="M43" s="202"/>
      <c r="N43" s="202"/>
      <c r="O43" s="202"/>
      <c r="P43" s="202"/>
      <c r="Q43" s="202"/>
      <c r="R43" s="202"/>
      <c r="S43" s="202"/>
      <c r="T43" s="202"/>
      <c r="U43" s="202"/>
      <c r="V43" s="202"/>
    </row>
    <row r="44" spans="1:23" s="159" customFormat="1" ht="14.25" customHeight="1" x14ac:dyDescent="0.15">
      <c r="A44" s="53"/>
      <c r="B44" s="143" t="s">
        <v>208</v>
      </c>
      <c r="C44" s="140"/>
      <c r="D44" s="140"/>
      <c r="E44" s="140"/>
      <c r="F44" s="140"/>
      <c r="G44" s="140"/>
      <c r="H44" s="140"/>
      <c r="I44" s="142"/>
      <c r="K44" s="202"/>
      <c r="L44" s="202"/>
      <c r="M44" s="202"/>
      <c r="N44" s="202"/>
      <c r="O44" s="202"/>
      <c r="P44" s="202"/>
      <c r="Q44" s="202"/>
      <c r="R44" s="202"/>
      <c r="S44" s="202"/>
      <c r="T44" s="202"/>
      <c r="U44" s="202"/>
      <c r="V44" s="202"/>
    </row>
    <row r="45" spans="1:23" s="159" customFormat="1" ht="14.25" customHeight="1" x14ac:dyDescent="0.15">
      <c r="A45" s="175" t="str">
        <f t="shared" si="0"/>
        <v>[User Module-35]</v>
      </c>
      <c r="B45" s="169" t="s">
        <v>210</v>
      </c>
      <c r="C45" s="169" t="s">
        <v>211</v>
      </c>
      <c r="D45" s="169" t="s">
        <v>212</v>
      </c>
      <c r="E45" s="180" t="s">
        <v>216</v>
      </c>
      <c r="F45" s="110" t="s">
        <v>14</v>
      </c>
      <c r="G45" s="110" t="s">
        <v>14</v>
      </c>
      <c r="H45" s="205" t="s">
        <v>347</v>
      </c>
      <c r="I45" s="181"/>
      <c r="K45" s="202"/>
      <c r="L45" s="202"/>
      <c r="M45" s="202"/>
      <c r="N45" s="202"/>
      <c r="O45" s="202"/>
      <c r="P45" s="202"/>
      <c r="Q45" s="202"/>
      <c r="R45" s="202"/>
      <c r="S45" s="202"/>
      <c r="T45" s="202"/>
      <c r="U45" s="202"/>
      <c r="V45" s="202"/>
    </row>
    <row r="46" spans="1:23" s="159" customFormat="1" ht="14.25" customHeight="1" x14ac:dyDescent="0.15">
      <c r="A46" s="53"/>
      <c r="B46" s="143" t="s">
        <v>209</v>
      </c>
      <c r="C46" s="140"/>
      <c r="D46" s="140"/>
      <c r="E46" s="140"/>
      <c r="F46" s="140"/>
      <c r="G46" s="140"/>
      <c r="H46" s="140"/>
      <c r="I46" s="142"/>
      <c r="K46" s="202"/>
      <c r="L46" s="202"/>
      <c r="M46" s="202"/>
      <c r="N46" s="202"/>
      <c r="O46" s="202"/>
      <c r="P46" s="202"/>
      <c r="Q46" s="202"/>
      <c r="R46" s="202"/>
      <c r="S46" s="202"/>
      <c r="T46" s="202"/>
      <c r="U46" s="202"/>
      <c r="V46" s="202"/>
    </row>
    <row r="47" spans="1:23" s="159" customFormat="1" ht="14.25" customHeight="1" x14ac:dyDescent="0.15">
      <c r="A47" s="175" t="str">
        <f t="shared" si="0"/>
        <v>[User Module-37]</v>
      </c>
      <c r="B47" s="169" t="s">
        <v>213</v>
      </c>
      <c r="C47" s="169" t="s">
        <v>214</v>
      </c>
      <c r="D47" s="169" t="s">
        <v>215</v>
      </c>
      <c r="E47" s="180" t="s">
        <v>217</v>
      </c>
      <c r="F47" s="110" t="s">
        <v>14</v>
      </c>
      <c r="G47" s="110" t="s">
        <v>14</v>
      </c>
      <c r="H47" s="205" t="s">
        <v>347</v>
      </c>
      <c r="I47" s="181"/>
      <c r="K47" s="202"/>
      <c r="L47" s="202"/>
      <c r="M47" s="202"/>
      <c r="N47" s="202"/>
      <c r="O47" s="202"/>
      <c r="P47" s="202"/>
      <c r="Q47" s="202"/>
      <c r="R47" s="202"/>
      <c r="S47" s="202"/>
      <c r="T47" s="202"/>
      <c r="U47" s="202"/>
      <c r="V47" s="202"/>
    </row>
    <row r="48" spans="1:23" s="159" customFormat="1" ht="14.25" customHeight="1" x14ac:dyDescent="0.15">
      <c r="A48" s="161"/>
      <c r="B48" s="162"/>
      <c r="C48" s="162"/>
      <c r="D48" s="162"/>
      <c r="E48" s="161"/>
      <c r="F48" s="162"/>
      <c r="G48" s="162"/>
      <c r="H48" s="163"/>
      <c r="I48" s="164"/>
      <c r="K48" s="202"/>
      <c r="L48" s="202"/>
      <c r="M48" s="202"/>
      <c r="N48" s="202"/>
      <c r="O48" s="202"/>
      <c r="P48" s="202"/>
      <c r="Q48" s="202"/>
      <c r="R48" s="202"/>
      <c r="S48" s="202"/>
      <c r="T48" s="202"/>
      <c r="U48" s="202"/>
      <c r="V48" s="202"/>
    </row>
    <row r="49" spans="1:23" s="159" customFormat="1" ht="14.25" customHeight="1" x14ac:dyDescent="0.15">
      <c r="A49" s="161"/>
      <c r="B49" s="162"/>
      <c r="C49" s="162"/>
      <c r="D49" s="162"/>
      <c r="E49" s="161"/>
      <c r="F49" s="162"/>
      <c r="G49" s="162"/>
      <c r="H49" s="163"/>
      <c r="I49" s="164"/>
      <c r="K49" s="202"/>
      <c r="L49" s="202"/>
      <c r="M49" s="202"/>
      <c r="N49" s="202"/>
      <c r="O49" s="202"/>
      <c r="P49" s="202"/>
      <c r="Q49" s="202"/>
      <c r="R49" s="202"/>
      <c r="S49" s="202"/>
      <c r="T49" s="202"/>
      <c r="U49" s="202"/>
      <c r="V49" s="202"/>
    </row>
    <row r="50" spans="1:23" s="159" customFormat="1" ht="14.25" customHeight="1" x14ac:dyDescent="0.15">
      <c r="A50" s="182"/>
      <c r="B50" s="182" t="s">
        <v>62</v>
      </c>
      <c r="C50" s="217"/>
      <c r="D50" s="218"/>
      <c r="E50" s="218"/>
      <c r="F50" s="218"/>
      <c r="G50" s="218"/>
      <c r="H50" s="218"/>
      <c r="I50" s="219"/>
      <c r="K50" s="202"/>
      <c r="L50" s="202"/>
      <c r="M50" s="202"/>
      <c r="N50" s="202"/>
      <c r="O50" s="202"/>
      <c r="P50" s="202"/>
      <c r="Q50" s="202"/>
      <c r="R50" s="202"/>
      <c r="S50" s="202"/>
      <c r="T50" s="202"/>
      <c r="U50" s="202"/>
      <c r="V50" s="202"/>
    </row>
    <row r="51" spans="1:23" s="143" customFormat="1" ht="14.25" customHeight="1" x14ac:dyDescent="0.15">
      <c r="A51" s="155"/>
      <c r="B51" s="156" t="s">
        <v>63</v>
      </c>
      <c r="C51" s="157"/>
      <c r="D51" s="157"/>
      <c r="E51" s="157"/>
      <c r="F51" s="157"/>
      <c r="G51" s="157"/>
      <c r="H51" s="157"/>
      <c r="I51" s="157"/>
      <c r="K51" s="201"/>
      <c r="L51" s="201"/>
      <c r="M51" s="201"/>
      <c r="N51" s="201"/>
      <c r="O51" s="201"/>
      <c r="P51" s="201"/>
      <c r="Q51" s="201"/>
      <c r="R51" s="201"/>
      <c r="S51" s="201"/>
      <c r="T51" s="201"/>
      <c r="U51" s="201"/>
      <c r="V51" s="201"/>
      <c r="W51" s="140"/>
    </row>
    <row r="52" spans="1:23" s="160" customFormat="1" ht="14.25" customHeight="1" x14ac:dyDescent="0.15">
      <c r="A52" s="110" t="str">
        <f>"ID-" &amp; (COUNTA(A$9:A51)+1)</f>
        <v>ID-22</v>
      </c>
      <c r="B52" s="110" t="s">
        <v>64</v>
      </c>
      <c r="C52" s="110" t="s">
        <v>65</v>
      </c>
      <c r="D52" s="110" t="s">
        <v>66</v>
      </c>
      <c r="E52" s="110"/>
      <c r="F52" s="110" t="s">
        <v>14</v>
      </c>
      <c r="G52" s="110" t="s">
        <v>14</v>
      </c>
      <c r="H52" s="205" t="s">
        <v>348</v>
      </c>
      <c r="I52" s="158"/>
      <c r="K52" s="203"/>
      <c r="L52" s="203"/>
      <c r="M52" s="203"/>
      <c r="N52" s="203"/>
      <c r="O52" s="203"/>
      <c r="P52" s="203"/>
      <c r="Q52" s="203"/>
      <c r="R52" s="203"/>
      <c r="S52" s="203"/>
      <c r="T52" s="203"/>
      <c r="U52" s="203"/>
      <c r="V52" s="203"/>
    </row>
    <row r="53" spans="1:23" s="160" customFormat="1" ht="14.25" customHeight="1" x14ac:dyDescent="0.15">
      <c r="A53" s="110" t="str">
        <f>"ID-" &amp; (COUNTA(A$9:A52)+1)</f>
        <v>ID-23</v>
      </c>
      <c r="B53" s="110" t="s">
        <v>112</v>
      </c>
      <c r="C53" s="110" t="s">
        <v>115</v>
      </c>
      <c r="D53" s="110" t="s">
        <v>66</v>
      </c>
      <c r="E53" s="110"/>
      <c r="F53" s="110" t="s">
        <v>14</v>
      </c>
      <c r="G53" s="110" t="s">
        <v>14</v>
      </c>
      <c r="H53" s="205" t="s">
        <v>348</v>
      </c>
      <c r="I53" s="158"/>
      <c r="K53" s="203"/>
      <c r="L53" s="203"/>
      <c r="M53" s="203"/>
      <c r="N53" s="203"/>
      <c r="O53" s="203"/>
      <c r="P53" s="203"/>
      <c r="Q53" s="203"/>
      <c r="R53" s="203"/>
      <c r="S53" s="203"/>
      <c r="T53" s="203"/>
      <c r="U53" s="203"/>
      <c r="V53" s="203"/>
    </row>
    <row r="54" spans="1:23" s="160" customFormat="1" ht="14.25" customHeight="1" x14ac:dyDescent="0.15">
      <c r="A54" s="110" t="str">
        <f>"ID-" &amp; (COUNTA(A$9:A53)+1)</f>
        <v>ID-24</v>
      </c>
      <c r="B54" s="110" t="s">
        <v>113</v>
      </c>
      <c r="C54" s="110" t="s">
        <v>116</v>
      </c>
      <c r="D54" s="110" t="s">
        <v>66</v>
      </c>
      <c r="E54" s="110"/>
      <c r="F54" s="110" t="s">
        <v>14</v>
      </c>
      <c r="G54" s="110" t="s">
        <v>14</v>
      </c>
      <c r="H54" s="205" t="s">
        <v>348</v>
      </c>
      <c r="I54" s="158"/>
      <c r="K54" s="203"/>
      <c r="L54" s="203"/>
      <c r="M54" s="203"/>
      <c r="N54" s="203"/>
      <c r="O54" s="203"/>
      <c r="P54" s="203"/>
      <c r="Q54" s="203"/>
      <c r="R54" s="203"/>
      <c r="S54" s="203"/>
      <c r="T54" s="203"/>
      <c r="U54" s="203"/>
      <c r="V54" s="203"/>
    </row>
    <row r="55" spans="1:23" s="159" customFormat="1" ht="14.25" customHeight="1" x14ac:dyDescent="0.15">
      <c r="A55" s="110" t="str">
        <f>"ID-" &amp; (COUNTA(A$9:A54)+1)</f>
        <v>ID-25</v>
      </c>
      <c r="B55" s="110" t="s">
        <v>114</v>
      </c>
      <c r="C55" s="110" t="s">
        <v>117</v>
      </c>
      <c r="D55" s="110" t="s">
        <v>66</v>
      </c>
      <c r="E55" s="110"/>
      <c r="F55" s="110" t="s">
        <v>14</v>
      </c>
      <c r="G55" s="110" t="s">
        <v>14</v>
      </c>
      <c r="H55" s="205" t="s">
        <v>348</v>
      </c>
      <c r="I55" s="158"/>
      <c r="K55" s="202"/>
      <c r="L55" s="202"/>
      <c r="M55" s="202"/>
      <c r="N55" s="202"/>
      <c r="O55" s="202"/>
      <c r="P55" s="202"/>
      <c r="Q55" s="202"/>
      <c r="R55" s="202"/>
      <c r="S55" s="202"/>
      <c r="T55" s="202"/>
      <c r="U55" s="202"/>
      <c r="V55" s="202"/>
    </row>
    <row r="56" spans="1:23" s="154" customFormat="1" ht="14.25" customHeight="1" x14ac:dyDescent="0.15">
      <c r="A56" s="110" t="str">
        <f>"ID-" &amp; (COUNTA(A$9:A55)+1)</f>
        <v>ID-26</v>
      </c>
      <c r="B56" s="110" t="s">
        <v>195</v>
      </c>
      <c r="C56" s="110" t="s">
        <v>118</v>
      </c>
      <c r="D56" s="110" t="s">
        <v>66</v>
      </c>
      <c r="E56" s="110"/>
      <c r="F56" s="110" t="s">
        <v>14</v>
      </c>
      <c r="G56" s="110" t="s">
        <v>14</v>
      </c>
      <c r="H56" s="205" t="s">
        <v>348</v>
      </c>
      <c r="I56" s="158"/>
      <c r="K56" s="204"/>
      <c r="L56" s="204"/>
      <c r="M56" s="204"/>
      <c r="N56" s="204"/>
      <c r="O56" s="204"/>
      <c r="P56" s="204"/>
      <c r="Q56" s="204"/>
      <c r="R56" s="204"/>
      <c r="S56" s="204"/>
      <c r="T56" s="204"/>
      <c r="U56" s="204"/>
      <c r="V56" s="204"/>
    </row>
    <row r="57" spans="1:23" s="154" customFormat="1" ht="14.25" customHeight="1" x14ac:dyDescent="0.15">
      <c r="A57" s="143"/>
      <c r="B57" s="143" t="s">
        <v>67</v>
      </c>
      <c r="C57" s="143"/>
      <c r="D57" s="143"/>
      <c r="E57" s="143"/>
      <c r="F57" s="140"/>
      <c r="G57" s="140"/>
      <c r="H57" s="143"/>
      <c r="I57" s="143"/>
      <c r="K57" s="204"/>
      <c r="L57" s="204"/>
      <c r="M57" s="204"/>
      <c r="N57" s="204"/>
      <c r="O57" s="204"/>
      <c r="P57" s="204"/>
      <c r="Q57" s="204"/>
      <c r="R57" s="204"/>
      <c r="S57" s="204"/>
      <c r="T57" s="204"/>
      <c r="U57" s="204"/>
      <c r="V57" s="204"/>
    </row>
    <row r="58" spans="1:23" s="154" customFormat="1" ht="14.25" customHeight="1" x14ac:dyDescent="0.15">
      <c r="A58" s="110" t="str">
        <f>"ID-" &amp; (COUNTA(A$9:A57)+1)</f>
        <v>ID-27</v>
      </c>
      <c r="B58" s="110" t="s">
        <v>68</v>
      </c>
      <c r="C58" s="110" t="s">
        <v>103</v>
      </c>
      <c r="D58" s="110" t="s">
        <v>104</v>
      </c>
      <c r="E58" s="110"/>
      <c r="F58" s="110" t="s">
        <v>14</v>
      </c>
      <c r="G58" s="110" t="s">
        <v>14</v>
      </c>
      <c r="H58" s="205" t="s">
        <v>348</v>
      </c>
      <c r="I58" s="110"/>
      <c r="K58" s="204"/>
      <c r="L58" s="204"/>
      <c r="M58" s="204"/>
      <c r="N58" s="204"/>
      <c r="O58" s="204"/>
      <c r="P58" s="204"/>
      <c r="Q58" s="204"/>
      <c r="R58" s="204"/>
      <c r="S58" s="204"/>
      <c r="T58" s="204"/>
      <c r="U58" s="204"/>
      <c r="V58" s="204"/>
    </row>
    <row r="59" spans="1:23" s="154" customFormat="1" ht="14.25" customHeight="1" x14ac:dyDescent="0.15">
      <c r="A59" s="110" t="str">
        <f>"ID-" &amp; (COUNTA(A$9:A58)+1)</f>
        <v>ID-28</v>
      </c>
      <c r="B59" s="110" t="s">
        <v>69</v>
      </c>
      <c r="C59" s="110" t="s">
        <v>70</v>
      </c>
      <c r="D59" s="110" t="s">
        <v>71</v>
      </c>
      <c r="E59" s="110"/>
      <c r="F59" s="110" t="s">
        <v>14</v>
      </c>
      <c r="G59" s="110" t="s">
        <v>14</v>
      </c>
      <c r="H59" s="205" t="s">
        <v>348</v>
      </c>
      <c r="I59" s="110"/>
      <c r="K59" s="204"/>
      <c r="L59" s="204"/>
      <c r="M59" s="204"/>
      <c r="N59" s="204"/>
      <c r="O59" s="204"/>
      <c r="P59" s="204"/>
      <c r="Q59" s="204"/>
      <c r="R59" s="204"/>
      <c r="S59" s="204"/>
      <c r="T59" s="204"/>
      <c r="U59" s="204"/>
      <c r="V59" s="204"/>
    </row>
    <row r="60" spans="1:23" s="154" customFormat="1" ht="14.25" customHeight="1" x14ac:dyDescent="0.15">
      <c r="A60" s="110" t="str">
        <f>"ID-" &amp; (COUNTA(A$9:A59)+1)</f>
        <v>ID-29</v>
      </c>
      <c r="B60" s="110" t="s">
        <v>72</v>
      </c>
      <c r="C60" s="110" t="s">
        <v>70</v>
      </c>
      <c r="D60" s="110" t="s">
        <v>73</v>
      </c>
      <c r="E60" s="110"/>
      <c r="F60" s="110" t="s">
        <v>14</v>
      </c>
      <c r="G60" s="110" t="s">
        <v>14</v>
      </c>
      <c r="H60" s="205" t="s">
        <v>348</v>
      </c>
      <c r="I60" s="110"/>
      <c r="K60" s="204"/>
      <c r="L60" s="204"/>
      <c r="M60" s="204"/>
      <c r="N60" s="204"/>
      <c r="O60" s="204"/>
      <c r="P60" s="204"/>
      <c r="Q60" s="204"/>
      <c r="R60" s="204"/>
      <c r="S60" s="204"/>
      <c r="T60" s="204"/>
      <c r="U60" s="204"/>
      <c r="V60" s="204"/>
    </row>
    <row r="61" spans="1:23" s="154" customFormat="1" ht="14.25" customHeight="1" x14ac:dyDescent="0.15">
      <c r="A61" s="110" t="str">
        <f>"ID-" &amp; (COUNTA(A$9:A60)+1)</f>
        <v>ID-30</v>
      </c>
      <c r="B61" s="110" t="s">
        <v>74</v>
      </c>
      <c r="C61" s="110" t="s">
        <v>75</v>
      </c>
      <c r="D61" s="110" t="s">
        <v>105</v>
      </c>
      <c r="E61" s="110"/>
      <c r="F61" s="110" t="s">
        <v>14</v>
      </c>
      <c r="G61" s="110" t="s">
        <v>14</v>
      </c>
      <c r="H61" s="205" t="s">
        <v>348</v>
      </c>
      <c r="I61" s="110"/>
      <c r="K61" s="204"/>
      <c r="L61" s="204"/>
      <c r="M61" s="204"/>
      <c r="N61" s="204"/>
      <c r="O61" s="204"/>
      <c r="P61" s="204"/>
      <c r="Q61" s="204"/>
      <c r="R61" s="204"/>
      <c r="S61" s="204"/>
      <c r="T61" s="204"/>
      <c r="U61" s="204"/>
      <c r="V61" s="204"/>
    </row>
    <row r="62" spans="1:23" s="154" customFormat="1" ht="14.25" customHeight="1" x14ac:dyDescent="0.15">
      <c r="A62" s="110" t="str">
        <f>"ID-" &amp; (COUNTA(A$9:A61)+1)</f>
        <v>ID-31</v>
      </c>
      <c r="B62" s="110" t="s">
        <v>76</v>
      </c>
      <c r="C62" s="110" t="s">
        <v>77</v>
      </c>
      <c r="D62" s="110" t="s">
        <v>78</v>
      </c>
      <c r="E62" s="110"/>
      <c r="F62" s="110" t="s">
        <v>14</v>
      </c>
      <c r="G62" s="110" t="s">
        <v>14</v>
      </c>
      <c r="H62" s="205" t="s">
        <v>348</v>
      </c>
      <c r="I62" s="110"/>
      <c r="K62" s="204"/>
      <c r="L62" s="204"/>
      <c r="M62" s="204"/>
      <c r="N62" s="204"/>
      <c r="O62" s="204"/>
      <c r="P62" s="204"/>
      <c r="Q62" s="204"/>
      <c r="R62" s="204"/>
      <c r="S62" s="204"/>
      <c r="T62" s="204"/>
      <c r="U62" s="204"/>
      <c r="V62" s="204"/>
    </row>
    <row r="63" spans="1:23" s="154" customFormat="1" ht="14.25" customHeight="1" x14ac:dyDescent="0.15">
      <c r="A63" s="110" t="str">
        <f>"ID-" &amp; (COUNTA(A$9:A62)+1)</f>
        <v>ID-32</v>
      </c>
      <c r="B63" s="110" t="s">
        <v>79</v>
      </c>
      <c r="C63" s="110" t="s">
        <v>80</v>
      </c>
      <c r="D63" s="110" t="s">
        <v>81</v>
      </c>
      <c r="E63" s="110"/>
      <c r="F63" s="110" t="s">
        <v>14</v>
      </c>
      <c r="G63" s="110" t="s">
        <v>14</v>
      </c>
      <c r="H63" s="205" t="s">
        <v>348</v>
      </c>
      <c r="I63" s="110"/>
      <c r="K63" s="204"/>
      <c r="L63" s="204"/>
      <c r="M63" s="204"/>
      <c r="N63" s="204"/>
      <c r="O63" s="204"/>
      <c r="P63" s="204"/>
      <c r="Q63" s="204"/>
      <c r="R63" s="204"/>
      <c r="S63" s="204"/>
      <c r="T63" s="204"/>
      <c r="U63" s="204"/>
      <c r="V63" s="204"/>
    </row>
    <row r="64" spans="1:23" ht="13.5" customHeight="1" x14ac:dyDescent="0.15">
      <c r="A64" s="110" t="str">
        <f>"ID-" &amp; (COUNTA(A$9:A63)+1)</f>
        <v>ID-33</v>
      </c>
      <c r="B64" s="110" t="s">
        <v>82</v>
      </c>
      <c r="C64" s="110" t="s">
        <v>83</v>
      </c>
      <c r="D64" s="110" t="s">
        <v>84</v>
      </c>
      <c r="E64" s="110"/>
      <c r="F64" s="110" t="s">
        <v>14</v>
      </c>
      <c r="G64" s="110" t="s">
        <v>14</v>
      </c>
      <c r="H64" s="205" t="s">
        <v>348</v>
      </c>
      <c r="I64" s="110"/>
    </row>
    <row r="65" spans="1:9" ht="13.5" customHeight="1" x14ac:dyDescent="0.15">
      <c r="A65" s="110" t="str">
        <f>"ID-" &amp; (COUNTA(A$9:A64)+1)</f>
        <v>ID-34</v>
      </c>
      <c r="B65" s="110" t="s">
        <v>85</v>
      </c>
      <c r="C65" s="110" t="s">
        <v>86</v>
      </c>
      <c r="D65" s="110" t="s">
        <v>87</v>
      </c>
      <c r="E65" s="110"/>
      <c r="F65" s="110" t="s">
        <v>14</v>
      </c>
      <c r="G65" s="110" t="s">
        <v>14</v>
      </c>
      <c r="H65" s="205" t="s">
        <v>348</v>
      </c>
      <c r="I65" s="110"/>
    </row>
    <row r="66" spans="1:9" ht="13.5" customHeight="1" x14ac:dyDescent="0.15">
      <c r="A66" s="110" t="str">
        <f>"ID-" &amp; (COUNTA(A$9:A65)+1)</f>
        <v>ID-35</v>
      </c>
      <c r="B66" s="110" t="s">
        <v>88</v>
      </c>
      <c r="C66" s="110" t="s">
        <v>89</v>
      </c>
      <c r="D66" s="110" t="s">
        <v>90</v>
      </c>
      <c r="E66" s="110"/>
      <c r="F66" s="110" t="s">
        <v>14</v>
      </c>
      <c r="G66" s="110" t="s">
        <v>14</v>
      </c>
      <c r="H66" s="205" t="s">
        <v>348</v>
      </c>
      <c r="I66" s="110"/>
    </row>
    <row r="67" spans="1:9" ht="13.5" customHeight="1" x14ac:dyDescent="0.15">
      <c r="A67" s="110" t="str">
        <f>"ID-" &amp; (COUNTA(A$9:A66)+1)</f>
        <v>ID-36</v>
      </c>
      <c r="B67" s="110" t="s">
        <v>91</v>
      </c>
      <c r="C67" s="110" t="s">
        <v>92</v>
      </c>
      <c r="D67" s="110" t="s">
        <v>93</v>
      </c>
      <c r="E67" s="110"/>
      <c r="F67" s="110" t="s">
        <v>14</v>
      </c>
      <c r="G67" s="110" t="s">
        <v>14</v>
      </c>
      <c r="H67" s="205" t="s">
        <v>348</v>
      </c>
      <c r="I67" s="110"/>
    </row>
    <row r="68" spans="1:9" ht="13.5" customHeight="1" x14ac:dyDescent="0.15">
      <c r="A68" s="110" t="str">
        <f>"ID-" &amp; (COUNTA(A$9:A67)+1)</f>
        <v>ID-37</v>
      </c>
      <c r="B68" s="110" t="s">
        <v>94</v>
      </c>
      <c r="C68" s="110" t="s">
        <v>95</v>
      </c>
      <c r="D68" s="110" t="s">
        <v>96</v>
      </c>
      <c r="E68" s="110"/>
      <c r="F68" s="110" t="s">
        <v>14</v>
      </c>
      <c r="G68" s="110" t="s">
        <v>14</v>
      </c>
      <c r="H68" s="205" t="s">
        <v>348</v>
      </c>
      <c r="I68" s="110"/>
    </row>
    <row r="69" spans="1:9" ht="13.5" customHeight="1" x14ac:dyDescent="0.15">
      <c r="A69" s="110" t="str">
        <f>"ID-" &amp; (COUNTA(A$9:A68)+1)</f>
        <v>ID-38</v>
      </c>
      <c r="B69" s="110" t="s">
        <v>97</v>
      </c>
      <c r="C69" s="110" t="s">
        <v>98</v>
      </c>
      <c r="D69" s="110" t="s">
        <v>99</v>
      </c>
      <c r="E69" s="110"/>
      <c r="F69" s="110" t="s">
        <v>14</v>
      </c>
      <c r="G69" s="110" t="s">
        <v>14</v>
      </c>
      <c r="H69" s="205" t="s">
        <v>348</v>
      </c>
      <c r="I69" s="110"/>
    </row>
    <row r="70" spans="1:9" ht="13.5" customHeight="1" x14ac:dyDescent="0.15">
      <c r="A70" s="110" t="str">
        <f>"ID-" &amp; (COUNTA(A$9:A69)+1)</f>
        <v>ID-39</v>
      </c>
      <c r="B70" s="110" t="s">
        <v>100</v>
      </c>
      <c r="C70" s="110" t="s">
        <v>101</v>
      </c>
      <c r="D70" s="110" t="s">
        <v>102</v>
      </c>
      <c r="E70" s="110"/>
      <c r="F70" s="110" t="s">
        <v>14</v>
      </c>
      <c r="G70" s="110" t="s">
        <v>14</v>
      </c>
      <c r="H70" s="205" t="s">
        <v>348</v>
      </c>
      <c r="I70" s="110"/>
    </row>
  </sheetData>
  <dataConsolidate>
    <dataRefs count="1">
      <dataRef ref="K2:K6" sheet="User Module"/>
    </dataRefs>
  </dataConsolidate>
  <mergeCells count="6">
    <mergeCell ref="C50:I50"/>
    <mergeCell ref="B2:G2"/>
    <mergeCell ref="B3:G3"/>
    <mergeCell ref="B4:G4"/>
    <mergeCell ref="E5:G5"/>
    <mergeCell ref="E6:G6"/>
  </mergeCells>
  <dataValidations count="4">
    <dataValidation type="list" allowBlank="1" showInputMessage="1" showErrorMessage="1" sqref="G1:G9 G70:G65301 F15:G16 F12:G13 G19 F18:G18 G21 G23 F19:F25 G25 F27:G27 F29:G29 F31:G31 F33:G33 F35:G35 F37:G37 F39:G39 F41:G41 F43:G43 F45:G45 F47:G47 F70 F52:G56 F58:G69">
      <formula1>$H$2:$H$5</formula1>
    </dataValidation>
    <dataValidation type="list" allowBlank="1" showErrorMessage="1" sqref="G20 G22 G24">
      <formula1>$J$2:$J$6</formula1>
      <formula2>0</formula2>
    </dataValidation>
    <dataValidation type="list" allowBlank="1" showInputMessage="1" showErrorMessage="1" sqref="I52:I56 FL41:FS50 WIB52:WII63 FL52:FS63 PH52:PO63 ZD52:ZK63 AIZ52:AJG63 ASV52:ATC63 BCR52:BCY63 BMN52:BMU63 BWJ52:BWQ63 CGF52:CGM63 CQB52:CQI63 CZX52:DAE63 DJT52:DKA63 DTP52:DTW63 EDL52:EDS63 ENH52:ENO63 EXD52:EXK63 FGZ52:FHG63 FQV52:FRC63 GAR52:GAY63 GKN52:GKU63 GUJ52:GUQ63 HEF52:HEM63 HOB52:HOI63 HXX52:HYE63 IHT52:IIA63 IRP52:IRW63 JBL52:JBS63 JLH52:JLO63 JVD52:JVK63 KEZ52:KFG63 KOV52:KPC63 KYR52:KYY63 LIN52:LIU63 LSJ52:LSQ63 MCF52:MCM63 MMB52:MMI63 MVX52:MWE63 NFT52:NGA63 NPP52:NPW63 NZL52:NZS63 OJH52:OJO63 OTD52:OTK63 PCZ52:PDG63 PMV52:PNC63 PWR52:PWY63 QGN52:QGU63 QQJ52:QQQ63 RAF52:RAM63 RKB52:RKI63 RTX52:RUE63 SDT52:SEA63 SNP52:SNW63 SXL52:SXS63 THH52:THO63 TRD52:TRK63 UAZ52:UBG63 UKV52:ULC63 UUR52:UUY63 VEN52:VEU63 VOJ52:VOQ63 VYF52:VYM63 FV39:FV63 PR39:PR63 ZN39:ZN63 AJJ39:AJJ63 ATF39:ATF63 BDB39:BDB63 BMX39:BMX63 BWT39:BWT63 CGP39:CGP63 CQL39:CQL63 DAH39:DAH63 DKD39:DKD63 DTZ39:DTZ63 EDV39:EDV63 ENR39:ENR63 EXN39:EXN63 FHJ39:FHJ63 FRF39:FRF63 GBB39:GBB63 GKX39:GKX63 GUT39:GUT63 HEP39:HEP63 HOL39:HOL63 HYH39:HYH63 IID39:IID63 IRZ39:IRZ63 JBV39:JBV63 JLR39:JLR63 JVN39:JVN63 KFJ39:KFJ63 KPF39:KPF63 KZB39:KZB63 LIX39:LIX63 LST39:LST63 MCP39:MCP63 MML39:MML63 MWH39:MWH63 NGD39:NGD63 NPZ39:NPZ63 NZV39:NZV63 OJR39:OJR63 OTN39:OTN63 PDJ39:PDJ63 PNF39:PNF63 PXB39:PXB63 QGX39:QGX63 QQT39:QQT63 RAP39:RAP63 RKL39:RKL63 RUH39:RUH63 SED39:SED63 SNZ39:SNZ63 SXV39:SXV63 THR39:THR63 TRN39:TRN63 UBJ39:UBJ63 ULF39:ULF63 UVB39:UVB63 VEX39:VEX63 VOT39:VOT63 VYP39:VYP63 WIL39:WIL63 WIB41:WII50 VYF41:VYM50 VOJ41:VOQ50 VEN41:VEU50 UUR41:UUY50 UKV41:ULC50 UAZ41:UBG50 TRD41:TRK50 THH41:THO50 SXL41:SXS50 SNP41:SNW50 SDT41:SEA50 RTX41:RUE50 RKB41:RKI50 RAF41:RAM50 QQJ41:QQQ50 QGN41:QGU50 PWR41:PWY50 PMV41:PNC50 PCZ41:PDG50 OTD41:OTK50 OJH41:OJO50 NZL41:NZS50 NPP41:NPW50 NFT41:NGA50 MVX41:MWE50 MMB41:MMI50 MCF41:MCM50 LSJ41:LSQ50 LIN41:LIU50 KYR41:KYY50 KOV41:KPC50 KEZ41:KFG50 JVD41:JVK50 JLH41:JLO50 JBL41:JBS50 IRP41:IRW50 IHT41:IIA50 HXX41:HYE50 HOB41:HOI50 HEF41:HEM50 GUJ41:GUQ50 GKN41:GKU50 GAR41:GAY50 FQV41:FRC50 FGZ41:FHG50 EXD41:EXK50 ENH41:ENO50 EDL41:EDS50 DTP41:DTW50 DJT41:DKA50 CZX41:DAE50 CQB41:CQI50 CGF41:CGM50 BWJ41:BWQ50 BMN41:BMU50 BCR41:BCY50 ASV41:ATC50 AIZ41:AJG50 ZD41:ZK50 PH41:PO50 E58:E70 E52:E56 I58:I70">
      <formula1>"OK,NG,N/A"</formula1>
    </dataValidation>
    <dataValidation type="list" allowBlank="1" showErrorMessage="1" sqref="F32:G32 F34:G34 F36:G36 F38:G38 F40:G40 F42:G42 F44:G44 F46:G46 F48:G49 F57:G57">
      <formula1>$J$2:$J$6</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A3" zoomScale="90" zoomScaleNormal="90" zoomScalePageLayoutView="90" workbookViewId="0">
      <selection activeCell="E32" sqref="E32"/>
    </sheetView>
  </sheetViews>
  <sheetFormatPr baseColWidth="10" defaultColWidth="15.1640625" defaultRowHeight="13.5" customHeight="1" x14ac:dyDescent="0.15"/>
  <cols>
    <col min="1" max="1" width="13.83203125" style="121" customWidth="1"/>
    <col min="2" max="2" width="42.1640625" style="99" customWidth="1"/>
    <col min="3" max="3" width="30.5" style="99" customWidth="1"/>
    <col min="4" max="4" width="30.6640625" style="99" customWidth="1"/>
    <col min="5" max="5" width="15.1640625" style="99" customWidth="1"/>
    <col min="6" max="6" width="11.5" style="99" customWidth="1"/>
    <col min="7" max="7" width="11.8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2" customFormat="1" ht="15" thickBot="1" x14ac:dyDescent="0.2">
      <c r="A1" s="123" t="s">
        <v>52</v>
      </c>
      <c r="B1" s="124"/>
      <c r="C1" s="124"/>
      <c r="D1" s="124"/>
      <c r="E1" s="124"/>
      <c r="F1" s="124"/>
      <c r="G1" s="125"/>
    </row>
    <row r="2" spans="1:10" s="122" customFormat="1" ht="14" x14ac:dyDescent="0.15">
      <c r="A2" s="126" t="s">
        <v>13</v>
      </c>
      <c r="B2" s="220" t="s">
        <v>109</v>
      </c>
      <c r="C2" s="220"/>
      <c r="D2" s="220"/>
      <c r="E2" s="220"/>
      <c r="F2" s="220"/>
      <c r="G2" s="220"/>
      <c r="J2" s="89" t="s">
        <v>14</v>
      </c>
    </row>
    <row r="3" spans="1:10" s="122" customFormat="1" ht="15" customHeight="1" x14ac:dyDescent="0.15">
      <c r="A3" s="127" t="s">
        <v>53</v>
      </c>
      <c r="B3" s="220" t="s">
        <v>54</v>
      </c>
      <c r="C3" s="220"/>
      <c r="D3" s="220"/>
      <c r="E3" s="220"/>
      <c r="F3" s="220"/>
      <c r="G3" s="220"/>
      <c r="J3" s="89" t="s">
        <v>16</v>
      </c>
    </row>
    <row r="4" spans="1:10" s="122" customFormat="1" ht="14" x14ac:dyDescent="0.15">
      <c r="A4" s="126" t="s">
        <v>55</v>
      </c>
      <c r="B4" s="221" t="s">
        <v>106</v>
      </c>
      <c r="C4" s="221"/>
      <c r="D4" s="221"/>
      <c r="E4" s="221"/>
      <c r="F4" s="221"/>
      <c r="G4" s="221"/>
      <c r="J4" s="90"/>
    </row>
    <row r="5" spans="1:10" s="122" customFormat="1" ht="14" x14ac:dyDescent="0.15">
      <c r="A5" s="128" t="s">
        <v>14</v>
      </c>
      <c r="B5" s="129" t="s">
        <v>16</v>
      </c>
      <c r="C5" s="129" t="s">
        <v>56</v>
      </c>
      <c r="D5" s="130" t="s">
        <v>19</v>
      </c>
      <c r="E5" s="224" t="s">
        <v>57</v>
      </c>
      <c r="F5" s="224"/>
      <c r="G5" s="224"/>
      <c r="J5" s="89" t="s">
        <v>21</v>
      </c>
    </row>
    <row r="6" spans="1:10" s="122" customFormat="1" ht="15" thickBot="1" x14ac:dyDescent="0.2">
      <c r="A6" s="118">
        <f>COUNTIF(F11:G247,"Pass")</f>
        <v>44</v>
      </c>
      <c r="B6" s="95">
        <f>COUNTIF(F11:G694,"Fail")</f>
        <v>0</v>
      </c>
      <c r="C6" s="95">
        <f>E6-D6-B6-A6</f>
        <v>0</v>
      </c>
      <c r="D6" s="96">
        <f>COUNTIF(F11:G694,"N/A")</f>
        <v>0</v>
      </c>
      <c r="E6" s="223">
        <f>COUNTA(A11:A252)*2</f>
        <v>44</v>
      </c>
      <c r="F6" s="223"/>
      <c r="G6" s="223"/>
      <c r="J6" s="89" t="s">
        <v>19</v>
      </c>
    </row>
    <row r="7" spans="1:10" s="122" customFormat="1" ht="14" x14ac:dyDescent="0.15">
      <c r="A7" s="151"/>
      <c r="B7" s="152"/>
      <c r="C7" s="152"/>
      <c r="D7" s="152"/>
      <c r="E7" s="153"/>
      <c r="F7" s="153"/>
      <c r="G7" s="153"/>
      <c r="J7" s="89"/>
    </row>
    <row r="8" spans="1:10" s="122" customFormat="1" ht="14" x14ac:dyDescent="0.15">
      <c r="A8" s="151"/>
      <c r="B8" s="152"/>
      <c r="C8" s="152"/>
      <c r="D8" s="152"/>
      <c r="E8" s="153"/>
      <c r="F8" s="153"/>
      <c r="G8" s="153"/>
      <c r="J8" s="89"/>
    </row>
    <row r="9" spans="1:10" s="122" customFormat="1" ht="14" x14ac:dyDescent="0.15"/>
    <row r="10" spans="1:10" s="122" customFormat="1" ht="51.75" customHeight="1" x14ac:dyDescent="0.15">
      <c r="A10" s="51" t="s">
        <v>22</v>
      </c>
      <c r="B10" s="51" t="s">
        <v>58</v>
      </c>
      <c r="C10" s="51" t="s">
        <v>59</v>
      </c>
      <c r="D10" s="51" t="s">
        <v>25</v>
      </c>
      <c r="E10" s="52" t="s">
        <v>60</v>
      </c>
      <c r="F10" s="52" t="s">
        <v>50</v>
      </c>
      <c r="G10" s="52" t="s">
        <v>51</v>
      </c>
      <c r="H10" s="52" t="s">
        <v>61</v>
      </c>
      <c r="I10" s="51" t="s">
        <v>28</v>
      </c>
    </row>
    <row r="11" spans="1:10" ht="14.25" customHeight="1" x14ac:dyDescent="0.15">
      <c r="A11" s="53"/>
      <c r="B11" s="53" t="s">
        <v>128</v>
      </c>
      <c r="C11" s="147"/>
      <c r="D11" s="147"/>
      <c r="E11" s="147"/>
      <c r="F11" s="147"/>
      <c r="G11" s="147"/>
      <c r="H11" s="147"/>
      <c r="I11" s="149"/>
      <c r="J11" s="99"/>
    </row>
    <row r="12" spans="1:10" ht="13.5" customHeight="1" x14ac:dyDescent="0.15">
      <c r="A12" s="175" t="str">
        <f t="shared" ref="A12:A38" si="0">IF(OR(B12&lt;&gt;"",D12&lt;&gt;""),"["&amp;TEXT($B$2,"##")&amp;"-"&amp;TEXT(ROW()-10,"##")&amp;"]","")</f>
        <v>[Mod_login-2]</v>
      </c>
      <c r="B12" s="85" t="s">
        <v>197</v>
      </c>
      <c r="C12" s="85" t="s">
        <v>243</v>
      </c>
      <c r="D12" s="85" t="s">
        <v>238</v>
      </c>
      <c r="E12" s="150" t="s">
        <v>310</v>
      </c>
      <c r="F12" s="110" t="s">
        <v>14</v>
      </c>
      <c r="G12" s="110" t="s">
        <v>14</v>
      </c>
      <c r="H12" s="205" t="s">
        <v>346</v>
      </c>
      <c r="I12" s="146"/>
    </row>
    <row r="13" spans="1:10" ht="13.5" customHeight="1" x14ac:dyDescent="0.15">
      <c r="A13" s="53"/>
      <c r="B13" s="53" t="s">
        <v>196</v>
      </c>
      <c r="C13" s="147"/>
      <c r="D13" s="147"/>
      <c r="E13" s="147"/>
      <c r="F13" s="147"/>
      <c r="G13" s="147"/>
      <c r="H13" s="147"/>
      <c r="I13" s="149"/>
    </row>
    <row r="14" spans="1:10" ht="13.5" customHeight="1" x14ac:dyDescent="0.15">
      <c r="A14" s="175" t="str">
        <f t="shared" si="0"/>
        <v>[Mod_login-4]</v>
      </c>
      <c r="B14" s="110" t="s">
        <v>202</v>
      </c>
      <c r="C14" s="110" t="s">
        <v>244</v>
      </c>
      <c r="D14" s="110" t="s">
        <v>240</v>
      </c>
      <c r="E14" s="144" t="s">
        <v>311</v>
      </c>
      <c r="F14" s="110" t="s">
        <v>14</v>
      </c>
      <c r="G14" s="110" t="s">
        <v>14</v>
      </c>
      <c r="H14" s="205" t="s">
        <v>346</v>
      </c>
      <c r="I14" s="146"/>
    </row>
    <row r="15" spans="1:10" ht="13.5" customHeight="1" x14ac:dyDescent="0.15">
      <c r="A15" s="53"/>
      <c r="B15" s="53" t="s">
        <v>241</v>
      </c>
      <c r="C15" s="147"/>
      <c r="D15" s="147"/>
      <c r="E15" s="147"/>
      <c r="F15" s="147"/>
      <c r="G15" s="147"/>
      <c r="H15" s="147"/>
      <c r="I15" s="149"/>
    </row>
    <row r="16" spans="1:10" ht="13.5" customHeight="1" x14ac:dyDescent="0.15">
      <c r="A16" s="175" t="str">
        <f t="shared" si="0"/>
        <v>[Mod_login-6]</v>
      </c>
      <c r="B16" s="110" t="s">
        <v>242</v>
      </c>
      <c r="C16" s="110" t="s">
        <v>245</v>
      </c>
      <c r="D16" s="110" t="s">
        <v>246</v>
      </c>
      <c r="E16" s="144" t="s">
        <v>312</v>
      </c>
      <c r="F16" s="110" t="s">
        <v>14</v>
      </c>
      <c r="G16" s="110" t="s">
        <v>14</v>
      </c>
      <c r="H16" s="205" t="s">
        <v>346</v>
      </c>
      <c r="I16" s="146"/>
    </row>
    <row r="17" spans="1:9" ht="13.5" customHeight="1" x14ac:dyDescent="0.15">
      <c r="A17" s="53"/>
      <c r="B17" s="53" t="s">
        <v>247</v>
      </c>
      <c r="C17" s="147"/>
      <c r="D17" s="147"/>
      <c r="E17" s="147"/>
      <c r="F17" s="147"/>
      <c r="G17" s="147"/>
      <c r="H17" s="147"/>
      <c r="I17" s="149"/>
    </row>
    <row r="18" spans="1:9" ht="13.5" customHeight="1" x14ac:dyDescent="0.15">
      <c r="A18" s="175" t="str">
        <f t="shared" si="0"/>
        <v>[Mod_login-8]</v>
      </c>
      <c r="B18" s="110" t="s">
        <v>248</v>
      </c>
      <c r="C18" s="110" t="s">
        <v>249</v>
      </c>
      <c r="D18" s="110" t="s">
        <v>250</v>
      </c>
      <c r="E18" s="110" t="s">
        <v>251</v>
      </c>
      <c r="F18" s="110" t="s">
        <v>14</v>
      </c>
      <c r="G18" s="110" t="s">
        <v>14</v>
      </c>
      <c r="H18" s="205" t="s">
        <v>346</v>
      </c>
      <c r="I18" s="110"/>
    </row>
    <row r="19" spans="1:9" ht="13.5" customHeight="1" x14ac:dyDescent="0.15">
      <c r="A19" s="53"/>
      <c r="B19" s="147" t="s">
        <v>252</v>
      </c>
      <c r="C19" s="147"/>
      <c r="D19" s="147"/>
      <c r="E19" s="147"/>
      <c r="F19" s="147"/>
      <c r="G19" s="147"/>
      <c r="H19" s="147"/>
      <c r="I19" s="190"/>
    </row>
    <row r="20" spans="1:9" ht="13.5" customHeight="1" x14ac:dyDescent="0.15">
      <c r="A20" s="175" t="str">
        <f t="shared" si="0"/>
        <v>[Mod_login-10]</v>
      </c>
      <c r="B20" s="110" t="s">
        <v>278</v>
      </c>
      <c r="C20" s="110" t="s">
        <v>284</v>
      </c>
      <c r="D20" s="110" t="s">
        <v>260</v>
      </c>
      <c r="E20" s="110" t="s">
        <v>253</v>
      </c>
      <c r="F20" s="110" t="s">
        <v>14</v>
      </c>
      <c r="G20" s="110" t="s">
        <v>14</v>
      </c>
      <c r="H20" s="205" t="s">
        <v>346</v>
      </c>
      <c r="I20" s="110"/>
    </row>
    <row r="21" spans="1:9" ht="13.5" customHeight="1" x14ac:dyDescent="0.15">
      <c r="A21" s="175" t="str">
        <f t="shared" si="0"/>
        <v>[Mod_login-11]</v>
      </c>
      <c r="B21" s="110" t="s">
        <v>254</v>
      </c>
      <c r="C21" s="110" t="s">
        <v>285</v>
      </c>
      <c r="D21" s="110" t="s">
        <v>255</v>
      </c>
      <c r="E21" s="110" t="s">
        <v>256</v>
      </c>
      <c r="F21" s="110" t="s">
        <v>14</v>
      </c>
      <c r="G21" s="110" t="s">
        <v>14</v>
      </c>
      <c r="H21" s="205" t="s">
        <v>346</v>
      </c>
      <c r="I21" s="110"/>
    </row>
    <row r="22" spans="1:9" ht="13.5" customHeight="1" x14ac:dyDescent="0.15">
      <c r="A22" s="175" t="str">
        <f t="shared" si="0"/>
        <v>[Mod_login-12]</v>
      </c>
      <c r="B22" s="110" t="s">
        <v>259</v>
      </c>
      <c r="C22" s="110" t="s">
        <v>286</v>
      </c>
      <c r="D22" s="110" t="s">
        <v>255</v>
      </c>
      <c r="E22" s="192" t="s">
        <v>265</v>
      </c>
      <c r="F22" s="110" t="s">
        <v>14</v>
      </c>
      <c r="G22" s="110" t="s">
        <v>14</v>
      </c>
      <c r="H22" s="205" t="s">
        <v>346</v>
      </c>
      <c r="I22" s="192"/>
    </row>
    <row r="23" spans="1:9" ht="13.5" customHeight="1" x14ac:dyDescent="0.15">
      <c r="A23" s="175" t="str">
        <f t="shared" si="0"/>
        <v>[Mod_login-13]</v>
      </c>
      <c r="B23" s="110" t="s">
        <v>257</v>
      </c>
      <c r="C23" s="110" t="s">
        <v>272</v>
      </c>
      <c r="D23" s="110" t="s">
        <v>261</v>
      </c>
      <c r="E23" s="192" t="s">
        <v>266</v>
      </c>
      <c r="F23" s="110" t="s">
        <v>14</v>
      </c>
      <c r="G23" s="110" t="s">
        <v>14</v>
      </c>
      <c r="H23" s="205" t="s">
        <v>346</v>
      </c>
      <c r="I23" s="110"/>
    </row>
    <row r="24" spans="1:9" ht="13.5" customHeight="1" x14ac:dyDescent="0.15">
      <c r="A24" s="175" t="str">
        <f t="shared" si="0"/>
        <v>[Mod_login-14]</v>
      </c>
      <c r="B24" s="110" t="s">
        <v>254</v>
      </c>
      <c r="C24" s="110" t="s">
        <v>263</v>
      </c>
      <c r="D24" s="110" t="s">
        <v>264</v>
      </c>
      <c r="E24" s="192" t="s">
        <v>267</v>
      </c>
      <c r="F24" s="110" t="s">
        <v>14</v>
      </c>
      <c r="G24" s="110" t="s">
        <v>14</v>
      </c>
      <c r="H24" s="205" t="s">
        <v>346</v>
      </c>
      <c r="I24" s="110"/>
    </row>
    <row r="25" spans="1:9" ht="13.5" customHeight="1" x14ac:dyDescent="0.15">
      <c r="A25" s="175" t="str">
        <f t="shared" si="0"/>
        <v>[Mod_login-15]</v>
      </c>
      <c r="B25" s="110" t="s">
        <v>259</v>
      </c>
      <c r="C25" s="110" t="s">
        <v>262</v>
      </c>
      <c r="D25" s="110" t="s">
        <v>264</v>
      </c>
      <c r="E25" s="192" t="s">
        <v>268</v>
      </c>
      <c r="F25" s="110" t="s">
        <v>14</v>
      </c>
      <c r="G25" s="110" t="s">
        <v>14</v>
      </c>
      <c r="H25" s="205" t="s">
        <v>346</v>
      </c>
      <c r="I25" s="192"/>
    </row>
    <row r="26" spans="1:9" ht="13.5" customHeight="1" x14ac:dyDescent="0.15">
      <c r="A26" s="175" t="str">
        <f t="shared" si="0"/>
        <v>[Mod_login-16]</v>
      </c>
      <c r="B26" s="110" t="s">
        <v>258</v>
      </c>
      <c r="C26" s="110" t="s">
        <v>273</v>
      </c>
      <c r="D26" s="110" t="s">
        <v>255</v>
      </c>
      <c r="E26" s="192" t="s">
        <v>269</v>
      </c>
      <c r="F26" s="110" t="s">
        <v>14</v>
      </c>
      <c r="G26" s="110" t="s">
        <v>14</v>
      </c>
      <c r="H26" s="205" t="s">
        <v>346</v>
      </c>
      <c r="I26" s="110"/>
    </row>
    <row r="27" spans="1:9" ht="13.5" customHeight="1" x14ac:dyDescent="0.15">
      <c r="A27" s="175" t="str">
        <f t="shared" si="0"/>
        <v>[Mod_login-17]</v>
      </c>
      <c r="B27" s="110" t="s">
        <v>254</v>
      </c>
      <c r="C27" s="110" t="s">
        <v>274</v>
      </c>
      <c r="D27" s="110" t="s">
        <v>276</v>
      </c>
      <c r="E27" s="192" t="s">
        <v>270</v>
      </c>
      <c r="F27" s="110" t="s">
        <v>14</v>
      </c>
      <c r="G27" s="110" t="s">
        <v>14</v>
      </c>
      <c r="H27" s="205" t="s">
        <v>346</v>
      </c>
      <c r="I27" s="110"/>
    </row>
    <row r="28" spans="1:9" ht="13.5" customHeight="1" x14ac:dyDescent="0.15">
      <c r="A28" s="175" t="str">
        <f t="shared" si="0"/>
        <v>[Mod_login-18]</v>
      </c>
      <c r="B28" s="110" t="s">
        <v>259</v>
      </c>
      <c r="C28" s="110" t="s">
        <v>275</v>
      </c>
      <c r="D28" s="110" t="s">
        <v>276</v>
      </c>
      <c r="E28" s="192" t="s">
        <v>271</v>
      </c>
      <c r="F28" s="110" t="s">
        <v>14</v>
      </c>
      <c r="G28" s="110" t="s">
        <v>14</v>
      </c>
      <c r="H28" s="205" t="s">
        <v>346</v>
      </c>
      <c r="I28" s="110"/>
    </row>
    <row r="29" spans="1:9" ht="13.5" customHeight="1" x14ac:dyDescent="0.15">
      <c r="A29" s="53"/>
      <c r="B29" s="147" t="s">
        <v>277</v>
      </c>
      <c r="C29" s="147"/>
      <c r="D29" s="147"/>
      <c r="E29" s="147"/>
      <c r="F29" s="147"/>
      <c r="G29" s="147"/>
      <c r="H29" s="147"/>
      <c r="I29" s="190"/>
    </row>
    <row r="30" spans="1:9" ht="13.5" customHeight="1" x14ac:dyDescent="0.15">
      <c r="A30" s="175" t="str">
        <f t="shared" si="0"/>
        <v>[Mod_login-20]</v>
      </c>
      <c r="B30" s="110" t="s">
        <v>281</v>
      </c>
      <c r="C30" s="110" t="s">
        <v>287</v>
      </c>
      <c r="D30" s="110" t="s">
        <v>288</v>
      </c>
      <c r="E30" s="192" t="s">
        <v>301</v>
      </c>
      <c r="F30" s="110" t="s">
        <v>14</v>
      </c>
      <c r="G30" s="110" t="s">
        <v>14</v>
      </c>
      <c r="H30" s="205" t="s">
        <v>346</v>
      </c>
      <c r="I30" s="192"/>
    </row>
    <row r="31" spans="1:9" ht="13.5" customHeight="1" x14ac:dyDescent="0.15">
      <c r="A31" s="175" t="str">
        <f t="shared" si="0"/>
        <v>[Mod_login-21]</v>
      </c>
      <c r="B31" s="110" t="s">
        <v>279</v>
      </c>
      <c r="C31" s="110" t="s">
        <v>289</v>
      </c>
      <c r="D31" s="110" t="s">
        <v>290</v>
      </c>
      <c r="E31" s="192" t="s">
        <v>302</v>
      </c>
      <c r="F31" s="110" t="s">
        <v>14</v>
      </c>
      <c r="G31" s="110" t="s">
        <v>14</v>
      </c>
      <c r="H31" s="205" t="s">
        <v>346</v>
      </c>
      <c r="I31" s="192"/>
    </row>
    <row r="32" spans="1:9" ht="13.5" customHeight="1" x14ac:dyDescent="0.15">
      <c r="A32" s="175" t="str">
        <f t="shared" si="0"/>
        <v>[Mod_login-22]</v>
      </c>
      <c r="B32" s="110" t="s">
        <v>280</v>
      </c>
      <c r="C32" s="110" t="s">
        <v>291</v>
      </c>
      <c r="D32" s="110" t="s">
        <v>290</v>
      </c>
      <c r="E32" s="192" t="s">
        <v>303</v>
      </c>
      <c r="F32" s="110" t="s">
        <v>14</v>
      </c>
      <c r="G32" s="110" t="s">
        <v>14</v>
      </c>
      <c r="H32" s="205" t="s">
        <v>346</v>
      </c>
      <c r="I32" s="192"/>
    </row>
    <row r="33" spans="1:9" ht="13.5" customHeight="1" x14ac:dyDescent="0.15">
      <c r="A33" s="175" t="str">
        <f t="shared" si="0"/>
        <v>[Mod_login-23]</v>
      </c>
      <c r="B33" s="110" t="s">
        <v>282</v>
      </c>
      <c r="C33" s="110" t="s">
        <v>292</v>
      </c>
      <c r="D33" s="110" t="s">
        <v>293</v>
      </c>
      <c r="E33" s="192" t="s">
        <v>304</v>
      </c>
      <c r="F33" s="110" t="s">
        <v>14</v>
      </c>
      <c r="G33" s="110" t="s">
        <v>14</v>
      </c>
      <c r="H33" s="205" t="s">
        <v>346</v>
      </c>
      <c r="I33" s="193"/>
    </row>
    <row r="34" spans="1:9" ht="13.5" customHeight="1" x14ac:dyDescent="0.15">
      <c r="A34" s="175" t="str">
        <f t="shared" si="0"/>
        <v>[Mod_login-24]</v>
      </c>
      <c r="B34" s="110" t="s">
        <v>279</v>
      </c>
      <c r="C34" s="110" t="s">
        <v>294</v>
      </c>
      <c r="D34" s="110" t="s">
        <v>295</v>
      </c>
      <c r="E34" s="192" t="s">
        <v>305</v>
      </c>
      <c r="F34" s="110" t="s">
        <v>14</v>
      </c>
      <c r="G34" s="110" t="s">
        <v>14</v>
      </c>
      <c r="H34" s="205" t="s">
        <v>346</v>
      </c>
      <c r="I34" s="193"/>
    </row>
    <row r="35" spans="1:9" ht="13.5" customHeight="1" x14ac:dyDescent="0.15">
      <c r="A35" s="175" t="str">
        <f t="shared" si="0"/>
        <v>[Mod_login-25]</v>
      </c>
      <c r="B35" s="110" t="s">
        <v>280</v>
      </c>
      <c r="C35" s="110" t="s">
        <v>296</v>
      </c>
      <c r="D35" s="110" t="s">
        <v>295</v>
      </c>
      <c r="E35" s="192" t="s">
        <v>306</v>
      </c>
      <c r="F35" s="110" t="s">
        <v>14</v>
      </c>
      <c r="G35" s="110" t="s">
        <v>14</v>
      </c>
      <c r="H35" s="205" t="s">
        <v>346</v>
      </c>
      <c r="I35" s="193"/>
    </row>
    <row r="36" spans="1:9" ht="13.5" customHeight="1" x14ac:dyDescent="0.15">
      <c r="A36" s="175" t="str">
        <f t="shared" si="0"/>
        <v>[Mod_login-26]</v>
      </c>
      <c r="B36" s="110" t="s">
        <v>283</v>
      </c>
      <c r="C36" s="110" t="s">
        <v>297</v>
      </c>
      <c r="D36" s="110" t="s">
        <v>290</v>
      </c>
      <c r="E36" s="192" t="s">
        <v>307</v>
      </c>
      <c r="F36" s="110" t="s">
        <v>14</v>
      </c>
      <c r="G36" s="110" t="s">
        <v>14</v>
      </c>
      <c r="H36" s="205" t="s">
        <v>346</v>
      </c>
      <c r="I36" s="193"/>
    </row>
    <row r="37" spans="1:9" ht="13.5" customHeight="1" x14ac:dyDescent="0.15">
      <c r="A37" s="175" t="str">
        <f t="shared" si="0"/>
        <v>[Mod_login-27]</v>
      </c>
      <c r="B37" s="110" t="s">
        <v>279</v>
      </c>
      <c r="C37" s="110" t="s">
        <v>298</v>
      </c>
      <c r="D37" s="110" t="s">
        <v>299</v>
      </c>
      <c r="E37" s="192" t="s">
        <v>308</v>
      </c>
      <c r="F37" s="110" t="s">
        <v>14</v>
      </c>
      <c r="G37" s="110" t="s">
        <v>14</v>
      </c>
      <c r="H37" s="205" t="s">
        <v>346</v>
      </c>
      <c r="I37" s="193"/>
    </row>
    <row r="38" spans="1:9" ht="13.5" customHeight="1" x14ac:dyDescent="0.15">
      <c r="A38" s="175" t="str">
        <f t="shared" si="0"/>
        <v>[Mod_login-28]</v>
      </c>
      <c r="B38" s="110" t="s">
        <v>280</v>
      </c>
      <c r="C38" s="110" t="s">
        <v>300</v>
      </c>
      <c r="D38" s="110" t="s">
        <v>299</v>
      </c>
      <c r="E38" s="192" t="s">
        <v>309</v>
      </c>
      <c r="F38" s="110" t="s">
        <v>14</v>
      </c>
      <c r="G38" s="110" t="s">
        <v>14</v>
      </c>
      <c r="H38" s="205" t="s">
        <v>346</v>
      </c>
      <c r="I38" s="193"/>
    </row>
  </sheetData>
  <mergeCells count="5">
    <mergeCell ref="B2:G2"/>
    <mergeCell ref="B3:G3"/>
    <mergeCell ref="B4:G4"/>
    <mergeCell ref="E5:G5"/>
    <mergeCell ref="E6:G6"/>
  </mergeCells>
  <dataValidations disablePrompts="1" count="2">
    <dataValidation type="list" allowBlank="1" showErrorMessage="1" sqref="G1:G3 F11:G11">
      <formula1>$J$2:$J$6</formula1>
    </dataValidation>
    <dataValidation type="list" allowBlank="1" showInputMessage="1" showErrorMessage="1" sqref="G6:G8 F12:G12 F14:G14 F16:G16 F18:G18 F20:G28 F30:G38">
      <formula1>$H$2:$H$5</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zoomScale="90" zoomScaleNormal="90" zoomScalePageLayoutView="90" workbookViewId="0">
      <selection activeCell="H12" sqref="H12"/>
    </sheetView>
  </sheetViews>
  <sheetFormatPr baseColWidth="10" defaultColWidth="15.1640625" defaultRowHeight="13.5" customHeight="1" x14ac:dyDescent="0.15"/>
  <cols>
    <col min="1" max="1" width="18.1640625" style="121" customWidth="1"/>
    <col min="2" max="2" width="42.1640625" style="99" customWidth="1"/>
    <col min="3" max="3" width="33" style="99" customWidth="1"/>
    <col min="4" max="4" width="28.83203125" style="99" customWidth="1"/>
    <col min="5" max="5" width="17.33203125" style="99" customWidth="1"/>
    <col min="6" max="6" width="9.1640625" style="99" customWidth="1"/>
    <col min="7" max="7" width="7.3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2" customFormat="1" ht="15" thickBot="1" x14ac:dyDescent="0.2">
      <c r="A1" s="123" t="s">
        <v>52</v>
      </c>
      <c r="B1" s="124"/>
      <c r="C1" s="124"/>
      <c r="D1" s="124"/>
      <c r="E1" s="124"/>
      <c r="F1" s="124"/>
      <c r="G1" s="125"/>
    </row>
    <row r="2" spans="1:10" s="122" customFormat="1" ht="14" x14ac:dyDescent="0.15">
      <c r="A2" s="126" t="s">
        <v>13</v>
      </c>
      <c r="B2" s="220" t="s">
        <v>39</v>
      </c>
      <c r="C2" s="220"/>
      <c r="D2" s="220"/>
      <c r="E2" s="220"/>
      <c r="F2" s="220"/>
      <c r="G2" s="220"/>
      <c r="J2" s="89" t="s">
        <v>14</v>
      </c>
    </row>
    <row r="3" spans="1:10" s="122" customFormat="1" ht="15" customHeight="1" x14ac:dyDescent="0.15">
      <c r="A3" s="127" t="s">
        <v>53</v>
      </c>
      <c r="B3" s="220" t="s">
        <v>54</v>
      </c>
      <c r="C3" s="220"/>
      <c r="D3" s="220"/>
      <c r="E3" s="220"/>
      <c r="F3" s="220"/>
      <c r="G3" s="220"/>
      <c r="J3" s="89" t="s">
        <v>16</v>
      </c>
    </row>
    <row r="4" spans="1:10" s="122" customFormat="1" ht="14" x14ac:dyDescent="0.15">
      <c r="A4" s="126" t="s">
        <v>55</v>
      </c>
      <c r="B4" s="221" t="s">
        <v>106</v>
      </c>
      <c r="C4" s="221"/>
      <c r="D4" s="221"/>
      <c r="E4" s="221"/>
      <c r="F4" s="221"/>
      <c r="G4" s="221"/>
      <c r="J4" s="90"/>
    </row>
    <row r="5" spans="1:10" s="122" customFormat="1" ht="14" x14ac:dyDescent="0.15">
      <c r="A5" s="128" t="s">
        <v>14</v>
      </c>
      <c r="B5" s="129" t="s">
        <v>16</v>
      </c>
      <c r="C5" s="129" t="s">
        <v>56</v>
      </c>
      <c r="D5" s="130" t="s">
        <v>19</v>
      </c>
      <c r="E5" s="224" t="s">
        <v>57</v>
      </c>
      <c r="F5" s="224"/>
      <c r="G5" s="224"/>
      <c r="J5" s="89" t="s">
        <v>21</v>
      </c>
    </row>
    <row r="6" spans="1:10" s="122" customFormat="1" ht="15" thickBot="1" x14ac:dyDescent="0.2">
      <c r="A6" s="118">
        <f>COUNTIF(F11:G259,"Pass")</f>
        <v>22</v>
      </c>
      <c r="B6" s="95">
        <f>COUNTIF(F11:G706,"Fail")</f>
        <v>0</v>
      </c>
      <c r="C6" s="95">
        <f>E6-D6-B6-A6</f>
        <v>0</v>
      </c>
      <c r="D6" s="96">
        <f>COUNTIF(F11:G706,"N/A")</f>
        <v>0</v>
      </c>
      <c r="E6" s="223">
        <f>COUNTA(A11:A263)*2</f>
        <v>22</v>
      </c>
      <c r="F6" s="223"/>
      <c r="G6" s="223"/>
      <c r="J6" s="89" t="s">
        <v>19</v>
      </c>
    </row>
    <row r="7" spans="1:10" s="122" customFormat="1" ht="14" x14ac:dyDescent="0.15">
      <c r="A7" s="151"/>
      <c r="B7" s="152"/>
      <c r="C7" s="152"/>
      <c r="D7" s="152"/>
      <c r="E7" s="153"/>
      <c r="F7" s="153"/>
      <c r="G7" s="153"/>
      <c r="J7" s="89"/>
    </row>
    <row r="8" spans="1:10" s="122" customFormat="1" ht="14" x14ac:dyDescent="0.15">
      <c r="A8" s="151"/>
      <c r="B8" s="152"/>
      <c r="C8" s="152"/>
      <c r="D8" s="152"/>
      <c r="E8" s="153"/>
      <c r="F8" s="153"/>
      <c r="G8" s="153"/>
      <c r="J8" s="89"/>
    </row>
    <row r="9" spans="1:10" s="122" customFormat="1" ht="14" x14ac:dyDescent="0.15"/>
    <row r="10" spans="1:10" s="122" customFormat="1" ht="51.75" customHeight="1" x14ac:dyDescent="0.15">
      <c r="A10" s="52" t="s">
        <v>22</v>
      </c>
      <c r="B10" s="52" t="s">
        <v>58</v>
      </c>
      <c r="C10" s="52" t="s">
        <v>59</v>
      </c>
      <c r="D10" s="52" t="s">
        <v>25</v>
      </c>
      <c r="E10" s="52" t="s">
        <v>60</v>
      </c>
      <c r="F10" s="52" t="s">
        <v>50</v>
      </c>
      <c r="G10" s="52" t="s">
        <v>51</v>
      </c>
      <c r="H10" s="52" t="s">
        <v>61</v>
      </c>
      <c r="I10" s="52" t="s">
        <v>28</v>
      </c>
    </row>
    <row r="11" spans="1:10" s="122" customFormat="1" ht="14.25" customHeight="1" x14ac:dyDescent="0.15">
      <c r="A11" s="147"/>
      <c r="B11" s="148" t="s">
        <v>196</v>
      </c>
      <c r="C11" s="147"/>
      <c r="D11" s="147"/>
      <c r="E11" s="147"/>
      <c r="F11" s="147"/>
      <c r="G11" s="147"/>
      <c r="H11" s="147"/>
      <c r="I11" s="149"/>
    </row>
    <row r="12" spans="1:10" s="105" customFormat="1" ht="14.25" customHeight="1" x14ac:dyDescent="0.15">
      <c r="A12" s="139" t="str">
        <f t="shared" ref="A12:A16" si="0">IF(OR(B12&lt;&gt;"",D12&lt;&gt;""),"["&amp;TEXT($B$2,"##")&amp;"-"&amp;TEXT(ROW()-10,"##")&amp;"]","")</f>
        <v>[Admin_login-2]</v>
      </c>
      <c r="B12" s="176" t="s">
        <v>202</v>
      </c>
      <c r="C12" s="176" t="s">
        <v>198</v>
      </c>
      <c r="D12" s="176" t="s">
        <v>199</v>
      </c>
      <c r="E12" s="150" t="s">
        <v>324</v>
      </c>
      <c r="F12" s="176" t="s">
        <v>14</v>
      </c>
      <c r="G12" s="176" t="s">
        <v>14</v>
      </c>
      <c r="H12" s="205" t="s">
        <v>346</v>
      </c>
      <c r="I12" s="177"/>
    </row>
    <row r="13" spans="1:10" s="105" customFormat="1" ht="14.25" customHeight="1" x14ac:dyDescent="0.15">
      <c r="A13" s="53"/>
      <c r="B13" s="148" t="s">
        <v>200</v>
      </c>
      <c r="C13" s="147"/>
      <c r="D13" s="147"/>
      <c r="E13" s="147"/>
      <c r="F13" s="147"/>
      <c r="G13" s="147"/>
      <c r="H13" s="147"/>
      <c r="I13" s="149"/>
    </row>
    <row r="14" spans="1:10" s="105" customFormat="1" ht="14.25" customHeight="1" x14ac:dyDescent="0.15">
      <c r="A14" s="139" t="str">
        <f t="shared" si="0"/>
        <v>[Admin_login-4]</v>
      </c>
      <c r="B14" s="110" t="s">
        <v>201</v>
      </c>
      <c r="C14" s="110" t="s">
        <v>203</v>
      </c>
      <c r="D14" s="110" t="s">
        <v>204</v>
      </c>
      <c r="E14" s="144" t="s">
        <v>325</v>
      </c>
      <c r="F14" s="176" t="s">
        <v>14</v>
      </c>
      <c r="G14" s="176" t="s">
        <v>14</v>
      </c>
      <c r="H14" s="205" t="s">
        <v>346</v>
      </c>
      <c r="I14" s="145"/>
    </row>
    <row r="15" spans="1:10" s="105" customFormat="1" ht="14.25" customHeight="1" x14ac:dyDescent="0.15">
      <c r="A15" s="53"/>
      <c r="B15" s="148" t="s">
        <v>235</v>
      </c>
      <c r="C15" s="147"/>
      <c r="D15" s="147"/>
      <c r="E15" s="147"/>
      <c r="F15" s="147"/>
      <c r="G15" s="147"/>
      <c r="H15" s="147"/>
      <c r="I15" s="149"/>
    </row>
    <row r="16" spans="1:10" s="105" customFormat="1" ht="14.25" customHeight="1" x14ac:dyDescent="0.15">
      <c r="A16" s="139" t="str">
        <f t="shared" si="0"/>
        <v>[Admin_login-6]</v>
      </c>
      <c r="B16" s="110" t="s">
        <v>239</v>
      </c>
      <c r="C16" s="110" t="s">
        <v>236</v>
      </c>
      <c r="D16" s="110" t="s">
        <v>237</v>
      </c>
      <c r="E16" s="144" t="s">
        <v>326</v>
      </c>
      <c r="F16" s="176" t="s">
        <v>14</v>
      </c>
      <c r="G16" s="176" t="s">
        <v>14</v>
      </c>
      <c r="H16" s="205" t="s">
        <v>346</v>
      </c>
      <c r="I16" s="145"/>
    </row>
    <row r="17" spans="1:10" s="105" customFormat="1" ht="14.25" customHeight="1" x14ac:dyDescent="0.15">
      <c r="A17" s="53"/>
      <c r="B17" s="53" t="s">
        <v>128</v>
      </c>
      <c r="C17" s="53"/>
      <c r="D17" s="53"/>
      <c r="E17" s="147"/>
      <c r="F17" s="147"/>
      <c r="G17" s="147"/>
      <c r="H17" s="147"/>
      <c r="I17" s="149"/>
    </row>
    <row r="18" spans="1:10" s="105" customFormat="1" ht="14.25" customHeight="1" x14ac:dyDescent="0.15">
      <c r="A18" s="178" t="str">
        <f t="shared" ref="A18:A27" si="1">IF(OR(B18&lt;&gt;"",D18&lt;&gt;""),"["&amp;TEXT($B$2,"##")&amp;"-"&amp;TEXT(ROW()-10,"##")&amp;"]","")</f>
        <v>[Admin_login-8]</v>
      </c>
      <c r="B18" s="113" t="s">
        <v>205</v>
      </c>
      <c r="C18" s="183" t="s">
        <v>206</v>
      </c>
      <c r="D18" s="184" t="s">
        <v>220</v>
      </c>
      <c r="E18" s="185"/>
      <c r="F18" s="176" t="s">
        <v>14</v>
      </c>
      <c r="G18" s="176" t="s">
        <v>14</v>
      </c>
      <c r="H18" s="205" t="s">
        <v>346</v>
      </c>
      <c r="I18" s="186"/>
    </row>
    <row r="19" spans="1:10" ht="14.25" customHeight="1" x14ac:dyDescent="0.15">
      <c r="A19" s="187"/>
      <c r="B19" s="188" t="s">
        <v>225</v>
      </c>
      <c r="C19" s="188"/>
      <c r="D19" s="188"/>
      <c r="E19" s="188"/>
      <c r="F19" s="188"/>
      <c r="G19" s="188"/>
      <c r="H19" s="188"/>
      <c r="I19" s="189"/>
      <c r="J19" s="99"/>
    </row>
    <row r="20" spans="1:10" ht="14.25" customHeight="1" x14ac:dyDescent="0.15">
      <c r="A20" s="110" t="str">
        <f t="shared" si="1"/>
        <v>[Admin_login-10]</v>
      </c>
      <c r="B20" s="110" t="s">
        <v>218</v>
      </c>
      <c r="C20" s="192" t="s">
        <v>219</v>
      </c>
      <c r="D20" s="192" t="s">
        <v>221</v>
      </c>
      <c r="E20" s="192" t="s">
        <v>318</v>
      </c>
      <c r="F20" s="176" t="s">
        <v>14</v>
      </c>
      <c r="G20" s="176" t="s">
        <v>14</v>
      </c>
      <c r="H20" s="205" t="s">
        <v>346</v>
      </c>
      <c r="I20" s="195"/>
      <c r="J20" s="99"/>
    </row>
    <row r="21" spans="1:10" ht="14.25" customHeight="1" x14ac:dyDescent="0.15">
      <c r="A21" s="110" t="str">
        <f t="shared" si="1"/>
        <v>[Admin_login-11]</v>
      </c>
      <c r="B21" s="169" t="s">
        <v>227</v>
      </c>
      <c r="C21" s="192" t="s">
        <v>228</v>
      </c>
      <c r="D21" s="192" t="s">
        <v>229</v>
      </c>
      <c r="E21" s="192" t="s">
        <v>317</v>
      </c>
      <c r="F21" s="176" t="s">
        <v>14</v>
      </c>
      <c r="G21" s="176" t="s">
        <v>14</v>
      </c>
      <c r="H21" s="205" t="s">
        <v>346</v>
      </c>
      <c r="I21" s="195"/>
      <c r="J21" s="99"/>
    </row>
    <row r="22" spans="1:10" ht="14.25" customHeight="1" x14ac:dyDescent="0.15">
      <c r="A22" s="110" t="str">
        <f t="shared" si="1"/>
        <v>[Admin_login-12]</v>
      </c>
      <c r="B22" s="169" t="s">
        <v>313</v>
      </c>
      <c r="C22" s="192" t="s">
        <v>314</v>
      </c>
      <c r="D22" s="192" t="s">
        <v>229</v>
      </c>
      <c r="E22" s="192" t="s">
        <v>319</v>
      </c>
      <c r="F22" s="176" t="s">
        <v>14</v>
      </c>
      <c r="G22" s="176" t="s">
        <v>14</v>
      </c>
      <c r="H22" s="205" t="s">
        <v>346</v>
      </c>
      <c r="I22" s="195"/>
      <c r="J22" s="99"/>
    </row>
    <row r="23" spans="1:10" ht="14.25" customHeight="1" x14ac:dyDescent="0.15">
      <c r="A23" s="110" t="str">
        <f t="shared" si="1"/>
        <v>[Admin_login-13]</v>
      </c>
      <c r="B23" s="169" t="s">
        <v>315</v>
      </c>
      <c r="C23" s="192" t="s">
        <v>316</v>
      </c>
      <c r="D23" s="192" t="s">
        <v>229</v>
      </c>
      <c r="E23" s="191" t="s">
        <v>320</v>
      </c>
      <c r="F23" s="176" t="s">
        <v>14</v>
      </c>
      <c r="G23" s="176" t="s">
        <v>14</v>
      </c>
      <c r="H23" s="205" t="s">
        <v>346</v>
      </c>
      <c r="I23" s="194"/>
      <c r="J23" s="99"/>
    </row>
    <row r="24" spans="1:10" ht="14.25" customHeight="1" x14ac:dyDescent="0.15">
      <c r="A24" s="53"/>
      <c r="B24" s="225" t="s">
        <v>226</v>
      </c>
      <c r="C24" s="226"/>
      <c r="D24" s="226"/>
      <c r="E24" s="226"/>
      <c r="F24" s="226"/>
      <c r="G24" s="226"/>
      <c r="H24" s="226"/>
      <c r="I24" s="227"/>
      <c r="J24" s="99"/>
    </row>
    <row r="25" spans="1:10" ht="14.25" customHeight="1" x14ac:dyDescent="0.15">
      <c r="A25" s="110" t="str">
        <f t="shared" si="1"/>
        <v>[Admin_login-15]</v>
      </c>
      <c r="B25" s="110" t="s">
        <v>222</v>
      </c>
      <c r="C25" s="110" t="s">
        <v>223</v>
      </c>
      <c r="D25" s="110" t="s">
        <v>224</v>
      </c>
      <c r="E25" s="110" t="s">
        <v>321</v>
      </c>
      <c r="F25" s="176" t="s">
        <v>14</v>
      </c>
      <c r="G25" s="176" t="s">
        <v>14</v>
      </c>
      <c r="H25" s="205" t="s">
        <v>346</v>
      </c>
      <c r="I25" s="200"/>
      <c r="J25" s="99"/>
    </row>
    <row r="26" spans="1:10" ht="14.25" customHeight="1" x14ac:dyDescent="0.15">
      <c r="A26" s="110" t="str">
        <f t="shared" si="1"/>
        <v>[Admin_login-16]</v>
      </c>
      <c r="B26" s="110" t="s">
        <v>230</v>
      </c>
      <c r="C26" s="110" t="s">
        <v>231</v>
      </c>
      <c r="D26" s="110" t="s">
        <v>232</v>
      </c>
      <c r="E26" s="110" t="s">
        <v>322</v>
      </c>
      <c r="F26" s="176" t="s">
        <v>14</v>
      </c>
      <c r="G26" s="176" t="s">
        <v>14</v>
      </c>
      <c r="H26" s="205" t="s">
        <v>346</v>
      </c>
      <c r="I26" s="200"/>
      <c r="J26" s="99"/>
    </row>
    <row r="27" spans="1:10" ht="14.25" customHeight="1" x14ac:dyDescent="0.15">
      <c r="A27" s="110" t="str">
        <f t="shared" si="1"/>
        <v>[Admin_login-17]</v>
      </c>
      <c r="B27" s="110" t="s">
        <v>233</v>
      </c>
      <c r="C27" s="110" t="s">
        <v>234</v>
      </c>
      <c r="D27" s="110" t="s">
        <v>232</v>
      </c>
      <c r="E27" s="110" t="s">
        <v>323</v>
      </c>
      <c r="F27" s="176" t="s">
        <v>14</v>
      </c>
      <c r="G27" s="176" t="s">
        <v>14</v>
      </c>
      <c r="H27" s="205" t="s">
        <v>346</v>
      </c>
      <c r="I27" s="200"/>
      <c r="J27" s="99"/>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6:G16 F18:G23 F12:G12 F14:G14 F25:G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Microsoft Office User</cp:lastModifiedBy>
  <dcterms:created xsi:type="dcterms:W3CDTF">2014-07-15T10:13:31Z</dcterms:created>
  <dcterms:modified xsi:type="dcterms:W3CDTF">2016-04-24T14:37:13Z</dcterms:modified>
  <cp:category/>
</cp:coreProperties>
</file>