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activeTab="1"/>
  </bookViews>
  <sheets>
    <sheet name="表紙" sheetId="1" r:id="rId1"/>
    <sheet name="テスト報告" sheetId="5" r:id="rId2"/>
    <sheet name="テスト項目一覧"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A26" i="24" l="1"/>
  <c r="A27" i="24"/>
  <c r="A28" i="24"/>
  <c r="A29" i="24"/>
  <c r="A69" i="31"/>
  <c r="A71" i="31"/>
  <c r="A72" i="31"/>
  <c r="A61" i="31"/>
  <c r="A62" i="31"/>
  <c r="A63" i="31"/>
  <c r="A64" i="31"/>
  <c r="A65" i="31"/>
  <c r="A66" i="31"/>
  <c r="A67" i="31"/>
  <c r="A68" i="31"/>
  <c r="A70" i="31"/>
  <c r="A60" i="31"/>
  <c r="A54" i="31"/>
  <c r="H18" i="5"/>
  <c r="G18" i="5"/>
  <c r="E18" i="5"/>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7" i="30"/>
  <c r="A88" i="30"/>
  <c r="A89" i="30"/>
  <c r="A83" i="30"/>
  <c r="A84" i="30"/>
  <c r="A85" i="30"/>
  <c r="A80" i="30"/>
  <c r="A81" i="30"/>
  <c r="A82" i="30"/>
  <c r="A78" i="30"/>
  <c r="A69" i="30"/>
  <c r="A70" i="30"/>
  <c r="A71" i="30"/>
  <c r="A72" i="30"/>
  <c r="A73" i="30"/>
  <c r="A74" i="30"/>
  <c r="A75" i="30"/>
  <c r="A76" i="30"/>
  <c r="A77" i="30"/>
  <c r="A79" i="30"/>
  <c r="A86" i="30"/>
  <c r="A22" i="30"/>
  <c r="A17" i="30"/>
  <c r="A21" i="29"/>
  <c r="A19" i="29"/>
  <c r="A18" i="30"/>
  <c r="A37" i="28"/>
  <c r="A46" i="28"/>
  <c r="A44" i="28"/>
  <c r="A45" i="28"/>
  <c r="A43" i="28"/>
  <c r="A42" i="28"/>
  <c r="A41" i="28"/>
  <c r="A40" i="28"/>
  <c r="A39" i="28"/>
  <c r="A38" i="28"/>
  <c r="A36" i="28"/>
  <c r="A35" i="28"/>
  <c r="A34" i="28"/>
  <c r="A47" i="30"/>
  <c r="A48" i="30"/>
  <c r="A49" i="30"/>
  <c r="A50" i="30"/>
  <c r="A51" i="30"/>
  <c r="A52" i="30"/>
  <c r="A53" i="30"/>
  <c r="A54" i="30"/>
  <c r="A55" i="30"/>
  <c r="A56" i="30"/>
  <c r="A57" i="30"/>
  <c r="A58" i="30"/>
  <c r="A59" i="30"/>
  <c r="A60" i="30"/>
  <c r="A31" i="30"/>
  <c r="A32" i="30"/>
  <c r="A30" i="30"/>
  <c r="A17" i="29"/>
  <c r="A18" i="29"/>
  <c r="A14" i="29"/>
  <c r="A15" i="29"/>
  <c r="D6" i="24"/>
  <c r="G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7" i="30"/>
  <c r="A66" i="30"/>
  <c r="A65" i="30"/>
  <c r="A64" i="30"/>
  <c r="A63" i="30"/>
  <c r="A62" i="30"/>
  <c r="A46"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26" i="29"/>
  <c r="A25" i="29"/>
  <c r="A24" i="29"/>
  <c r="A23" i="29"/>
  <c r="A22" i="29"/>
  <c r="A20" i="29"/>
  <c r="A16" i="29"/>
  <c r="A13" i="29"/>
  <c r="A12" i="29"/>
  <c r="D6" i="29"/>
  <c r="B6" i="29"/>
  <c r="A6" i="29"/>
  <c r="E6" i="31"/>
  <c r="E6" i="32"/>
  <c r="E6" i="30"/>
  <c r="E6" i="29"/>
  <c r="C6" i="29"/>
  <c r="A25" i="24"/>
  <c r="A23" i="24"/>
  <c r="A21" i="24"/>
  <c r="A19" i="24"/>
  <c r="A74" i="25"/>
  <c r="A73" i="25"/>
  <c r="A72" i="25"/>
  <c r="A71" i="25"/>
  <c r="A70" i="25"/>
  <c r="A69" i="25"/>
  <c r="A67" i="25"/>
  <c r="A66" i="25"/>
  <c r="A73" i="24"/>
  <c r="A74" i="24"/>
  <c r="A72" i="24"/>
  <c r="A70" i="24"/>
  <c r="A71" i="24"/>
  <c r="A67" i="24"/>
  <c r="C6" i="31"/>
  <c r="F16" i="5"/>
  <c r="H16" i="5"/>
  <c r="C6" i="32"/>
  <c r="F17" i="5"/>
  <c r="H17" i="5"/>
  <c r="C6" i="30"/>
  <c r="F15" i="5"/>
  <c r="H15" i="5"/>
  <c r="A69" i="24"/>
  <c r="A66" i="24"/>
  <c r="A31" i="28"/>
  <c r="A32" i="28"/>
  <c r="A30" i="28"/>
  <c r="A29" i="28"/>
  <c r="A28" i="28"/>
  <c r="A27" i="28"/>
  <c r="A26" i="28"/>
  <c r="A25" i="28"/>
  <c r="A24" i="28"/>
  <c r="A22" i="28"/>
  <c r="A21" i="28"/>
  <c r="A19" i="28"/>
  <c r="A18" i="28"/>
  <c r="A16" i="28"/>
  <c r="A15" i="28"/>
  <c r="A13" i="28"/>
  <c r="A12" i="28"/>
  <c r="D6" i="28"/>
  <c r="G14" i="5"/>
  <c r="B6" i="28"/>
  <c r="A6" i="28"/>
  <c r="D14" i="5"/>
  <c r="E6" i="28"/>
  <c r="G13" i="5"/>
  <c r="E13" i="5"/>
  <c r="D13" i="5"/>
  <c r="C6" i="28"/>
  <c r="F14" i="5"/>
  <c r="H14" i="5"/>
  <c r="A26" i="27"/>
  <c r="A24" i="27"/>
  <c r="A23" i="27"/>
  <c r="A21" i="27"/>
  <c r="A20" i="27"/>
  <c r="A17" i="27"/>
  <c r="A19" i="27"/>
  <c r="A16" i="27"/>
  <c r="A13" i="27"/>
  <c r="E6" i="27"/>
  <c r="H13" i="5"/>
  <c r="A18" i="27"/>
  <c r="A14"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4" i="24"/>
  <c r="E6" i="25"/>
  <c r="A55" i="24"/>
  <c r="A45" i="24"/>
  <c r="A44" i="24"/>
  <c r="A12" i="24"/>
  <c r="A13" i="24"/>
  <c r="A17" i="24"/>
  <c r="A49" i="24"/>
  <c r="A50" i="24"/>
  <c r="A63" i="24"/>
  <c r="A61" i="24"/>
  <c r="A60" i="24"/>
  <c r="A58" i="24"/>
  <c r="A57" i="24"/>
  <c r="A56" i="24"/>
  <c r="A53" i="24"/>
  <c r="A52" i="24"/>
  <c r="A51" i="24"/>
  <c r="A47" i="24"/>
  <c r="A46" i="24"/>
  <c r="A42" i="24"/>
  <c r="A41" i="24"/>
  <c r="A40" i="24"/>
  <c r="A39" i="24"/>
  <c r="A38" i="24"/>
  <c r="A37" i="24"/>
  <c r="A36" i="24"/>
  <c r="A35" i="24"/>
  <c r="A34" i="24"/>
  <c r="A33" i="24"/>
  <c r="A32" i="24"/>
  <c r="A31" i="24"/>
  <c r="A24" i="24"/>
  <c r="A22" i="24"/>
  <c r="A20" i="24"/>
  <c r="A18" i="24"/>
  <c r="A16" i="24"/>
  <c r="A15" i="24"/>
  <c r="A14" i="24"/>
  <c r="B6" i="24"/>
  <c r="A6" i="24"/>
  <c r="E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<sst xmlns="http://schemas.openxmlformats.org/spreadsheetml/2006/main" count="1323" uniqueCount="980">
  <si>
    <t>Pass</t>
  </si>
  <si>
    <t>Fail</t>
  </si>
  <si>
    <t>N/A</t>
  </si>
  <si>
    <t>Untesed</t>
  </si>
  <si>
    <t>ID</t>
  </si>
  <si>
    <t>Sub total</t>
  </si>
  <si>
    <t>%</t>
  </si>
  <si>
    <t>1.0</t>
  </si>
  <si>
    <t>A</t>
  </si>
  <si>
    <t>Back to Test Report</t>
  </si>
  <si>
    <t>Result Firefox version 30</t>
  </si>
  <si>
    <t>Result Chorme version 40</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</si>
  <si>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</si>
  <si>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</si>
  <si>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</si>
  <si>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</si>
  <si>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</si>
  <si>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</si>
  <si>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</si>
  <si>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</si>
  <si>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</si>
  <si>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</si>
  <si>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</si>
  <si>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</si>
  <si>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</si>
  <si>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</si>
  <si>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</si>
  <si>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</si>
  <si>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</si>
  <si>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</si>
  <si>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</si>
  <si>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</si>
  <si>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</si>
  <si>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</si>
  <si>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</si>
  <si>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</si>
  <si>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</si>
  <si>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</si>
  <si>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</si>
  <si>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</si>
  <si>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</si>
  <si>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</si>
  <si>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</si>
  <si>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</si>
  <si>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</si>
  <si>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</si>
  <si>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</si>
  <si>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</si>
  <si>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</si>
  <si>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</si>
  <si>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</si>
  <si>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</si>
  <si>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</si>
  <si>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</si>
  <si>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</si>
  <si>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</si>
  <si>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</si>
  <si>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</si>
  <si>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</si>
  <si>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</si>
  <si>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</si>
  <si>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</si>
  <si>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</si>
  <si>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</si>
  <si>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</si>
  <si>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</si>
  <si>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</si>
  <si>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</si>
  <si>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</si>
  <si>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</si>
  <si>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</si>
  <si>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</si>
  <si>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</si>
  <si>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</si>
  <si>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</si>
  <si>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</si>
  <si>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</si>
  <si>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</si>
  <si>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</si>
  <si>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</si>
  <si>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</si>
  <si>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</si>
  <si>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</si>
  <si>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</si>
  <si>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</si>
  <si>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</si>
  <si>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</si>
  <si>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</si>
  <si>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</si>
  <si>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</si>
  <si>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</si>
  <si>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</si>
  <si>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</si>
  <si>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</si>
  <si>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</si>
  <si>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</si>
  <si>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</si>
  <si>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</si>
  <si>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</si>
  <si>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</si>
  <si>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</si>
  <si>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</si>
  <si>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</si>
  <si>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</si>
  <si>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</si>
  <si>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</si>
  <si>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</si>
  <si>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</si>
  <si>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</si>
  <si>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</si>
  <si>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</si>
  <si>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</si>
  <si>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</si>
  <si>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</si>
  <si>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</si>
  <si>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</si>
  <si>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</si>
  <si>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</si>
  <si>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</si>
  <si>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</si>
  <si>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</si>
  <si>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</si>
  <si>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</si>
  <si>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</si>
  <si>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</si>
  <si>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</si>
  <si>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</si>
  <si>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</si>
  <si>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</si>
  <si>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</si>
  <si>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</si>
  <si>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</si>
  <si>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</si>
  <si>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</si>
  <si>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</si>
  <si>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</si>
  <si>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</si>
  <si>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</si>
  <si>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</si>
  <si>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</si>
  <si>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</si>
  <si>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</si>
  <si>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</si>
  <si>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</si>
  <si>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</si>
  <si>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</si>
  <si>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</si>
  <si>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</si>
  <si>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</si>
  <si>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</si>
  <si>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</si>
  <si>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</si>
  <si>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</si>
  <si>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</si>
  <si>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</si>
  <si>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</si>
  <si>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</si>
  <si>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</si>
  <si>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</si>
  <si>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</si>
  <si>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</si>
  <si>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</si>
  <si>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</si>
  <si>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</si>
  <si>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</si>
  <si>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</si>
  <si>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</si>
  <si>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</si>
  <si>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</si>
  <si>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</si>
  <si>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</si>
  <si>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</si>
  <si>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</si>
  <si>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</si>
  <si>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</si>
  <si>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</si>
  <si>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</si>
  <si>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</si>
  <si>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</si>
  <si>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</si>
  <si>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</si>
  <si>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</si>
  <si>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</si>
  <si>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</si>
  <si>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</si>
  <si>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</si>
  <si>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</si>
  <si>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</si>
  <si>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</si>
  <si>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</si>
  <si>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</si>
  <si>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</si>
  <si>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</si>
  <si>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</si>
  <si>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</si>
  <si>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</si>
  <si>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</si>
  <si>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</si>
  <si>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</si>
  <si>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</si>
  <si>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</si>
  <si>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</si>
  <si>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</si>
  <si>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</si>
  <si>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</si>
  <si>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</si>
  <si>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</si>
  <si>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</si>
  <si>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</si>
  <si>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</si>
  <si>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</si>
  <si>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</si>
  <si>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</si>
  <si>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</si>
  <si>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</si>
  <si>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</si>
  <si>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</si>
  <si>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</si>
  <si>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</si>
  <si>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</si>
  <si>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</si>
  <si>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</si>
  <si>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</si>
  <si>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</si>
  <si>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</si>
  <si>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</si>
  <si>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</si>
  <si>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</si>
  <si>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</si>
  <si>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</si>
  <si>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</si>
  <si>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</si>
  <si>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</si>
  <si>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</si>
  <si>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</si>
  <si>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</si>
  <si>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</si>
  <si>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</si>
  <si>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</si>
  <si>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</si>
  <si>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</si>
  <si>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</si>
  <si>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</si>
  <si>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</si>
  <si>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</si>
  <si>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</si>
  <si>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</si>
  <si>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</si>
  <si>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</si>
  <si>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</si>
  <si>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</si>
  <si>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</si>
  <si>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</si>
  <si>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</si>
  <si>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</si>
  <si>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</si>
  <si>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</si>
  <si>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</si>
  <si>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</si>
  <si>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</si>
  <si>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</si>
  <si>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</si>
  <si>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</si>
  <si>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</si>
  <si>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</si>
  <si>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</si>
  <si>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</si>
  <si>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</si>
  <si>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</si>
  <si>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</si>
  <si>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</si>
  <si>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</si>
  <si>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</si>
  <si>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</si>
  <si>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</si>
  <si>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</si>
  <si>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</si>
  <si>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</si>
  <si>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</si>
  <si>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</si>
  <si>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</si>
  <si>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</si>
  <si>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</si>
  <si>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</si>
  <si>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</si>
  <si>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</si>
  <si>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</si>
  <si>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</si>
  <si>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</si>
  <si>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</si>
  <si>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</si>
  <si>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</si>
  <si>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</si>
  <si>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</si>
  <si>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</si>
  <si>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</si>
  <si>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</si>
  <si>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</si>
  <si>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</si>
  <si>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</si>
  <si>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</si>
  <si>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</si>
  <si>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</si>
  <si>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</si>
  <si>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</si>
  <si>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</si>
  <si>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</si>
  <si>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</si>
  <si>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</si>
  <si>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</si>
  <si>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</si>
  <si>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</si>
  <si>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</si>
  <si>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</si>
  <si>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</si>
  <si>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</si>
  <si>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</si>
  <si>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</si>
  <si>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</si>
  <si>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</si>
  <si>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</si>
  <si>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</si>
  <si>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</si>
  <si>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</si>
  <si>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</si>
  <si>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</si>
  <si>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</si>
  <si>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</si>
  <si>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</si>
  <si>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</si>
  <si>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</si>
  <si>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</si>
  <si>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</si>
  <si>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</si>
  <si>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</si>
  <si>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</si>
  <si>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</si>
  <si>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</si>
  <si>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</si>
  <si>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</si>
  <si>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</si>
  <si>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</si>
  <si>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</si>
  <si>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</si>
  <si>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</si>
  <si>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</si>
  <si>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</si>
  <si>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</si>
  <si>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</si>
  <si>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</si>
  <si>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</si>
  <si>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</si>
  <si>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</si>
  <si>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</si>
  <si>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</si>
  <si>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</si>
  <si>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</si>
  <si>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</si>
  <si>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</si>
  <si>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</si>
  <si>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</si>
  <si>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</si>
  <si>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</si>
  <si>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</si>
  <si>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</si>
  <si>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</si>
  <si>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</si>
  <si>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</si>
  <si>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</si>
  <si>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</si>
  <si>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</si>
  <si>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</si>
  <si>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</si>
  <si>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</si>
  <si>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</si>
  <si>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</si>
  <si>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</si>
  <si>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</si>
  <si>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</si>
  <si>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</si>
  <si>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</si>
  <si>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</si>
  <si>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</si>
  <si>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</si>
  <si>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</si>
  <si>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</si>
  <si>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</si>
  <si>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</si>
  <si>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</si>
  <si>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</si>
  <si>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</si>
  <si>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</si>
  <si>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</si>
  <si>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</si>
  <si>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</si>
  <si>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</si>
  <si>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</si>
  <si>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</si>
  <si>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</si>
  <si>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</si>
  <si>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</si>
  <si>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</si>
  <si>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</si>
  <si>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Log in</t>
  </si>
  <si>
    <t>Verify that password is encoded</t>
  </si>
  <si>
    <t>Log out</t>
  </si>
  <si>
    <t>1. The Homepage is displayed
2. The Login page is displayed
3. The Register page is displayed
4. "abc123" is encoded "••••••"</t>
  </si>
  <si>
    <t>1.The Homepage is displayed 
2. The Login page is displayed
3.The Register page is displayed 
4. Register button is disabled (locked)
5. Can not click Register button</t>
  </si>
  <si>
    <t>1.The Homepage is displayed 
2. The Login page is displayed
3. The Register page is displayed
4. All field is filled correctly
5. Display successfully message</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</si>
  <si>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</si>
  <si>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</si>
  <si>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</si>
  <si>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</si>
  <si>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</si>
  <si>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</si>
  <si>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</si>
  <si>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</si>
  <si>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</si>
  <si>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</si>
  <si>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</si>
  <si>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</si>
  <si>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</si>
  <si>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</si>
  <si>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</si>
  <si>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</si>
  <si>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</si>
  <si>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</si>
  <si>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</si>
  <si>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</si>
  <si>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</si>
  <si>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</si>
  <si>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</si>
  <si>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</si>
  <si>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</si>
  <si>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</si>
  <si>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</si>
  <si>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</si>
  <si>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</si>
  <si>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</si>
  <si>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</si>
  <si>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</si>
  <si>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</si>
  <si>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</si>
  <si>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</si>
  <si>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</si>
  <si>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</si>
  <si>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</si>
  <si>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</si>
  <si>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</si>
  <si>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</si>
  <si>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</si>
  <si>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hyperlink on Homepage
3. Input 
+ Pass: "123"
4. Edit Input:
+ Pass: ""</t>
  </si>
  <si>
    <t>1. Go to vmn.com
2. Click Login hyperlink on Homepage
3. Input 
+ Email: "khanhtbse02764@fpt.edu.vn"
4. Edit Input:
+ Email: ""</t>
  </si>
  <si>
    <t>"Personal menu" view</t>
  </si>
  <si>
    <t>[Homepage-13]</t>
  </si>
  <si>
    <t>"Logout" hyperlink user click on "Logout" hyperlink on Personal menu</t>
  </si>
  <si>
    <t>1. Go to vmn.com
2. Click on "Login" hyperlink on Homepage
3. Click on "Register" hyperlink on "Login" Page</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</si>
  <si>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</si>
  <si>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</si>
  <si>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</si>
  <si>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</si>
  <si>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</si>
  <si>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</si>
  <si>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Go to vmn.com
2. Click on "Login" hyperlink on Header
3. Click on Register hyperlink on "Login" Page
4. Input "abc123" to "Password" field and "Confirm Password"</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</si>
  <si>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</si>
  <si>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</si>
  <si>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</si>
  <si>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</si>
  <si>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</si>
  <si>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</si>
  <si>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 xml:space="preserve">1. Go to vmn.com
2. Click on "Login" hyperlink on Header
3. Click on Register hyperlink on "Login" Page
4. Input
+ Password: "12345678"
+ Re-enter password: "12345"
</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</si>
  <si>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</si>
  <si>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</si>
  <si>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</si>
  <si>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</si>
  <si>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</si>
  <si>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</si>
  <si>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</si>
  <si>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</si>
  <si>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</si>
  <si>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</si>
  <si>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t>1. Go to vmn.com
2. Click on "Register" hyperlink on Header
3. Input 
+ Pass: "12345678"
4. Edit Input:
+ Pass: ""
5. Click on "Sign up" button</t>
  </si>
  <si>
    <t xml:space="preserve">1.The Homepage is displayed 
2. The Register page is displayed
3. All field is filled correctly
4. Login successful </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</si>
  <si>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</si>
  <si>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</si>
  <si>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</si>
  <si>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</si>
  <si>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</si>
  <si>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</si>
  <si>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</si>
  <si>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</si>
  <si>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</si>
  <si>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</si>
  <si>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</si>
  <si>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</si>
  <si>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</si>
  <si>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</si>
  <si>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</si>
  <si>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</si>
  <si>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</si>
  <si>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</si>
  <si>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</si>
  <si>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</si>
  <si>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</si>
  <si>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</si>
  <si>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</si>
  <si>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</si>
  <si>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</si>
  <si>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</si>
  <si>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</si>
  <si>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</si>
  <si>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</si>
  <si>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</si>
  <si>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</si>
  <si>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</si>
  <si>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</si>
  <si>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</si>
  <si>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</si>
  <si>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</si>
  <si>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</si>
  <si>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</si>
  <si>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</si>
  <si>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</si>
  <si>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</si>
  <si>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</si>
  <si>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</si>
  <si>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</si>
  <si>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</si>
  <si>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</si>
  <si>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</si>
  <si>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</si>
  <si>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</si>
  <si>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</si>
  <si>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</si>
  <si>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</si>
  <si>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</si>
  <si>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</si>
  <si>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</si>
  <si>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Go to vmn.com
2. Click on "Login" hyperlink in Header
3. Input:
   - User name: "username@gmail.com"
   - Password: "123456"
4. Click "Sign in" button in "Login" Form or press Enter</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</si>
  <si>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</si>
  <si>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</si>
  <si>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</si>
  <si>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</si>
  <si>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</si>
  <si>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</si>
  <si>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</si>
  <si>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</si>
  <si>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</si>
  <si>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</si>
  <si>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</si>
  <si>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</si>
  <si>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</si>
  <si>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</si>
  <si>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</si>
  <si>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</si>
  <si>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</si>
  <si>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1. Go to vmn.com
2. "Login" Page on Homepage
3. Input "abc123" to "Password" field</t>
  </si>
  <si>
    <t>1. Go to vmn.com
2. Click Login hyperlink on Homepage
3. Click on "Login" button on "Login" Page</t>
  </si>
  <si>
    <t>1. Home page is displayed
2. "Login" Page is displayed
3. VMN system will alert message:"Please enter your username and password"</t>
  </si>
  <si>
    <t>"Login" Page when user input correct Email and Password</t>
  </si>
  <si>
    <t>1. Go to vmn.com
2. Click on "Login" hyperlink on Homepage
3. Input 
+ Account: accountest01
+ Password: 123456789
4. Click "Login" button</t>
  </si>
  <si>
    <t>1. Homepage is displayed
2. "Login" Page is displayed
3. Accept Member's or Mod's typed
4. Logged in successfully, back to Homepage</t>
  </si>
  <si>
    <t>"Login" Page when user login with non-existence user name</t>
  </si>
  <si>
    <t>1. Go to vmn.com
2. Click on "Login" hyperlink in Header
3. Input:
   - User name: "username@gmail.com"
   - Password: "123456"
4. Click "Log in" button in "Login" Form or press Enter</t>
  </si>
  <si>
    <t>"Login" Page when user input email is empty in "Login" Form</t>
  </si>
  <si>
    <t>"Login" Page when user input password is empty in "Login" Form</t>
  </si>
  <si>
    <t>"Login" Page when user only input password in "Login" Form</t>
  </si>
  <si>
    <t>"Login" Page when user only input email in "Login" Form</t>
  </si>
  <si>
    <t>1. Homepage is displayed
2. "Login" Page is displayed
3. Accept Member's or Mod's typed
4. VMN system will alert message:" Email is required field"</t>
  </si>
  <si>
    <t>1. Homepage is displayed
2. "Login" Page is displayed
3. Accept Member's or Mod's typed
4. VMN system will alert message:" Password is required field"</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</si>
  <si>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</si>
  <si>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</si>
  <si>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</si>
  <si>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</si>
  <si>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</si>
  <si>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</si>
  <si>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</si>
  <si>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</si>
  <si>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</si>
  <si>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</si>
  <si>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</si>
  <si>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</si>
  <si>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a string less than 8 character on "Password" field</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</si>
  <si>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</si>
  <si>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</si>
  <si>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</si>
  <si>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</si>
  <si>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empty fullname on Fullname field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</si>
  <si>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</si>
  <si>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</si>
  <si>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</si>
  <si>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</si>
  <si>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</si>
  <si>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</si>
  <si>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</si>
  <si>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</si>
  <si>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1. Go to vmn.com
2. Click on "Register" hyperlink on Header
3. Input correct  information
4. Click "Sign up" button</t>
  </si>
  <si>
    <t>1. Go to vmn.com
2. Click "Login" hyperlink on Homepage
3. Enter only email in "Login" Form
4. Click "Sign in" button</t>
  </si>
  <si>
    <t>1. Go to vmn.com
2. Click "Login" hyperlink on Homepage
3. Enter only password in "Login" Form
4. Click "Sign in" button</t>
  </si>
  <si>
    <t>1. Go to vmn.com
2. Click Login hyperlink on Homepage
3. Input 
+ Email: khanhtbse02764@fpt.edu.vn
+ Password: adfghjk
4. Click "Sign in" button</t>
  </si>
  <si>
    <t>1. Go to vmn.com
2. Click on Login hyperlink on Homepage
3. Input 
+ Email: abcxyz
+ Password: 123456789
4. Click "Sign in" button</t>
  </si>
  <si>
    <t>1. Go to vmn.com
2. Click Login hyperlink on Homepage
3. Input 
+ Email: abcxyz
+ Password: adfghjk
4. Click "Sign in" button</t>
  </si>
  <si>
    <t>1. Go to vmn.com
2. Click on "Login" hyperlink on Header
3. Click on Register hyperlink on "Login" Page
4. Input not enough require fields
5. Click "Sign up" button</t>
  </si>
  <si>
    <t>1. Go to vmn.com
2. Click on "Login" hyperlink on Header
3. Click on Register hyperlink on "Login" Page
4. Input: 
+ Email: "khanhtbse02764@fpt.edul.com"
5. Other field is filled correctly
6. Click "Sign up" button</t>
  </si>
  <si>
    <t>1. Go to vmn.com
2. Click on "Login" hyperlink on Header
3. Click on Register hyperlink on "Login" Page
4. Input: 
+ Email: "chinhvcse02585@fpt.edu.com"
5. Click "Sign up" button</t>
  </si>
  <si>
    <t>1. Go to vmn.com
2. Click on "Login" hyperlink on Header
3. Click on Register hyperlink on "Login" Page
4. Input 
+ Full name: "Tran Binh Khanh"
5. Edit Input:
+ Full name:  ""
6. Click "Sign up" button</t>
  </si>
  <si>
    <t>1. Go to vmn.com
2. Click on "Login" hyperlink on Header
3. Click on Register hyperlink on "Login" Page
4. Input correct  information
5. Click "Sign up" button</t>
  </si>
  <si>
    <t>1. Go to vmn.com
2. Click on "Register" hyperlink on Header
3. Input not enough require fields
4. Click "Sign up" button</t>
  </si>
  <si>
    <t>1. Go to vmn.com
2. Click on "Register" hyperlink on Header
3. Input 
+ Password: "123456"
4. Click on "Sign up" button</t>
  </si>
  <si>
    <t xml:space="preserve">1. Go to vmn.com
2. Click on "Register" hyperlink on Header
3. Input
+ Password: "12345678"
+ Re-enter password: "12345"
4. Click on "Sign up" button
</t>
  </si>
  <si>
    <t>1. Go to vmn.com
2. Click on "Register" hyperlink on Header
3. Input: 
+ Email: "khanhtbse02764@fpt.edul.com"
4. Other field is filled correctly
5. Click "Sign up" button</t>
  </si>
  <si>
    <t>1. Go to vmn.com
2. Click on "Register" hyperlink on Header
3. Input: 
+ Email: "khanhtbse02764@fpt.edu.com"
4. Click "Sign up" button</t>
  </si>
  <si>
    <t>1. Go to vmn.com
2. Click on "Register" hyperlink on Header
3. Input 
+ Full name: "Tran Binh Khanh"
4. Edit Input:
+ Full name:  ""
5. Click "Sign up" button</t>
  </si>
  <si>
    <t>Register as common member</t>
  </si>
  <si>
    <t>"Register as HMS" Page in 1366x768 screen when user click on "Register as HMS" hyperlink on "Login" Page menu</t>
  </si>
  <si>
    <t>1. Go to vmn.com
2. Click on "Login" hyperlink on Homepage
3. Click on "Register ase HMS" hyperlink on "Login" Page</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</si>
  <si>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</si>
  <si>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</si>
  <si>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</si>
  <si>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1. Go to vmn.com
2. Click on "Login" hyperlink on Homepage
3. Click on "Register ase HMS" hyperlink on "Login" Page
4. Click on "Sign up" button</t>
  </si>
  <si>
    <t>1. Go to vmn.com
2. Click on "Login" hyperlink on Homepage
3. Click on "Register ase HMS" hyperlink on "Login" Page
4. Enter texts in "Password" field</t>
  </si>
  <si>
    <t>1. Homepage is displayed
2. "Login" Page is displayed
3. "Register as HMS" Page is displayed
4. VMN system will alert message: "You have to enter information in this form"</t>
  </si>
  <si>
    <t>1. Homepage is displayed
2. "Login" Page is displayed
3. "Register as HMS" Page is displayed
4. Password is encoded</t>
  </si>
  <si>
    <t>"Register as HMS" Page when user input a string smaller than 8 characters on "Username" field</t>
  </si>
  <si>
    <t>1. Go to vmn.com
2. Click on "Login" hyperlink on Homepage
3. Click on "Register ase HMS" hyperlink on "Login" Page
4. Enter texts in "Username" field but under 8 characters
5. Click on "Sign up" button</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</si>
  <si>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</si>
  <si>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</si>
  <si>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Go to vmn.com
2. Click on "Login" hyperlink on Homepage
3. Click on "Register ase HMS" hyperlink on "Login" Page
4. Enter texts in "Username" field but over 20 characters
5. Click on "Sign up" button</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</si>
  <si>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</si>
  <si>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</si>
  <si>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</si>
  <si>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</si>
  <si>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Go to vmn.com
2. Click on "Login" hyperlink on Homepage
3. Click on "Register ase HMS" hyperlink on "Login" Page
4. Enter texts in "Username" field contain special characters:!@#$%^&amp;*
5. Click on "Sign up" button</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</si>
  <si>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</si>
  <si>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</si>
  <si>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Go to vmn.com
2. Click on "Login" hyperlink on Homepage
3. Click on "Register ase HMS" hyperlink on "Login" Page
4. Enter texts in "Username" field but under 8 characters and contain special characters:!@#$%^&amp;*
5. Click on "Sign up" button</t>
  </si>
  <si>
    <t>1. Go to vmn.com
2. Click on "Login" hyperlink on Homepage
3. Click on "Register ase HMS" hyperlink on "Login" Page
4. Enter texts in "Username" field but over 20 characters and contain special characters:!@#$%^&amp;*
5. Click on "Sign up" button</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</si>
  <si>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</si>
  <si>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</si>
  <si>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Go to vmn.com
2. Click on "Login" hyperlink on Homepage
3. Click on "Register ase HMS" hyperlink on "Login" Page
4. Enter texts in "Password" field but under 8 characters
5. Click on "Sign up" button</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</si>
  <si>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</si>
  <si>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</si>
  <si>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1. Go to vmn.com
2. Click on "Login" hyperlink on Homepage
3. Click on "Register ase HMS" hyperlink on "Login" Page
4. Do not enter text in "Username" field
5. Click on "Sign up" button
</t>
  </si>
  <si>
    <t xml:space="preserve">"Register as HMS" Page when user NOT enter text in "Email" field </t>
  </si>
  <si>
    <t xml:space="preserve">1. Go to vmn.com
2. Click on "Login" hyperlink on Homepage
3. Click on "Register ase HMS" hyperlink on "Login" Page
4. Do not enter text in "Email" field
5. Click on "Sign up" button
</t>
  </si>
  <si>
    <t>"Register as HMS" Page when user NOT enter text in "Password" field</t>
  </si>
  <si>
    <t xml:space="preserve">1. Go to vmn.com
2. Click on "Login" hyperlink on Homepage
3. Click on "Register ase HMS" hyperlink on "Login" Page
4. Do not enter text in "Password" field
5. Click on "Sign up" button
</t>
  </si>
  <si>
    <t>1. Homepage is displayed
2. "Login" Page is displayed
3. "Register as HMS" Page is displayed
4. "Password" field is empty
5. VMN system will alert message:"Password field is required"</t>
  </si>
  <si>
    <t>1. Homepage is displayed
2. "Login" Page is displayed
3. "Register as HMS" Page is displayed
4. "Email" field is empty
5. VMN system will alert message:"Email field is required"</t>
  </si>
  <si>
    <t>1. Homepage is displayed
2. "Login" Page is displayed
3. "Register as HMS" Page is displayed
4. "Username" field is empty
5. VMN system will alert message:"Username field is required"</t>
  </si>
  <si>
    <t>"Register as HMS" Page when user NOT enter text in "HMS Name" field</t>
  </si>
  <si>
    <t xml:space="preserve">1. Go to vmn.com
2. Click on "Login" hyperlink on Homepage
3. Click on "Register ase HMS" hyperlink on "Login" Page
4. Do not enter text in "HMS Name" field
5. Click on "Sign up" button
</t>
  </si>
  <si>
    <t>1. Homepage is displayed
2. "Login" Page is displayed
3. "Register as HMS" Page is displayed
4. "HMS Name" field is empty
5. VMN system will alert message:"HMS Name field is required"</t>
  </si>
  <si>
    <t>"Register as HMS" Page when user NOT enter text in "Address" field</t>
  </si>
  <si>
    <t>"Register as HMS" Page when user NOT enter text in "Mobile number" field</t>
  </si>
  <si>
    <t>"Register as HMS" Page when user NOT enter text in "Representative" field</t>
  </si>
  <si>
    <t xml:space="preserve">1. Go to vmn.com
2. Click on "Login" hyperlink on Homepage
3. Click on "Register ase HMS" hyperlink on "Login" Page
4. Do not enter text in "Mobile number" field
5. Click on "Sign up" button
</t>
  </si>
  <si>
    <t>1. Homepage is displayed
2. "Login" Page is displayed
3. "Register as HMS" Page is displayed
4. "Representative" field is empty
5. VMN system will alert message:"Representative field is required"</t>
  </si>
  <si>
    <t xml:space="preserve">1. Go to vmn.com
2. Click on "Login" hyperlink on Homepage
3. Click on "Register ase HMS" hyperlink on "Login" Page
4. Do not enter text in "Representative" field
5. Click on "Sign up" button
</t>
  </si>
  <si>
    <t>1. Homepage is displayed
2. "Login" Page is displayed
3. "Register as HMS" Page is displayed
4. "Mobile number" field is empty
5. VMN system will alert message:"Mobile number field is required"</t>
  </si>
  <si>
    <t>"Register as HMS" Page when user input not match string with Password on "Confirm Password" field</t>
  </si>
  <si>
    <t>1. Go to vmn.com
2. Click on "Login" hyperlink on Homepage
3. Click on "Register ase HMS" hyperlink on "Login" Page
4. Enter texts in "Confirm Password" field that not match with "Password" field 
5. Click on "Sign up" button</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</si>
  <si>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</si>
  <si>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</si>
  <si>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1. Go to vmn.com
2. Click on "Login" hyperlink on Homepage
3. Click on "Register ase HMS" hyperlink on "Login" Page
4. Enter texts in "Email" field but not correct email's form 
5. Click on "Sign up" button</t>
  </si>
  <si>
    <t>1. Homepage is displayed
2. "Login" Page is displayed
3. "Register as HMS" Page is displayed
4. Accept Guess's typed
5. VMN system will alert message:"Email format is not correct"</t>
  </si>
  <si>
    <t>"Register as HMS" Page when user input existed email in VMN system</t>
  </si>
  <si>
    <t>1. Go to vmn.com
2. Click on "Login" hyperlink on Homepage
3. Click on "Register ase HMS" hyperlink on "Login" Page
4. Enter texts in "Email" field but this email existed in VMN system
5. Click on "Sign up" button</t>
  </si>
  <si>
    <t>1. Homepage is displayed
2. "Login" Page is displayed
3. "Register as HMS" Page is displayed
4. Accept Guess's typed
5. VMN system will alert message:"The email  is existed"</t>
  </si>
  <si>
    <t>"Register as HMS" Page when user input correct information on "Register as HMS" Form</t>
  </si>
  <si>
    <t>1. Go to vmn.com
2. Click on "Login" hyperlink on Homepage
3. Click on "Register as HMS" hyperlink on "Login" Page
4. Enter information in "Register as HMS" Form
5. Click on "Sign up" button</t>
  </si>
  <si>
    <t>1. Homepage is displayed
2. "Login" Page is displayed
3. "Register as HMS" Page is displayed
4. Accept Guess's typed
5. VMN system will alert message:"You registered successfully, please wait Admin’s approve" and back to "Log in" Page</t>
  </si>
  <si>
    <t>This test cases were created to test Admin module.</t>
  </si>
  <si>
    <t xml:space="preserve">"Login" Page view in 1024x768 screen </t>
  </si>
  <si>
    <t>1. Enter Admin page</t>
  </si>
  <si>
    <t>"Login" Page when Admin NOT enter any text in "Login" Form then click on "Sign in"</t>
  </si>
  <si>
    <t>1. Enter Admin page
2. Click on "Sign in" button</t>
  </si>
  <si>
    <t>1. Enter Admin page
2. Click on "Username" field</t>
  </si>
  <si>
    <t>1. Enter Admin page
2. Click on "Password" field</t>
  </si>
  <si>
    <t>1. Enter Admin page
2. Input data into "Password" field</t>
  </si>
  <si>
    <t>When Admin input correct username and password</t>
  </si>
  <si>
    <t xml:space="preserve">1. "Login" Page is displayed by following fields:
- Username text field
- Password text field
- Remember me button
- Forgot Password hyperlink
- Sign in button
</t>
  </si>
  <si>
    <t>1. "Login" Page is displayed 
2. VMN system will wait until Admin enter information in "Login" Form</t>
  </si>
  <si>
    <t>1. "Login" Page is displayed 
2. Pointer is flickered in "Username" textbox</t>
  </si>
  <si>
    <t>1. "Login" Page is displayed 
2. Pointer is flickered in "Password" textbox</t>
  </si>
  <si>
    <t>1. "Login" Page is displayed 
2. Data is encoded</t>
  </si>
  <si>
    <t>1. Enter Admin page
2. Input username "email0@gmail.com", password "" then click "Sign in" button</t>
  </si>
  <si>
    <t>1. Enter Admin page
2. Input username "email0@gmail.com" password "123456", then click "Sign in" button</t>
  </si>
  <si>
    <t>1. "Login" Page is displayed
2. VMN system will alert message:"The Password field is required"</t>
  </si>
  <si>
    <t>"Login" Page when user input only password to "Login" Form</t>
  </si>
  <si>
    <t>"Login" Page when Admin input only username to "Login" Form</t>
  </si>
  <si>
    <t>1. Enter Admin page
2. Input username "", password "123456789"  then click "Sign in" button</t>
  </si>
  <si>
    <t>1. "Login" Page is displayed
2. VMN system will alert message:"The Username field is required"</t>
  </si>
  <si>
    <t>"Login" Page when user input correct username and wrong password</t>
  </si>
  <si>
    <t>1. Enter Admin page
2. Input username "email0@gmail.com" and password "fsdfs", then click "Sign in" button</t>
  </si>
  <si>
    <t>1. "Login" Page is displayed
2. VMN system will alert message:"Username or Password wrong"</t>
  </si>
  <si>
    <t>"Login" Page when user input wrong username and correct password</t>
  </si>
  <si>
    <t>1. Enter Admin page
2. Input username but wrong and password but correct, then click "Sign in" button</t>
  </si>
  <si>
    <t>"Login" Page when user input wrong username and wrong password</t>
  </si>
  <si>
    <t>1. Enter Admin page
2. Input wrong username "fsdfsd" and password "123456789", then click "Sign in" button</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</si>
  <si>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</si>
  <si>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</si>
  <si>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</si>
  <si>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</si>
  <si>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</si>
  <si>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</si>
  <si>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</si>
  <si>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</si>
  <si>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</si>
  <si>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</si>
  <si>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</si>
  <si>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</si>
  <si>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</si>
  <si>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</si>
  <si>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</si>
  <si>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</si>
  <si>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</si>
  <si>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</si>
  <si>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</si>
  <si>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</si>
  <si>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</si>
  <si>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</si>
  <si>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</si>
  <si>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</si>
  <si>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</si>
  <si>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</si>
  <si>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</si>
  <si>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</si>
  <si>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</si>
  <si>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</si>
  <si>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</si>
  <si>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</si>
  <si>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</si>
  <si>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</si>
  <si>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</si>
  <si>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</si>
  <si>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</si>
  <si>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</si>
  <si>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</si>
  <si>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</si>
  <si>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</si>
  <si>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</si>
  <si>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</si>
  <si>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</si>
  <si>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</si>
  <si>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</si>
  <si>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</si>
  <si>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1. "Login" Page is displayed 
2. VMN system will wait until Mod enter information in "Login" Form</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</si>
  <si>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</si>
  <si>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</si>
  <si>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</si>
  <si>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</si>
  <si>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</si>
  <si>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</si>
  <si>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</si>
  <si>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</si>
  <si>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</si>
  <si>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</si>
  <si>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</si>
  <si>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</si>
  <si>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</si>
  <si>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</si>
  <si>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</si>
  <si>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</si>
  <si>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</si>
  <si>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</si>
  <si>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</si>
  <si>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</si>
  <si>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</si>
  <si>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</si>
  <si>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</si>
  <si>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</si>
  <si>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</si>
  <si>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</si>
  <si>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</si>
  <si>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</si>
  <si>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</si>
  <si>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Enter Mod Page</t>
  </si>
  <si>
    <t>1. Enter Mod Page
2. Click on "Sign in" button</t>
  </si>
  <si>
    <t>1. Enter Mod Page
2. Click on "Username" field</t>
  </si>
  <si>
    <t>1. Enter Mod Page
2. Click on "Password" field</t>
  </si>
  <si>
    <t>1. Enter Mod Page
2. Input data into "Password" field</t>
  </si>
  <si>
    <t>1. Enter Mod Page
2. Input username "email0@gmail.com" password "123456", then click "Sign in" button</t>
  </si>
  <si>
    <t>1. Enter Mod Page
2. Input username "email0@gmail.com", password "" then click "Sign in" button</t>
  </si>
  <si>
    <t>1. Enter Mod Page
2. Input username "", password "123456789"  then click "Sign in" button</t>
  </si>
  <si>
    <t>1. Enter Mod Page
2. Input username "email0@gmail.com" and password "fsdfs", then click "Sign in" button</t>
  </si>
  <si>
    <t>1. Enter Mod Page
2. Input username but wrong and password but correct, then click "Sign in" button</t>
  </si>
  <si>
    <t>1. Enter Mod Page
2. Input wrong username "fsdfsd" and password "123456789", then click "Sign in" button</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</si>
  <si>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</si>
  <si>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</si>
  <si>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</si>
  <si>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</si>
  <si>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</si>
  <si>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</si>
  <si>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</si>
  <si>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</si>
  <si>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</si>
  <si>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</si>
  <si>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</si>
  <si>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</si>
  <si>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</si>
  <si>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</si>
  <si>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</si>
  <si>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</si>
  <si>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</si>
  <si>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</si>
  <si>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</si>
  <si>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</si>
  <si>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</si>
  <si>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</si>
  <si>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</si>
  <si>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</si>
  <si>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</si>
  <si>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</si>
  <si>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</si>
  <si>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</si>
  <si>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</si>
  <si>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</si>
  <si>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</si>
  <si>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</si>
  <si>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</si>
  <si>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</si>
  <si>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</si>
  <si>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</si>
  <si>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</si>
  <si>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</si>
  <si>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</si>
  <si>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</si>
  <si>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</si>
  <si>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</si>
  <si>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</si>
  <si>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</si>
  <si>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</si>
  <si>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</si>
  <si>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</si>
  <si>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</si>
  <si>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</si>
  <si>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</si>
  <si>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</si>
  <si>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</si>
  <si>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</si>
  <si>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</si>
  <si>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</si>
  <si>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</si>
  <si>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</si>
  <si>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</si>
  <si>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</si>
  <si>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</si>
  <si>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</si>
  <si>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</si>
  <si>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</si>
  <si>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</si>
  <si>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</si>
  <si>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</si>
  <si>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</si>
  <si>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</si>
  <si>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</si>
  <si>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</si>
  <si>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</si>
  <si>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</si>
  <si>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</si>
  <si>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</si>
  <si>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</si>
  <si>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</si>
  <si>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</si>
  <si>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</si>
  <si>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</si>
  <si>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</si>
  <si>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</si>
  <si>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</si>
  <si>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</si>
  <si>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</si>
  <si>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</si>
  <si>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</si>
  <si>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</si>
  <si>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</si>
  <si>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</si>
  <si>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</si>
  <si>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</si>
  <si>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</si>
  <si>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</si>
  <si>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</si>
  <si>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</si>
  <si>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</si>
  <si>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</si>
  <si>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</si>
  <si>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</si>
  <si>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</si>
  <si>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</si>
  <si>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</si>
  <si>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</si>
  <si>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</si>
  <si>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</si>
  <si>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</si>
  <si>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</si>
  <si>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</si>
  <si>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</si>
  <si>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</si>
  <si>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</si>
  <si>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</si>
  <si>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</si>
  <si>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</si>
  <si>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</si>
  <si>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</si>
  <si>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Homepage is displayed
2. "Login" Page is displayed
3. 
  "username@gmail.com" is displayed in User name text box 
- "••••••" is displayed in Password text box
4. VMN system will alert message:"Password is not correct or account is not exist"</t>
  </si>
  <si>
    <t>1. Homepage is displayed 
2. "Login" Page is displayed
3. "123" in pass field
4. VMN system will alert message:" Password is required"</t>
  </si>
  <si>
    <t>1. Homepage is displayed 
2. "Login" Page is displayed
3. "khanhtbse02764@fpt.edu.vn" in email field
4. VMN system will alert a message:"Account and Password is required"</t>
  </si>
  <si>
    <t>1. Homepage is displayed
2. "Login" Page is displayed
3. "khanhtbse02764@fpt.edu.vn" in email field
     "adfghjk" in pass field
4. VMN system will alert a message:"Wrong Password or Account is not exist"</t>
  </si>
  <si>
    <t>1. Homepage is displayed
2. "Login" Page is displayed
3. "abcxyz" in email field
     "123456789" in pass field
4.  VMN system will alert a message:"Wrong Password or Account is not exist"</t>
  </si>
  <si>
    <t>1. Homepage is displayed
2. "Login" Page is displayed
3. "abcxyz" in email field
     "adfghjk" in pass field
4.  VMN system will alert a message:"Wrong Password or Account is not exist"</t>
  </si>
  <si>
    <t>1.The Homepage is displayed 
2. The Login page is displayed
3.The Register page is displayed 
4. Display "abc1" at Username field
5.  VMN system will alert a message:"Account's length should over 8 characters"</t>
  </si>
  <si>
    <t>1. The Homepage is displayed 
2. The Login page is displayed
3. The Register page is displayed 
4. Display ""abc;#$! 1323" at Username field
5.  VMN system will alert a message:"Account should have only number and character"</t>
  </si>
  <si>
    <t>1.The Homepage is displayed 
2. The Login page is displayed
3.The Register page is displayed 
4. Display ""abc#3" at Username field
5. VMN system will alert a message:"Account's length should over 8 characters and only have number and character"</t>
  </si>
  <si>
    <t>1.The Homepage is displayed 
2. The Login page is displayed
3.The Register page is displayed 
4.  5.  VMN system will alert a message:"Password shoul have 8 to 60 characters"</t>
  </si>
  <si>
    <t>1. Go to vmn.com
2. Click on "Login" hyperlink on Header
3. Click on Register hyperlink on "Login" Page
4. Input 
+ Pass: "12345678"
5. Confirm Password Input:
+ Pass: ""</t>
  </si>
  <si>
    <t>1. The Homepage is displayed 
2. The Login page is displayed
3. The Register page is displayed
4.  Display "12345678" at Password field
5. VMN system will alert a message:"Password and Confirm Password is not match"</t>
  </si>
  <si>
    <t>1. The Homepage is displayed 
2. The Login page is displayed
3. The Register page is displayed 
5. VMN system will alert a message:"Password and Confirm Password is not match"</t>
  </si>
  <si>
    <t>1.The Homepage is displayed 
2. The Login page is displayed
3. The Register page is displayed
4. Display "khanhtbse0276@fpt.edul.vn" at Email field
5. Other field is filled correctly
6. VMN system will alert a message:"Account is locked or Email has not confirmed"</t>
  </si>
  <si>
    <t>1.The Homepage is displayed 
2. The Login page is displayed
3.The Register page is displayed
4. Display "khanhtbse02764@fpt.edu.vn" at Email field 
5. VMN system will alert a message:"Account is locked or Email has not confirmed"</t>
  </si>
  <si>
    <t>1.The Homepage is displayed 
2. The Login page is displayed
3. The Register page is displayed
4. Display "Tran Binh Khanh" at Full name field
5. Display "" at Full name field
6. VMN system will alert a message:"Please enter your name"</t>
  </si>
  <si>
    <t>1.The Homepage is displayed 
2.The Register page is displayed 
3. Display "abc1" at Username field
5.  VMN system will alert a message:"Account's length should over 8 characters"</t>
  </si>
  <si>
    <t>1.The Homepage is displayed 
2.The Register page is displayed
3. Display "abcde12345abcde12345abcd" at Username field  
5.  VMN system will alert a message:"Account's length should under 20 characters"</t>
  </si>
  <si>
    <t>1. The Homepage is displayed 
2. The Login page is displayed
3. The Register page is displayed
4. Display ""abc # abc adsfsffsfjsklfjsklfjkslfjklskfsjklf" at Username field 
 5.  VMN system will alert a message:"Account's length should under 20 characters and only have number and character"</t>
  </si>
  <si>
    <t>1.The Homepage is displayed 
2. The Login page is displayed
3.The Register page is displayed
4. Display "abcde12345abcde12345abcd" at Username field  
5.  VMN system will alert a message:"Account's length should under 20 characters"</t>
  </si>
  <si>
    <t>1. The Homepage is displayed 
2. The Register page is displayed 
3. Display ""abc;#$! 1323" at Username field
5.  VMN system will alert a message:"Account should only have number and character"</t>
  </si>
  <si>
    <t>1.The Homepage is displayed 
2.The Register page is displayed 
3. Display ""abc#3" at Username field
5. VMN system will alert a message:"Account's length should over 8 characters and only have number and character"</t>
  </si>
  <si>
    <t>1. The Homepage is displayed 
2. The Register page is displayed
3. Display ""abc # abc adsfsffsfjsklfjsklfjkslfjklskfsjklf" at Username field 
5. VMN system will alert a message:"Account's length should under 20 characters and only have number and character"</t>
  </si>
  <si>
    <t>1.The Homepage is displayed 
2.The Register page is displayed 
3. Display "123456" in Password field
5. VMN system will alert a message:"Password and Confirm Password is not match"</t>
  </si>
  <si>
    <t>1. The Homepage is displayed 
2. The Login page is displayed
3. The Register page is displayed
4.  Display "" at Password field
5. VMN system will alert a message:"Password and Confirm Password is not match"</t>
  </si>
  <si>
    <t>1. The Homepage is displayed 
2. The Register page is displayed 
3. Display "12345" in Password field
5. VMN system will alert a message:"Password and Confirm Password is not match"</t>
  </si>
  <si>
    <t>1.The Homepage is displayed 
2. The Register page is displayed
3. Display "khanhtbse0276@fpt.edul.vn" at Email field
4. Other field is filled correctly
5. VMN system will alert a message:"Account is locked or Email has not confirmed"</t>
  </si>
  <si>
    <t>1.The Homepage is displayed 
2.The Register page is displayed
3. Display "khanhtbse02764@fpt.edu.vn" in Email field 
5. VMN system will alert a message:"Account is locked or Email has not confirmed"</t>
  </si>
  <si>
    <t>1.The Homepage is displayed 
2. The Register page is displayed
3. Display "Tran Binh Khanh" at Full name field
4. Display "" at Full name field
5. VMN system will alert a message:"Please enter your name"</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</si>
  <si>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</si>
  <si>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</si>
  <si>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</si>
  <si>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</si>
  <si>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</si>
  <si>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</si>
  <si>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プロジェクト名</t>
  </si>
  <si>
    <t>プロジェクトコード</t>
  </si>
  <si>
    <t>テスト環境設定</t>
  </si>
  <si>
    <t xml:space="preserve">List enviroment requires in this system
1. Server: localhost
2. Database server: MySQL Server
3. Browser: Google Chrome 40, Mozzila Firefox 40
4. Operation System: Window 7 Professional  32 bit </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</si>
  <si>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</si>
  <si>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</si>
  <si>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</si>
  <si>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</si>
  <si>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</si>
  <si>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</si>
  <si>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</si>
  <si>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</si>
  <si>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</si>
  <si>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</si>
  <si>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</si>
  <si>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</si>
  <si>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</si>
  <si>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テストカバレッジ</t>
  </si>
  <si>
    <t>テスト成功カバレッジ</t>
  </si>
  <si>
    <t>テスト項目書</t>
  </si>
  <si>
    <t>項番</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</si>
  <si>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</si>
  <si>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</si>
  <si>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</si>
  <si>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</si>
  <si>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</si>
  <si>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ドキュメントコード</t>
  </si>
  <si>
    <t>備考</t>
  </si>
  <si>
    <t>テスト項目一覧</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</si>
  <si>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</si>
  <si>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</si>
  <si>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</si>
  <si>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</si>
  <si>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</si>
  <si>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</si>
  <si>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</si>
  <si>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</si>
  <si>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</si>
  <si>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</si>
  <si>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TienNMse02545</t>
  </si>
  <si>
    <t>テスト報告</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</si>
</sst>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8">
    <font>
      <sz val="11"/>
      <name val="ＭＳ Ｐゴシック"/>
      <charset val="128"/>
    </font>
    <font>
      <sz val="11"/>
      <color theme="1"/>
      <name val="Calibri"/>
      <family val="2"/>
      <scheme val="minor"/>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1"/>
      <color rgb="FFFF0000"/>
      <name val="ＭＳ Ｐゴシック"/>
    </font>
    <font>
      <b/>
      <sz val="12"/>
      <name val="ＭＳ Ｐゴシック"/>
      <family val="3"/>
      <charset val="128"/>
    </font>
    <font>
      <b/>
      <sz val="12"/>
      <color indexed="8"/>
      <name val="ＭＳ Ｐゴシック"/>
      <family val="3"/>
      <charset val="128"/>
    </font>
    <font>
      <b/>
      <sz val="12"/>
      <color indexed="8"/>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FFFF00"/>
        <bgColor indexed="64"/>
      </patternFill>
    </fill>
    <fill>
      <patternFill patternType="solid">
        <fgColor rgb="FF000080"/>
        <bgColor indexed="32"/>
      </patternFill>
    </fill>
    <fill>
      <patternFill patternType="solid">
        <fgColor rgb="FF000080"/>
        <bgColor indexed="56"/>
      </patternFill>
    </fill>
  </fills>
  <borders count="6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64"/>
      </top>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10">
    <xf numFmtId="0" fontId="0" fillId="0" borderId="0"/>
    <xf numFmtId="0" fontId="17" fillId="0" borderId="0" applyNumberFormat="0" applyFill="0" applyBorder="0" applyAlignment="0" applyProtection="0"/>
    <xf numFmtId="0" fontId="23" fillId="0" borderId="0"/>
    <xf numFmtId="0" fontId="25" fillId="0" borderId="0"/>
    <xf numFmtId="0" fontId="22" fillId="0" borderId="0"/>
    <xf numFmtId="0" fontId="22" fillId="0" borderId="0"/>
    <xf numFmtId="0" fontId="3" fillId="0" borderId="0"/>
    <xf numFmtId="0" fontId="2" fillId="0" borderId="0"/>
    <xf numFmtId="0" fontId="1" fillId="0" borderId="0"/>
    <xf numFmtId="0" fontId="1" fillId="0" borderId="0"/>
  </cellStyleXfs>
  <cellXfs count="346">
    <xf numFmtId="0" fontId="0" fillId="0" borderId="0" xfId="0"/>
    <xf numFmtId="0" fontId="4" fillId="0" borderId="0" xfId="0" applyFont="1"/>
    <xf numFmtId="0" fontId="4" fillId="0" borderId="0" xfId="0" applyFont="1" applyAlignment="1">
      <alignment horizontal="left" indent="1"/>
    </xf>
    <xf numFmtId="0" fontId="5" fillId="2" borderId="0" xfId="0" applyFont="1" applyFill="1"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8" fillId="2" borderId="0" xfId="0" applyFont="1" applyFill="1" applyAlignment="1">
      <alignment horizontal="left" indent="1"/>
    </xf>
    <xf numFmtId="0" fontId="9" fillId="0" borderId="0" xfId="0" applyFont="1" applyAlignment="1">
      <alignment horizontal="left" indent="1"/>
    </xf>
    <xf numFmtId="0" fontId="4" fillId="2" borderId="0" xfId="0" applyFont="1" applyFill="1"/>
    <xf numFmtId="0" fontId="4" fillId="0" borderId="3" xfId="0" applyFont="1" applyBorder="1" applyAlignment="1"/>
    <xf numFmtId="0" fontId="9" fillId="0" borderId="3" xfId="0" applyFont="1" applyBorder="1" applyAlignment="1">
      <alignment horizontal="left" indent="1"/>
    </xf>
    <xf numFmtId="0" fontId="9" fillId="0" borderId="0" xfId="0" applyFont="1" applyBorder="1" applyAlignment="1">
      <alignment horizontal="left"/>
    </xf>
    <xf numFmtId="0" fontId="4" fillId="0" borderId="0" xfId="0" applyFont="1" applyBorder="1" applyAlignment="1"/>
    <xf numFmtId="0" fontId="9" fillId="0" borderId="0" xfId="0" applyFont="1" applyBorder="1" applyAlignment="1">
      <alignment horizontal="left" indent="1"/>
    </xf>
    <xf numFmtId="0" fontId="4" fillId="0" borderId="0" xfId="0" applyFont="1" applyBorder="1"/>
    <xf numFmtId="0" fontId="4" fillId="0" borderId="0" xfId="0" applyFont="1" applyAlignment="1">
      <alignment vertical="center"/>
    </xf>
    <xf numFmtId="0" fontId="4" fillId="0" borderId="0" xfId="0" applyFont="1" applyAlignment="1">
      <alignment vertical="top"/>
    </xf>
    <xf numFmtId="1" fontId="4" fillId="2" borderId="0" xfId="0" applyNumberFormat="1" applyFont="1" applyFill="1"/>
    <xf numFmtId="0" fontId="4" fillId="2" borderId="0" xfId="0" applyFont="1" applyFill="1" applyAlignment="1">
      <alignment horizontal="left"/>
    </xf>
    <xf numFmtId="1" fontId="4" fillId="2" borderId="0" xfId="0" applyNumberFormat="1" applyFont="1" applyFill="1" applyProtection="1">
      <protection hidden="1"/>
    </xf>
    <xf numFmtId="0" fontId="7" fillId="2" borderId="0" xfId="0" applyFont="1" applyFill="1" applyAlignment="1">
      <alignment horizontal="left"/>
    </xf>
    <xf numFmtId="0" fontId="13" fillId="2" borderId="0" xfId="0" applyFont="1" applyFill="1" applyAlignment="1">
      <alignment horizontal="left"/>
    </xf>
    <xf numFmtId="0" fontId="14" fillId="2" borderId="0" xfId="0" applyFont="1" applyFill="1" applyAlignment="1">
      <alignment horizontal="left"/>
    </xf>
    <xf numFmtId="0" fontId="4" fillId="2" borderId="0" xfId="0" applyFont="1" applyFill="1" applyAlignment="1">
      <alignment wrapText="1"/>
    </xf>
    <xf numFmtId="1" fontId="8"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5" fillId="2" borderId="0" xfId="0" applyFont="1" applyFill="1" applyAlignment="1">
      <alignment horizontal="center"/>
    </xf>
    <xf numFmtId="0" fontId="19" fillId="2" borderId="0" xfId="0" applyFont="1" applyFill="1" applyBorder="1" applyAlignment="1">
      <alignment horizontal="center" wrapText="1"/>
    </xf>
    <xf numFmtId="0" fontId="15" fillId="4" borderId="1" xfId="5" applyFont="1" applyFill="1" applyBorder="1" applyAlignment="1">
      <alignment horizontal="left" vertical="center"/>
    </xf>
    <xf numFmtId="0" fontId="15" fillId="4" borderId="15" xfId="5" applyFont="1" applyFill="1" applyBorder="1" applyAlignment="1">
      <alignment horizontal="left" vertical="center"/>
    </xf>
    <xf numFmtId="0" fontId="15" fillId="4" borderId="3" xfId="5" applyFont="1" applyFill="1" applyBorder="1" applyAlignment="1">
      <alignment horizontal="left" vertical="center"/>
    </xf>
    <xf numFmtId="0" fontId="4" fillId="2" borderId="2" xfId="5" applyFont="1" applyFill="1" applyBorder="1" applyAlignment="1">
      <alignment vertical="top" wrapText="1"/>
    </xf>
    <xf numFmtId="0" fontId="15" fillId="2" borderId="0" xfId="4" applyFont="1" applyFill="1" applyBorder="1"/>
    <xf numFmtId="0" fontId="4" fillId="2" borderId="0" xfId="4" applyFont="1" applyFill="1" applyBorder="1"/>
    <xf numFmtId="164" fontId="4" fillId="2" borderId="0" xfId="4" applyNumberFormat="1" applyFont="1" applyFill="1" applyBorder="1"/>
    <xf numFmtId="0" fontId="8" fillId="2" borderId="3" xfId="0" applyFont="1" applyFill="1" applyBorder="1" applyAlignment="1">
      <alignment horizontal="left"/>
    </xf>
    <xf numFmtId="0" fontId="4" fillId="2" borderId="3" xfId="0" applyFont="1" applyFill="1" applyBorder="1" applyAlignment="1">
      <alignment vertical="top"/>
    </xf>
    <xf numFmtId="0" fontId="9" fillId="2" borderId="3" xfId="0" applyFont="1" applyFill="1" applyBorder="1" applyAlignment="1">
      <alignment vertical="top"/>
    </xf>
    <xf numFmtId="0" fontId="8" fillId="2" borderId="0" xfId="0" applyFont="1" applyFill="1"/>
    <xf numFmtId="0" fontId="9" fillId="2" borderId="0" xfId="4" applyFont="1" applyFill="1" applyBorder="1"/>
    <xf numFmtId="0" fontId="4" fillId="2" borderId="0" xfId="0" applyFont="1" applyFill="1" applyBorder="1"/>
    <xf numFmtId="0" fontId="4" fillId="2" borderId="16" xfId="0" applyFont="1" applyFill="1" applyBorder="1" applyAlignment="1"/>
    <xf numFmtId="0" fontId="4" fillId="2" borderId="16" xfId="0" applyFont="1" applyFill="1" applyBorder="1"/>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2" fontId="21" fillId="2" borderId="0" xfId="0" applyNumberFormat="1" applyFont="1" applyFill="1" applyBorder="1" applyAlignment="1">
      <alignment horizontal="right" wrapText="1"/>
    </xf>
    <xf numFmtId="14" fontId="9" fillId="0" borderId="3" xfId="0" applyNumberFormat="1" applyFont="1" applyBorder="1" applyAlignment="1">
      <alignment horizontal="left" indent="1"/>
    </xf>
    <xf numFmtId="0" fontId="19" fillId="2" borderId="17" xfId="2" applyFont="1" applyFill="1" applyBorder="1" applyAlignment="1">
      <alignment wrapText="1"/>
    </xf>
    <xf numFmtId="0" fontId="15" fillId="2" borderId="0" xfId="2" applyFont="1" applyFill="1" applyAlignment="1" applyProtection="1">
      <alignment wrapText="1"/>
    </xf>
    <xf numFmtId="0" fontId="19" fillId="2" borderId="0" xfId="2" applyFont="1" applyFill="1" applyAlignment="1"/>
    <xf numFmtId="0" fontId="4" fillId="2" borderId="0" xfId="2" applyFont="1" applyFill="1" applyAlignment="1" applyProtection="1">
      <alignment wrapText="1"/>
    </xf>
    <xf numFmtId="0" fontId="13" fillId="2" borderId="0" xfId="2" applyFont="1" applyFill="1" applyAlignment="1"/>
    <xf numFmtId="0" fontId="4" fillId="2" borderId="0" xfId="2" applyFont="1" applyFill="1" applyBorder="1" applyAlignment="1">
      <alignment horizontal="center" wrapText="1"/>
    </xf>
    <xf numFmtId="0" fontId="18" fillId="2" borderId="0" xfId="2" applyFont="1" applyFill="1" applyBorder="1" applyAlignment="1">
      <alignment horizontal="center" wrapText="1"/>
    </xf>
    <xf numFmtId="0" fontId="19" fillId="2" borderId="18" xfId="2" applyFont="1" applyFill="1" applyBorder="1" applyAlignment="1">
      <alignment horizontal="center" vertical="center"/>
    </xf>
    <xf numFmtId="0" fontId="19" fillId="2" borderId="19" xfId="2" applyFont="1" applyFill="1" applyBorder="1" applyAlignment="1">
      <alignment horizontal="center" vertical="center"/>
    </xf>
    <xf numFmtId="0" fontId="19" fillId="2" borderId="20" xfId="2" applyFont="1" applyFill="1" applyBorder="1" applyAlignment="1">
      <alignment horizontal="center" vertical="center"/>
    </xf>
    <xf numFmtId="0" fontId="19" fillId="2" borderId="0" xfId="2" applyFont="1" applyFill="1" applyBorder="1" applyAlignment="1">
      <alignment horizontal="center" wrapText="1"/>
    </xf>
    <xf numFmtId="0" fontId="4" fillId="2" borderId="0" xfId="2" applyFont="1" applyFill="1"/>
    <xf numFmtId="0" fontId="4" fillId="5" borderId="2" xfId="2" applyFont="1" applyFill="1" applyBorder="1" applyAlignment="1">
      <alignment vertical="top" wrapText="1"/>
    </xf>
    <xf numFmtId="0" fontId="18" fillId="5" borderId="0" xfId="2" applyFont="1" applyFill="1"/>
    <xf numFmtId="0" fontId="4" fillId="2" borderId="0" xfId="2" applyFont="1" applyFill="1" applyAlignment="1"/>
    <xf numFmtId="14" fontId="8" fillId="2" borderId="3" xfId="0" applyNumberFormat="1" applyFont="1" applyFill="1" applyBorder="1" applyAlignment="1">
      <alignment horizontal="left"/>
    </xf>
    <xf numFmtId="0" fontId="4" fillId="5" borderId="14" xfId="5" applyFont="1" applyFill="1" applyBorder="1" applyAlignment="1">
      <alignment vertical="top" wrapText="1"/>
    </xf>
    <xf numFmtId="0" fontId="4" fillId="2" borderId="21" xfId="5" applyFont="1" applyFill="1" applyBorder="1" applyAlignment="1">
      <alignment vertical="top" wrapText="1"/>
    </xf>
    <xf numFmtId="0" fontId="4" fillId="5" borderId="21" xfId="5" applyFont="1" applyFill="1" applyBorder="1" applyAlignment="1">
      <alignment vertical="top" wrapText="1"/>
    </xf>
    <xf numFmtId="0" fontId="19" fillId="5" borderId="2" xfId="2" applyFont="1" applyFill="1" applyBorder="1" applyAlignment="1">
      <alignment horizontal="left" vertical="top" wrapText="1"/>
    </xf>
    <xf numFmtId="14" fontId="4" fillId="5" borderId="2" xfId="5" applyNumberFormat="1" applyFont="1" applyFill="1" applyBorder="1" applyAlignment="1">
      <alignment vertical="top" wrapText="1"/>
    </xf>
    <xf numFmtId="0" fontId="19" fillId="5" borderId="14" xfId="2" applyFont="1" applyFill="1" applyBorder="1" applyAlignment="1">
      <alignment horizontal="left" vertical="top" wrapText="1"/>
    </xf>
    <xf numFmtId="14" fontId="4" fillId="5" borderId="14" xfId="5" applyNumberFormat="1" applyFont="1" applyFill="1" applyBorder="1" applyAlignment="1">
      <alignment vertical="top" wrapText="1"/>
    </xf>
    <xf numFmtId="0" fontId="4" fillId="5" borderId="14" xfId="2" applyFont="1" applyFill="1" applyBorder="1" applyAlignment="1">
      <alignment vertical="top" wrapText="1"/>
    </xf>
    <xf numFmtId="0" fontId="19" fillId="5" borderId="21" xfId="2" applyFont="1" applyFill="1" applyBorder="1" applyAlignment="1">
      <alignment horizontal="left" vertical="top" wrapText="1"/>
    </xf>
    <xf numFmtId="14" fontId="4" fillId="5" borderId="21" xfId="5" applyNumberFormat="1" applyFont="1" applyFill="1" applyBorder="1" applyAlignment="1">
      <alignment vertical="top" wrapText="1"/>
    </xf>
    <xf numFmtId="0" fontId="4" fillId="5" borderId="21" xfId="2" applyFont="1" applyFill="1" applyBorder="1" applyAlignment="1">
      <alignment vertical="top" wrapText="1"/>
    </xf>
    <xf numFmtId="0" fontId="4" fillId="5" borderId="21" xfId="5" applyFont="1" applyFill="1" applyBorder="1" applyAlignment="1">
      <alignment horizontal="left" vertical="top" wrapText="1"/>
    </xf>
    <xf numFmtId="0" fontId="4" fillId="0" borderId="21" xfId="5" applyFont="1" applyFill="1" applyBorder="1" applyAlignment="1">
      <alignment horizontal="left" vertical="center" wrapText="1"/>
    </xf>
    <xf numFmtId="0" fontId="24" fillId="2" borderId="17" xfId="1" applyFont="1" applyFill="1" applyBorder="1" applyAlignment="1"/>
    <xf numFmtId="0" fontId="4" fillId="5" borderId="2" xfId="5" applyFont="1" applyFill="1" applyBorder="1" applyAlignment="1">
      <alignment vertical="top" wrapText="1"/>
    </xf>
    <xf numFmtId="0" fontId="20" fillId="3" borderId="22" xfId="0" applyNumberFormat="1" applyFont="1" applyFill="1" applyBorder="1" applyAlignment="1">
      <alignment horizontal="center"/>
    </xf>
    <xf numFmtId="0" fontId="10" fillId="3" borderId="23" xfId="0" applyFont="1" applyFill="1" applyBorder="1"/>
    <xf numFmtId="0" fontId="20" fillId="3" borderId="23" xfId="0" applyFont="1" applyFill="1" applyBorder="1" applyAlignment="1">
      <alignment horizontal="center"/>
    </xf>
    <xf numFmtId="0" fontId="20" fillId="3" borderId="24" xfId="0" applyFont="1" applyFill="1" applyBorder="1" applyAlignment="1">
      <alignment horizontal="center"/>
    </xf>
    <xf numFmtId="0" fontId="4" fillId="2" borderId="21" xfId="0" applyNumberFormat="1" applyFont="1" applyFill="1" applyBorder="1" applyAlignment="1">
      <alignment horizontal="center"/>
    </xf>
    <xf numFmtId="0" fontId="17" fillId="2" borderId="21" xfId="1" applyNumberFormat="1" applyFill="1" applyBorder="1" applyAlignment="1" applyProtection="1">
      <alignment horizontal="left" vertical="center"/>
    </xf>
    <xf numFmtId="0" fontId="17" fillId="2" borderId="21" xfId="1" applyFill="1" applyBorder="1" applyAlignment="1">
      <alignment horizontal="left" vertical="center"/>
    </xf>
    <xf numFmtId="0" fontId="17" fillId="2" borderId="21" xfId="1" applyFill="1" applyBorder="1"/>
    <xf numFmtId="0" fontId="0" fillId="0" borderId="21" xfId="0" applyBorder="1"/>
    <xf numFmtId="0" fontId="4" fillId="2" borderId="21" xfId="0" applyFont="1" applyFill="1" applyBorder="1" applyAlignment="1">
      <alignment horizontal="center"/>
    </xf>
    <xf numFmtId="0" fontId="17" fillId="2" borderId="0" xfId="1" applyFill="1"/>
    <xf numFmtId="0" fontId="4" fillId="5" borderId="30" xfId="5" applyFont="1" applyFill="1" applyBorder="1" applyAlignment="1">
      <alignment vertical="top" wrapText="1"/>
    </xf>
    <xf numFmtId="0" fontId="4" fillId="5" borderId="15" xfId="5" applyFont="1" applyFill="1" applyBorder="1" applyAlignment="1">
      <alignment vertical="top" wrapText="1"/>
    </xf>
    <xf numFmtId="0" fontId="4" fillId="2" borderId="14" xfId="5" applyFont="1" applyFill="1" applyBorder="1" applyAlignment="1">
      <alignment vertical="top" wrapText="1"/>
    </xf>
    <xf numFmtId="0" fontId="4" fillId="5" borderId="32" xfId="5" applyFont="1" applyFill="1" applyBorder="1" applyAlignment="1">
      <alignment vertical="top" wrapText="1"/>
    </xf>
    <xf numFmtId="0" fontId="15" fillId="4" borderId="33" xfId="5" applyFont="1" applyFill="1" applyBorder="1" applyAlignment="1">
      <alignment horizontal="left" vertical="center"/>
    </xf>
    <xf numFmtId="0" fontId="15" fillId="4" borderId="34" xfId="5" applyFont="1" applyFill="1" applyBorder="1" applyAlignment="1">
      <alignment horizontal="left" vertical="center"/>
    </xf>
    <xf numFmtId="0" fontId="4" fillId="5" borderId="29" xfId="5" applyFont="1" applyFill="1" applyBorder="1" applyAlignment="1">
      <alignment vertical="top" wrapText="1"/>
    </xf>
    <xf numFmtId="0" fontId="4" fillId="5" borderId="1" xfId="5" applyFont="1" applyFill="1" applyBorder="1" applyAlignment="1">
      <alignment vertical="top" wrapText="1"/>
    </xf>
    <xf numFmtId="0" fontId="19" fillId="5" borderId="21" xfId="0" applyFont="1" applyFill="1" applyBorder="1" applyAlignment="1">
      <alignment horizontal="left" vertical="top" wrapText="1"/>
    </xf>
    <xf numFmtId="0" fontId="15" fillId="4" borderId="21" xfId="5" applyFont="1" applyFill="1" applyBorder="1" applyAlignment="1">
      <alignment horizontal="left" vertical="center"/>
    </xf>
    <xf numFmtId="0" fontId="4" fillId="2" borderId="21" xfId="2" applyFont="1" applyFill="1" applyBorder="1"/>
    <xf numFmtId="0" fontId="4" fillId="2" borderId="21" xfId="2" applyFont="1" applyFill="1" applyBorder="1" applyAlignment="1"/>
    <xf numFmtId="0" fontId="4" fillId="2" borderId="32" xfId="5" applyFont="1" applyFill="1" applyBorder="1" applyAlignment="1">
      <alignment vertical="top" wrapText="1"/>
    </xf>
    <xf numFmtId="0" fontId="4" fillId="2" borderId="32" xfId="2" applyFont="1" applyFill="1" applyBorder="1"/>
    <xf numFmtId="0" fontId="4" fillId="2" borderId="28" xfId="5" applyFont="1" applyFill="1" applyBorder="1" applyAlignment="1">
      <alignment vertical="top" wrapText="1"/>
    </xf>
    <xf numFmtId="0" fontId="4" fillId="2" borderId="21" xfId="2" applyFont="1" applyFill="1" applyBorder="1" applyAlignment="1">
      <alignment vertical="top"/>
    </xf>
    <xf numFmtId="0" fontId="4" fillId="2" borderId="21" xfId="0" applyFont="1" applyFill="1" applyBorder="1" applyAlignment="1">
      <alignment horizontal="center" vertical="center"/>
    </xf>
    <xf numFmtId="0" fontId="19" fillId="2" borderId="0" xfId="2" applyFont="1" applyFill="1" applyBorder="1" applyAlignment="1">
      <alignment horizontal="center" vertical="center"/>
    </xf>
    <xf numFmtId="0" fontId="19" fillId="2" borderId="0" xfId="2" applyFont="1" applyFill="1" applyBorder="1" applyAlignment="1">
      <alignment horizontal="center" vertical="center" wrapText="1"/>
    </xf>
    <xf numFmtId="14" fontId="4" fillId="2" borderId="21" xfId="2" applyNumberFormat="1" applyFont="1" applyFill="1" applyBorder="1" applyAlignment="1">
      <alignment vertical="top"/>
    </xf>
    <xf numFmtId="0" fontId="15" fillId="4" borderId="0" xfId="5" applyFont="1" applyFill="1" applyBorder="1" applyAlignment="1">
      <alignment horizontal="left" vertical="center"/>
    </xf>
    <xf numFmtId="14" fontId="4" fillId="2" borderId="21" xfId="2" applyNumberFormat="1" applyFont="1" applyFill="1" applyBorder="1" applyAlignment="1"/>
    <xf numFmtId="0" fontId="4" fillId="5" borderId="45" xfId="5" applyFont="1" applyFill="1" applyBorder="1" applyAlignment="1">
      <alignment vertical="top" wrapText="1"/>
    </xf>
    <xf numFmtId="0" fontId="4" fillId="5" borderId="44" xfId="5" applyFont="1" applyFill="1" applyBorder="1" applyAlignment="1">
      <alignment vertical="top" wrapText="1"/>
    </xf>
    <xf numFmtId="0" fontId="17" fillId="2" borderId="21" xfId="1" quotePrefix="1" applyFill="1" applyBorder="1"/>
    <xf numFmtId="0" fontId="27" fillId="5" borderId="21" xfId="5" applyFont="1" applyFill="1" applyBorder="1" applyAlignment="1">
      <alignment vertical="top" wrapText="1"/>
    </xf>
    <xf numFmtId="0" fontId="27" fillId="2" borderId="2" xfId="5" applyFont="1" applyFill="1" applyBorder="1" applyAlignment="1">
      <alignment vertical="top" wrapText="1"/>
    </xf>
    <xf numFmtId="0" fontId="15" fillId="6" borderId="21" xfId="5" applyFont="1" applyFill="1" applyBorder="1" applyAlignment="1">
      <alignment horizontal="left" vertical="center"/>
    </xf>
    <xf numFmtId="0" fontId="4" fillId="5" borderId="0" xfId="2" applyFont="1" applyFill="1"/>
    <xf numFmtId="0" fontId="4" fillId="2" borderId="45" xfId="5" applyFont="1" applyFill="1" applyBorder="1" applyAlignment="1">
      <alignment vertical="top" wrapText="1"/>
    </xf>
    <xf numFmtId="0" fontId="4" fillId="5" borderId="34" xfId="5" applyFont="1" applyFill="1" applyBorder="1" applyAlignment="1">
      <alignment vertical="top" wrapText="1"/>
    </xf>
    <xf numFmtId="0" fontId="4" fillId="6" borderId="21" xfId="5" applyFont="1" applyFill="1" applyBorder="1" applyAlignment="1">
      <alignment horizontal="left" vertical="center"/>
    </xf>
    <xf numFmtId="0" fontId="4" fillId="6" borderId="21" xfId="5" applyFont="1" applyFill="1" applyBorder="1" applyAlignment="1">
      <alignment horizontal="left" vertical="top" wrapText="1"/>
    </xf>
    <xf numFmtId="0" fontId="4" fillId="2" borderId="47" xfId="2" applyFont="1" applyFill="1" applyBorder="1"/>
    <xf numFmtId="0" fontId="4" fillId="5" borderId="3" xfId="5" applyFont="1" applyFill="1" applyBorder="1" applyAlignment="1">
      <alignment vertical="top" wrapText="1"/>
    </xf>
    <xf numFmtId="0" fontId="4" fillId="5" borderId="31" xfId="5" applyFont="1" applyFill="1" applyBorder="1" applyAlignment="1">
      <alignment vertical="top" wrapText="1"/>
    </xf>
    <xf numFmtId="0" fontId="27" fillId="2" borderId="21" xfId="5" applyFont="1" applyFill="1" applyBorder="1" applyAlignment="1">
      <alignment vertical="top" wrapText="1"/>
    </xf>
    <xf numFmtId="0" fontId="4" fillId="5" borderId="48" xfId="5" applyFont="1" applyFill="1" applyBorder="1" applyAlignment="1">
      <alignment vertical="top" wrapText="1"/>
    </xf>
    <xf numFmtId="0" fontId="4" fillId="5" borderId="36" xfId="5" applyFont="1" applyFill="1" applyBorder="1" applyAlignment="1">
      <alignment vertical="top" wrapText="1"/>
    </xf>
    <xf numFmtId="0" fontId="4" fillId="5" borderId="49" xfId="5" applyFont="1" applyFill="1" applyBorder="1" applyAlignment="1">
      <alignment vertical="top" wrapText="1"/>
    </xf>
    <xf numFmtId="0" fontId="4" fillId="5" borderId="50" xfId="5" applyFont="1" applyFill="1" applyBorder="1" applyAlignment="1">
      <alignment vertical="top" wrapText="1"/>
    </xf>
    <xf numFmtId="0" fontId="15" fillId="4" borderId="28" xfId="5" applyFont="1" applyFill="1" applyBorder="1" applyAlignment="1">
      <alignment vertical="center"/>
    </xf>
    <xf numFmtId="0" fontId="15" fillId="4" borderId="36" xfId="5" applyFont="1" applyFill="1" applyBorder="1" applyAlignment="1">
      <alignment vertical="center"/>
    </xf>
    <xf numFmtId="0" fontId="15" fillId="4" borderId="35" xfId="5" applyFont="1" applyFill="1" applyBorder="1" applyAlignment="1">
      <alignment vertical="center"/>
    </xf>
    <xf numFmtId="0" fontId="4" fillId="5" borderId="0" xfId="5" applyFont="1" applyFill="1" applyBorder="1" applyAlignment="1">
      <alignment vertical="top" wrapText="1"/>
    </xf>
    <xf numFmtId="0" fontId="15" fillId="4" borderId="49" xfId="5" applyFont="1" applyFill="1" applyBorder="1" applyAlignment="1">
      <alignment horizontal="left" vertical="center"/>
    </xf>
    <xf numFmtId="0" fontId="4" fillId="7" borderId="21" xfId="5" applyFont="1" applyFill="1" applyBorder="1" applyAlignment="1">
      <alignment horizontal="left" vertical="center" wrapText="1"/>
    </xf>
    <xf numFmtId="0" fontId="15" fillId="6" borderId="0" xfId="5" applyFont="1" applyFill="1" applyBorder="1" applyAlignment="1">
      <alignment horizontal="left" vertical="center"/>
    </xf>
    <xf numFmtId="0" fontId="4" fillId="5" borderId="21" xfId="2" applyFont="1" applyFill="1" applyBorder="1" applyAlignment="1">
      <alignment vertical="top"/>
    </xf>
    <xf numFmtId="0" fontId="4" fillId="5" borderId="21" xfId="2" applyFont="1" applyFill="1" applyBorder="1" applyAlignment="1"/>
    <xf numFmtId="0" fontId="4" fillId="5" borderId="21" xfId="2" applyFont="1" applyFill="1" applyBorder="1"/>
    <xf numFmtId="14" fontId="4" fillId="2" borderId="32" xfId="2" applyNumberFormat="1" applyFont="1" applyFill="1" applyBorder="1" applyAlignment="1">
      <alignment vertical="top"/>
    </xf>
    <xf numFmtId="0" fontId="4" fillId="5" borderId="47" xfId="5" applyFont="1" applyFill="1" applyBorder="1" applyAlignment="1">
      <alignment vertical="top" wrapText="1"/>
    </xf>
    <xf numFmtId="14" fontId="4" fillId="2" borderId="47" xfId="2" applyNumberFormat="1" applyFont="1" applyFill="1" applyBorder="1" applyAlignment="1">
      <alignment vertical="top"/>
    </xf>
    <xf numFmtId="0" fontId="4" fillId="2" borderId="50" xfId="2" applyFont="1" applyFill="1" applyBorder="1"/>
    <xf numFmtId="0" fontId="4" fillId="5" borderId="52" xfId="5" applyFont="1" applyFill="1" applyBorder="1" applyAlignment="1">
      <alignment vertical="top" wrapText="1"/>
    </xf>
    <xf numFmtId="0" fontId="4" fillId="2" borderId="47" xfId="2" applyFont="1" applyFill="1" applyBorder="1" applyAlignment="1"/>
    <xf numFmtId="0" fontId="4" fillId="2" borderId="32" xfId="2" applyFont="1" applyFill="1" applyBorder="1" applyAlignment="1"/>
    <xf numFmtId="0" fontId="4" fillId="0" borderId="32" xfId="5" applyFont="1" applyFill="1" applyBorder="1" applyAlignment="1">
      <alignment horizontal="left" vertical="center" wrapText="1"/>
    </xf>
    <xf numFmtId="0" fontId="4" fillId="2" borderId="47" xfId="2" applyFont="1" applyFill="1" applyBorder="1" applyAlignment="1">
      <alignment vertical="top"/>
    </xf>
    <xf numFmtId="0" fontId="4" fillId="2" borderId="50" xfId="2" applyFont="1" applyFill="1" applyBorder="1" applyAlignment="1"/>
    <xf numFmtId="0" fontId="15" fillId="6" borderId="32" xfId="5" applyFont="1" applyFill="1" applyBorder="1" applyAlignment="1">
      <alignment horizontal="left" vertical="center"/>
    </xf>
    <xf numFmtId="0" fontId="15" fillId="6" borderId="47" xfId="5" applyFont="1" applyFill="1" applyBorder="1" applyAlignment="1">
      <alignment horizontal="left" vertical="center"/>
    </xf>
    <xf numFmtId="0" fontId="15" fillId="4" borderId="54" xfId="5" applyFont="1" applyFill="1" applyBorder="1" applyAlignment="1">
      <alignment vertical="center"/>
    </xf>
    <xf numFmtId="0" fontId="15" fillId="4" borderId="0" xfId="5" applyFont="1" applyFill="1" applyBorder="1" applyAlignment="1">
      <alignment horizontal="left" vertical="center"/>
    </xf>
    <xf numFmtId="0" fontId="4" fillId="8" borderId="21" xfId="5" applyFont="1" applyFill="1" applyBorder="1" applyAlignment="1">
      <alignment vertical="top" wrapText="1"/>
    </xf>
    <xf numFmtId="0" fontId="4" fillId="8" borderId="1" xfId="5" applyFont="1" applyFill="1" applyBorder="1" applyAlignment="1">
      <alignment vertical="top" wrapText="1"/>
    </xf>
    <xf numFmtId="0" fontId="4" fillId="8" borderId="2" xfId="5" applyFont="1" applyFill="1" applyBorder="1" applyAlignment="1">
      <alignment vertical="top" wrapText="1"/>
    </xf>
    <xf numFmtId="0" fontId="4" fillId="2" borderId="21" xfId="2" applyFont="1" applyFill="1" applyBorder="1" applyAlignment="1">
      <alignment vertical="top" wrapText="1"/>
    </xf>
    <xf numFmtId="0" fontId="4" fillId="5" borderId="32" xfId="2" applyFont="1" applyFill="1" applyBorder="1"/>
    <xf numFmtId="0" fontId="15" fillId="4" borderId="30" xfId="5" applyFont="1" applyFill="1" applyBorder="1" applyAlignment="1">
      <alignment horizontal="left" vertical="center"/>
    </xf>
    <xf numFmtId="0" fontId="4" fillId="5" borderId="55" xfId="5" applyFont="1" applyFill="1" applyBorder="1" applyAlignment="1">
      <alignmen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4" fillId="5" borderId="35" xfId="5" applyFont="1" applyFill="1" applyBorder="1" applyAlignment="1">
      <alignment vertical="top" wrapText="1"/>
    </xf>
    <xf numFmtId="0" fontId="4" fillId="2" borderId="35" xfId="2" applyFont="1" applyFill="1" applyBorder="1"/>
    <xf numFmtId="14" fontId="4" fillId="2" borderId="35" xfId="2" applyNumberFormat="1" applyFont="1" applyFill="1" applyBorder="1" applyAlignment="1">
      <alignment vertical="top"/>
    </xf>
    <xf numFmtId="0" fontId="4" fillId="2" borderId="36" xfId="2" applyFont="1" applyFill="1" applyBorder="1"/>
    <xf numFmtId="0" fontId="4" fillId="8" borderId="28" xfId="5" applyFont="1" applyFill="1" applyBorder="1" applyAlignment="1">
      <alignment vertical="top" wrapText="1"/>
    </xf>
    <xf numFmtId="14" fontId="4" fillId="2" borderId="32" xfId="2" applyNumberFormat="1" applyFont="1" applyFill="1" applyBorder="1" applyAlignment="1"/>
    <xf numFmtId="0" fontId="4" fillId="2" borderId="32" xfId="2" applyFont="1" applyFill="1" applyBorder="1" applyAlignment="1">
      <alignment horizontal="left"/>
    </xf>
    <xf numFmtId="0" fontId="19" fillId="5" borderId="32" xfId="2" applyFont="1" applyFill="1" applyBorder="1" applyAlignment="1">
      <alignment horizontal="left" vertical="top" wrapText="1"/>
    </xf>
    <xf numFmtId="0" fontId="4" fillId="0" borderId="21" xfId="5" applyFont="1" applyFill="1" applyBorder="1" applyAlignment="1">
      <alignment horizontal="left" vertical="top" wrapText="1"/>
    </xf>
    <xf numFmtId="0" fontId="15" fillId="4" borderId="1" xfId="5" applyFont="1" applyFill="1" applyBorder="1" applyAlignment="1">
      <alignment horizontal="left" vertical="center" wrapText="1"/>
    </xf>
    <xf numFmtId="0" fontId="15" fillId="4" borderId="15" xfId="5" applyFont="1" applyFill="1" applyBorder="1" applyAlignment="1">
      <alignment horizontal="left" vertical="center" wrapText="1"/>
    </xf>
    <xf numFmtId="0" fontId="19" fillId="5" borderId="2" xfId="0" applyFont="1" applyFill="1" applyBorder="1" applyAlignment="1">
      <alignment horizontal="left" vertical="top" wrapText="1"/>
    </xf>
    <xf numFmtId="0" fontId="19" fillId="2" borderId="2" xfId="0" applyFont="1" applyFill="1" applyBorder="1" applyAlignment="1">
      <alignment horizontal="left" vertical="top" wrapText="1"/>
    </xf>
    <xf numFmtId="0" fontId="15" fillId="4" borderId="3" xfId="5" applyFont="1" applyFill="1" applyBorder="1" applyAlignment="1">
      <alignment horizontal="left" vertical="center" wrapText="1"/>
    </xf>
    <xf numFmtId="14" fontId="4" fillId="2" borderId="2" xfId="5" applyNumberFormat="1" applyFont="1" applyFill="1" applyBorder="1" applyAlignment="1">
      <alignment vertical="top" wrapText="1"/>
    </xf>
    <xf numFmtId="0" fontId="15" fillId="4" borderId="56" xfId="5" applyFont="1" applyFill="1" applyBorder="1" applyAlignment="1">
      <alignment horizontal="left" vertical="center" wrapText="1"/>
    </xf>
    <xf numFmtId="0" fontId="9" fillId="2" borderId="21" xfId="7" applyFont="1" applyFill="1" applyBorder="1" applyAlignment="1">
      <alignment horizontal="left" vertical="top" wrapText="1"/>
    </xf>
    <xf numFmtId="0" fontId="19" fillId="2" borderId="21" xfId="7" applyFont="1" applyFill="1" applyBorder="1" applyAlignment="1">
      <alignment vertical="top" wrapText="1"/>
    </xf>
    <xf numFmtId="0" fontId="28" fillId="2" borderId="21" xfId="7" applyFont="1" applyFill="1" applyBorder="1" applyAlignment="1">
      <alignment horizontal="left" vertical="top" wrapText="1"/>
    </xf>
    <xf numFmtId="0" fontId="4" fillId="7" borderId="21" xfId="0" applyFont="1" applyFill="1" applyBorder="1"/>
    <xf numFmtId="0" fontId="4" fillId="7" borderId="21" xfId="0" applyFont="1" applyFill="1" applyBorder="1" applyAlignment="1">
      <alignment vertical="top" wrapText="1"/>
    </xf>
    <xf numFmtId="0" fontId="28" fillId="2" borderId="21" xfId="0" applyFont="1" applyFill="1" applyBorder="1" applyAlignment="1">
      <alignment horizontal="left" vertical="top" wrapText="1"/>
    </xf>
    <xf numFmtId="0" fontId="19" fillId="2" borderId="21" xfId="0" applyFont="1" applyFill="1" applyBorder="1" applyAlignment="1">
      <alignment horizontal="left" vertical="top" wrapText="1"/>
    </xf>
    <xf numFmtId="0" fontId="4" fillId="5" borderId="28" xfId="5" applyFont="1" applyFill="1" applyBorder="1" applyAlignment="1">
      <alignment vertical="top" wrapText="1"/>
    </xf>
    <xf numFmtId="0" fontId="28" fillId="2" borderId="35" xfId="0" applyFont="1" applyFill="1" applyBorder="1" applyAlignment="1">
      <alignment horizontal="left" vertical="top" wrapText="1"/>
    </xf>
    <xf numFmtId="14" fontId="4" fillId="5" borderId="35" xfId="5" applyNumberFormat="1" applyFont="1" applyFill="1" applyBorder="1" applyAlignment="1">
      <alignment vertical="top" wrapText="1"/>
    </xf>
    <xf numFmtId="0" fontId="4" fillId="7" borderId="36" xfId="0" applyFont="1" applyFill="1" applyBorder="1" applyAlignment="1">
      <alignment vertical="top" wrapText="1"/>
    </xf>
    <xf numFmtId="0" fontId="29" fillId="7" borderId="21" xfId="0" applyFont="1" applyFill="1" applyBorder="1" applyAlignment="1">
      <alignment horizontal="left" vertical="top"/>
    </xf>
    <xf numFmtId="0" fontId="4" fillId="5" borderId="0" xfId="2" applyFont="1" applyFill="1" applyBorder="1" applyAlignment="1">
      <alignment vertical="top" wrapText="1"/>
    </xf>
    <xf numFmtId="0" fontId="4" fillId="9" borderId="21" xfId="5" applyFont="1" applyFill="1" applyBorder="1" applyAlignment="1">
      <alignment horizontal="left" vertical="top" wrapText="1"/>
    </xf>
    <xf numFmtId="0" fontId="19" fillId="5" borderId="14" xfId="0" applyFont="1" applyFill="1" applyBorder="1" applyAlignment="1">
      <alignment horizontal="left" vertical="top" wrapText="1"/>
    </xf>
    <xf numFmtId="14" fontId="4" fillId="5" borderId="32" xfId="5" applyNumberFormat="1" applyFont="1" applyFill="1" applyBorder="1" applyAlignment="1">
      <alignment vertical="top" wrapText="1"/>
    </xf>
    <xf numFmtId="0" fontId="15" fillId="4" borderId="0" xfId="5" applyFont="1" applyFill="1" applyBorder="1" applyAlignment="1">
      <alignment horizontal="left" vertical="center"/>
    </xf>
    <xf numFmtId="0" fontId="4" fillId="5" borderId="31" xfId="2" applyFont="1" applyFill="1" applyBorder="1" applyAlignment="1">
      <alignmen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4" fillId="0" borderId="21" xfId="5" applyFont="1" applyFill="1" applyBorder="1" applyAlignment="1">
      <alignment vertical="top" wrapText="1"/>
    </xf>
    <xf numFmtId="0" fontId="15" fillId="4" borderId="31" xfId="5" applyFont="1" applyFill="1" applyBorder="1" applyAlignment="1">
      <alignment horizontal="left" vertical="center"/>
    </xf>
    <xf numFmtId="0" fontId="4" fillId="6" borderId="32" xfId="5" applyFont="1" applyFill="1" applyBorder="1" applyAlignment="1">
      <alignment horizontal="left" vertical="center"/>
    </xf>
    <xf numFmtId="0" fontId="4" fillId="8" borderId="14" xfId="5" applyFont="1" applyFill="1" applyBorder="1" applyAlignment="1">
      <alignment vertical="top" wrapText="1"/>
    </xf>
    <xf numFmtId="0" fontId="28" fillId="2" borderId="14" xfId="5" applyFont="1" applyFill="1" applyBorder="1" applyAlignment="1">
      <alignment vertical="top" wrapText="1"/>
    </xf>
    <xf numFmtId="0" fontId="19" fillId="2" borderId="14" xfId="0"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32" xfId="2" applyFont="1" applyFill="1" applyBorder="1" applyAlignment="1">
      <alignment horizontal="left" vertical="top" wrapText="1"/>
    </xf>
    <xf numFmtId="0" fontId="28" fillId="2" borderId="57" xfId="5" applyFont="1" applyFill="1" applyBorder="1" applyAlignment="1">
      <alignment vertical="top" wrapText="1"/>
    </xf>
    <xf numFmtId="0" fontId="4" fillId="5" borderId="58" xfId="5" applyFont="1" applyFill="1" applyBorder="1" applyAlignment="1">
      <alignment vertical="top" wrapText="1"/>
    </xf>
    <xf numFmtId="0" fontId="19" fillId="2" borderId="59" xfId="0" applyFont="1" applyFill="1" applyBorder="1" applyAlignment="1">
      <alignment horizontal="left" vertical="top" wrapText="1"/>
    </xf>
    <xf numFmtId="0" fontId="28" fillId="2" borderId="60" xfId="5" applyFont="1" applyFill="1" applyBorder="1" applyAlignment="1">
      <alignment vertical="top" wrapText="1"/>
    </xf>
    <xf numFmtId="0" fontId="4" fillId="5" borderId="61" xfId="5" applyFont="1" applyFill="1" applyBorder="1" applyAlignment="1">
      <alignment vertical="top" wrapText="1"/>
    </xf>
    <xf numFmtId="0" fontId="19" fillId="2" borderId="62" xfId="0" applyFont="1" applyFill="1" applyBorder="1" applyAlignment="1">
      <alignment horizontal="left" vertical="top" wrapText="1"/>
    </xf>
    <xf numFmtId="0" fontId="15" fillId="4" borderId="30" xfId="5" applyFont="1" applyFill="1" applyBorder="1" applyAlignment="1">
      <alignment horizontal="left" vertical="center" wrapText="1"/>
    </xf>
    <xf numFmtId="0" fontId="15" fillId="4" borderId="31" xfId="5" applyFont="1" applyFill="1" applyBorder="1" applyAlignment="1">
      <alignment horizontal="left" vertical="center" wrapText="1"/>
    </xf>
    <xf numFmtId="0" fontId="15" fillId="4" borderId="35" xfId="5" applyFont="1" applyFill="1" applyBorder="1" applyAlignment="1">
      <alignment horizontal="left" vertical="center"/>
    </xf>
    <xf numFmtId="0" fontId="15" fillId="4" borderId="35" xfId="5" applyFont="1" applyFill="1" applyBorder="1" applyAlignment="1">
      <alignment horizontal="left" vertical="center"/>
    </xf>
    <xf numFmtId="0" fontId="4" fillId="5" borderId="63" xfId="5" applyFont="1" applyFill="1" applyBorder="1" applyAlignment="1">
      <alignment vertical="top" wrapText="1"/>
    </xf>
    <xf numFmtId="0" fontId="19" fillId="2" borderId="32" xfId="0" applyFont="1" applyFill="1" applyBorder="1" applyAlignment="1">
      <alignment horizontal="left" vertical="top" wrapText="1"/>
    </xf>
    <xf numFmtId="0" fontId="4" fillId="5" borderId="33" xfId="5" applyFont="1" applyFill="1" applyBorder="1" applyAlignment="1">
      <alignment vertical="top" wrapText="1"/>
    </xf>
    <xf numFmtId="0" fontId="28" fillId="2" borderId="36" xfId="0" applyFont="1" applyFill="1" applyBorder="1" applyAlignment="1">
      <alignment horizontal="left" vertical="top" wrapText="1"/>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28" fillId="5" borderId="21" xfId="0" applyFont="1" applyFill="1" applyBorder="1" applyAlignment="1">
      <alignment horizontal="left" vertical="top"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4" fillId="0" borderId="0" xfId="0" applyFont="1"/>
    <xf numFmtId="0" fontId="4" fillId="2" borderId="0" xfId="0" applyFont="1" applyFill="1"/>
    <xf numFmtId="0" fontId="4" fillId="0" borderId="0" xfId="0" applyFont="1" applyAlignment="1">
      <alignment vertical="top"/>
    </xf>
    <xf numFmtId="49" fontId="4" fillId="0" borderId="7" xfId="0" applyNumberFormat="1" applyFont="1" applyBorder="1" applyAlignment="1">
      <alignment vertical="top"/>
    </xf>
    <xf numFmtId="0" fontId="4" fillId="0" borderId="7" xfId="0" applyFont="1" applyBorder="1" applyAlignment="1">
      <alignment vertical="top"/>
    </xf>
    <xf numFmtId="15" fontId="4" fillId="0" borderId="7" xfId="0" applyNumberFormat="1" applyFont="1" applyBorder="1" applyAlignment="1">
      <alignment vertical="top"/>
    </xf>
    <xf numFmtId="0" fontId="9" fillId="0" borderId="8" xfId="0" applyFont="1" applyBorder="1" applyAlignment="1">
      <alignment vertical="top" wrapText="1"/>
    </xf>
    <xf numFmtId="164" fontId="4" fillId="0" borderId="9" xfId="0" applyNumberFormat="1" applyFont="1" applyBorder="1" applyAlignment="1">
      <alignment vertical="top"/>
    </xf>
    <xf numFmtId="0" fontId="4" fillId="0" borderId="8" xfId="0" applyFont="1" applyBorder="1" applyAlignment="1">
      <alignment vertical="top"/>
    </xf>
    <xf numFmtId="164" fontId="4" fillId="0" borderId="10" xfId="0" applyNumberFormat="1" applyFont="1" applyBorder="1" applyAlignment="1">
      <alignment vertical="top"/>
    </xf>
    <xf numFmtId="49" fontId="4" fillId="0" borderId="11" xfId="0" applyNumberFormat="1"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8" fillId="2" borderId="2" xfId="0" applyFont="1" applyFill="1" applyBorder="1" applyAlignment="1">
      <alignment vertical="center"/>
    </xf>
    <xf numFmtId="0" fontId="4" fillId="2" borderId="0" xfId="0" applyFont="1" applyFill="1" applyBorder="1"/>
    <xf numFmtId="14" fontId="9" fillId="0" borderId="9" xfId="0" applyNumberFormat="1" applyFont="1" applyBorder="1" applyAlignment="1">
      <alignment horizontal="center" vertical="center" wrapText="1"/>
    </xf>
    <xf numFmtId="49"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4" fillId="2" borderId="21" xfId="0" applyNumberFormat="1" applyFont="1" applyFill="1" applyBorder="1" applyAlignment="1">
      <alignment horizontal="center"/>
    </xf>
    <xf numFmtId="0" fontId="17" fillId="2" borderId="21" xfId="1" applyFill="1" applyBorder="1"/>
    <xf numFmtId="0" fontId="0" fillId="0" borderId="21" xfId="0" applyBorder="1"/>
    <xf numFmtId="0" fontId="16" fillId="2" borderId="21" xfId="1" applyNumberFormat="1" applyFont="1" applyFill="1" applyBorder="1" applyAlignment="1" applyProtection="1">
      <alignment horizontal="left" vertical="center"/>
    </xf>
    <xf numFmtId="0" fontId="4" fillId="2" borderId="21" xfId="0" applyFont="1" applyFill="1" applyBorder="1" applyAlignment="1">
      <alignment horizontal="left" vertical="center"/>
    </xf>
    <xf numFmtId="0" fontId="8" fillId="2" borderId="2" xfId="0" applyFont="1" applyFill="1" applyBorder="1" applyAlignment="1">
      <alignment horizontal="left" vertical="center"/>
    </xf>
    <xf numFmtId="0" fontId="30" fillId="5" borderId="2" xfId="0" applyFont="1" applyFill="1" applyBorder="1" applyAlignment="1">
      <alignment horizontal="left"/>
    </xf>
    <xf numFmtId="0" fontId="31" fillId="0" borderId="0" xfId="0" applyFont="1"/>
    <xf numFmtId="164" fontId="32" fillId="10" borderId="4" xfId="0" applyNumberFormat="1" applyFont="1" applyFill="1" applyBorder="1" applyAlignment="1">
      <alignment horizontal="left" vertical="center"/>
    </xf>
    <xf numFmtId="0" fontId="32" fillId="10" borderId="5" xfId="0" applyFont="1" applyFill="1" applyBorder="1" applyAlignment="1">
      <alignment horizontal="left" vertical="center"/>
    </xf>
    <xf numFmtId="0" fontId="10" fillId="10" borderId="5" xfId="0" applyFont="1" applyFill="1" applyBorder="1" applyAlignment="1">
      <alignment horizontal="left" vertical="center"/>
    </xf>
    <xf numFmtId="0" fontId="32" fillId="10" borderId="6" xfId="0" applyFont="1" applyFill="1" applyBorder="1" applyAlignment="1">
      <alignment horizontal="left" vertical="center"/>
    </xf>
    <xf numFmtId="1" fontId="32" fillId="11" borderId="4" xfId="0" applyNumberFormat="1" applyFont="1" applyFill="1" applyBorder="1" applyAlignment="1">
      <alignment horizontal="center" vertical="center"/>
    </xf>
    <xf numFmtId="0" fontId="32" fillId="3" borderId="5" xfId="0" applyNumberFormat="1" applyFont="1" applyFill="1" applyBorder="1" applyAlignment="1">
      <alignment horizontal="center"/>
    </xf>
    <xf numFmtId="0" fontId="32" fillId="3" borderId="5" xfId="0" applyNumberFormat="1" applyFont="1" applyFill="1" applyBorder="1" applyAlignment="1">
      <alignment horizontal="center" wrapText="1"/>
    </xf>
    <xf numFmtId="0" fontId="10" fillId="3" borderId="64" xfId="0" applyNumberFormat="1" applyFont="1" applyFill="1" applyBorder="1" applyAlignment="1">
      <alignment horizontal="center"/>
    </xf>
    <xf numFmtId="0" fontId="32" fillId="3" borderId="65" xfId="0" applyNumberFormat="1" applyFont="1" applyFill="1" applyBorder="1" applyAlignment="1">
      <alignment horizontal="center" wrapText="1"/>
    </xf>
    <xf numFmtId="0" fontId="32" fillId="11" borderId="5" xfId="0" applyFont="1" applyFill="1" applyBorder="1" applyAlignment="1">
      <alignment horizontal="center" vertical="center"/>
    </xf>
    <xf numFmtId="0" fontId="32" fillId="11" borderId="64" xfId="0" applyFont="1" applyFill="1" applyBorder="1" applyAlignment="1">
      <alignment horizontal="center" vertical="center"/>
    </xf>
    <xf numFmtId="0" fontId="10" fillId="11" borderId="6" xfId="0" applyFont="1" applyFill="1" applyBorder="1" applyAlignment="1">
      <alignment horizontal="center" vertical="center"/>
    </xf>
    <xf numFmtId="0" fontId="35" fillId="2" borderId="13" xfId="5" applyFont="1" applyFill="1" applyBorder="1" applyAlignment="1">
      <alignment horizontal="left" wrapText="1"/>
    </xf>
    <xf numFmtId="0" fontId="36" fillId="2" borderId="2" xfId="0" applyFont="1" applyFill="1" applyBorder="1" applyAlignment="1">
      <alignment horizontal="center" vertical="center" wrapText="1"/>
    </xf>
    <xf numFmtId="0" fontId="37" fillId="2" borderId="15" xfId="2" applyFont="1" applyFill="1" applyBorder="1" applyAlignment="1">
      <alignment horizontal="center" vertical="center" wrapText="1"/>
    </xf>
    <xf numFmtId="0" fontId="32" fillId="3" borderId="2" xfId="5" applyFont="1" applyFill="1" applyBorder="1" applyAlignment="1">
      <alignment horizontal="center" vertical="center" wrapText="1"/>
    </xf>
    <xf numFmtId="0" fontId="32" fillId="3" borderId="14" xfId="5" applyFont="1" applyFill="1" applyBorder="1" applyAlignment="1">
      <alignment horizontal="center" vertical="center" wrapText="1"/>
    </xf>
    <xf numFmtId="0" fontId="7" fillId="0" borderId="2" xfId="0" applyFont="1" applyBorder="1" applyAlignment="1">
      <alignment horizontal="center" vertical="center"/>
    </xf>
    <xf numFmtId="0" fontId="9" fillId="0" borderId="2" xfId="0" applyFont="1" applyBorder="1" applyAlignment="1">
      <alignment horizontal="left"/>
    </xf>
    <xf numFmtId="0" fontId="30" fillId="5" borderId="2" xfId="0" applyFont="1" applyFill="1" applyBorder="1" applyAlignment="1">
      <alignment horizontal="left" vertical="center"/>
    </xf>
    <xf numFmtId="0" fontId="8" fillId="5" borderId="2" xfId="0" applyFont="1" applyFill="1" applyBorder="1" applyAlignment="1">
      <alignment horizontal="left" vertical="center"/>
    </xf>
    <xf numFmtId="0" fontId="9" fillId="0" borderId="2" xfId="0" applyFont="1" applyBorder="1" applyAlignment="1">
      <alignment horizontal="left" vertical="center"/>
    </xf>
    <xf numFmtId="0" fontId="9" fillId="2" borderId="2" xfId="0" applyFont="1" applyFill="1" applyBorder="1" applyAlignment="1">
      <alignment horizontal="left"/>
    </xf>
    <xf numFmtId="0" fontId="9" fillId="2" borderId="2" xfId="4" applyFont="1" applyFill="1" applyBorder="1" applyAlignment="1">
      <alignment vertical="top"/>
    </xf>
    <xf numFmtId="0" fontId="7" fillId="2" borderId="0" xfId="4" applyFont="1" applyFill="1" applyBorder="1" applyAlignment="1">
      <alignment horizontal="center"/>
    </xf>
    <xf numFmtId="1" fontId="8" fillId="2" borderId="2" xfId="0" applyNumberFormat="1" applyFont="1" applyFill="1" applyBorder="1" applyAlignment="1">
      <alignment vertical="center" wrapText="1"/>
    </xf>
    <xf numFmtId="0" fontId="9" fillId="2" borderId="2" xfId="0" applyFont="1" applyFill="1" applyBorder="1" applyAlignment="1">
      <alignment vertical="top" wrapText="1"/>
    </xf>
    <xf numFmtId="1" fontId="8" fillId="2" borderId="1" xfId="0" applyNumberFormat="1" applyFont="1" applyFill="1" applyBorder="1" applyAlignment="1"/>
    <xf numFmtId="0" fontId="9" fillId="2" borderId="41" xfId="5" applyFont="1" applyFill="1" applyBorder="1" applyAlignment="1">
      <alignment horizontal="left" wrapText="1"/>
    </xf>
    <xf numFmtId="0" fontId="9" fillId="2" borderId="42" xfId="5" applyFont="1" applyFill="1" applyBorder="1" applyAlignment="1">
      <alignment horizontal="left" wrapText="1"/>
    </xf>
    <xf numFmtId="0" fontId="9" fillId="2" borderId="43" xfId="5" applyFont="1" applyFill="1" applyBorder="1" applyAlignment="1">
      <alignment horizontal="left" wrapText="1"/>
    </xf>
    <xf numFmtId="0" fontId="9" fillId="2" borderId="1" xfId="5" applyFont="1" applyFill="1" applyBorder="1" applyAlignment="1">
      <alignment horizontal="left" wrapText="1"/>
    </xf>
    <xf numFmtId="0" fontId="9" fillId="2" borderId="15" xfId="5" applyFont="1" applyFill="1" applyBorder="1" applyAlignment="1">
      <alignment horizontal="left" wrapText="1"/>
    </xf>
    <xf numFmtId="0" fontId="9" fillId="2" borderId="40" xfId="5" applyFont="1" applyFill="1" applyBorder="1" applyAlignment="1">
      <alignment horizontal="left" wrapText="1"/>
    </xf>
    <xf numFmtId="0" fontId="37" fillId="2" borderId="1" xfId="2" applyFont="1" applyFill="1" applyBorder="1" applyAlignment="1">
      <alignment horizontal="center" vertical="center" wrapText="1"/>
    </xf>
    <xf numFmtId="0" fontId="13" fillId="2" borderId="15" xfId="2" applyFont="1" applyFill="1" applyBorder="1" applyAlignment="1">
      <alignment horizontal="center" vertical="center" wrapText="1"/>
    </xf>
    <xf numFmtId="0" fontId="13" fillId="2" borderId="40" xfId="2" applyFont="1" applyFill="1" applyBorder="1" applyAlignment="1">
      <alignment horizontal="center" vertical="center" wrapText="1"/>
    </xf>
    <xf numFmtId="0" fontId="19" fillId="2" borderId="37" xfId="2" applyFont="1" applyFill="1" applyBorder="1" applyAlignment="1">
      <alignment horizontal="center" vertical="center" wrapText="1"/>
    </xf>
    <xf numFmtId="0" fontId="19" fillId="2" borderId="38" xfId="2" applyFont="1" applyFill="1" applyBorder="1" applyAlignment="1">
      <alignment horizontal="center" vertical="center" wrapText="1"/>
    </xf>
    <xf numFmtId="0" fontId="19" fillId="2" borderId="39" xfId="2" applyFont="1" applyFill="1" applyBorder="1" applyAlignment="1">
      <alignment horizontal="center" vertical="center" wrapText="1"/>
    </xf>
    <xf numFmtId="0" fontId="15" fillId="4" borderId="0" xfId="5" applyFont="1" applyFill="1" applyBorder="1" applyAlignment="1">
      <alignment horizontal="center" vertical="center"/>
    </xf>
    <xf numFmtId="0" fontId="15" fillId="4" borderId="46" xfId="5" applyFont="1" applyFill="1" applyBorder="1" applyAlignment="1">
      <alignment horizontal="center" vertical="center"/>
    </xf>
    <xf numFmtId="0" fontId="15" fillId="4" borderId="51" xfId="5" applyFont="1" applyFill="1" applyBorder="1" applyAlignment="1">
      <alignment horizontal="center" vertical="center"/>
    </xf>
    <xf numFmtId="0" fontId="15" fillId="4" borderId="48" xfId="5" applyFont="1" applyFill="1" applyBorder="1" applyAlignment="1">
      <alignment horizontal="center" vertical="center"/>
    </xf>
    <xf numFmtId="0" fontId="15" fillId="4" borderId="21" xfId="5" applyFont="1" applyFill="1" applyBorder="1" applyAlignment="1">
      <alignment horizontal="center" vertical="center"/>
    </xf>
    <xf numFmtId="0" fontId="15" fillId="4" borderId="28" xfId="5" applyFont="1" applyFill="1" applyBorder="1" applyAlignment="1">
      <alignment horizontal="left" vertical="top"/>
    </xf>
    <xf numFmtId="0" fontId="15" fillId="4" borderId="35" xfId="5" applyFont="1" applyFill="1" applyBorder="1" applyAlignment="1">
      <alignment horizontal="left" vertical="top"/>
    </xf>
    <xf numFmtId="0" fontId="15" fillId="4" borderId="36" xfId="5" applyFont="1" applyFill="1" applyBorder="1" applyAlignment="1">
      <alignment horizontal="left" vertical="top"/>
    </xf>
    <xf numFmtId="0" fontId="9" fillId="2" borderId="25" xfId="5" applyFont="1" applyFill="1" applyBorder="1" applyAlignment="1">
      <alignment horizontal="left" wrapText="1"/>
    </xf>
    <xf numFmtId="0" fontId="9" fillId="2" borderId="26" xfId="5" applyFont="1" applyFill="1" applyBorder="1" applyAlignment="1">
      <alignment horizontal="left" wrapText="1"/>
    </xf>
    <xf numFmtId="0" fontId="19" fillId="2" borderId="27" xfId="2" applyFont="1" applyFill="1" applyBorder="1" applyAlignment="1">
      <alignment horizontal="center" vertical="center" wrapText="1"/>
    </xf>
    <xf numFmtId="0" fontId="15" fillId="4" borderId="53" xfId="5" applyFont="1" applyFill="1" applyBorder="1" applyAlignment="1">
      <alignment horizontal="left" vertical="center"/>
    </xf>
    <xf numFmtId="0" fontId="15" fillId="4" borderId="0" xfId="5" applyFont="1" applyFill="1" applyBorder="1" applyAlignment="1">
      <alignment horizontal="left" vertical="center"/>
    </xf>
    <xf numFmtId="0" fontId="15" fillId="4" borderId="46" xfId="5" applyFont="1" applyFill="1" applyBorder="1" applyAlignment="1">
      <alignment horizontal="left" vertical="center"/>
    </xf>
    <xf numFmtId="0" fontId="15" fillId="4" borderId="28" xfId="5" applyFont="1" applyFill="1" applyBorder="1" applyAlignment="1">
      <alignment horizontal="left" vertical="center"/>
    </xf>
    <xf numFmtId="0" fontId="15" fillId="4" borderId="35" xfId="5" applyFont="1" applyFill="1" applyBorder="1" applyAlignment="1">
      <alignment horizontal="left" vertical="center"/>
    </xf>
    <xf numFmtId="0" fontId="15" fillId="4" borderId="36" xfId="5" applyFont="1" applyFill="1" applyBorder="1" applyAlignment="1">
      <alignment horizontal="left" vertical="center"/>
    </xf>
    <xf numFmtId="0" fontId="15" fillId="4" borderId="53" xfId="5" applyFont="1" applyFill="1" applyBorder="1" applyAlignment="1">
      <alignment horizontal="left" vertical="center" wrapText="1"/>
    </xf>
    <xf numFmtId="0" fontId="15" fillId="4" borderId="0" xfId="5" applyFont="1" applyFill="1" applyBorder="1" applyAlignment="1">
      <alignment horizontal="left" vertical="center" wrapText="1"/>
    </xf>
    <xf numFmtId="0" fontId="34" fillId="0" borderId="0" xfId="0" applyFont="1" applyBorder="1"/>
  </cellXfs>
  <cellStyles count="10">
    <cellStyle name="Hyperlink" xfId="1" builtinId="8"/>
    <cellStyle name="Normal" xfId="0" builtinId="0"/>
    <cellStyle name="Normal 2" xfId="2"/>
    <cellStyle name="Normal 3" xfId="3"/>
    <cellStyle name="Normal 3 2" xfId="7"/>
    <cellStyle name="Normal 3 2 2" xfId="9"/>
    <cellStyle name="Normal 3 3" xfId="8"/>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4" sqref="F4:F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303" t="s">
        <v>958</v>
      </c>
      <c r="D2" s="303"/>
      <c r="E2" s="303"/>
      <c r="F2" s="303"/>
      <c r="G2" s="303"/>
    </row>
    <row r="3" spans="1:7">
      <c r="B3" s="6"/>
      <c r="C3" s="7"/>
      <c r="F3" s="8"/>
    </row>
    <row r="4" spans="1:7" ht="14.25" customHeight="1">
      <c r="B4" s="284" t="s">
        <v>950</v>
      </c>
      <c r="C4" s="304" t="s">
        <v>12</v>
      </c>
      <c r="D4" s="304"/>
      <c r="E4" s="304"/>
      <c r="F4" s="284" t="s">
        <v>953</v>
      </c>
      <c r="G4" s="9" t="s">
        <v>14</v>
      </c>
    </row>
    <row r="5" spans="1:7" ht="14.25" customHeight="1">
      <c r="B5" s="284" t="s">
        <v>951</v>
      </c>
      <c r="C5" s="304" t="s">
        <v>13</v>
      </c>
      <c r="D5" s="304"/>
      <c r="E5" s="304"/>
      <c r="F5" s="284" t="s">
        <v>954</v>
      </c>
      <c r="G5" s="9" t="s">
        <v>15</v>
      </c>
    </row>
    <row r="6" spans="1:7" ht="15.75" customHeight="1">
      <c r="B6" s="305" t="s">
        <v>952</v>
      </c>
      <c r="C6" s="307" t="str">
        <f>C5&amp;"_"&amp;"System Test Case"&amp;"_"&amp;"v1.0"</f>
        <v>VMN_System Test Case_v1.0</v>
      </c>
      <c r="D6" s="307"/>
      <c r="E6" s="307"/>
      <c r="F6" s="284" t="s">
        <v>955</v>
      </c>
      <c r="G6" s="50">
        <v>42422</v>
      </c>
    </row>
    <row r="7" spans="1:7" ht="13.5" customHeight="1">
      <c r="B7" s="306"/>
      <c r="C7" s="307"/>
      <c r="D7" s="307"/>
      <c r="E7" s="307"/>
      <c r="F7" s="284" t="s">
        <v>945</v>
      </c>
      <c r="G7" s="10" t="s">
        <v>7</v>
      </c>
    </row>
    <row r="8" spans="1:7">
      <c r="B8" s="1"/>
      <c r="C8" s="11"/>
      <c r="D8" s="12"/>
      <c r="E8" s="12"/>
      <c r="F8" s="12"/>
      <c r="G8" s="13"/>
    </row>
    <row r="9" spans="1:7">
      <c r="B9" s="1"/>
      <c r="C9" s="14"/>
      <c r="D9" s="14"/>
      <c r="E9" s="14"/>
      <c r="F9" s="14"/>
    </row>
    <row r="10" spans="1:7">
      <c r="B10" s="285" t="s">
        <v>943</v>
      </c>
      <c r="C10" s="258"/>
      <c r="D10" s="258"/>
      <c r="E10" s="258"/>
      <c r="F10" s="258"/>
      <c r="G10" s="258"/>
    </row>
    <row r="11" spans="1:7" s="15" customFormat="1">
      <c r="B11" s="286" t="s">
        <v>944</v>
      </c>
      <c r="C11" s="287" t="s">
        <v>945</v>
      </c>
      <c r="D11" s="287" t="s">
        <v>946</v>
      </c>
      <c r="E11" s="288" t="s">
        <v>947</v>
      </c>
      <c r="F11" s="287" t="s">
        <v>948</v>
      </c>
      <c r="G11" s="289" t="s">
        <v>949</v>
      </c>
    </row>
    <row r="12" spans="1:7" s="16" customFormat="1" ht="21.75" customHeight="1">
      <c r="B12" s="275">
        <v>42422</v>
      </c>
      <c r="C12" s="276" t="s">
        <v>7</v>
      </c>
      <c r="D12" s="277"/>
      <c r="E12" s="277" t="s">
        <v>8</v>
      </c>
      <c r="F12" s="263"/>
      <c r="G12" s="264"/>
    </row>
    <row r="13" spans="1:7" s="16" customFormat="1" ht="21.75" customHeight="1">
      <c r="B13" s="275"/>
      <c r="C13" s="276"/>
      <c r="D13" s="262"/>
      <c r="E13" s="277"/>
      <c r="F13" s="262"/>
      <c r="G13" s="266"/>
    </row>
    <row r="14" spans="1:7" s="16" customFormat="1" ht="19.5" customHeight="1">
      <c r="B14" s="275"/>
      <c r="C14" s="276"/>
      <c r="D14" s="262"/>
      <c r="E14" s="262"/>
      <c r="F14" s="260"/>
      <c r="G14" s="266"/>
    </row>
    <row r="15" spans="1:7" s="16" customFormat="1" ht="21.75" customHeight="1">
      <c r="B15" s="265"/>
      <c r="C15" s="261"/>
      <c r="D15" s="262"/>
      <c r="E15" s="262"/>
      <c r="F15" s="262"/>
      <c r="G15" s="266"/>
    </row>
    <row r="16" spans="1:7" s="16" customFormat="1" ht="19.5" customHeight="1">
      <c r="B16" s="265"/>
      <c r="C16" s="261"/>
      <c r="D16" s="262"/>
      <c r="E16" s="262"/>
      <c r="F16" s="262"/>
      <c r="G16" s="266"/>
    </row>
    <row r="17" spans="2:7" s="16" customFormat="1" ht="21.75" customHeight="1">
      <c r="B17" s="265"/>
      <c r="C17" s="261"/>
      <c r="D17" s="262"/>
      <c r="E17" s="262"/>
      <c r="F17" s="262"/>
      <c r="G17" s="266"/>
    </row>
    <row r="18" spans="2:7" s="16" customFormat="1" ht="19.5" customHeight="1">
      <c r="B18" s="267"/>
      <c r="C18" s="268"/>
      <c r="D18" s="269"/>
      <c r="E18" s="269"/>
      <c r="F18" s="269"/>
      <c r="G18" s="270"/>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workbookViewId="0">
      <selection activeCell="A2" sqref="A2:A5"/>
    </sheetView>
  </sheetViews>
  <sheetFormatPr defaultRowHeight="12.75"/>
  <cols>
    <col min="1" max="1" width="14.5" style="62" customWidth="1"/>
    <col min="2" max="2" width="30.625" style="62" customWidth="1"/>
    <col min="3" max="3" width="30.5" style="62" customWidth="1"/>
    <col min="4" max="4" width="35.5" style="62" customWidth="1"/>
    <col min="5" max="5" width="16.5" style="62" customWidth="1"/>
    <col min="6" max="7" width="11.25" style="62" customWidth="1"/>
    <col min="8" max="8" width="9" style="65"/>
    <col min="9" max="9" width="16.2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4.25" customHeight="1">
      <c r="A2" s="298" t="s">
        <v>972</v>
      </c>
      <c r="B2" s="314" t="s">
        <v>418</v>
      </c>
      <c r="C2" s="315"/>
      <c r="D2" s="315"/>
      <c r="E2" s="315"/>
      <c r="F2" s="315"/>
      <c r="G2" s="316"/>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4.25" customHeight="1">
      <c r="A3" s="298" t="s">
        <v>973</v>
      </c>
      <c r="B3" s="317" t="s">
        <v>416</v>
      </c>
      <c r="C3" s="318"/>
      <c r="D3" s="318"/>
      <c r="E3" s="318"/>
      <c r="F3" s="318"/>
      <c r="G3" s="319"/>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4.25" customHeight="1">
      <c r="A4" s="298" t="s">
        <v>974</v>
      </c>
      <c r="B4" s="317" t="s">
        <v>412</v>
      </c>
      <c r="C4" s="318"/>
      <c r="D4" s="318"/>
      <c r="E4" s="318"/>
      <c r="F4" s="318"/>
      <c r="G4" s="319"/>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4.2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4.25" customHeight="1" thickBot="1">
      <c r="A6" s="58">
        <f>COUNTIF(F12:G143,"Pass")</f>
        <v>0</v>
      </c>
      <c r="B6" s="59">
        <f>COUNTIF(F12:G143,"Fail")</f>
        <v>0</v>
      </c>
      <c r="C6" s="59">
        <f>E6-D6-B6-A6</f>
        <v>56</v>
      </c>
      <c r="D6" s="60">
        <f>COUNTIF(F12:G143,"N/A")</f>
        <v>0</v>
      </c>
      <c r="E6" s="323">
        <f>COUNTA(A12:A143)</f>
        <v>56</v>
      </c>
      <c r="F6" s="324"/>
      <c r="G6" s="325"/>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ht="14.25" customHeight="1">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ht="14.25" customHeight="1">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ht="14.25" customHeight="1">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39" customHeight="1">
      <c r="A10" s="254" t="s">
        <v>4</v>
      </c>
      <c r="B10" s="256" t="s">
        <v>933</v>
      </c>
      <c r="C10" s="256" t="s">
        <v>934</v>
      </c>
      <c r="D10" s="256" t="s">
        <v>935</v>
      </c>
      <c r="E10" s="255" t="s">
        <v>936</v>
      </c>
      <c r="F10" s="255" t="s">
        <v>11</v>
      </c>
      <c r="G10" s="255" t="s">
        <v>10</v>
      </c>
      <c r="H10" s="257" t="s">
        <v>937</v>
      </c>
      <c r="I10" s="256"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row>
    <row r="11" spans="1:257" ht="14.25" customHeight="1">
      <c r="A11" s="222"/>
      <c r="B11" s="222" t="s">
        <v>403</v>
      </c>
      <c r="C11" s="222"/>
      <c r="D11" s="222"/>
      <c r="E11" s="222"/>
      <c r="F11" s="222"/>
      <c r="G11" s="222"/>
      <c r="H11" s="222"/>
      <c r="I11" s="222"/>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row>
    <row r="12" spans="1:257" ht="14.25" customHeight="1">
      <c r="A12" s="100" t="str">
        <f t="shared" ref="A12:A23" si="0">IF(OR(B12&lt;&gt;"",D12&lt;&gt;""),"["&amp;TEXT($B$2,"##")&amp;"-"&amp;TEXT(ROW()-10,"##")&amp;"]","")</f>
        <v>[Mod Module-2]</v>
      </c>
      <c r="B12" s="69" t="s">
        <v>534</v>
      </c>
      <c r="C12" s="69" t="s">
        <v>777</v>
      </c>
      <c r="D12" s="69" t="s">
        <v>681</v>
      </c>
      <c r="E12" s="184"/>
      <c r="F12" s="69"/>
      <c r="G12" s="69"/>
      <c r="H12" s="76"/>
      <c r="I12" s="185"/>
      <c r="J12" s="62"/>
    </row>
    <row r="13" spans="1:257" ht="14.25" customHeight="1">
      <c r="A13" s="100" t="str">
        <f t="shared" si="0"/>
        <v>[Mod Module-3]</v>
      </c>
      <c r="B13" s="69" t="s">
        <v>673</v>
      </c>
      <c r="C13" s="69" t="s">
        <v>777</v>
      </c>
      <c r="D13" s="69" t="s">
        <v>681</v>
      </c>
      <c r="E13" s="184"/>
      <c r="F13" s="69"/>
      <c r="G13" s="69"/>
      <c r="H13" s="76"/>
      <c r="I13" s="185"/>
      <c r="J13" s="62"/>
    </row>
    <row r="14" spans="1:257" ht="14.25" customHeight="1">
      <c r="A14" s="100" t="str">
        <f t="shared" si="0"/>
        <v>[Mod Module-4]</v>
      </c>
      <c r="B14" s="69" t="s">
        <v>746</v>
      </c>
      <c r="C14" s="69" t="s">
        <v>778</v>
      </c>
      <c r="D14" s="69" t="s">
        <v>747</v>
      </c>
      <c r="E14" s="186"/>
      <c r="F14" s="69"/>
      <c r="G14" s="69"/>
      <c r="H14" s="76"/>
      <c r="I14" s="187"/>
      <c r="J14" s="62"/>
    </row>
    <row r="15" spans="1:257" ht="14.25" customHeight="1">
      <c r="A15" s="100" t="str">
        <f t="shared" si="0"/>
        <v>[Mod Module-5]</v>
      </c>
      <c r="B15" s="69" t="s">
        <v>413</v>
      </c>
      <c r="C15" s="69" t="s">
        <v>779</v>
      </c>
      <c r="D15" s="69" t="s">
        <v>683</v>
      </c>
      <c r="E15" s="186"/>
      <c r="F15" s="69"/>
      <c r="G15" s="69"/>
      <c r="H15" s="76"/>
      <c r="I15" s="187"/>
      <c r="J15" s="62"/>
    </row>
    <row r="16" spans="1:257" ht="14.25" customHeight="1">
      <c r="A16" s="100" t="str">
        <f t="shared" si="0"/>
        <v>[Mod Module-6]</v>
      </c>
      <c r="B16" s="69" t="s">
        <v>414</v>
      </c>
      <c r="C16" s="69" t="s">
        <v>780</v>
      </c>
      <c r="D16" s="69" t="s">
        <v>684</v>
      </c>
      <c r="E16" s="186"/>
      <c r="F16" s="69"/>
      <c r="G16" s="69"/>
      <c r="H16" s="76"/>
      <c r="I16" s="187"/>
      <c r="J16" s="62"/>
    </row>
    <row r="17" spans="1:10" ht="14.25" customHeight="1">
      <c r="A17" s="100" t="str">
        <f t="shared" si="0"/>
        <v>[Mod Module-7]</v>
      </c>
      <c r="B17" s="69" t="s">
        <v>404</v>
      </c>
      <c r="C17" s="69" t="s">
        <v>781</v>
      </c>
      <c r="D17" s="69" t="s">
        <v>685</v>
      </c>
      <c r="E17" s="186"/>
      <c r="F17" s="69"/>
      <c r="G17" s="69"/>
      <c r="H17" s="76"/>
      <c r="I17" s="187"/>
      <c r="J17" s="62"/>
    </row>
    <row r="18" spans="1:10" ht="14.25" customHeight="1">
      <c r="A18" s="100" t="str">
        <f t="shared" si="0"/>
        <v>[Mod Module-8]</v>
      </c>
      <c r="B18" s="69" t="s">
        <v>748</v>
      </c>
      <c r="C18" s="69" t="s">
        <v>782</v>
      </c>
      <c r="D18" s="69" t="s">
        <v>749</v>
      </c>
      <c r="E18" s="186"/>
      <c r="F18" s="69"/>
      <c r="G18" s="69"/>
      <c r="H18" s="76"/>
      <c r="I18" s="187"/>
      <c r="J18" s="62"/>
    </row>
    <row r="19" spans="1:10" ht="14.25" customHeight="1">
      <c r="A19" s="100" t="str">
        <f t="shared" si="0"/>
        <v>[Mod Module-9]</v>
      </c>
      <c r="B19" s="69" t="s">
        <v>750</v>
      </c>
      <c r="C19" s="69" t="s">
        <v>783</v>
      </c>
      <c r="D19" s="69" t="s">
        <v>688</v>
      </c>
      <c r="E19" s="186"/>
      <c r="F19" s="69"/>
      <c r="G19" s="69"/>
      <c r="H19" s="76"/>
      <c r="I19" s="187"/>
      <c r="J19" s="62"/>
    </row>
    <row r="20" spans="1:10" ht="14.25" customHeight="1">
      <c r="A20" s="100" t="str">
        <f t="shared" si="0"/>
        <v>[Mod Module-10]</v>
      </c>
      <c r="B20" s="69" t="s">
        <v>689</v>
      </c>
      <c r="C20" s="69" t="s">
        <v>784</v>
      </c>
      <c r="D20" s="69" t="s">
        <v>692</v>
      </c>
      <c r="E20" s="186"/>
      <c r="F20" s="69"/>
      <c r="G20" s="69"/>
      <c r="H20" s="76"/>
      <c r="I20" s="187"/>
      <c r="J20" s="62"/>
    </row>
    <row r="21" spans="1:10" ht="14.25" customHeight="1">
      <c r="A21" s="100" t="str">
        <f t="shared" si="0"/>
        <v>[Mod Module-11]</v>
      </c>
      <c r="B21" s="69" t="s">
        <v>693</v>
      </c>
      <c r="C21" s="69" t="s">
        <v>785</v>
      </c>
      <c r="D21" s="69" t="s">
        <v>695</v>
      </c>
      <c r="E21" s="186"/>
      <c r="F21" s="69"/>
      <c r="G21" s="69"/>
      <c r="H21" s="76"/>
      <c r="I21" s="187"/>
      <c r="J21" s="62"/>
    </row>
    <row r="22" spans="1:10" ht="14.25" customHeight="1">
      <c r="A22" s="100" t="str">
        <f t="shared" si="0"/>
        <v>[Mod Module-12]</v>
      </c>
      <c r="B22" s="69" t="s">
        <v>696</v>
      </c>
      <c r="C22" s="69" t="s">
        <v>786</v>
      </c>
      <c r="D22" s="69" t="s">
        <v>551</v>
      </c>
      <c r="E22" s="186"/>
      <c r="F22" s="69"/>
      <c r="G22" s="69"/>
      <c r="H22" s="76"/>
      <c r="I22" s="187"/>
      <c r="J22" s="62"/>
    </row>
    <row r="23" spans="1:10" ht="14.25" customHeight="1">
      <c r="A23" s="100" t="str">
        <f t="shared" si="0"/>
        <v>[Mod Module-13]</v>
      </c>
      <c r="B23" s="69" t="s">
        <v>698</v>
      </c>
      <c r="C23" s="69" t="s">
        <v>787</v>
      </c>
      <c r="D23" s="69" t="s">
        <v>695</v>
      </c>
      <c r="E23" s="186"/>
      <c r="F23" s="69"/>
      <c r="G23" s="69"/>
      <c r="H23" s="76"/>
      <c r="I23" s="188"/>
      <c r="J23" s="62"/>
    </row>
    <row r="24" spans="1:10" ht="14.25" customHeight="1">
      <c r="A24" s="228"/>
      <c r="B24" s="227" t="s">
        <v>751</v>
      </c>
      <c r="C24" s="228"/>
      <c r="D24" s="228"/>
      <c r="E24" s="166"/>
      <c r="F24" s="166"/>
      <c r="G24" s="166"/>
      <c r="H24" s="166"/>
      <c r="I24" s="167"/>
      <c r="J24" s="62"/>
    </row>
    <row r="25" spans="1:10" ht="14.25" customHeight="1">
      <c r="A25" s="100" t="str">
        <f>IF(OR(B25&lt;&gt;"",D25&lt;&gt;""),"["&amp;TEXT($B$2,"##")&amp;"-"&amp;TEXT(ROW()-10,"##")&amp;"]","")</f>
        <v>[Mod Module-15]</v>
      </c>
      <c r="B25" s="69" t="s">
        <v>752</v>
      </c>
      <c r="C25" s="69" t="s">
        <v>753</v>
      </c>
      <c r="D25" s="69" t="s">
        <v>776</v>
      </c>
      <c r="E25" s="189"/>
      <c r="F25" s="69"/>
      <c r="G25" s="69"/>
      <c r="H25" s="76"/>
      <c r="I25" s="188"/>
      <c r="J25" s="62"/>
    </row>
    <row r="26" spans="1:10" ht="14.25" customHeight="1">
      <c r="A26" s="100" t="str">
        <f>IF(OR(B26&lt;&gt;"",D26&lt;&gt;""),"["&amp;TEXT($B$2,"##")&amp;"-"&amp;TEXT(ROW()-10,"##")&amp;"]","")</f>
        <v>[Mod Module-16]</v>
      </c>
      <c r="B26" s="69" t="s">
        <v>754</v>
      </c>
      <c r="C26" s="69" t="s">
        <v>753</v>
      </c>
      <c r="D26" s="69" t="s">
        <v>776</v>
      </c>
      <c r="E26" s="189"/>
      <c r="F26" s="69"/>
      <c r="G26" s="69"/>
      <c r="H26" s="76"/>
      <c r="I26" s="188"/>
      <c r="J26" s="62"/>
    </row>
    <row r="27" spans="1:10" ht="14.25" customHeight="1">
      <c r="A27" s="228"/>
      <c r="B27" s="227" t="s">
        <v>535</v>
      </c>
      <c r="C27" s="228"/>
      <c r="D27" s="228"/>
      <c r="E27" s="203"/>
      <c r="F27" s="203"/>
      <c r="G27" s="203"/>
      <c r="H27" s="203"/>
      <c r="I27" s="204"/>
      <c r="J27" s="62"/>
    </row>
    <row r="28" spans="1:10" ht="14.25" customHeight="1">
      <c r="A28" s="100" t="str">
        <f>IF(OR(B28&lt;&gt;"",D28&lt;&gt;""),"["&amp;TEXT($B$2,"##")&amp;"-"&amp;TEXT(ROW()-10,"##")&amp;"]","")</f>
        <v>[Mod Module-18]</v>
      </c>
      <c r="B28" s="69" t="s">
        <v>755</v>
      </c>
      <c r="C28" s="69" t="s">
        <v>756</v>
      </c>
      <c r="D28" s="190" t="s">
        <v>757</v>
      </c>
      <c r="E28" s="189"/>
      <c r="F28" s="69"/>
      <c r="G28" s="69"/>
      <c r="H28" s="76"/>
      <c r="I28" s="188"/>
      <c r="J28" s="62"/>
    </row>
    <row r="29" spans="1:10" ht="14.25" customHeight="1">
      <c r="A29" s="228"/>
      <c r="B29" s="227" t="s">
        <v>537</v>
      </c>
      <c r="C29" s="228"/>
      <c r="D29" s="228"/>
      <c r="E29" s="166"/>
      <c r="F29" s="166"/>
      <c r="G29" s="166"/>
      <c r="H29" s="166"/>
      <c r="I29" s="167"/>
      <c r="J29" s="62"/>
    </row>
    <row r="30" spans="1:10" ht="14.25" customHeight="1">
      <c r="A30" s="99" t="str">
        <f>IF(OR(B30&lt;&gt;"",D30&lt;&gt;""),"["&amp;TEXT($B$2,"##")&amp;"-"&amp;TEXT(ROW()-10,"##")&amp;"]","")</f>
        <v>[Mod Module-20]</v>
      </c>
      <c r="B30" s="223" t="s">
        <v>758</v>
      </c>
      <c r="C30" s="223" t="s">
        <v>759</v>
      </c>
      <c r="D30" s="223" t="s">
        <v>788</v>
      </c>
      <c r="E30" s="189"/>
      <c r="F30" s="69"/>
      <c r="G30" s="69"/>
      <c r="H30" s="76"/>
      <c r="I30" s="188"/>
      <c r="J30" s="62"/>
    </row>
    <row r="31" spans="1:10" ht="14.25" customHeight="1">
      <c r="A31" s="69" t="str">
        <f>IF(OR(B40&lt;&gt;"",D40&lt;&gt;""),"["&amp;TEXT($B$2,"##")&amp;"-"&amp;TEXT(ROW()-10,"##")&amp;"]","")</f>
        <v>[Mod Module-21]</v>
      </c>
      <c r="B31" s="223" t="s">
        <v>789</v>
      </c>
      <c r="C31" s="223" t="s">
        <v>790</v>
      </c>
      <c r="D31" s="223" t="s">
        <v>791</v>
      </c>
      <c r="E31" s="189"/>
      <c r="F31" s="69"/>
      <c r="G31" s="69"/>
      <c r="H31" s="76"/>
      <c r="I31" s="188"/>
      <c r="J31" s="62"/>
    </row>
    <row r="32" spans="1:10" ht="14.25" customHeight="1">
      <c r="A32" s="69" t="str">
        <f>IF(OR(B41&lt;&gt;"",D41&lt;&gt;""),"["&amp;TEXT($B$2,"##")&amp;"-"&amp;TEXT(ROW()-10,"##")&amp;"]","")</f>
        <v>[Mod Module-22]</v>
      </c>
      <c r="B32" s="223" t="s">
        <v>792</v>
      </c>
      <c r="C32" s="223" t="s">
        <v>793</v>
      </c>
      <c r="D32" s="223" t="s">
        <v>794</v>
      </c>
      <c r="E32" s="189"/>
      <c r="F32" s="69"/>
      <c r="G32" s="69"/>
      <c r="H32" s="76"/>
      <c r="I32" s="188"/>
      <c r="J32" s="62"/>
    </row>
    <row r="33" spans="1:10" ht="14.25" customHeight="1">
      <c r="A33" s="69" t="str">
        <f>IF(OR(B42&lt;&gt;"",D42&lt;&gt;""),"["&amp;TEXT($B$2,"##")&amp;"-"&amp;TEXT(ROW()-10,"##")&amp;"]","")</f>
        <v>[Mod Module-23]</v>
      </c>
      <c r="B33" s="223" t="s">
        <v>795</v>
      </c>
      <c r="C33" s="223" t="s">
        <v>796</v>
      </c>
      <c r="D33" s="223" t="s">
        <v>809</v>
      </c>
      <c r="E33" s="189"/>
      <c r="F33" s="69"/>
      <c r="G33" s="69"/>
      <c r="H33" s="76"/>
      <c r="I33" s="188"/>
      <c r="J33" s="62"/>
    </row>
    <row r="34" spans="1:10" ht="14.25" customHeight="1">
      <c r="A34" s="69" t="str">
        <f>IF(OR(B43&lt;&gt;"",D43&lt;&gt;""),"["&amp;TEXT($B$2,"##")&amp;"-"&amp;TEXT(ROW()-10,"##")&amp;"]","")</f>
        <v>[Mod Module-24]</v>
      </c>
      <c r="B34" s="223" t="s">
        <v>806</v>
      </c>
      <c r="C34" s="223" t="s">
        <v>807</v>
      </c>
      <c r="D34" s="223" t="s">
        <v>808</v>
      </c>
      <c r="E34" s="189"/>
      <c r="F34" s="69"/>
      <c r="G34" s="69"/>
      <c r="H34" s="76"/>
      <c r="I34" s="188"/>
      <c r="J34" s="62"/>
    </row>
    <row r="35" spans="1:10" ht="14.25" customHeight="1">
      <c r="A35" s="69" t="str">
        <f>IF(OR(B47&lt;&gt;"",D47&lt;&gt;""),"["&amp;TEXT($B$2,"##")&amp;"-"&amp;TEXT(ROW()-10,"##")&amp;"]","")</f>
        <v>[Mod Module-25]</v>
      </c>
      <c r="B35" s="223" t="s">
        <v>797</v>
      </c>
      <c r="C35" s="223" t="s">
        <v>799</v>
      </c>
      <c r="D35" s="223" t="s">
        <v>798</v>
      </c>
      <c r="E35" s="189"/>
      <c r="F35" s="69"/>
      <c r="G35" s="69"/>
      <c r="H35" s="76"/>
      <c r="I35" s="188"/>
      <c r="J35" s="62"/>
    </row>
    <row r="36" spans="1:10" ht="14.25" customHeight="1">
      <c r="A36" s="69" t="str">
        <f>IF(OR(B48&lt;&gt;"",D48&lt;&gt;""),"["&amp;TEXT($B$2,"##")&amp;"-"&amp;TEXT(ROW()-10,"##")&amp;"]","")</f>
        <v>[Mod Module-26]</v>
      </c>
      <c r="B36" s="223" t="s">
        <v>800</v>
      </c>
      <c r="C36" s="223" t="s">
        <v>801</v>
      </c>
      <c r="D36" s="69" t="s">
        <v>802</v>
      </c>
      <c r="E36" s="229"/>
      <c r="F36" s="69"/>
      <c r="G36" s="69"/>
      <c r="H36" s="76"/>
      <c r="I36" s="188"/>
      <c r="J36" s="62"/>
    </row>
    <row r="37" spans="1:10" ht="14.25" customHeight="1">
      <c r="A37" s="69" t="str">
        <f>IF(OR(B49&lt;&gt;"",D49&lt;&gt;""),"["&amp;TEXT($B$2,"##")&amp;"-"&amp;TEXT(ROW()-10,"##")&amp;"]","")</f>
        <v>[Mod Module-27]</v>
      </c>
      <c r="B37" s="223" t="s">
        <v>803</v>
      </c>
      <c r="C37" s="223" t="s">
        <v>804</v>
      </c>
      <c r="D37" s="69" t="s">
        <v>805</v>
      </c>
      <c r="E37" s="120"/>
      <c r="F37" s="120"/>
      <c r="G37" s="120"/>
      <c r="H37" s="120"/>
      <c r="I37" s="120"/>
      <c r="J37" s="62"/>
    </row>
    <row r="38" spans="1:10" ht="14.25" customHeight="1">
      <c r="A38" s="69" t="str">
        <f>IF(OR(B50&lt;&gt;"",D50&lt;&gt;""),"["&amp;TEXT($B$2,"##")&amp;"-"&amp;TEXT(ROW()-10,"##")&amp;"]","")</f>
        <v>[Mod Module-28]</v>
      </c>
      <c r="B38" s="223" t="s">
        <v>810</v>
      </c>
      <c r="C38" s="223" t="s">
        <v>811</v>
      </c>
      <c r="D38" s="69" t="s">
        <v>812</v>
      </c>
      <c r="E38" s="229"/>
      <c r="F38" s="69"/>
      <c r="G38" s="69"/>
      <c r="H38" s="76"/>
      <c r="I38" s="188"/>
      <c r="J38" s="62"/>
    </row>
    <row r="39" spans="1:10" ht="14.25" customHeight="1">
      <c r="A39" s="100" t="str">
        <f t="shared" ref="A39:A44" si="1">IF(OR(B39&lt;&gt;"",D39&lt;&gt;""),"["&amp;TEXT($B$2,"##")&amp;"-"&amp;TEXT(ROW()-10,"##")&amp;"]","")</f>
        <v>[Mod Module-29]</v>
      </c>
      <c r="B39" s="69" t="s">
        <v>813</v>
      </c>
      <c r="C39" s="69" t="s">
        <v>814</v>
      </c>
      <c r="D39" s="101" t="s">
        <v>815</v>
      </c>
      <c r="E39" s="229"/>
      <c r="F39" s="69"/>
      <c r="G39" s="69"/>
      <c r="H39" s="76"/>
      <c r="I39" s="188"/>
      <c r="J39" s="62"/>
    </row>
    <row r="40" spans="1:10" ht="14.25" customHeight="1">
      <c r="A40" s="100" t="str">
        <f t="shared" si="1"/>
        <v>[Mod Module-30]</v>
      </c>
      <c r="B40" s="69" t="s">
        <v>819</v>
      </c>
      <c r="C40" s="69" t="s">
        <v>820</v>
      </c>
      <c r="D40" s="190" t="s">
        <v>821</v>
      </c>
      <c r="E40" s="189"/>
      <c r="F40" s="69"/>
      <c r="G40" s="69"/>
      <c r="H40" s="76"/>
      <c r="I40" s="188"/>
      <c r="J40" s="62"/>
    </row>
    <row r="41" spans="1:10" ht="14.25" customHeight="1">
      <c r="A41" s="100" t="str">
        <f t="shared" si="1"/>
        <v>[Mod Module-31]</v>
      </c>
      <c r="B41" s="69" t="s">
        <v>822</v>
      </c>
      <c r="C41" s="69" t="s">
        <v>823</v>
      </c>
      <c r="D41" s="190" t="s">
        <v>824</v>
      </c>
      <c r="E41" s="189"/>
      <c r="F41" s="69"/>
      <c r="G41" s="69"/>
      <c r="H41" s="76"/>
      <c r="I41" s="188"/>
      <c r="J41" s="62"/>
    </row>
    <row r="42" spans="1:10" ht="14.25" customHeight="1">
      <c r="A42" s="100" t="str">
        <f t="shared" si="1"/>
        <v>[Mod Module-32]</v>
      </c>
      <c r="B42" s="69" t="s">
        <v>816</v>
      </c>
      <c r="C42" s="69" t="s">
        <v>817</v>
      </c>
      <c r="D42" s="190" t="s">
        <v>818</v>
      </c>
      <c r="E42" s="189"/>
      <c r="F42" s="69"/>
      <c r="G42" s="69"/>
      <c r="H42" s="76"/>
      <c r="I42" s="188"/>
      <c r="J42" s="62"/>
    </row>
    <row r="43" spans="1:10" ht="14.25" customHeight="1">
      <c r="A43" s="100" t="str">
        <f t="shared" si="1"/>
        <v>[Mod Module-33]</v>
      </c>
      <c r="B43" s="69" t="s">
        <v>825</v>
      </c>
      <c r="C43" s="69" t="s">
        <v>827</v>
      </c>
      <c r="D43" s="190" t="s">
        <v>829</v>
      </c>
      <c r="E43" s="189"/>
      <c r="F43" s="69"/>
      <c r="G43" s="69"/>
      <c r="H43" s="76"/>
      <c r="I43" s="188"/>
      <c r="J43" s="62"/>
    </row>
    <row r="44" spans="1:10" ht="14.25" customHeight="1">
      <c r="A44" s="100" t="str">
        <f t="shared" si="1"/>
        <v>[Mod Module-34]</v>
      </c>
      <c r="B44" s="69" t="s">
        <v>826</v>
      </c>
      <c r="C44" s="69" t="s">
        <v>828</v>
      </c>
      <c r="D44" s="190" t="s">
        <v>830</v>
      </c>
      <c r="E44" s="192"/>
      <c r="F44" s="168"/>
      <c r="G44" s="168"/>
      <c r="H44" s="193"/>
      <c r="I44" s="194"/>
      <c r="J44" s="62"/>
    </row>
    <row r="45" spans="1:10" ht="14.25" customHeight="1">
      <c r="A45" s="166"/>
      <c r="B45" s="165" t="s">
        <v>831</v>
      </c>
      <c r="C45" s="166"/>
      <c r="D45" s="166"/>
      <c r="E45" s="166"/>
      <c r="F45" s="166"/>
      <c r="G45" s="166"/>
      <c r="H45" s="166"/>
      <c r="I45" s="167"/>
      <c r="J45" s="62"/>
    </row>
    <row r="46" spans="1:10" ht="14.25" customHeight="1">
      <c r="A46" s="100" t="str">
        <f t="shared" ref="A46:A54" si="2">IF(OR(B46&lt;&gt;"",D46&lt;&gt;""),"["&amp;TEXT($B$2,"##")&amp;"-"&amp;TEXT(ROW()-10,"##")&amp;"]","")</f>
        <v>[Mod Module-36]</v>
      </c>
      <c r="B46" s="69" t="s">
        <v>832</v>
      </c>
      <c r="C46" s="69" t="s">
        <v>834</v>
      </c>
      <c r="D46" s="190" t="s">
        <v>835</v>
      </c>
      <c r="E46" s="189"/>
      <c r="F46" s="69"/>
      <c r="G46" s="69"/>
      <c r="H46" s="76"/>
      <c r="I46" s="188"/>
      <c r="J46" s="62"/>
    </row>
    <row r="47" spans="1:10" ht="14.25" customHeight="1">
      <c r="A47" s="100" t="str">
        <f t="shared" si="2"/>
        <v>[Mod Module-37]</v>
      </c>
      <c r="B47" s="69" t="s">
        <v>833</v>
      </c>
      <c r="C47" s="69" t="s">
        <v>834</v>
      </c>
      <c r="D47" s="190" t="s">
        <v>835</v>
      </c>
      <c r="E47" s="189"/>
      <c r="F47" s="69"/>
      <c r="G47" s="69"/>
      <c r="H47" s="76"/>
      <c r="I47" s="188"/>
      <c r="J47" s="62"/>
    </row>
    <row r="48" spans="1:10" ht="14.25" customHeight="1">
      <c r="A48" s="100" t="str">
        <f t="shared" si="2"/>
        <v>[Mod Module-38]</v>
      </c>
      <c r="B48" s="69" t="s">
        <v>836</v>
      </c>
      <c r="C48" s="69" t="s">
        <v>838</v>
      </c>
      <c r="D48" s="190" t="s">
        <v>840</v>
      </c>
      <c r="E48" s="189"/>
      <c r="F48" s="69"/>
      <c r="G48" s="69"/>
      <c r="H48" s="76"/>
      <c r="I48" s="188"/>
      <c r="J48" s="62"/>
    </row>
    <row r="49" spans="1:10" s="121" customFormat="1" ht="14.25" customHeight="1">
      <c r="A49" s="100" t="str">
        <f t="shared" si="2"/>
        <v>[Mod Module-39]</v>
      </c>
      <c r="B49" s="69" t="s">
        <v>837</v>
      </c>
      <c r="C49" s="69" t="s">
        <v>839</v>
      </c>
      <c r="D49" s="190" t="s">
        <v>841</v>
      </c>
      <c r="E49" s="189"/>
      <c r="F49" s="69"/>
      <c r="G49" s="69"/>
      <c r="H49" s="76"/>
      <c r="I49" s="188"/>
    </row>
    <row r="50" spans="1:10" s="121" customFormat="1" ht="14.25" customHeight="1">
      <c r="A50" s="100" t="str">
        <f t="shared" si="2"/>
        <v>[Mod Module-40]</v>
      </c>
      <c r="B50" s="69" t="s">
        <v>842</v>
      </c>
      <c r="C50" s="69" t="s">
        <v>843</v>
      </c>
      <c r="D50" s="190" t="s">
        <v>844</v>
      </c>
      <c r="E50" s="189"/>
      <c r="F50" s="69"/>
      <c r="G50" s="69"/>
      <c r="H50" s="76"/>
      <c r="I50" s="188"/>
    </row>
    <row r="51" spans="1:10" ht="14.25" customHeight="1">
      <c r="A51" s="100" t="str">
        <f t="shared" si="2"/>
        <v>[Mod Module-41]</v>
      </c>
      <c r="B51" s="69" t="s">
        <v>845</v>
      </c>
      <c r="C51" s="69" t="s">
        <v>846</v>
      </c>
      <c r="D51" s="190" t="s">
        <v>850</v>
      </c>
      <c r="E51" s="189"/>
      <c r="F51" s="69"/>
      <c r="G51" s="69"/>
      <c r="H51" s="76"/>
      <c r="I51" s="188"/>
      <c r="J51" s="62"/>
    </row>
    <row r="52" spans="1:10" ht="14.25" customHeight="1">
      <c r="A52" s="100" t="str">
        <f t="shared" si="2"/>
        <v>[Mod Module-42]</v>
      </c>
      <c r="B52" s="69" t="s">
        <v>847</v>
      </c>
      <c r="C52" s="69" t="s">
        <v>848</v>
      </c>
      <c r="D52" s="190" t="s">
        <v>849</v>
      </c>
      <c r="E52" s="192"/>
      <c r="F52" s="168"/>
      <c r="G52" s="168"/>
      <c r="H52" s="193"/>
      <c r="I52" s="194"/>
      <c r="J52" s="62"/>
    </row>
    <row r="53" spans="1:10" ht="14.25" customHeight="1">
      <c r="A53" s="100" t="str">
        <f t="shared" si="2"/>
        <v>[Mod Module-43]</v>
      </c>
      <c r="B53" s="69" t="s">
        <v>851</v>
      </c>
      <c r="C53" s="69" t="s">
        <v>853</v>
      </c>
      <c r="D53" s="190" t="s">
        <v>854</v>
      </c>
      <c r="E53" s="192"/>
      <c r="F53" s="168"/>
      <c r="G53" s="168"/>
      <c r="H53" s="193"/>
      <c r="I53" s="194"/>
      <c r="J53" s="62"/>
    </row>
    <row r="54" spans="1:10" ht="14.25" customHeight="1">
      <c r="A54" s="100" t="str">
        <f t="shared" si="2"/>
        <v>[Mod Module-44]</v>
      </c>
      <c r="B54" s="69" t="s">
        <v>852</v>
      </c>
      <c r="C54" s="69" t="s">
        <v>865</v>
      </c>
      <c r="D54" s="190" t="s">
        <v>866</v>
      </c>
      <c r="E54"/>
      <c r="F54"/>
      <c r="G54"/>
      <c r="H54"/>
      <c r="I54"/>
      <c r="J54" s="62"/>
    </row>
    <row r="55" spans="1:10" ht="14.25" customHeight="1">
      <c r="A55" s="34" t="str">
        <f t="shared" ref="A55:A69" si="3">IF(OR(B55&lt;&gt;"",D55&lt;&gt;""),"["&amp;TEXT($B$2,"##")&amp;"-"&amp;TEXT(ROW()-10,"##")&amp;"]","")</f>
        <v>[Mod Module-45]</v>
      </c>
      <c r="B55" s="69" t="s">
        <v>855</v>
      </c>
      <c r="C55" s="69" t="s">
        <v>863</v>
      </c>
      <c r="D55" s="190" t="s">
        <v>864</v>
      </c>
      <c r="E55" s="81"/>
      <c r="F55" s="81"/>
      <c r="G55" s="81"/>
      <c r="H55" s="76"/>
      <c r="I55" s="63"/>
      <c r="J55" s="62"/>
    </row>
    <row r="56" spans="1:10" ht="14.25" customHeight="1">
      <c r="A56" s="81" t="str">
        <f t="shared" si="3"/>
        <v>[Mod Module-46]</v>
      </c>
      <c r="B56" s="69" t="s">
        <v>856</v>
      </c>
      <c r="C56" s="69" t="s">
        <v>857</v>
      </c>
      <c r="D56" s="190" t="s">
        <v>858</v>
      </c>
      <c r="E56" s="81"/>
      <c r="F56" s="81"/>
      <c r="G56" s="81"/>
      <c r="H56" s="76"/>
      <c r="I56" s="63"/>
      <c r="J56" s="62"/>
    </row>
    <row r="57" spans="1:10" ht="14.25" customHeight="1">
      <c r="A57" s="81" t="str">
        <f t="shared" si="3"/>
        <v>[Mod Module-47]</v>
      </c>
      <c r="B57" s="69" t="s">
        <v>845</v>
      </c>
      <c r="C57" s="69" t="s">
        <v>861</v>
      </c>
      <c r="D57" s="190" t="s">
        <v>859</v>
      </c>
      <c r="E57" s="81"/>
      <c r="F57" s="81"/>
      <c r="G57" s="81"/>
      <c r="H57" s="76"/>
      <c r="I57" s="63"/>
      <c r="J57" s="62"/>
    </row>
    <row r="58" spans="1:10" ht="14.25" customHeight="1">
      <c r="A58" s="81" t="str">
        <f t="shared" si="3"/>
        <v>[Mod Module-48]</v>
      </c>
      <c r="B58" s="69" t="s">
        <v>879</v>
      </c>
      <c r="C58" s="69" t="s">
        <v>862</v>
      </c>
      <c r="D58" s="190" t="s">
        <v>860</v>
      </c>
      <c r="E58" s="81"/>
      <c r="F58" s="81"/>
      <c r="G58" s="81"/>
      <c r="H58" s="76"/>
      <c r="I58" s="63"/>
      <c r="J58" s="62"/>
    </row>
    <row r="59" spans="1:10" ht="14.25" customHeight="1">
      <c r="A59" s="177"/>
      <c r="B59" s="177" t="s">
        <v>867</v>
      </c>
      <c r="C59" s="178"/>
      <c r="D59" s="178"/>
      <c r="E59" s="178"/>
      <c r="F59" s="178"/>
      <c r="G59" s="178"/>
      <c r="H59" s="178"/>
      <c r="I59" s="183"/>
      <c r="J59" s="62"/>
    </row>
    <row r="60" spans="1:10" ht="14.25" customHeight="1">
      <c r="A60" s="81" t="str">
        <f t="shared" si="3"/>
        <v>[Mod Module-50]</v>
      </c>
      <c r="B60" s="69" t="s">
        <v>868</v>
      </c>
      <c r="C60" s="69" t="s">
        <v>880</v>
      </c>
      <c r="D60" s="190" t="s">
        <v>892</v>
      </c>
      <c r="E60" s="81"/>
      <c r="F60" s="81"/>
      <c r="G60" s="81"/>
      <c r="H60" s="76"/>
      <c r="I60" s="63"/>
      <c r="J60" s="62"/>
    </row>
    <row r="61" spans="1:10" ht="14.25" customHeight="1">
      <c r="A61" s="81" t="str">
        <f t="shared" si="3"/>
        <v>[Mod Module-51]</v>
      </c>
      <c r="B61" s="69" t="s">
        <v>869</v>
      </c>
      <c r="C61" s="69" t="s">
        <v>880</v>
      </c>
      <c r="D61" s="190" t="s">
        <v>893</v>
      </c>
      <c r="E61" s="81"/>
      <c r="F61" s="81"/>
      <c r="G61" s="81"/>
      <c r="H61" s="76"/>
      <c r="I61" s="63"/>
      <c r="J61" s="62"/>
    </row>
    <row r="62" spans="1:10" ht="14.25" customHeight="1">
      <c r="A62" s="81" t="str">
        <f t="shared" si="3"/>
        <v>[Mod Module-52]</v>
      </c>
      <c r="B62" s="69" t="s">
        <v>870</v>
      </c>
      <c r="C62" s="69" t="s">
        <v>881</v>
      </c>
      <c r="D62" s="190" t="s">
        <v>894</v>
      </c>
      <c r="E62" s="81"/>
      <c r="F62" s="81"/>
      <c r="G62" s="81"/>
      <c r="H62" s="76"/>
      <c r="I62" s="63"/>
      <c r="J62" s="62"/>
    </row>
    <row r="63" spans="1:10" ht="14.25" customHeight="1">
      <c r="A63" s="81" t="str">
        <f t="shared" si="3"/>
        <v>[Mod Module-53]</v>
      </c>
      <c r="B63" s="69" t="s">
        <v>871</v>
      </c>
      <c r="C63" s="69" t="s">
        <v>882</v>
      </c>
      <c r="D63" s="190" t="s">
        <v>895</v>
      </c>
      <c r="E63" s="81"/>
      <c r="F63" s="81"/>
      <c r="G63" s="81"/>
      <c r="H63" s="76"/>
      <c r="I63" s="63"/>
      <c r="J63" s="62"/>
    </row>
    <row r="64" spans="1:10" ht="14.25" customHeight="1">
      <c r="A64" s="81" t="str">
        <f t="shared" si="3"/>
        <v>[Mod Module-54]</v>
      </c>
      <c r="B64" s="69" t="s">
        <v>872</v>
      </c>
      <c r="C64" s="69" t="s">
        <v>883</v>
      </c>
      <c r="D64" s="190" t="s">
        <v>896</v>
      </c>
      <c r="E64" s="81"/>
      <c r="F64" s="81"/>
      <c r="G64" s="81"/>
      <c r="H64" s="76"/>
      <c r="I64" s="63"/>
      <c r="J64" s="62"/>
    </row>
    <row r="65" spans="1:10" ht="14.25" customHeight="1">
      <c r="A65" s="81" t="str">
        <f t="shared" si="3"/>
        <v>[Mod Module-55]</v>
      </c>
      <c r="B65" s="69" t="s">
        <v>873</v>
      </c>
      <c r="C65" s="69" t="s">
        <v>884</v>
      </c>
      <c r="D65" s="190" t="s">
        <v>897</v>
      </c>
      <c r="E65" s="81"/>
      <c r="F65" s="81"/>
      <c r="G65" s="81"/>
      <c r="H65" s="76"/>
      <c r="I65" s="63"/>
      <c r="J65" s="62"/>
    </row>
    <row r="66" spans="1:10" ht="14.25" customHeight="1">
      <c r="A66" s="81" t="str">
        <f t="shared" si="3"/>
        <v>[Mod Module-56]</v>
      </c>
      <c r="B66" s="69" t="s">
        <v>874</v>
      </c>
      <c r="C66" s="69" t="s">
        <v>885</v>
      </c>
      <c r="D66" s="190" t="s">
        <v>898</v>
      </c>
      <c r="E66" s="103"/>
      <c r="F66" s="67"/>
      <c r="G66" s="69"/>
      <c r="H66" s="112"/>
      <c r="I66" s="103"/>
      <c r="J66" s="62"/>
    </row>
    <row r="67" spans="1:10" ht="14.25" customHeight="1">
      <c r="A67" s="81" t="str">
        <f t="shared" si="3"/>
        <v>[Mod Module-57]</v>
      </c>
      <c r="B67" s="69" t="s">
        <v>875</v>
      </c>
      <c r="C67" s="69" t="s">
        <v>886</v>
      </c>
      <c r="D67" s="190" t="s">
        <v>899</v>
      </c>
      <c r="E67" s="103"/>
      <c r="F67" s="67"/>
      <c r="G67" s="69"/>
      <c r="H67" s="112"/>
      <c r="I67" s="103"/>
      <c r="J67" s="62"/>
    </row>
    <row r="68" spans="1:10" ht="14.25" customHeight="1">
      <c r="A68" s="81" t="str">
        <f t="shared" si="3"/>
        <v>[Mod Module-58]</v>
      </c>
      <c r="B68" s="69" t="s">
        <v>876</v>
      </c>
      <c r="C68" s="69" t="s">
        <v>887</v>
      </c>
      <c r="D68" s="190" t="s">
        <v>900</v>
      </c>
      <c r="E68" s="103"/>
      <c r="F68" s="116"/>
      <c r="G68" s="69"/>
      <c r="H68" s="112"/>
      <c r="I68" s="103"/>
      <c r="J68" s="62"/>
    </row>
    <row r="69" spans="1:10" ht="14.25" customHeight="1">
      <c r="A69" s="81" t="str">
        <f t="shared" si="3"/>
        <v>[Mod Module-59]</v>
      </c>
      <c r="B69" s="69" t="s">
        <v>877</v>
      </c>
      <c r="C69" s="69" t="s">
        <v>888</v>
      </c>
      <c r="D69" s="190" t="s">
        <v>901</v>
      </c>
      <c r="E69" s="103"/>
      <c r="F69" s="115"/>
      <c r="G69" s="69"/>
      <c r="H69" s="112"/>
      <c r="I69" s="103"/>
      <c r="J69" s="62"/>
    </row>
    <row r="70" spans="1:10" ht="14.25" customHeight="1">
      <c r="A70" s="81" t="str">
        <f>IF(OR(B69&lt;&gt;"",D69&lt;&gt;""),"["&amp;TEXT($B$2,"##")&amp;"-"&amp;TEXT(ROW()-10,"##")&amp;"]","")</f>
        <v>[Mod Module-60]</v>
      </c>
      <c r="B70" s="69" t="s">
        <v>856</v>
      </c>
      <c r="C70" s="69" t="s">
        <v>889</v>
      </c>
      <c r="D70" s="190" t="s">
        <v>902</v>
      </c>
      <c r="E70" s="103"/>
      <c r="F70" s="67"/>
      <c r="G70" s="69"/>
      <c r="H70" s="112"/>
      <c r="I70" s="103"/>
      <c r="J70" s="62"/>
    </row>
    <row r="71" spans="1:10" ht="14.25" customHeight="1">
      <c r="A71" s="81" t="str">
        <f>IF(OR(B70&lt;&gt;"",D70&lt;&gt;""),"["&amp;TEXT($B$2,"##")&amp;"-"&amp;TEXT(ROW()-10,"##")&amp;"]","")</f>
        <v>[Mod Module-61]</v>
      </c>
      <c r="B71" s="69" t="s">
        <v>873</v>
      </c>
      <c r="C71" s="69" t="s">
        <v>890</v>
      </c>
      <c r="D71" s="190" t="s">
        <v>903</v>
      </c>
      <c r="E71" s="103"/>
      <c r="F71" s="67"/>
      <c r="G71" s="69"/>
      <c r="H71" s="112"/>
      <c r="I71" s="103"/>
      <c r="J71" s="62"/>
    </row>
    <row r="72" spans="1:10" ht="14.25" customHeight="1">
      <c r="A72" s="81" t="str">
        <f>IF(OR(B71&lt;&gt;"",D71&lt;&gt;""),"["&amp;TEXT($B$2,"##")&amp;"-"&amp;TEXT(ROW()-10,"##")&amp;"]","")</f>
        <v>[Mod Module-62]</v>
      </c>
      <c r="B72" s="69" t="s">
        <v>878</v>
      </c>
      <c r="C72" s="69" t="s">
        <v>891</v>
      </c>
      <c r="D72" s="190" t="s">
        <v>860</v>
      </c>
      <c r="E72" s="103"/>
      <c r="F72" s="67"/>
      <c r="G72" s="69"/>
      <c r="H72" s="112"/>
      <c r="I72" s="103"/>
      <c r="J72" s="62"/>
    </row>
    <row r="73" spans="1:10" ht="14.25" customHeight="1">
      <c r="A73" s="68"/>
      <c r="B73" s="69"/>
      <c r="C73" s="69"/>
      <c r="D73" s="69"/>
      <c r="E73" s="103"/>
      <c r="F73" s="67"/>
      <c r="G73" s="69"/>
      <c r="H73" s="112"/>
      <c r="I73" s="103"/>
      <c r="J73" s="62"/>
    </row>
    <row r="74" spans="1:10" ht="14.25" customHeight="1">
      <c r="A74" s="68"/>
      <c r="B74" s="69"/>
      <c r="C74" s="69"/>
      <c r="D74" s="69"/>
      <c r="E74" s="103"/>
      <c r="F74" s="67"/>
      <c r="G74" s="69"/>
      <c r="H74" s="112"/>
      <c r="I74" s="103"/>
      <c r="J74" s="62"/>
    </row>
    <row r="75" spans="1:10" ht="14.25" customHeight="1">
      <c r="A75" s="95"/>
      <c r="B75" s="81"/>
      <c r="C75" s="94"/>
      <c r="D75" s="69"/>
      <c r="E75" s="103"/>
      <c r="F75" s="67"/>
      <c r="G75" s="69"/>
      <c r="H75" s="112"/>
      <c r="I75" s="103"/>
      <c r="J75" s="62"/>
    </row>
    <row r="76" spans="1:10" ht="14.25" customHeight="1">
      <c r="A76" s="95"/>
      <c r="B76" s="81"/>
      <c r="C76" s="94"/>
      <c r="D76" s="69"/>
      <c r="E76" s="103"/>
      <c r="F76" s="67"/>
      <c r="G76" s="69"/>
      <c r="H76" s="112"/>
      <c r="I76" s="103"/>
      <c r="J76" s="62"/>
    </row>
    <row r="77" spans="1:10" ht="14.25" customHeight="1">
      <c r="A77" s="95"/>
      <c r="B77" s="67"/>
      <c r="C77" s="93"/>
      <c r="D77" s="96"/>
      <c r="E77" s="103"/>
      <c r="F77" s="67"/>
      <c r="G77" s="69"/>
      <c r="H77" s="112"/>
      <c r="I77" s="103"/>
      <c r="J77" s="62"/>
    </row>
    <row r="78" spans="1:10" ht="14.25" customHeight="1">
      <c r="A78" s="68"/>
      <c r="B78" s="67"/>
      <c r="C78" s="93"/>
      <c r="D78" s="96"/>
      <c r="E78" s="103"/>
      <c r="F78" s="67"/>
      <c r="G78" s="69"/>
      <c r="H78" s="112"/>
      <c r="I78" s="103"/>
      <c r="J78" s="62"/>
    </row>
    <row r="79" spans="1:10" ht="14.25" customHeight="1">
      <c r="A79" s="68"/>
      <c r="B79" s="67"/>
      <c r="C79" s="67"/>
      <c r="D79" s="67"/>
      <c r="E79" s="103"/>
      <c r="F79" s="67"/>
      <c r="G79" s="69"/>
      <c r="H79" s="112"/>
      <c r="I79" s="103"/>
      <c r="J79" s="62"/>
    </row>
    <row r="80" spans="1:10" ht="14.25" customHeight="1">
      <c r="A80" s="68"/>
      <c r="B80" s="67"/>
      <c r="C80" s="67"/>
      <c r="D80" s="67"/>
      <c r="E80" s="103"/>
      <c r="F80" s="67"/>
      <c r="G80" s="69"/>
      <c r="H80" s="112"/>
      <c r="I80" s="103"/>
      <c r="J80" s="62"/>
    </row>
    <row r="81" spans="1:10" ht="14.25" customHeight="1">
      <c r="A81" s="68"/>
      <c r="B81" s="67"/>
      <c r="C81" s="67"/>
      <c r="D81" s="67"/>
      <c r="E81" s="103"/>
      <c r="F81" s="67"/>
      <c r="G81" s="69"/>
      <c r="H81" s="112"/>
      <c r="I81" s="103"/>
      <c r="J81" s="62"/>
    </row>
    <row r="82" spans="1:10" ht="14.25" customHeight="1">
      <c r="A82" s="68"/>
      <c r="B82" s="69"/>
      <c r="C82" s="93"/>
      <c r="D82" s="96"/>
      <c r="E82" s="103"/>
      <c r="F82" s="67"/>
      <c r="G82" s="69"/>
      <c r="H82" s="112"/>
      <c r="I82" s="103"/>
      <c r="J82" s="62"/>
    </row>
    <row r="83" spans="1:10" ht="14.25" customHeight="1">
      <c r="A83" s="68"/>
      <c r="B83" s="69"/>
      <c r="C83" s="99"/>
      <c r="D83" s="96"/>
      <c r="E83" s="103"/>
      <c r="F83" s="67"/>
      <c r="G83" s="69"/>
      <c r="H83" s="112"/>
      <c r="I83" s="103"/>
      <c r="J83" s="62"/>
    </row>
    <row r="84" spans="1:10" ht="14.25" customHeight="1">
      <c r="A84" s="68"/>
      <c r="B84" s="69"/>
      <c r="C84" s="99"/>
      <c r="D84" s="96"/>
      <c r="E84" s="103"/>
      <c r="F84" s="67"/>
      <c r="G84" s="69"/>
      <c r="H84" s="112"/>
      <c r="I84" s="103"/>
      <c r="J84" s="62"/>
    </row>
    <row r="85" spans="1:10" ht="14.25" customHeight="1">
      <c r="A85" s="68"/>
      <c r="B85" s="69"/>
      <c r="C85" s="99"/>
      <c r="D85" s="96"/>
      <c r="E85" s="103"/>
      <c r="F85" s="67"/>
      <c r="G85" s="69"/>
      <c r="H85" s="112"/>
      <c r="I85" s="103"/>
      <c r="J85" s="62"/>
    </row>
    <row r="86" spans="1:10" ht="14.25" customHeight="1">
      <c r="A86" s="68"/>
      <c r="B86" s="81"/>
      <c r="C86" s="69"/>
      <c r="D86" s="69"/>
      <c r="E86" s="103"/>
      <c r="F86" s="67"/>
      <c r="G86" s="69"/>
      <c r="H86" s="112"/>
      <c r="I86" s="103"/>
      <c r="J86" s="62"/>
    </row>
    <row r="87" spans="1:10" ht="14.25" customHeight="1">
      <c r="A87" s="68"/>
      <c r="B87" s="81"/>
      <c r="C87" s="69"/>
      <c r="D87" s="69"/>
      <c r="E87" s="103"/>
      <c r="F87" s="67"/>
      <c r="G87" s="69"/>
      <c r="H87" s="112"/>
      <c r="I87" s="103"/>
      <c r="J87" s="62"/>
    </row>
    <row r="88" spans="1:10" ht="14.25" customHeight="1">
      <c r="A88" s="68"/>
      <c r="B88" s="81"/>
      <c r="C88" s="69"/>
      <c r="D88" s="69"/>
      <c r="E88" s="103"/>
      <c r="F88" s="67"/>
      <c r="G88" s="69"/>
      <c r="H88" s="112"/>
      <c r="I88" s="103"/>
      <c r="J88" s="62"/>
    </row>
    <row r="89" spans="1:10" ht="14.25" customHeight="1">
      <c r="A89" s="68"/>
      <c r="B89" s="69"/>
      <c r="C89" s="69"/>
      <c r="D89" s="69"/>
      <c r="E89" s="103"/>
      <c r="F89" s="67"/>
      <c r="G89" s="69"/>
      <c r="H89" s="112"/>
      <c r="I89" s="103"/>
      <c r="J89" s="62"/>
    </row>
    <row r="90" spans="1:10" ht="14.25" customHeight="1">
      <c r="A90" s="68"/>
      <c r="B90" s="69"/>
      <c r="C90" s="69"/>
      <c r="D90" s="69"/>
      <c r="E90" s="103"/>
      <c r="F90" s="67"/>
      <c r="G90" s="69"/>
      <c r="H90" s="112"/>
      <c r="I90" s="103"/>
      <c r="J90" s="62"/>
    </row>
    <row r="91" spans="1:10" ht="14.25" customHeight="1">
      <c r="A91" s="68"/>
      <c r="B91" s="69"/>
      <c r="C91" s="93"/>
      <c r="D91" s="96"/>
      <c r="E91" s="103"/>
      <c r="F91" s="67"/>
      <c r="G91" s="69"/>
      <c r="H91" s="112"/>
      <c r="I91" s="103"/>
      <c r="J91" s="62"/>
    </row>
    <row r="92" spans="1:10" ht="14.25" customHeight="1">
      <c r="A92" s="68"/>
      <c r="B92" s="69"/>
      <c r="C92" s="93"/>
      <c r="D92" s="96"/>
      <c r="E92" s="103"/>
      <c r="F92" s="67"/>
      <c r="G92" s="69"/>
      <c r="H92" s="112"/>
      <c r="I92" s="103"/>
      <c r="J92" s="62"/>
    </row>
    <row r="93" spans="1:10" ht="14.25" customHeight="1">
      <c r="A93" s="68"/>
      <c r="B93" s="81"/>
      <c r="C93" s="69"/>
      <c r="D93" s="69"/>
      <c r="E93" s="103"/>
      <c r="F93" s="67"/>
      <c r="G93" s="69"/>
      <c r="H93" s="112"/>
      <c r="I93" s="103"/>
      <c r="J93" s="62"/>
    </row>
    <row r="94" spans="1:10" ht="14.25" customHeight="1">
      <c r="A94" s="68"/>
      <c r="B94" s="81"/>
      <c r="C94" s="69"/>
      <c r="D94" s="69"/>
      <c r="E94" s="103"/>
      <c r="F94" s="67"/>
      <c r="G94" s="69"/>
      <c r="H94" s="112"/>
      <c r="I94" s="103"/>
      <c r="J94" s="62"/>
    </row>
    <row r="95" spans="1:10" ht="14.25" customHeight="1">
      <c r="A95" s="68"/>
      <c r="B95" s="81"/>
      <c r="C95" s="69"/>
      <c r="D95" s="69"/>
      <c r="E95" s="103"/>
      <c r="F95" s="67"/>
      <c r="G95" s="69"/>
      <c r="H95" s="112"/>
      <c r="I95" s="103"/>
      <c r="J95" s="62"/>
    </row>
    <row r="96" spans="1:10" ht="14.25" customHeight="1">
      <c r="A96" s="68"/>
      <c r="B96" s="69"/>
      <c r="C96" s="69"/>
      <c r="D96" s="69"/>
      <c r="E96" s="103"/>
      <c r="F96" s="67"/>
      <c r="G96" s="69"/>
      <c r="H96" s="112"/>
      <c r="I96" s="103"/>
      <c r="J96" s="62"/>
    </row>
    <row r="97" spans="1:10" ht="14.25" customHeight="1">
      <c r="A97" s="68"/>
      <c r="B97" s="69"/>
      <c r="C97" s="69"/>
      <c r="D97" s="69"/>
      <c r="E97" s="103"/>
      <c r="F97" s="67"/>
      <c r="G97" s="69"/>
      <c r="H97" s="112"/>
      <c r="I97" s="103"/>
      <c r="J97" s="62"/>
    </row>
    <row r="98" spans="1:10" ht="14.25" customHeight="1">
      <c r="A98" s="68"/>
      <c r="B98" s="69"/>
      <c r="C98" s="69"/>
      <c r="D98" s="69"/>
      <c r="E98" s="103"/>
      <c r="F98" s="67"/>
      <c r="G98" s="67"/>
      <c r="H98" s="112"/>
      <c r="I98" s="103"/>
      <c r="J98" s="62"/>
    </row>
    <row r="99" spans="1:10" ht="14.25" customHeight="1">
      <c r="A99" s="68"/>
      <c r="B99" s="69"/>
      <c r="C99" s="69"/>
      <c r="D99" s="69"/>
      <c r="E99" s="103"/>
      <c r="F99" s="67"/>
      <c r="G99" s="67"/>
      <c r="H99" s="112"/>
      <c r="I99" s="103"/>
      <c r="J99" s="62"/>
    </row>
    <row r="100" spans="1:10" ht="14.25" customHeight="1">
      <c r="A100" s="107"/>
      <c r="B100" s="69"/>
      <c r="C100" s="69"/>
      <c r="D100" s="69"/>
      <c r="E100" s="103"/>
      <c r="F100" s="67"/>
      <c r="G100" s="67"/>
      <c r="H100" s="112"/>
      <c r="I100" s="103"/>
      <c r="J100" s="62"/>
    </row>
    <row r="101" spans="1:10" ht="14.25" customHeight="1">
      <c r="A101" s="107"/>
      <c r="B101" s="69"/>
      <c r="C101" s="69"/>
      <c r="D101" s="69"/>
      <c r="E101" s="103"/>
      <c r="F101" s="67"/>
      <c r="G101" s="67"/>
      <c r="H101" s="112"/>
      <c r="I101" s="103"/>
      <c r="J101" s="62"/>
    </row>
    <row r="102" spans="1:10" ht="14.25" customHeight="1">
      <c r="A102" s="107"/>
      <c r="B102" s="69"/>
      <c r="C102" s="69"/>
      <c r="D102" s="69"/>
      <c r="E102" s="103"/>
      <c r="F102" s="67"/>
      <c r="G102" s="67"/>
      <c r="H102" s="112"/>
      <c r="I102" s="103"/>
      <c r="J102" s="62"/>
    </row>
    <row r="103" spans="1:10" ht="14.25" customHeight="1">
      <c r="A103" s="107"/>
      <c r="B103" s="69"/>
      <c r="C103" s="69"/>
      <c r="D103" s="69"/>
      <c r="E103" s="103"/>
      <c r="F103" s="67"/>
      <c r="G103" s="67"/>
      <c r="H103" s="112"/>
      <c r="I103" s="103"/>
      <c r="J103" s="62"/>
    </row>
    <row r="104" spans="1:10" ht="14.25" customHeight="1">
      <c r="A104" s="107"/>
      <c r="B104" s="69"/>
      <c r="C104" s="69"/>
      <c r="D104" s="69"/>
      <c r="E104" s="103"/>
      <c r="F104" s="67"/>
      <c r="G104" s="67"/>
      <c r="H104" s="112"/>
      <c r="I104" s="103"/>
      <c r="J104" s="62"/>
    </row>
    <row r="105" spans="1:10" ht="14.25" customHeight="1">
      <c r="A105" s="107"/>
      <c r="B105" s="69"/>
      <c r="C105" s="69"/>
      <c r="D105" s="69"/>
      <c r="E105" s="103"/>
      <c r="F105" s="67"/>
      <c r="G105" s="67"/>
      <c r="H105" s="112"/>
      <c r="I105" s="103"/>
      <c r="J105" s="62"/>
    </row>
    <row r="106" spans="1:10" ht="14.25" customHeight="1">
      <c r="A106" s="107"/>
      <c r="B106" s="69"/>
      <c r="C106" s="69"/>
      <c r="D106" s="69"/>
      <c r="E106" s="106"/>
      <c r="F106" s="67"/>
      <c r="G106" s="67"/>
      <c r="H106" s="112"/>
      <c r="I106" s="103"/>
      <c r="J106" s="62"/>
    </row>
    <row r="107" spans="1:10" ht="14.25" customHeight="1">
      <c r="A107" s="107"/>
      <c r="B107" s="69"/>
      <c r="C107" s="69"/>
      <c r="D107" s="69"/>
      <c r="E107" s="103"/>
      <c r="F107" s="69"/>
      <c r="G107" s="67"/>
      <c r="H107" s="112"/>
      <c r="I107" s="103"/>
      <c r="J107" s="62"/>
    </row>
    <row r="108" spans="1:10" ht="14.25" customHeight="1">
      <c r="A108" s="107"/>
      <c r="B108" s="69"/>
      <c r="C108" s="69"/>
      <c r="D108" s="69"/>
      <c r="E108" s="103"/>
      <c r="F108" s="69"/>
      <c r="G108" s="67"/>
      <c r="H108" s="112"/>
      <c r="I108" s="103"/>
      <c r="J108" s="62"/>
    </row>
    <row r="109" spans="1:10" ht="14.25" customHeight="1">
      <c r="A109" s="107"/>
      <c r="B109" s="69"/>
      <c r="C109" s="69"/>
      <c r="D109" s="69"/>
      <c r="E109" s="103"/>
      <c r="F109" s="69"/>
      <c r="G109" s="67"/>
      <c r="H109" s="112"/>
      <c r="I109" s="103"/>
      <c r="J109" s="62"/>
    </row>
    <row r="110" spans="1:10" ht="14.25" customHeight="1">
      <c r="A110" s="107"/>
      <c r="B110" s="69"/>
      <c r="C110" s="69"/>
      <c r="D110" s="69"/>
      <c r="E110" s="103"/>
      <c r="F110" s="69"/>
      <c r="G110" s="69"/>
      <c r="H110" s="112"/>
      <c r="I110" s="103"/>
      <c r="J110" s="62"/>
    </row>
    <row r="111" spans="1:10">
      <c r="J111" s="62"/>
    </row>
  </sheetData>
  <mergeCells count="5">
    <mergeCell ref="B2:G2"/>
    <mergeCell ref="B3:G3"/>
    <mergeCell ref="B4:G4"/>
    <mergeCell ref="E5:G5"/>
    <mergeCell ref="E6:G6"/>
  </mergeCells>
  <dataValidations count="3">
    <dataValidation type="list" allowBlank="1" showErrorMessage="1" sqref="F60:G65 F55:G58">
      <formula1>$J$2:$J$6</formula1>
      <formula2>0</formula2>
    </dataValidation>
    <dataValidation type="list" allowBlank="1" showErrorMessage="1" sqref="F66:G110">
      <formula1>$J$2:$J$6</formula1>
    </dataValidation>
    <dataValidation type="list" allowBlank="1" showErrorMessage="1" sqref="F28:G28 F46:G53 F30:G36 F38:G44 F25:G26 F12:G23">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07"/>
  <sheetViews>
    <sheetView workbookViewId="0">
      <selection activeCell="A2" sqref="A2:A5"/>
    </sheetView>
  </sheetViews>
  <sheetFormatPr defaultRowHeight="12.75"/>
  <cols>
    <col min="1" max="1" width="19.25" style="62" customWidth="1"/>
    <col min="2" max="2" width="30.625" style="62" customWidth="1"/>
    <col min="3" max="3" width="34.375" style="62" customWidth="1"/>
    <col min="4" max="4" width="42.25" style="62" customWidth="1"/>
    <col min="5" max="5" width="16.5" style="62" customWidth="1"/>
    <col min="6" max="7" width="11.25" style="62" customWidth="1"/>
    <col min="8" max="8" width="9" style="65"/>
    <col min="9" max="9" width="16.2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4.25" customHeight="1">
      <c r="A2" s="298" t="s">
        <v>972</v>
      </c>
      <c r="B2" s="314" t="s">
        <v>417</v>
      </c>
      <c r="C2" s="315"/>
      <c r="D2" s="315"/>
      <c r="E2" s="315"/>
      <c r="F2" s="315"/>
      <c r="G2" s="316"/>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4.25" customHeight="1">
      <c r="A3" s="298" t="s">
        <v>973</v>
      </c>
      <c r="B3" s="317" t="s">
        <v>672</v>
      </c>
      <c r="C3" s="318"/>
      <c r="D3" s="318"/>
      <c r="E3" s="318"/>
      <c r="F3" s="318"/>
      <c r="G3" s="319"/>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4.25" customHeight="1">
      <c r="A4" s="298" t="s">
        <v>974</v>
      </c>
      <c r="B4" s="317" t="s">
        <v>412</v>
      </c>
      <c r="C4" s="318"/>
      <c r="D4" s="318"/>
      <c r="E4" s="318"/>
      <c r="F4" s="318"/>
      <c r="G4" s="319"/>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4.2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4.25" customHeight="1" thickBot="1">
      <c r="A6" s="58">
        <f>COUNTIF(F12:G139,"Pass")</f>
        <v>0</v>
      </c>
      <c r="B6" s="59">
        <f>COUNTIF(F12:G139,"Fail")</f>
        <v>0</v>
      </c>
      <c r="C6" s="59">
        <f>E6-D6-B6-A6</f>
        <v>33</v>
      </c>
      <c r="D6" s="60">
        <f>COUNTIF(F12:G139,"N/A")</f>
        <v>0</v>
      </c>
      <c r="E6" s="323">
        <f>COUNTA(A12:A139)</f>
        <v>33</v>
      </c>
      <c r="F6" s="324"/>
      <c r="G6" s="325"/>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ht="14.25" customHeight="1">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ht="14.25" customHeight="1">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ht="14.25" customHeight="1">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39" customHeight="1">
      <c r="A10" s="271" t="s">
        <v>4</v>
      </c>
      <c r="B10" s="301" t="s">
        <v>933</v>
      </c>
      <c r="C10" s="301" t="s">
        <v>934</v>
      </c>
      <c r="D10" s="301" t="s">
        <v>935</v>
      </c>
      <c r="E10" s="272" t="s">
        <v>936</v>
      </c>
      <c r="F10" s="272" t="s">
        <v>11</v>
      </c>
      <c r="G10" s="272" t="s">
        <v>10</v>
      </c>
      <c r="H10" s="302" t="s">
        <v>937</v>
      </c>
      <c r="I10" s="301"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row>
    <row r="11" spans="1:257" ht="14.25" customHeight="1">
      <c r="A11" s="222"/>
      <c r="B11" s="222" t="s">
        <v>403</v>
      </c>
      <c r="C11" s="222"/>
      <c r="D11" s="222"/>
      <c r="E11" s="222"/>
      <c r="F11" s="222"/>
      <c r="G11" s="222"/>
      <c r="H11" s="222"/>
      <c r="I11" s="222"/>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row>
    <row r="12" spans="1:257" ht="14.25" customHeight="1">
      <c r="A12" s="100" t="str">
        <f t="shared" ref="A12:A23" si="0">IF(OR(B12&lt;&gt;"",D12&lt;&gt;""),"["&amp;TEXT($B$2,"##")&amp;"-"&amp;TEXT(ROW()-10,"##")&amp;"]","")</f>
        <v>[Admin module-2]</v>
      </c>
      <c r="B12" s="69" t="s">
        <v>534</v>
      </c>
      <c r="C12" s="69" t="s">
        <v>674</v>
      </c>
      <c r="D12" s="69" t="s">
        <v>681</v>
      </c>
      <c r="E12" s="184"/>
      <c r="F12" s="69"/>
      <c r="G12" s="69"/>
      <c r="H12" s="76"/>
      <c r="I12" s="185"/>
      <c r="J12" s="62"/>
    </row>
    <row r="13" spans="1:257" ht="14.25" customHeight="1">
      <c r="A13" s="100" t="str">
        <f t="shared" si="0"/>
        <v>[Admin module-3]</v>
      </c>
      <c r="B13" s="69" t="s">
        <v>673</v>
      </c>
      <c r="C13" s="69" t="s">
        <v>674</v>
      </c>
      <c r="D13" s="69" t="s">
        <v>681</v>
      </c>
      <c r="E13" s="184"/>
      <c r="F13" s="69"/>
      <c r="G13" s="69"/>
      <c r="H13" s="76"/>
      <c r="I13" s="185"/>
      <c r="J13" s="62"/>
    </row>
    <row r="14" spans="1:257" ht="14.25" customHeight="1">
      <c r="A14" s="100" t="str">
        <f t="shared" si="0"/>
        <v>[Admin module-4]</v>
      </c>
      <c r="B14" s="69" t="s">
        <v>675</v>
      </c>
      <c r="C14" s="69" t="s">
        <v>676</v>
      </c>
      <c r="D14" s="69" t="s">
        <v>682</v>
      </c>
      <c r="E14" s="186"/>
      <c r="F14" s="69"/>
      <c r="G14" s="69"/>
      <c r="H14" s="76"/>
      <c r="I14" s="187"/>
      <c r="J14" s="62"/>
    </row>
    <row r="15" spans="1:257" ht="14.25" customHeight="1">
      <c r="A15" s="100" t="str">
        <f t="shared" si="0"/>
        <v>[Admin module-5]</v>
      </c>
      <c r="B15" s="69" t="s">
        <v>413</v>
      </c>
      <c r="C15" s="69" t="s">
        <v>677</v>
      </c>
      <c r="D15" s="69" t="s">
        <v>683</v>
      </c>
      <c r="E15" s="186"/>
      <c r="F15" s="69"/>
      <c r="G15" s="69"/>
      <c r="H15" s="76"/>
      <c r="I15" s="187"/>
      <c r="J15" s="62"/>
    </row>
    <row r="16" spans="1:257" ht="14.25" customHeight="1">
      <c r="A16" s="100" t="str">
        <f t="shared" si="0"/>
        <v>[Admin module-6]</v>
      </c>
      <c r="B16" s="69" t="s">
        <v>414</v>
      </c>
      <c r="C16" s="69" t="s">
        <v>678</v>
      </c>
      <c r="D16" s="69" t="s">
        <v>684</v>
      </c>
      <c r="E16" s="186"/>
      <c r="F16" s="69"/>
      <c r="G16" s="69"/>
      <c r="H16" s="76"/>
      <c r="I16" s="187"/>
      <c r="J16" s="62"/>
    </row>
    <row r="17" spans="1:10" ht="14.25" customHeight="1">
      <c r="A17" s="100" t="str">
        <f t="shared" si="0"/>
        <v>[Admin module-7]</v>
      </c>
      <c r="B17" s="69" t="s">
        <v>404</v>
      </c>
      <c r="C17" s="69" t="s">
        <v>679</v>
      </c>
      <c r="D17" s="69" t="s">
        <v>685</v>
      </c>
      <c r="E17" s="186"/>
      <c r="F17" s="69"/>
      <c r="G17" s="69"/>
      <c r="H17" s="76"/>
      <c r="I17" s="187"/>
      <c r="J17" s="62"/>
    </row>
    <row r="18" spans="1:10" ht="14.25" customHeight="1">
      <c r="A18" s="100" t="str">
        <f t="shared" si="0"/>
        <v>[Admin module-8]</v>
      </c>
      <c r="B18" s="69" t="s">
        <v>680</v>
      </c>
      <c r="C18" s="69" t="s">
        <v>687</v>
      </c>
      <c r="D18" s="69" t="s">
        <v>705</v>
      </c>
      <c r="E18" s="186"/>
      <c r="F18" s="69"/>
      <c r="G18" s="69"/>
      <c r="H18" s="76"/>
      <c r="I18" s="187"/>
      <c r="J18" s="62"/>
    </row>
    <row r="19" spans="1:10" ht="14.25" customHeight="1">
      <c r="A19" s="100" t="str">
        <f t="shared" si="0"/>
        <v>[Admin module-9]</v>
      </c>
      <c r="B19" s="69" t="s">
        <v>690</v>
      </c>
      <c r="C19" s="69" t="s">
        <v>686</v>
      </c>
      <c r="D19" s="69" t="s">
        <v>688</v>
      </c>
      <c r="E19" s="186"/>
      <c r="F19" s="69"/>
      <c r="G19" s="69"/>
      <c r="H19" s="76"/>
      <c r="I19" s="187"/>
      <c r="J19" s="62"/>
    </row>
    <row r="20" spans="1:10" ht="14.25" customHeight="1">
      <c r="A20" s="100" t="str">
        <f t="shared" si="0"/>
        <v>[Admin module-10]</v>
      </c>
      <c r="B20" s="69" t="s">
        <v>689</v>
      </c>
      <c r="C20" s="69" t="s">
        <v>691</v>
      </c>
      <c r="D20" s="69" t="s">
        <v>692</v>
      </c>
      <c r="E20" s="186"/>
      <c r="F20" s="69"/>
      <c r="G20" s="69"/>
      <c r="H20" s="76"/>
      <c r="I20" s="187"/>
      <c r="J20" s="62"/>
    </row>
    <row r="21" spans="1:10" ht="14.25" customHeight="1">
      <c r="A21" s="100" t="str">
        <f t="shared" si="0"/>
        <v>[Admin module-11]</v>
      </c>
      <c r="B21" s="69" t="s">
        <v>693</v>
      </c>
      <c r="C21" s="69" t="s">
        <v>694</v>
      </c>
      <c r="D21" s="69" t="s">
        <v>695</v>
      </c>
      <c r="E21" s="186"/>
      <c r="F21" s="69"/>
      <c r="G21" s="69"/>
      <c r="H21" s="76"/>
      <c r="I21" s="187"/>
      <c r="J21" s="62"/>
    </row>
    <row r="22" spans="1:10" ht="14.25" customHeight="1">
      <c r="A22" s="100" t="str">
        <f t="shared" si="0"/>
        <v>[Admin module-12]</v>
      </c>
      <c r="B22" s="69" t="s">
        <v>696</v>
      </c>
      <c r="C22" s="69" t="s">
        <v>697</v>
      </c>
      <c r="D22" s="69" t="s">
        <v>551</v>
      </c>
      <c r="E22" s="186"/>
      <c r="F22" s="69"/>
      <c r="G22" s="69"/>
      <c r="H22" s="76"/>
      <c r="I22" s="187"/>
      <c r="J22" s="62"/>
    </row>
    <row r="23" spans="1:10" ht="14.25" customHeight="1">
      <c r="A23" s="100" t="str">
        <f t="shared" si="0"/>
        <v>[Admin module-13]</v>
      </c>
      <c r="B23" s="69" t="s">
        <v>698</v>
      </c>
      <c r="C23" s="69" t="s">
        <v>699</v>
      </c>
      <c r="D23" s="69" t="s">
        <v>695</v>
      </c>
      <c r="E23" s="186"/>
      <c r="F23" s="69"/>
      <c r="G23" s="69"/>
      <c r="H23" s="76"/>
      <c r="I23" s="188"/>
      <c r="J23" s="62"/>
    </row>
    <row r="24" spans="1:10" ht="14.25" customHeight="1">
      <c r="A24" s="166"/>
      <c r="B24" s="165" t="s">
        <v>700</v>
      </c>
      <c r="C24" s="166"/>
      <c r="D24" s="166"/>
      <c r="E24" s="166"/>
      <c r="F24" s="166"/>
      <c r="G24" s="166"/>
      <c r="H24" s="166"/>
      <c r="I24" s="167"/>
      <c r="J24" s="62"/>
    </row>
    <row r="25" spans="1:10" ht="14.25" customHeight="1">
      <c r="A25" s="100" t="str">
        <f>IF(OR(B25&lt;&gt;"",D25&lt;&gt;""),"["&amp;TEXT($B$2,"##")&amp;"-"&amp;TEXT(ROW()-10,"##")&amp;"]","")</f>
        <v>[Admin module-15]</v>
      </c>
      <c r="B25" s="69" t="s">
        <v>701</v>
      </c>
      <c r="C25" s="69" t="s">
        <v>703</v>
      </c>
      <c r="D25" s="69" t="s">
        <v>704</v>
      </c>
      <c r="E25" s="189"/>
      <c r="F25" s="69"/>
      <c r="G25" s="69"/>
      <c r="H25" s="76"/>
      <c r="I25" s="188"/>
      <c r="J25" s="62"/>
    </row>
    <row r="26" spans="1:10" ht="14.25" customHeight="1">
      <c r="A26" s="100" t="str">
        <f>IF(OR(B26&lt;&gt;"",D26&lt;&gt;""),"["&amp;TEXT($B$2,"##")&amp;"-"&amp;TEXT(ROW()-10,"##")&amp;"]","")</f>
        <v>[Admin module-16]</v>
      </c>
      <c r="B26" s="69" t="s">
        <v>702</v>
      </c>
      <c r="C26" s="69" t="s">
        <v>703</v>
      </c>
      <c r="D26" s="69" t="s">
        <v>704</v>
      </c>
      <c r="E26" s="189"/>
      <c r="F26" s="69"/>
      <c r="G26" s="69"/>
      <c r="H26" s="76"/>
      <c r="I26" s="188"/>
      <c r="J26" s="62"/>
    </row>
    <row r="27" spans="1:10" ht="14.25" customHeight="1">
      <c r="A27" s="203"/>
      <c r="B27" s="202" t="s">
        <v>535</v>
      </c>
      <c r="C27" s="203"/>
      <c r="D27" s="203"/>
      <c r="E27" s="203"/>
      <c r="F27" s="203"/>
      <c r="G27" s="203"/>
      <c r="H27" s="203"/>
      <c r="I27" s="204"/>
      <c r="J27" s="62"/>
    </row>
    <row r="28" spans="1:10" ht="14.25" customHeight="1">
      <c r="A28" s="100" t="str">
        <f>IF(OR(B28&lt;&gt;"",D28&lt;&gt;""),"["&amp;TEXT($B$2,"##")&amp;"-"&amp;TEXT(ROW()-10,"##")&amp;"]","")</f>
        <v>[Admin module-18]</v>
      </c>
      <c r="B28" s="69" t="s">
        <v>706</v>
      </c>
      <c r="C28" s="69" t="s">
        <v>707</v>
      </c>
      <c r="D28" s="190" t="s">
        <v>708</v>
      </c>
      <c r="E28" s="189"/>
      <c r="F28" s="69"/>
      <c r="G28" s="69"/>
      <c r="H28" s="76"/>
      <c r="I28" s="188"/>
      <c r="J28" s="62"/>
    </row>
    <row r="29" spans="1:10" ht="14.25" customHeight="1">
      <c r="A29" s="166"/>
      <c r="B29" s="165" t="s">
        <v>537</v>
      </c>
      <c r="C29" s="166"/>
      <c r="D29" s="166"/>
      <c r="E29" s="166"/>
      <c r="F29" s="166"/>
      <c r="G29" s="166"/>
      <c r="H29" s="166"/>
      <c r="I29" s="167"/>
      <c r="J29" s="62"/>
    </row>
    <row r="30" spans="1:10" ht="14.25" customHeight="1">
      <c r="A30" s="99" t="str">
        <f>IF(OR(B30&lt;&gt;"",D30&lt;&gt;""),"["&amp;TEXT($B$2,"##")&amp;"-"&amp;TEXT(ROW()-10,"##")&amp;"]","")</f>
        <v>[Admin module-20]</v>
      </c>
      <c r="B30" s="223" t="s">
        <v>709</v>
      </c>
      <c r="C30" s="223" t="s">
        <v>711</v>
      </c>
      <c r="D30" s="223" t="s">
        <v>760</v>
      </c>
      <c r="E30" s="189"/>
      <c r="F30" s="69"/>
      <c r="G30" s="69"/>
      <c r="H30" s="76"/>
      <c r="I30" s="188"/>
      <c r="J30" s="62"/>
    </row>
    <row r="31" spans="1:10" ht="14.25" customHeight="1">
      <c r="A31" s="69" t="str">
        <f>IF(OR(B37&lt;&gt;"",D37&lt;&gt;""),"["&amp;TEXT($B$2,"##")&amp;"-"&amp;TEXT(ROW()-10,"##")&amp;"]","")</f>
        <v>[Admin module-21]</v>
      </c>
      <c r="B31" s="223" t="s">
        <v>718</v>
      </c>
      <c r="C31" s="223" t="s">
        <v>713</v>
      </c>
      <c r="D31" s="223" t="s">
        <v>714</v>
      </c>
      <c r="E31" s="189"/>
      <c r="F31" s="69"/>
      <c r="G31" s="69"/>
      <c r="H31" s="76"/>
      <c r="I31" s="188"/>
      <c r="J31" s="62"/>
    </row>
    <row r="32" spans="1:10" ht="14.25" customHeight="1">
      <c r="A32" s="69" t="str">
        <f>IF(OR(B45&lt;&gt;"",D45&lt;&gt;""),"["&amp;TEXT($B$2,"##")&amp;"-"&amp;TEXT(ROW()-10,"##")&amp;"]","")</f>
        <v>[Admin module-22]</v>
      </c>
      <c r="B32" s="223" t="s">
        <v>717</v>
      </c>
      <c r="C32" s="223" t="s">
        <v>715</v>
      </c>
      <c r="D32" s="223" t="s">
        <v>716</v>
      </c>
      <c r="E32" s="189"/>
      <c r="F32" s="69"/>
      <c r="G32" s="69"/>
      <c r="H32" s="76"/>
      <c r="I32" s="188"/>
      <c r="J32" s="62"/>
    </row>
    <row r="33" spans="1:10" ht="14.25" customHeight="1">
      <c r="A33" s="69" t="str">
        <f>IF(OR(B46&lt;&gt;"",D46&lt;&gt;""),"["&amp;TEXT($B$2,"##")&amp;"-"&amp;TEXT(ROW()-10,"##")&amp;"]","")</f>
        <v>[Admin module-23]</v>
      </c>
      <c r="B33" s="223" t="s">
        <v>719</v>
      </c>
      <c r="C33" s="223" t="s">
        <v>720</v>
      </c>
      <c r="D33" s="223" t="s">
        <v>721</v>
      </c>
      <c r="E33" s="189"/>
      <c r="F33" s="69"/>
      <c r="G33" s="69"/>
      <c r="H33" s="76"/>
      <c r="I33" s="188"/>
      <c r="J33" s="62"/>
    </row>
    <row r="34" spans="1:10" ht="14.25" customHeight="1">
      <c r="A34" s="69" t="str">
        <f>IF(OR(B47&lt;&gt;"",D47&lt;&gt;""),"["&amp;TEXT($B$2,"##")&amp;"-"&amp;TEXT(ROW()-10,"##")&amp;"]","")</f>
        <v>[Admin module-24]</v>
      </c>
      <c r="B34" s="223" t="s">
        <v>722</v>
      </c>
      <c r="C34" s="223" t="s">
        <v>723</v>
      </c>
      <c r="D34" s="223" t="s">
        <v>724</v>
      </c>
      <c r="E34" s="189"/>
      <c r="F34" s="69"/>
      <c r="G34" s="69"/>
      <c r="H34" s="76"/>
      <c r="I34" s="188"/>
      <c r="J34" s="62"/>
    </row>
    <row r="35" spans="1:10" ht="14.25" customHeight="1">
      <c r="A35" s="69" t="str">
        <f>IF(OR(B48&lt;&gt;"",D48&lt;&gt;""),"["&amp;TEXT($B$2,"##")&amp;"-"&amp;TEXT(ROW()-10,"##")&amp;"]","")</f>
        <v>[Admin module-25]</v>
      </c>
      <c r="B35" s="223" t="s">
        <v>761</v>
      </c>
      <c r="C35" s="223" t="s">
        <v>725</v>
      </c>
      <c r="D35" s="223" t="s">
        <v>762</v>
      </c>
      <c r="E35" s="189"/>
      <c r="F35" s="69"/>
      <c r="G35" s="69"/>
      <c r="H35" s="76"/>
      <c r="I35" s="188"/>
      <c r="J35" s="62"/>
    </row>
    <row r="36" spans="1:10" ht="14.25" customHeight="1">
      <c r="A36" s="221"/>
      <c r="B36" s="165" t="s">
        <v>536</v>
      </c>
      <c r="C36" s="166"/>
      <c r="D36" s="166"/>
      <c r="E36" s="166"/>
      <c r="F36" s="166"/>
      <c r="G36" s="166"/>
      <c r="H36" s="166"/>
      <c r="I36" s="167"/>
      <c r="J36" s="62"/>
    </row>
    <row r="37" spans="1:10" ht="14.25" customHeight="1">
      <c r="A37" s="225" t="str">
        <f t="shared" ref="A37" si="1">IF(OR(B37&lt;&gt;"",D37&lt;&gt;""),"["&amp;TEXT($B$2,"##")&amp;"-"&amp;TEXT(ROW()-10,"##")&amp;"]","")</f>
        <v>[Admin module-27]</v>
      </c>
      <c r="B37" s="191" t="s">
        <v>726</v>
      </c>
      <c r="C37" s="69" t="s">
        <v>712</v>
      </c>
      <c r="D37" s="190" t="s">
        <v>710</v>
      </c>
      <c r="E37" s="189"/>
      <c r="F37" s="69"/>
      <c r="G37" s="69"/>
      <c r="H37" s="76"/>
      <c r="I37" s="188"/>
      <c r="J37" s="62"/>
    </row>
    <row r="38" spans="1:10" ht="14.25" customHeight="1">
      <c r="A38" s="100" t="str">
        <f t="shared" ref="A38:A43" si="2">IF(OR(B38&lt;&gt;"",D38&lt;&gt;""),"["&amp;TEXT($B$2,"##")&amp;"-"&amp;TEXT(ROW()-10,"##")&amp;"]","")</f>
        <v>[Admin module-28]</v>
      </c>
      <c r="B38" s="69" t="s">
        <v>727</v>
      </c>
      <c r="C38" s="69" t="s">
        <v>728</v>
      </c>
      <c r="D38" s="190" t="s">
        <v>729</v>
      </c>
      <c r="E38" s="189"/>
      <c r="F38" s="69"/>
      <c r="G38" s="69"/>
      <c r="H38" s="76"/>
      <c r="I38" s="188"/>
      <c r="J38" s="62"/>
    </row>
    <row r="39" spans="1:10" ht="14.25" customHeight="1">
      <c r="A39" s="100" t="str">
        <f t="shared" si="2"/>
        <v>[Admin module-29]</v>
      </c>
      <c r="B39" s="69" t="s">
        <v>730</v>
      </c>
      <c r="C39" s="69" t="s">
        <v>731</v>
      </c>
      <c r="D39" s="190" t="s">
        <v>732</v>
      </c>
      <c r="E39" s="189"/>
      <c r="F39" s="69"/>
      <c r="G39" s="69"/>
      <c r="H39" s="76"/>
      <c r="I39" s="188"/>
      <c r="J39" s="62"/>
    </row>
    <row r="40" spans="1:10" ht="14.25" customHeight="1">
      <c r="A40" s="100" t="str">
        <f t="shared" si="2"/>
        <v>[Admin module-30]</v>
      </c>
      <c r="B40" s="69" t="s">
        <v>733</v>
      </c>
      <c r="C40" s="69" t="s">
        <v>734</v>
      </c>
      <c r="D40" s="190" t="s">
        <v>735</v>
      </c>
      <c r="E40" s="189"/>
      <c r="F40" s="69"/>
      <c r="G40" s="69"/>
      <c r="H40" s="76"/>
      <c r="I40" s="188"/>
      <c r="J40" s="62"/>
    </row>
    <row r="41" spans="1:10" ht="14.25" customHeight="1">
      <c r="A41" s="100" t="str">
        <f t="shared" si="2"/>
        <v>[Admin module-31]</v>
      </c>
      <c r="B41" s="69" t="s">
        <v>736</v>
      </c>
      <c r="C41" s="69" t="s">
        <v>737</v>
      </c>
      <c r="D41" s="190" t="s">
        <v>738</v>
      </c>
      <c r="E41" s="189"/>
      <c r="F41" s="69"/>
      <c r="G41" s="69"/>
      <c r="H41" s="76"/>
      <c r="I41" s="188"/>
      <c r="J41" s="62"/>
    </row>
    <row r="42" spans="1:10" ht="14.25" customHeight="1">
      <c r="A42" s="100" t="str">
        <f t="shared" si="2"/>
        <v>[Admin module-32]</v>
      </c>
      <c r="B42" s="69" t="s">
        <v>741</v>
      </c>
      <c r="C42" s="69" t="s">
        <v>742</v>
      </c>
      <c r="D42" s="190" t="s">
        <v>744</v>
      </c>
      <c r="E42" s="189"/>
      <c r="F42" s="69"/>
      <c r="G42" s="69"/>
      <c r="H42" s="76"/>
      <c r="I42" s="188"/>
      <c r="J42" s="62"/>
    </row>
    <row r="43" spans="1:10" ht="14.25" customHeight="1">
      <c r="A43" s="100" t="str">
        <f t="shared" si="2"/>
        <v>[Admin module-33]</v>
      </c>
      <c r="B43" s="69" t="s">
        <v>739</v>
      </c>
      <c r="C43" s="69" t="s">
        <v>743</v>
      </c>
      <c r="D43" s="190" t="s">
        <v>740</v>
      </c>
      <c r="E43" s="189"/>
      <c r="F43" s="69"/>
      <c r="G43" s="69"/>
      <c r="H43" s="76"/>
      <c r="I43" s="188"/>
      <c r="J43" s="62"/>
    </row>
    <row r="44" spans="1:10" ht="14.25" customHeight="1">
      <c r="A44" s="166"/>
      <c r="B44" s="165" t="s">
        <v>775</v>
      </c>
      <c r="C44" s="166"/>
      <c r="D44" s="166"/>
      <c r="E44" s="166"/>
      <c r="F44" s="166"/>
      <c r="G44" s="166"/>
      <c r="H44" s="166"/>
      <c r="I44" s="167"/>
      <c r="J44" s="62"/>
    </row>
    <row r="45" spans="1:10" ht="14.25" customHeight="1">
      <c r="A45" s="100" t="str">
        <f>IF(OR(B45&lt;&gt;"",D45&lt;&gt;""),"["&amp;TEXT($B$2,"##")&amp;"-"&amp;TEXT(ROW()-10,"##")&amp;"]","")</f>
        <v>[Admin module-35]</v>
      </c>
      <c r="B45" s="191" t="s">
        <v>763</v>
      </c>
      <c r="C45" s="69" t="s">
        <v>764</v>
      </c>
      <c r="D45" s="190" t="s">
        <v>765</v>
      </c>
      <c r="E45" s="189"/>
      <c r="F45" s="69"/>
      <c r="G45" s="69"/>
      <c r="H45" s="76"/>
      <c r="I45" s="195"/>
      <c r="J45" s="62"/>
    </row>
    <row r="46" spans="1:10" ht="14.25" customHeight="1">
      <c r="A46" s="100" t="str">
        <f>IF(OR(B46&lt;&gt;"",D46&lt;&gt;""),"["&amp;TEXT($B$2,"##")&amp;"-"&amp;TEXT(ROW()-10,"##")&amp;"]","")</f>
        <v>[Admin module-36]</v>
      </c>
      <c r="B46" s="69" t="s">
        <v>766</v>
      </c>
      <c r="C46" s="69" t="s">
        <v>767</v>
      </c>
      <c r="D46" s="190" t="s">
        <v>745</v>
      </c>
      <c r="E46" s="189"/>
      <c r="F46" s="69"/>
      <c r="G46" s="69"/>
      <c r="H46" s="76"/>
      <c r="I46" s="195"/>
      <c r="J46" s="62"/>
    </row>
    <row r="47" spans="1:10" ht="14.25" customHeight="1">
      <c r="A47" s="100" t="str">
        <f>IF(OR(B47&lt;&gt;"",D47&lt;&gt;""),"["&amp;TEXT($B$2,"##")&amp;"-"&amp;TEXT(ROW()-10,"##")&amp;"]","")</f>
        <v>[Admin module-37]</v>
      </c>
      <c r="B47" s="69" t="s">
        <v>730</v>
      </c>
      <c r="C47" s="69" t="s">
        <v>768</v>
      </c>
      <c r="D47" s="190" t="s">
        <v>769</v>
      </c>
      <c r="E47" s="189"/>
      <c r="F47" s="69"/>
      <c r="G47" s="69"/>
      <c r="H47" s="76"/>
      <c r="I47" s="195"/>
      <c r="J47" s="62"/>
    </row>
    <row r="48" spans="1:10" ht="14.25" customHeight="1">
      <c r="A48" s="100" t="str">
        <f>IF(OR(B48&lt;&gt;"",D48&lt;&gt;""),"["&amp;TEXT($B$2,"##")&amp;"-"&amp;TEXT(ROW()-10,"##")&amp;"]","")</f>
        <v>[Admin module-38]</v>
      </c>
      <c r="B48" s="69" t="s">
        <v>770</v>
      </c>
      <c r="C48" s="69" t="s">
        <v>771</v>
      </c>
      <c r="D48" s="190" t="s">
        <v>772</v>
      </c>
      <c r="E48" s="189"/>
      <c r="F48" s="69"/>
      <c r="G48" s="69"/>
      <c r="H48" s="76"/>
      <c r="I48" s="195"/>
      <c r="J48" s="62"/>
    </row>
    <row r="49" spans="1:10" ht="14.25" customHeight="1">
      <c r="A49" s="99" t="str">
        <f>IF(OR(B49&lt;&gt;"",D49&lt;&gt;""),"["&amp;TEXT($B$2,"##")&amp;"-"&amp;TEXT(ROW()-10,"##")&amp;"]","")</f>
        <v>[Admin module-39]</v>
      </c>
      <c r="B49" s="96" t="s">
        <v>773</v>
      </c>
      <c r="C49" s="96" t="s">
        <v>771</v>
      </c>
      <c r="D49" s="224" t="s">
        <v>774</v>
      </c>
      <c r="E49" s="189"/>
      <c r="F49" s="69"/>
      <c r="G49" s="69"/>
      <c r="H49" s="76"/>
      <c r="I49" s="195"/>
      <c r="J49" s="62"/>
    </row>
    <row r="50" spans="1:10" s="121" customFormat="1" ht="14.25" customHeight="1">
      <c r="A50" s="103"/>
      <c r="B50" s="103"/>
      <c r="C50" s="103"/>
      <c r="D50" s="103"/>
      <c r="E50" s="62"/>
      <c r="F50" s="62"/>
      <c r="G50" s="62"/>
      <c r="H50" s="65"/>
      <c r="I50" s="62"/>
    </row>
    <row r="51" spans="1:10" s="121" customFormat="1" ht="14.25" customHeight="1">
      <c r="A51" s="69"/>
      <c r="B51" s="69"/>
      <c r="C51" s="69"/>
      <c r="D51" s="190"/>
      <c r="E51" s="226"/>
      <c r="F51" s="69"/>
      <c r="G51" s="69"/>
      <c r="H51" s="76"/>
      <c r="I51" s="188"/>
    </row>
    <row r="52" spans="1:10" ht="14.25" customHeight="1">
      <c r="A52" s="69"/>
      <c r="B52" s="69"/>
      <c r="C52" s="69"/>
      <c r="D52" s="190"/>
      <c r="E52" s="226"/>
      <c r="F52" s="69"/>
      <c r="G52" s="69"/>
      <c r="H52" s="76"/>
      <c r="I52" s="188"/>
      <c r="J52" s="62"/>
    </row>
    <row r="53" spans="1:10" ht="14.25" customHeight="1">
      <c r="A53" s="69"/>
      <c r="B53" s="69"/>
      <c r="C53" s="69"/>
      <c r="D53" s="190"/>
      <c r="E53" s="192"/>
      <c r="F53" s="168"/>
      <c r="G53" s="168"/>
      <c r="H53" s="193"/>
      <c r="I53" s="194"/>
      <c r="J53" s="62"/>
    </row>
    <row r="54" spans="1:10" ht="14.25" customHeight="1">
      <c r="A54" s="69"/>
      <c r="B54" s="69"/>
      <c r="C54" s="69"/>
      <c r="D54" s="190"/>
      <c r="E54" s="192"/>
      <c r="F54" s="168"/>
      <c r="G54" s="168"/>
      <c r="H54" s="193"/>
      <c r="I54" s="194"/>
      <c r="J54" s="62"/>
    </row>
    <row r="55" spans="1:10" ht="14.25" customHeight="1">
      <c r="A55" s="90"/>
      <c r="B55" s="90"/>
      <c r="C55" s="90"/>
      <c r="D55" s="90"/>
      <c r="E55"/>
      <c r="F55"/>
      <c r="G55"/>
      <c r="H55"/>
      <c r="I55"/>
      <c r="J55" s="62"/>
    </row>
    <row r="56" spans="1:10" ht="14.25" customHeight="1">
      <c r="A56" s="68"/>
      <c r="B56" s="69"/>
      <c r="C56" s="69"/>
      <c r="D56" s="69"/>
      <c r="E56" s="127"/>
      <c r="F56" s="81"/>
      <c r="G56" s="81"/>
      <c r="H56" s="76"/>
      <c r="I56" s="63"/>
      <c r="J56" s="62"/>
    </row>
    <row r="57" spans="1:10" ht="14.25" customHeight="1">
      <c r="A57" s="148"/>
      <c r="B57" s="148"/>
      <c r="C57" s="148"/>
      <c r="D57" s="148"/>
      <c r="E57" s="81"/>
      <c r="F57" s="81"/>
      <c r="G57" s="81"/>
      <c r="H57" s="76"/>
      <c r="I57" s="63"/>
      <c r="J57" s="62"/>
    </row>
    <row r="58" spans="1:10" ht="14.25" customHeight="1">
      <c r="A58" s="81"/>
      <c r="B58" s="81"/>
      <c r="C58" s="34"/>
      <c r="D58" s="81"/>
      <c r="E58" s="81"/>
      <c r="F58" s="81"/>
      <c r="G58" s="81"/>
      <c r="H58" s="76"/>
      <c r="I58" s="63"/>
      <c r="J58" s="62"/>
    </row>
    <row r="59" spans="1:10" ht="14.25" customHeight="1">
      <c r="A59" s="81"/>
      <c r="B59" s="81"/>
      <c r="C59" s="34"/>
      <c r="D59" s="180"/>
      <c r="E59" s="81"/>
      <c r="F59" s="81"/>
      <c r="G59" s="81"/>
      <c r="H59" s="76"/>
      <c r="I59" s="63"/>
      <c r="J59" s="62"/>
    </row>
    <row r="60" spans="1:10" ht="14.25" customHeight="1">
      <c r="A60" s="81"/>
      <c r="B60" s="34"/>
      <c r="C60" s="34"/>
      <c r="D60" s="180"/>
      <c r="E60" s="81"/>
      <c r="F60" s="81"/>
      <c r="G60" s="81"/>
      <c r="H60" s="76"/>
      <c r="I60" s="63"/>
      <c r="J60" s="62"/>
    </row>
    <row r="61" spans="1:10" ht="14.25" customHeight="1">
      <c r="A61" s="81"/>
      <c r="B61" s="81"/>
      <c r="C61" s="34"/>
      <c r="D61" s="180"/>
      <c r="E61" s="81"/>
      <c r="F61" s="81"/>
      <c r="G61" s="81"/>
      <c r="H61" s="76"/>
      <c r="I61" s="63"/>
      <c r="J61" s="62"/>
    </row>
    <row r="62" spans="1:10" ht="14.25" customHeight="1">
      <c r="A62" s="68"/>
      <c r="B62" s="69"/>
      <c r="C62" s="69"/>
      <c r="D62" s="69"/>
      <c r="E62" s="103"/>
      <c r="F62" s="67"/>
      <c r="G62" s="69"/>
      <c r="H62" s="112"/>
      <c r="I62" s="103"/>
      <c r="J62" s="62"/>
    </row>
    <row r="63" spans="1:10" ht="14.25" customHeight="1">
      <c r="A63" s="68"/>
      <c r="B63" s="69"/>
      <c r="C63" s="69"/>
      <c r="D63" s="69"/>
      <c r="E63" s="103"/>
      <c r="F63" s="67"/>
      <c r="G63" s="69"/>
      <c r="H63" s="112"/>
      <c r="I63" s="103"/>
      <c r="J63" s="62"/>
    </row>
    <row r="64" spans="1:10" ht="14.25" customHeight="1">
      <c r="A64" s="68"/>
      <c r="B64" s="69"/>
      <c r="C64" s="69"/>
      <c r="D64" s="69"/>
      <c r="E64" s="103"/>
      <c r="F64" s="116"/>
      <c r="G64" s="69"/>
      <c r="H64" s="112"/>
      <c r="I64" s="103"/>
      <c r="J64" s="62"/>
    </row>
    <row r="65" spans="1:10" ht="14.25" customHeight="1">
      <c r="A65" s="68"/>
      <c r="B65" s="69"/>
      <c r="C65" s="69"/>
      <c r="D65" s="69"/>
      <c r="E65" s="103"/>
      <c r="F65" s="115"/>
      <c r="G65" s="69"/>
      <c r="H65" s="112"/>
      <c r="I65" s="103"/>
      <c r="J65" s="62"/>
    </row>
    <row r="66" spans="1:10" ht="14.25" customHeight="1">
      <c r="A66" s="68"/>
      <c r="B66" s="81"/>
      <c r="C66" s="69"/>
      <c r="D66" s="69"/>
      <c r="E66" s="103"/>
      <c r="F66" s="67"/>
      <c r="G66" s="69"/>
      <c r="H66" s="112"/>
      <c r="I66" s="103"/>
      <c r="J66" s="62"/>
    </row>
    <row r="67" spans="1:10" ht="14.25" customHeight="1">
      <c r="A67" s="68"/>
      <c r="B67" s="81"/>
      <c r="C67" s="69"/>
      <c r="D67" s="69"/>
      <c r="E67" s="103"/>
      <c r="F67" s="67"/>
      <c r="G67" s="69"/>
      <c r="H67" s="112"/>
      <c r="I67" s="103"/>
      <c r="J67" s="62"/>
    </row>
    <row r="68" spans="1:10" ht="14.25" customHeight="1">
      <c r="A68" s="68"/>
      <c r="B68" s="81"/>
      <c r="C68" s="69"/>
      <c r="D68" s="69"/>
      <c r="E68" s="103"/>
      <c r="F68" s="67"/>
      <c r="G68" s="69"/>
      <c r="H68" s="112"/>
      <c r="I68" s="103"/>
      <c r="J68" s="62"/>
    </row>
    <row r="69" spans="1:10" ht="14.25" customHeight="1">
      <c r="A69" s="68"/>
      <c r="B69" s="69"/>
      <c r="C69" s="69"/>
      <c r="D69" s="69"/>
      <c r="E69" s="103"/>
      <c r="F69" s="67"/>
      <c r="G69" s="69"/>
      <c r="H69" s="112"/>
      <c r="I69" s="103"/>
      <c r="J69" s="62"/>
    </row>
    <row r="70" spans="1:10" ht="14.25" customHeight="1">
      <c r="A70" s="68"/>
      <c r="B70" s="69"/>
      <c r="C70" s="69"/>
      <c r="D70" s="69"/>
      <c r="E70" s="103"/>
      <c r="F70" s="67"/>
      <c r="G70" s="69"/>
      <c r="H70" s="112"/>
      <c r="I70" s="103"/>
      <c r="J70" s="62"/>
    </row>
    <row r="71" spans="1:10" ht="14.25" customHeight="1">
      <c r="A71" s="95"/>
      <c r="B71" s="81"/>
      <c r="C71" s="94"/>
      <c r="D71" s="69"/>
      <c r="E71" s="103"/>
      <c r="F71" s="67"/>
      <c r="G71" s="69"/>
      <c r="H71" s="112"/>
      <c r="I71" s="103"/>
      <c r="J71" s="62"/>
    </row>
    <row r="72" spans="1:10" ht="14.25" customHeight="1">
      <c r="A72" s="95"/>
      <c r="B72" s="81"/>
      <c r="C72" s="94"/>
      <c r="D72" s="69"/>
      <c r="E72" s="103"/>
      <c r="F72" s="67"/>
      <c r="G72" s="69"/>
      <c r="H72" s="112"/>
      <c r="I72" s="103"/>
      <c r="J72" s="62"/>
    </row>
    <row r="73" spans="1:10" ht="14.25" customHeight="1">
      <c r="A73" s="95"/>
      <c r="B73" s="67"/>
      <c r="C73" s="93"/>
      <c r="D73" s="96"/>
      <c r="E73" s="103"/>
      <c r="F73" s="67"/>
      <c r="G73" s="69"/>
      <c r="H73" s="112"/>
      <c r="I73" s="103"/>
      <c r="J73" s="62"/>
    </row>
    <row r="74" spans="1:10" ht="14.25" customHeight="1">
      <c r="A74" s="68"/>
      <c r="B74" s="67"/>
      <c r="C74" s="93"/>
      <c r="D74" s="96"/>
      <c r="E74" s="103"/>
      <c r="F74" s="67"/>
      <c r="G74" s="69"/>
      <c r="H74" s="112"/>
      <c r="I74" s="103"/>
      <c r="J74" s="62"/>
    </row>
    <row r="75" spans="1:10" ht="14.25" customHeight="1">
      <c r="A75" s="68"/>
      <c r="B75" s="67"/>
      <c r="C75" s="67"/>
      <c r="D75" s="67"/>
      <c r="E75" s="103"/>
      <c r="F75" s="67"/>
      <c r="G75" s="69"/>
      <c r="H75" s="112"/>
      <c r="I75" s="103"/>
      <c r="J75" s="62"/>
    </row>
    <row r="76" spans="1:10" ht="14.25" customHeight="1">
      <c r="A76" s="68"/>
      <c r="B76" s="67"/>
      <c r="C76" s="67"/>
      <c r="D76" s="67"/>
      <c r="E76" s="103"/>
      <c r="F76" s="67"/>
      <c r="G76" s="69"/>
      <c r="H76" s="112"/>
      <c r="I76" s="103"/>
      <c r="J76" s="62"/>
    </row>
    <row r="77" spans="1:10" ht="14.25" customHeight="1">
      <c r="A77" s="68"/>
      <c r="B77" s="67"/>
      <c r="C77" s="67"/>
      <c r="D77" s="67"/>
      <c r="E77" s="103"/>
      <c r="F77" s="67"/>
      <c r="G77" s="69"/>
      <c r="H77" s="112"/>
      <c r="I77" s="103"/>
      <c r="J77" s="62"/>
    </row>
    <row r="78" spans="1:10" ht="14.25" customHeight="1">
      <c r="A78" s="68"/>
      <c r="B78" s="69"/>
      <c r="C78" s="93"/>
      <c r="D78" s="96"/>
      <c r="E78" s="103"/>
      <c r="F78" s="67"/>
      <c r="G78" s="69"/>
      <c r="H78" s="112"/>
      <c r="I78" s="103"/>
      <c r="J78" s="62"/>
    </row>
    <row r="79" spans="1:10" ht="14.25" customHeight="1">
      <c r="A79" s="68"/>
      <c r="B79" s="69"/>
      <c r="C79" s="99"/>
      <c r="D79" s="96"/>
      <c r="E79" s="103"/>
      <c r="F79" s="67"/>
      <c r="G79" s="69"/>
      <c r="H79" s="112"/>
      <c r="I79" s="103"/>
      <c r="J79" s="62"/>
    </row>
    <row r="80" spans="1:10" ht="14.25" customHeight="1">
      <c r="A80" s="68"/>
      <c r="B80" s="69"/>
      <c r="C80" s="99"/>
      <c r="D80" s="96"/>
      <c r="E80" s="103"/>
      <c r="F80" s="67"/>
      <c r="G80" s="69"/>
      <c r="H80" s="112"/>
      <c r="I80" s="103"/>
      <c r="J80" s="62"/>
    </row>
    <row r="81" spans="1:10" ht="14.25" customHeight="1">
      <c r="A81" s="68"/>
      <c r="B81" s="69"/>
      <c r="C81" s="99"/>
      <c r="D81" s="96"/>
      <c r="E81" s="103"/>
      <c r="F81" s="67"/>
      <c r="G81" s="69"/>
      <c r="H81" s="112"/>
      <c r="I81" s="103"/>
      <c r="J81" s="62"/>
    </row>
    <row r="82" spans="1:10" ht="14.25" customHeight="1">
      <c r="A82" s="68"/>
      <c r="B82" s="81"/>
      <c r="C82" s="69"/>
      <c r="D82" s="69"/>
      <c r="E82" s="103"/>
      <c r="F82" s="67"/>
      <c r="G82" s="69"/>
      <c r="H82" s="112"/>
      <c r="I82" s="103"/>
      <c r="J82" s="62"/>
    </row>
    <row r="83" spans="1:10" ht="14.25" customHeight="1">
      <c r="A83" s="68"/>
      <c r="B83" s="81"/>
      <c r="C83" s="69"/>
      <c r="D83" s="69"/>
      <c r="E83" s="103"/>
      <c r="F83" s="67"/>
      <c r="G83" s="69"/>
      <c r="H83" s="112"/>
      <c r="I83" s="103"/>
      <c r="J83" s="62"/>
    </row>
    <row r="84" spans="1:10" ht="14.25" customHeight="1">
      <c r="A84" s="68"/>
      <c r="B84" s="81"/>
      <c r="C84" s="69"/>
      <c r="D84" s="69"/>
      <c r="E84" s="103"/>
      <c r="F84" s="67"/>
      <c r="G84" s="69"/>
      <c r="H84" s="112"/>
      <c r="I84" s="103"/>
      <c r="J84" s="62"/>
    </row>
    <row r="85" spans="1:10" ht="14.25" customHeight="1">
      <c r="A85" s="68"/>
      <c r="B85" s="69"/>
      <c r="C85" s="69"/>
      <c r="D85" s="69"/>
      <c r="E85" s="103"/>
      <c r="F85" s="67"/>
      <c r="G85" s="69"/>
      <c r="H85" s="112"/>
      <c r="I85" s="103"/>
      <c r="J85" s="62"/>
    </row>
    <row r="86" spans="1:10" ht="14.25" customHeight="1">
      <c r="A86" s="68"/>
      <c r="B86" s="69"/>
      <c r="C86" s="69"/>
      <c r="D86" s="69"/>
      <c r="E86" s="103"/>
      <c r="F86" s="67"/>
      <c r="G86" s="69"/>
      <c r="H86" s="112"/>
      <c r="I86" s="103"/>
      <c r="J86" s="62"/>
    </row>
    <row r="87" spans="1:10" ht="14.25" customHeight="1">
      <c r="A87" s="68"/>
      <c r="B87" s="69"/>
      <c r="C87" s="93"/>
      <c r="D87" s="96"/>
      <c r="E87" s="103"/>
      <c r="F87" s="67"/>
      <c r="G87" s="69"/>
      <c r="H87" s="112"/>
      <c r="I87" s="103"/>
      <c r="J87" s="62"/>
    </row>
    <row r="88" spans="1:10" ht="14.25" customHeight="1">
      <c r="A88" s="68"/>
      <c r="B88" s="69"/>
      <c r="C88" s="93"/>
      <c r="D88" s="96"/>
      <c r="E88" s="103"/>
      <c r="F88" s="67"/>
      <c r="G88" s="69"/>
      <c r="H88" s="112"/>
      <c r="I88" s="103"/>
      <c r="J88" s="62"/>
    </row>
    <row r="89" spans="1:10" ht="14.25" customHeight="1">
      <c r="A89" s="68"/>
      <c r="B89" s="81"/>
      <c r="C89" s="69"/>
      <c r="D89" s="69"/>
      <c r="E89" s="103"/>
      <c r="F89" s="67"/>
      <c r="G89" s="69"/>
      <c r="H89" s="112"/>
      <c r="I89" s="103"/>
      <c r="J89" s="62"/>
    </row>
    <row r="90" spans="1:10" ht="14.25" customHeight="1">
      <c r="A90" s="68"/>
      <c r="B90" s="81"/>
      <c r="C90" s="69"/>
      <c r="D90" s="69"/>
      <c r="E90" s="103"/>
      <c r="F90" s="67"/>
      <c r="G90" s="69"/>
      <c r="H90" s="112"/>
      <c r="I90" s="103"/>
      <c r="J90" s="62"/>
    </row>
    <row r="91" spans="1:10" ht="14.25" customHeight="1">
      <c r="A91" s="68"/>
      <c r="B91" s="81"/>
      <c r="C91" s="69"/>
      <c r="D91" s="69"/>
      <c r="E91" s="103"/>
      <c r="F91" s="67"/>
      <c r="G91" s="69"/>
      <c r="H91" s="112"/>
      <c r="I91" s="103"/>
      <c r="J91" s="62"/>
    </row>
    <row r="92" spans="1:10" ht="14.25" customHeight="1">
      <c r="A92" s="68"/>
      <c r="B92" s="69"/>
      <c r="C92" s="69"/>
      <c r="D92" s="69"/>
      <c r="E92" s="103"/>
      <c r="F92" s="67"/>
      <c r="G92" s="69"/>
      <c r="H92" s="112"/>
      <c r="I92" s="103"/>
      <c r="J92" s="62"/>
    </row>
    <row r="93" spans="1:10" ht="14.25" customHeight="1">
      <c r="A93" s="68"/>
      <c r="B93" s="69"/>
      <c r="C93" s="69"/>
      <c r="D93" s="69"/>
      <c r="E93" s="103"/>
      <c r="F93" s="67"/>
      <c r="G93" s="69"/>
      <c r="H93" s="112"/>
      <c r="I93" s="103"/>
      <c r="J93" s="62"/>
    </row>
    <row r="94" spans="1:10" ht="14.25" customHeight="1">
      <c r="A94" s="68"/>
      <c r="B94" s="69"/>
      <c r="C94" s="69"/>
      <c r="D94" s="69"/>
      <c r="E94" s="103"/>
      <c r="F94" s="67"/>
      <c r="G94" s="67"/>
      <c r="H94" s="112"/>
      <c r="I94" s="103"/>
      <c r="J94" s="62"/>
    </row>
    <row r="95" spans="1:10" ht="14.25" customHeight="1">
      <c r="A95" s="68"/>
      <c r="B95" s="69"/>
      <c r="C95" s="69"/>
      <c r="D95" s="69"/>
      <c r="E95" s="103"/>
      <c r="F95" s="67"/>
      <c r="G95" s="67"/>
      <c r="H95" s="112"/>
      <c r="I95" s="103"/>
      <c r="J95" s="62"/>
    </row>
    <row r="96" spans="1:10" ht="14.25" customHeight="1">
      <c r="A96" s="107"/>
      <c r="B96" s="69"/>
      <c r="C96" s="69"/>
      <c r="D96" s="69"/>
      <c r="E96" s="103"/>
      <c r="F96" s="67"/>
      <c r="G96" s="67"/>
      <c r="H96" s="112"/>
      <c r="I96" s="103"/>
      <c r="J96" s="62"/>
    </row>
    <row r="97" spans="1:10" ht="14.25" customHeight="1">
      <c r="A97" s="107"/>
      <c r="B97" s="69"/>
      <c r="C97" s="69"/>
      <c r="D97" s="69"/>
      <c r="E97" s="103"/>
      <c r="F97" s="67"/>
      <c r="G97" s="67"/>
      <c r="H97" s="112"/>
      <c r="I97" s="103"/>
      <c r="J97" s="62"/>
    </row>
    <row r="98" spans="1:10" ht="14.25" customHeight="1">
      <c r="A98" s="107"/>
      <c r="B98" s="69"/>
      <c r="C98" s="69"/>
      <c r="D98" s="69"/>
      <c r="E98" s="103"/>
      <c r="F98" s="67"/>
      <c r="G98" s="67"/>
      <c r="H98" s="112"/>
      <c r="I98" s="103"/>
      <c r="J98" s="62"/>
    </row>
    <row r="99" spans="1:10" ht="14.25" customHeight="1">
      <c r="A99" s="107"/>
      <c r="B99" s="69"/>
      <c r="C99" s="69"/>
      <c r="D99" s="69"/>
      <c r="E99" s="103"/>
      <c r="F99" s="67"/>
      <c r="G99" s="67"/>
      <c r="H99" s="112"/>
      <c r="I99" s="103"/>
      <c r="J99" s="62"/>
    </row>
    <row r="100" spans="1:10" ht="14.25" customHeight="1">
      <c r="A100" s="107"/>
      <c r="B100" s="69"/>
      <c r="C100" s="69"/>
      <c r="D100" s="69"/>
      <c r="E100" s="103"/>
      <c r="F100" s="67"/>
      <c r="G100" s="67"/>
      <c r="H100" s="112"/>
      <c r="I100" s="103"/>
      <c r="J100" s="62"/>
    </row>
    <row r="101" spans="1:10" ht="14.25" customHeight="1">
      <c r="A101" s="107"/>
      <c r="B101" s="69"/>
      <c r="C101" s="69"/>
      <c r="D101" s="69"/>
      <c r="E101" s="103"/>
      <c r="F101" s="67"/>
      <c r="G101" s="67"/>
      <c r="H101" s="112"/>
      <c r="I101" s="103"/>
      <c r="J101" s="62"/>
    </row>
    <row r="102" spans="1:10" ht="14.25" customHeight="1">
      <c r="A102" s="107"/>
      <c r="B102" s="69"/>
      <c r="C102" s="69"/>
      <c r="D102" s="69"/>
      <c r="E102" s="106"/>
      <c r="F102" s="67"/>
      <c r="G102" s="67"/>
      <c r="H102" s="112"/>
      <c r="I102" s="103"/>
      <c r="J102" s="62"/>
    </row>
    <row r="103" spans="1:10" ht="14.25" customHeight="1">
      <c r="A103" s="107"/>
      <c r="B103" s="69"/>
      <c r="C103" s="69"/>
      <c r="D103" s="69"/>
      <c r="E103" s="103"/>
      <c r="F103" s="69"/>
      <c r="G103" s="67"/>
      <c r="H103" s="112"/>
      <c r="I103" s="103"/>
      <c r="J103" s="62"/>
    </row>
    <row r="104" spans="1:10" ht="14.25" customHeight="1">
      <c r="A104" s="107"/>
      <c r="B104" s="69"/>
      <c r="C104" s="69"/>
      <c r="D104" s="69"/>
      <c r="E104" s="103"/>
      <c r="F104" s="69"/>
      <c r="G104" s="67"/>
      <c r="H104" s="112"/>
      <c r="I104" s="103"/>
      <c r="J104" s="62"/>
    </row>
    <row r="105" spans="1:10" ht="14.25" customHeight="1">
      <c r="A105" s="107"/>
      <c r="B105" s="69"/>
      <c r="C105" s="69"/>
      <c r="D105" s="69"/>
      <c r="E105" s="103"/>
      <c r="F105" s="69"/>
      <c r="G105" s="67"/>
      <c r="H105" s="112"/>
      <c r="I105" s="103"/>
      <c r="J105" s="62"/>
    </row>
    <row r="106" spans="1:10" ht="14.25" customHeight="1">
      <c r="A106" s="107"/>
      <c r="B106" s="69"/>
      <c r="C106" s="69"/>
      <c r="D106" s="69"/>
      <c r="E106" s="103"/>
      <c r="F106" s="69"/>
      <c r="G106" s="69"/>
      <c r="H106" s="112"/>
      <c r="I106" s="103"/>
      <c r="J106" s="62"/>
    </row>
    <row r="107" spans="1:10">
      <c r="J107" s="62"/>
    </row>
  </sheetData>
  <mergeCells count="5">
    <mergeCell ref="B2:G2"/>
    <mergeCell ref="B3:G3"/>
    <mergeCell ref="B4:G4"/>
    <mergeCell ref="E5:G5"/>
    <mergeCell ref="E6:G6"/>
  </mergeCells>
  <dataValidations count="3">
    <dataValidation type="list" allowBlank="1" showErrorMessage="1" sqref="F51:G54 F12:G23 F37:G43 F30:G35 F45:G49 F25:G26 F28:G28">
      <formula1>$J$1:$J$5</formula1>
    </dataValidation>
    <dataValidation type="list" allowBlank="1" showErrorMessage="1" sqref="F62:G106">
      <formula1>$J$2:$J$6</formula1>
    </dataValidation>
    <dataValidation type="list" allowBlank="1" showErrorMessage="1" sqref="F56:G61">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topLeftCell="A4" workbookViewId="0">
      <selection activeCell="C24" sqref="C24:C25"/>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310" t="s">
        <v>967</v>
      </c>
      <c r="C1" s="310"/>
      <c r="D1" s="310"/>
      <c r="E1" s="310"/>
      <c r="F1" s="310"/>
      <c r="G1" s="310"/>
      <c r="H1" s="310"/>
    </row>
    <row r="2" spans="1:8" ht="14.25" customHeight="1">
      <c r="A2" s="35"/>
      <c r="B2" s="35"/>
      <c r="C2" s="36"/>
      <c r="D2" s="36"/>
      <c r="E2" s="36"/>
      <c r="F2" s="36"/>
      <c r="G2" s="36"/>
      <c r="H2" s="37"/>
    </row>
    <row r="3" spans="1:8" ht="12" customHeight="1">
      <c r="B3" s="283" t="s">
        <v>939</v>
      </c>
      <c r="C3" s="308" t="str">
        <f>表紙!C4</f>
        <v>Vietnamese Medicinal Plants Network</v>
      </c>
      <c r="D3" s="308"/>
      <c r="E3" s="284" t="s">
        <v>953</v>
      </c>
      <c r="F3" s="284" t="s">
        <v>953</v>
      </c>
      <c r="G3" s="38" t="s">
        <v>14</v>
      </c>
      <c r="H3" s="39"/>
    </row>
    <row r="4" spans="1:8" ht="12" customHeight="1">
      <c r="B4" s="283" t="s">
        <v>940</v>
      </c>
      <c r="C4" s="308" t="str">
        <f>表紙!C5</f>
        <v>VMN</v>
      </c>
      <c r="D4" s="308"/>
      <c r="E4" s="284" t="s">
        <v>954</v>
      </c>
      <c r="F4" s="284" t="s">
        <v>954</v>
      </c>
      <c r="G4" s="38" t="s">
        <v>978</v>
      </c>
      <c r="H4" s="39"/>
    </row>
    <row r="5" spans="1:8" ht="12" customHeight="1">
      <c r="B5" s="273" t="s">
        <v>965</v>
      </c>
      <c r="C5" s="308" t="str">
        <f>C4&amp;"_"&amp;"System Test Report"&amp;"_"&amp;"v1.0"</f>
        <v>VMN_System Test Report_v1.0</v>
      </c>
      <c r="D5" s="308"/>
      <c r="E5" s="284" t="s">
        <v>955</v>
      </c>
      <c r="F5" s="284" t="s">
        <v>955</v>
      </c>
      <c r="G5" s="66" t="s">
        <v>243</v>
      </c>
      <c r="H5" s="40"/>
    </row>
    <row r="6" spans="1:8" ht="21.75" customHeight="1">
      <c r="A6" s="35"/>
      <c r="B6" s="273" t="s">
        <v>966</v>
      </c>
      <c r="C6" s="309"/>
      <c r="D6" s="309"/>
      <c r="E6" s="309"/>
      <c r="F6" s="309"/>
      <c r="G6" s="309"/>
      <c r="H6" s="309"/>
    </row>
    <row r="7" spans="1:8" ht="14.25" customHeight="1">
      <c r="A7" s="35"/>
      <c r="B7" s="41"/>
      <c r="C7" s="42"/>
      <c r="D7" s="36"/>
      <c r="E7" s="36"/>
      <c r="F7" s="36"/>
      <c r="G7" s="36"/>
      <c r="H7" s="37"/>
    </row>
    <row r="8" spans="1:8">
      <c r="B8" s="41"/>
      <c r="C8" s="42"/>
      <c r="D8" s="36"/>
      <c r="E8" s="36"/>
      <c r="F8" s="36"/>
      <c r="G8" s="36"/>
      <c r="H8" s="37"/>
    </row>
    <row r="9" spans="1:8">
      <c r="A9" s="43"/>
      <c r="B9" s="43"/>
      <c r="C9" s="43"/>
      <c r="D9" s="43"/>
      <c r="E9" s="43"/>
      <c r="F9" s="43"/>
      <c r="G9" s="43"/>
      <c r="H9" s="43"/>
    </row>
    <row r="10" spans="1:8">
      <c r="A10" s="44"/>
      <c r="B10" s="290" t="s">
        <v>959</v>
      </c>
      <c r="C10" s="291" t="s">
        <v>960</v>
      </c>
      <c r="D10" s="292" t="s">
        <v>961</v>
      </c>
      <c r="E10" s="291" t="s">
        <v>962</v>
      </c>
      <c r="F10" s="291" t="s">
        <v>963</v>
      </c>
      <c r="G10" s="293" t="s">
        <v>2</v>
      </c>
      <c r="H10" s="294" t="s">
        <v>964</v>
      </c>
    </row>
    <row r="11" spans="1:8" ht="14.45" customHeight="1">
      <c r="A11" s="43"/>
      <c r="B11" s="86">
        <v>1</v>
      </c>
      <c r="C11" s="89" t="s">
        <v>25</v>
      </c>
      <c r="D11" s="91">
        <f>'Medicinal plants Article'!A6</f>
        <v>0</v>
      </c>
      <c r="E11" s="91">
        <f>'Medicinal plants Article'!B6</f>
        <v>0</v>
      </c>
      <c r="F11" s="91">
        <f>'Medicinal plants Article'!C6</f>
        <v>55</v>
      </c>
      <c r="G11" s="91">
        <f>'Medicinal plants Article'!D6</f>
        <v>0</v>
      </c>
      <c r="H11" s="91">
        <f>'Medicinal plants Article'!E6</f>
        <v>55</v>
      </c>
    </row>
    <row r="12" spans="1:8" ht="14.45" customHeight="1">
      <c r="A12" s="43"/>
      <c r="B12" s="86">
        <v>2</v>
      </c>
      <c r="C12" s="89" t="s">
        <v>45</v>
      </c>
      <c r="D12" s="91">
        <f>'Remedy Article'!A6</f>
        <v>0</v>
      </c>
      <c r="E12" s="91">
        <f>'Remedy Article'!B6</f>
        <v>0</v>
      </c>
      <c r="F12" s="91">
        <f>'Remedy Article'!C6</f>
        <v>55</v>
      </c>
      <c r="G12" s="91">
        <f>'Remedy Article'!D6</f>
        <v>0</v>
      </c>
      <c r="H12" s="91">
        <f>'Remedy Article'!E6</f>
        <v>55</v>
      </c>
    </row>
    <row r="13" spans="1:8" ht="14.45" customHeight="1">
      <c r="A13" s="43"/>
      <c r="B13" s="86">
        <v>3</v>
      </c>
      <c r="C13" s="87" t="s">
        <v>260</v>
      </c>
      <c r="D13" s="91">
        <f>'Herbal medicine store'!A6</f>
        <v>0</v>
      </c>
      <c r="E13" s="91">
        <f>'Herbal medicine store'!B7</f>
        <v>0</v>
      </c>
      <c r="F13" s="91">
        <f>'Herbal medicine store'!C6</f>
        <v>12</v>
      </c>
      <c r="G13" s="91">
        <f>'Herbal medicine store'!D6</f>
        <v>0</v>
      </c>
      <c r="H13" s="91">
        <f>'Herbal medicine store'!E6</f>
        <v>12</v>
      </c>
    </row>
    <row r="14" spans="1:8" ht="14.45" customHeight="1">
      <c r="A14" s="43"/>
      <c r="B14" s="86">
        <v>4</v>
      </c>
      <c r="C14" s="87" t="s">
        <v>290</v>
      </c>
      <c r="D14" s="91">
        <f>'Personal Page'!A6</f>
        <v>0</v>
      </c>
      <c r="E14" s="91">
        <f>'Personal Page'!B7</f>
        <v>0</v>
      </c>
      <c r="F14" s="91">
        <f>'Personal Page'!C6</f>
        <v>30</v>
      </c>
      <c r="G14" s="91">
        <f>'Personal Page'!D6</f>
        <v>0</v>
      </c>
      <c r="H14" s="91">
        <f>'Personal Page'!E6</f>
        <v>30</v>
      </c>
    </row>
    <row r="15" spans="1:8" ht="14.45" customHeight="1">
      <c r="A15" s="43"/>
      <c r="B15" s="86">
        <v>5</v>
      </c>
      <c r="C15" s="87" t="s">
        <v>410</v>
      </c>
      <c r="D15" s="91">
        <f>Authentication!A6</f>
        <v>0</v>
      </c>
      <c r="E15" s="91">
        <f>Authentication!B7</f>
        <v>0</v>
      </c>
      <c r="F15" s="91">
        <f>Authentication!C6</f>
        <v>74</v>
      </c>
      <c r="G15" s="91">
        <f>Authentication!D6</f>
        <v>0</v>
      </c>
      <c r="H15" s="91">
        <f>Authentication!E6</f>
        <v>74</v>
      </c>
    </row>
    <row r="16" spans="1:8" ht="14.45" customHeight="1">
      <c r="A16" s="43"/>
      <c r="B16" s="86">
        <v>6</v>
      </c>
      <c r="C16" s="87" t="s">
        <v>418</v>
      </c>
      <c r="D16" s="91">
        <f>'Mod Module'!A6</f>
        <v>0</v>
      </c>
      <c r="E16" s="91">
        <f>'Mod Module'!B7</f>
        <v>0</v>
      </c>
      <c r="F16" s="91">
        <f>'Mod Module'!C6</f>
        <v>56</v>
      </c>
      <c r="G16" s="91">
        <f>'Mod Module'!D6</f>
        <v>0</v>
      </c>
      <c r="H16" s="91">
        <f>'Mod Module'!E6</f>
        <v>56</v>
      </c>
    </row>
    <row r="17" spans="1:8" ht="14.45" customHeight="1">
      <c r="A17" s="43"/>
      <c r="B17" s="86">
        <v>7</v>
      </c>
      <c r="C17" s="87" t="s">
        <v>419</v>
      </c>
      <c r="D17" s="91">
        <f>'Admin Module'!A6</f>
        <v>0</v>
      </c>
      <c r="E17" s="91">
        <f>'Admin Module'!B7</f>
        <v>0</v>
      </c>
      <c r="F17" s="91">
        <f>'Admin Module'!C6</f>
        <v>33</v>
      </c>
      <c r="G17" s="91">
        <f>'Admin Module'!D6</f>
        <v>0</v>
      </c>
      <c r="H17" s="91">
        <f>'Admin Module'!E6</f>
        <v>33</v>
      </c>
    </row>
    <row r="18" spans="1:8" ht="14.45" customHeight="1">
      <c r="A18" s="43"/>
      <c r="B18" s="86">
        <v>8</v>
      </c>
      <c r="C18" s="88" t="s">
        <v>399</v>
      </c>
      <c r="D18" s="91">
        <f>Homepage!A6</f>
        <v>0</v>
      </c>
      <c r="E18" s="91">
        <f>Homepage!B7</f>
        <v>0</v>
      </c>
      <c r="F18" s="91">
        <f>Homepage!C6</f>
        <v>15</v>
      </c>
      <c r="G18" s="91">
        <f>Homepage!D6</f>
        <v>0</v>
      </c>
      <c r="H18" s="91">
        <f>Homepage!E6</f>
        <v>15</v>
      </c>
    </row>
    <row r="19" spans="1:8" ht="14.45" customHeight="1">
      <c r="A19" s="43"/>
      <c r="B19" s="86"/>
      <c r="C19" s="92"/>
      <c r="D19" s="86"/>
      <c r="E19" s="86"/>
      <c r="F19" s="86"/>
      <c r="G19" s="86"/>
      <c r="H19" s="86"/>
    </row>
    <row r="20" spans="1:8" ht="14.45" customHeight="1">
      <c r="A20" s="43"/>
      <c r="B20" s="86"/>
      <c r="C20" s="89"/>
      <c r="D20" s="86"/>
      <c r="E20" s="86"/>
      <c r="F20" s="86"/>
      <c r="G20" s="86"/>
      <c r="H20" s="86"/>
    </row>
    <row r="21" spans="1:8" ht="14.45" customHeight="1">
      <c r="A21" s="43"/>
      <c r="B21" s="109"/>
      <c r="C21" s="89"/>
      <c r="D21" s="86"/>
      <c r="E21" s="86"/>
      <c r="F21" s="86"/>
      <c r="G21" s="86"/>
      <c r="H21" s="86"/>
    </row>
    <row r="22" spans="1:8">
      <c r="A22" s="45"/>
      <c r="B22" s="82"/>
      <c r="C22" s="83" t="s">
        <v>5</v>
      </c>
      <c r="D22" s="84">
        <f>SUM(D9:D20)</f>
        <v>0</v>
      </c>
      <c r="E22" s="84">
        <f>SUM(E9:E20)</f>
        <v>0</v>
      </c>
      <c r="F22" s="84">
        <f>SUM(F11:F21)</f>
        <v>330</v>
      </c>
      <c r="G22" s="84">
        <f>SUM(G11:G21)</f>
        <v>0</v>
      </c>
      <c r="H22" s="85">
        <f>SUM(H11:H21)</f>
        <v>330</v>
      </c>
    </row>
    <row r="23" spans="1:8">
      <c r="A23" s="43"/>
      <c r="B23" s="46"/>
      <c r="C23" s="43"/>
      <c r="D23" s="47"/>
      <c r="E23" s="48"/>
      <c r="F23" s="48"/>
      <c r="G23" s="48"/>
      <c r="H23" s="48"/>
    </row>
    <row r="24" spans="1:8" ht="14.25">
      <c r="A24" s="43"/>
      <c r="B24" s="43"/>
      <c r="C24" s="345" t="s">
        <v>956</v>
      </c>
      <c r="D24" s="43"/>
      <c r="E24" s="49">
        <f>(D22+E22)*100/(H22-G22)</f>
        <v>0</v>
      </c>
      <c r="F24" s="43" t="s">
        <v>6</v>
      </c>
      <c r="G24" s="43"/>
      <c r="H24" s="30"/>
    </row>
    <row r="25" spans="1:8" ht="14.25">
      <c r="A25" s="43"/>
      <c r="B25" s="43"/>
      <c r="C25" s="345" t="s">
        <v>957</v>
      </c>
      <c r="D25" s="43"/>
      <c r="E25" s="49">
        <f>D22*100/(H22-G22)</f>
        <v>0</v>
      </c>
      <c r="F25" s="43" t="s">
        <v>6</v>
      </c>
      <c r="G25" s="43"/>
      <c r="H25" s="30"/>
    </row>
    <row r="26" spans="1:8">
      <c r="C26" s="274"/>
      <c r="D26" s="43"/>
    </row>
  </sheetData>
  <mergeCells count="5">
    <mergeCell ref="C5:D5"/>
    <mergeCell ref="C6:H6"/>
    <mergeCell ref="B1:H1"/>
    <mergeCell ref="C3:D3"/>
    <mergeCell ref="C4:D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workbookViewId="0">
      <selection activeCell="D1" sqref="D1"/>
    </sheetView>
  </sheetViews>
  <sheetFormatPr defaultRowHeight="12.75"/>
  <cols>
    <col min="1" max="1" width="1.375" style="8" customWidth="1"/>
    <col min="2" max="2" width="11.75" style="17" customWidth="1"/>
    <col min="3" max="3" width="26.5" style="18" customWidth="1"/>
    <col min="4" max="4" width="29" style="18" customWidth="1"/>
    <col min="5" max="5" width="28.125" style="18" customWidth="1"/>
    <col min="6" max="6" width="30.625" style="18" customWidth="1"/>
    <col min="7" max="16384" width="9" style="8"/>
  </cols>
  <sheetData>
    <row r="1" spans="2:6" ht="25.5">
      <c r="B1" s="19"/>
      <c r="D1" s="20" t="s">
        <v>979</v>
      </c>
      <c r="E1" s="21"/>
    </row>
    <row r="2" spans="2:6" ht="13.5" customHeight="1">
      <c r="B2" s="19"/>
      <c r="D2" s="22"/>
      <c r="E2" s="22"/>
    </row>
    <row r="3" spans="2:6">
      <c r="B3" s="313" t="s">
        <v>939</v>
      </c>
      <c r="C3" s="313"/>
      <c r="D3" s="308" t="str">
        <f>表紙!C4</f>
        <v>Vietnamese Medicinal Plants Network</v>
      </c>
      <c r="E3" s="308"/>
      <c r="F3" s="308"/>
    </row>
    <row r="4" spans="2:6">
      <c r="B4" s="313" t="s">
        <v>940</v>
      </c>
      <c r="C4" s="313"/>
      <c r="D4" s="308" t="str">
        <f>表紙!C5</f>
        <v>VMN</v>
      </c>
      <c r="E4" s="308"/>
      <c r="F4" s="308"/>
    </row>
    <row r="5" spans="2:6" s="23" customFormat="1" ht="84.75" customHeight="1">
      <c r="B5" s="311" t="s">
        <v>941</v>
      </c>
      <c r="C5" s="311"/>
      <c r="D5" s="312" t="s">
        <v>942</v>
      </c>
      <c r="E5" s="312"/>
      <c r="F5" s="312"/>
    </row>
    <row r="6" spans="2:6">
      <c r="B6" s="24"/>
      <c r="C6" s="25"/>
      <c r="D6" s="25"/>
      <c r="E6" s="25"/>
      <c r="F6" s="25"/>
    </row>
    <row r="7" spans="2:6" s="26" customFormat="1">
      <c r="B7" s="27"/>
      <c r="C7" s="28"/>
      <c r="D7" s="28"/>
      <c r="E7" s="28"/>
      <c r="F7" s="28"/>
    </row>
    <row r="8" spans="2:6" s="29" customFormat="1" ht="21" customHeight="1">
      <c r="B8" s="290" t="s">
        <v>959</v>
      </c>
      <c r="C8" s="295" t="s">
        <v>968</v>
      </c>
      <c r="D8" s="295" t="s">
        <v>969</v>
      </c>
      <c r="E8" s="296" t="s">
        <v>970</v>
      </c>
      <c r="F8" s="297" t="s">
        <v>971</v>
      </c>
    </row>
    <row r="9" spans="2:6" s="259" customFormat="1" ht="14.25">
      <c r="B9" s="278">
        <v>1</v>
      </c>
      <c r="C9" s="280" t="s">
        <v>399</v>
      </c>
      <c r="D9" s="279" t="s">
        <v>399</v>
      </c>
      <c r="E9" s="281"/>
      <c r="F9" s="282"/>
    </row>
    <row r="10" spans="2:6" ht="14.25">
      <c r="B10" s="278">
        <v>2</v>
      </c>
      <c r="C10" s="280" t="s">
        <v>239</v>
      </c>
      <c r="D10" s="279" t="s">
        <v>241</v>
      </c>
      <c r="E10" s="281"/>
      <c r="F10" s="282"/>
    </row>
    <row r="11" spans="2:6" ht="14.25">
      <c r="B11" s="278">
        <v>3</v>
      </c>
      <c r="C11" s="280" t="s">
        <v>240</v>
      </c>
      <c r="D11" s="117" t="s">
        <v>242</v>
      </c>
      <c r="E11" s="281"/>
      <c r="F11" s="282"/>
    </row>
    <row r="12" spans="2:6" ht="14.25">
      <c r="B12" s="278">
        <v>4</v>
      </c>
      <c r="C12" s="280" t="s">
        <v>260</v>
      </c>
      <c r="D12" s="117" t="s">
        <v>260</v>
      </c>
      <c r="E12" s="282"/>
      <c r="F12" s="282"/>
    </row>
    <row r="13" spans="2:6" ht="14.25">
      <c r="B13" s="278">
        <v>5</v>
      </c>
      <c r="C13" s="280" t="s">
        <v>290</v>
      </c>
      <c r="D13" s="117" t="s">
        <v>290</v>
      </c>
      <c r="E13" s="282"/>
      <c r="F13" s="282"/>
    </row>
    <row r="14" spans="2:6" ht="14.25">
      <c r="B14" s="278">
        <v>6</v>
      </c>
      <c r="C14" s="280" t="s">
        <v>410</v>
      </c>
      <c r="D14" s="117" t="s">
        <v>410</v>
      </c>
      <c r="E14" s="282"/>
      <c r="F14" s="282"/>
    </row>
    <row r="15" spans="2:6" ht="14.25">
      <c r="B15" s="278">
        <v>7</v>
      </c>
      <c r="C15" s="280" t="s">
        <v>415</v>
      </c>
      <c r="D15" s="117" t="s">
        <v>415</v>
      </c>
      <c r="E15" s="282"/>
      <c r="F15" s="282"/>
    </row>
    <row r="16" spans="2:6" ht="14.25">
      <c r="B16" s="278">
        <v>8</v>
      </c>
      <c r="C16" s="280" t="s">
        <v>417</v>
      </c>
      <c r="D16" s="117" t="s">
        <v>417</v>
      </c>
      <c r="E16" s="282"/>
      <c r="F16" s="282"/>
    </row>
  </sheetData>
  <mergeCells count="6">
    <mergeCell ref="B5:C5"/>
    <mergeCell ref="D5:F5"/>
    <mergeCell ref="B3:C3"/>
    <mergeCell ref="D3:F3"/>
    <mergeCell ref="B4:C4"/>
    <mergeCell ref="D4:F4"/>
  </mergeCells>
  <phoneticPr fontId="0" type="noConversion"/>
  <hyperlinks>
    <hyperlink ref="D10" location="'Medicinal plants Article'!A1" display="Medicinal plants article"/>
    <hyperlink ref="D11" location="'Remedy Article'!A1" display="Remedy article"/>
    <hyperlink ref="D12" location="'Herbal medicine store'!A1" display="Herbal medicine store"/>
    <hyperlink ref="D13" location="'Personal Page'!A1" display="'Personal Page'!A1"/>
    <hyperlink ref="D14:D15" location="'Personal Page'!A1" display="'Personal Page'!A1"/>
    <hyperlink ref="D14" location="Authentication!A1" display="Personal Page"/>
    <hyperlink ref="D16" location="'Admin Module'!A1" display="Admin module"/>
    <hyperlink ref="D15" location="'Mod Module'!A1" display="Mod module"/>
    <hyperlink ref="D9" location="Homepage!A1" display="Homepag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workbookViewId="0">
      <selection activeCell="B5" sqref="B5:G5"/>
    </sheetView>
  </sheetViews>
  <sheetFormatPr defaultRowHeight="12.75"/>
  <cols>
    <col min="1" max="1" width="17" style="62" customWidth="1"/>
    <col min="2" max="2" width="30.625" style="62" customWidth="1"/>
    <col min="3" max="3" width="33.75" style="62" customWidth="1"/>
    <col min="4" max="4" width="42.25" style="62" customWidth="1"/>
    <col min="5" max="5" width="16.5" style="62" customWidth="1"/>
    <col min="6" max="7" width="11.25" style="62" customWidth="1"/>
    <col min="8" max="8" width="9" style="65"/>
    <col min="9" max="9" width="16.2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4.25" customHeight="1">
      <c r="A2" s="298" t="s">
        <v>972</v>
      </c>
      <c r="B2" s="314" t="s">
        <v>399</v>
      </c>
      <c r="C2" s="315"/>
      <c r="D2" s="315"/>
      <c r="E2" s="315"/>
      <c r="F2" s="315"/>
      <c r="G2" s="316"/>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4.25" customHeight="1">
      <c r="A3" s="298" t="s">
        <v>973</v>
      </c>
      <c r="B3" s="317" t="s">
        <v>400</v>
      </c>
      <c r="C3" s="318"/>
      <c r="D3" s="318"/>
      <c r="E3" s="318"/>
      <c r="F3" s="318"/>
      <c r="G3" s="319"/>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4.25" customHeight="1">
      <c r="A4" s="298" t="s">
        <v>974</v>
      </c>
      <c r="B4" s="317" t="s">
        <v>444</v>
      </c>
      <c r="C4" s="318"/>
      <c r="D4" s="318"/>
      <c r="E4" s="318"/>
      <c r="F4" s="318"/>
      <c r="G4" s="319"/>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4.2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4.25" customHeight="1" thickBot="1">
      <c r="A6" s="58">
        <f>COUNTIF(F12:G70,"Pass")</f>
        <v>0</v>
      </c>
      <c r="B6" s="59">
        <f>COUNTIF(F12:G70,"Fail")</f>
        <v>0</v>
      </c>
      <c r="C6" s="59">
        <f>E6-D6-B6-A6</f>
        <v>15</v>
      </c>
      <c r="D6" s="60">
        <f>COUNTIF(F12:G70,"N/A")</f>
        <v>0</v>
      </c>
      <c r="E6" s="323">
        <f>COUNTA(A12:A70)</f>
        <v>15</v>
      </c>
      <c r="F6" s="324"/>
      <c r="G6" s="325"/>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ht="14.25" customHeight="1">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ht="14.25" customHeight="1">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ht="14.25" customHeight="1">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39" customHeight="1">
      <c r="A10" s="234" t="s">
        <v>4</v>
      </c>
      <c r="B10" s="236" t="s">
        <v>933</v>
      </c>
      <c r="C10" s="236" t="s">
        <v>934</v>
      </c>
      <c r="D10" s="236" t="s">
        <v>935</v>
      </c>
      <c r="E10" s="235" t="s">
        <v>936</v>
      </c>
      <c r="F10" s="235" t="s">
        <v>11</v>
      </c>
      <c r="G10" s="235" t="s">
        <v>10</v>
      </c>
      <c r="H10" s="237" t="s">
        <v>937</v>
      </c>
      <c r="I10" s="236"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row>
    <row r="11" spans="1:257" ht="14.25" customHeight="1">
      <c r="A11" s="31"/>
      <c r="B11" s="31" t="s">
        <v>401</v>
      </c>
      <c r="C11" s="32"/>
      <c r="D11" s="32"/>
      <c r="E11" s="32"/>
      <c r="F11" s="32"/>
      <c r="G11" s="32"/>
      <c r="H11" s="32"/>
      <c r="I11" s="3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row>
    <row r="12" spans="1:257" ht="14.25" customHeight="1">
      <c r="A12" s="34" t="str">
        <f>IF(OR(B12&lt;&gt;"",D12&lt;E11&gt;""),"["&amp;TEXT($B$2,"##")&amp;"-"&amp;TEXT(ROW()-10,"##")&amp;"]","")</f>
        <v>[Homepage-2]</v>
      </c>
      <c r="B12" s="69" t="s">
        <v>422</v>
      </c>
      <c r="C12" s="69" t="s">
        <v>402</v>
      </c>
      <c r="D12" s="69" t="s">
        <v>540</v>
      </c>
      <c r="E12" s="72"/>
      <c r="F12" s="67"/>
      <c r="G12" s="67"/>
      <c r="H12" s="73"/>
      <c r="I12" s="74"/>
      <c r="J12" s="62"/>
    </row>
    <row r="13" spans="1:257" ht="14.25" customHeight="1">
      <c r="A13" s="95" t="str">
        <f t="shared" ref="A13:A15" si="0">IF(OR(B13&lt;&gt;"",D13&lt;E12&gt;""),"["&amp;TEXT($B$2,"##")&amp;"-"&amp;TEXT(ROW()-10,"##")&amp;"]","")</f>
        <v>[Homepage-3]</v>
      </c>
      <c r="B13" s="69" t="s">
        <v>423</v>
      </c>
      <c r="C13" s="69" t="s">
        <v>402</v>
      </c>
      <c r="D13" s="69" t="s">
        <v>540</v>
      </c>
      <c r="E13" s="75"/>
      <c r="F13" s="67"/>
      <c r="G13" s="67"/>
      <c r="H13" s="73"/>
      <c r="I13" s="74"/>
      <c r="J13" s="62"/>
    </row>
    <row r="14" spans="1:257" ht="14.25" customHeight="1">
      <c r="A14" s="95" t="str">
        <f t="shared" si="0"/>
        <v>[Homepage-4]</v>
      </c>
      <c r="B14" s="69" t="s">
        <v>424</v>
      </c>
      <c r="C14" s="69" t="s">
        <v>426</v>
      </c>
      <c r="D14" s="69" t="s">
        <v>539</v>
      </c>
      <c r="E14" s="75"/>
      <c r="F14" s="67"/>
      <c r="G14" s="67"/>
      <c r="H14" s="73"/>
      <c r="I14" s="196"/>
      <c r="J14" s="62"/>
    </row>
    <row r="15" spans="1:257" ht="14.25" customHeight="1">
      <c r="A15" s="95" t="str">
        <f t="shared" si="0"/>
        <v>[Homepage-5]</v>
      </c>
      <c r="B15" s="69" t="s">
        <v>425</v>
      </c>
      <c r="C15" s="69" t="s">
        <v>426</v>
      </c>
      <c r="D15" s="69" t="s">
        <v>539</v>
      </c>
      <c r="E15" s="75"/>
      <c r="F15" s="67"/>
      <c r="G15" s="67"/>
      <c r="H15" s="73"/>
      <c r="I15" s="196"/>
      <c r="J15" s="62"/>
    </row>
    <row r="16" spans="1:257" ht="14.25" customHeight="1">
      <c r="A16" s="68" t="str">
        <f>IF(OR(B16&lt;&gt;"",D16&lt;E13&gt;""),"["&amp;TEXT($B$2,"##")&amp;"-"&amp;TEXT(ROW()-10,"##")&amp;"]","")</f>
        <v>[Homepage-6]</v>
      </c>
      <c r="B16" s="176" t="s">
        <v>440</v>
      </c>
      <c r="C16" s="78" t="s">
        <v>427</v>
      </c>
      <c r="D16" s="176" t="s">
        <v>443</v>
      </c>
      <c r="E16" s="75"/>
      <c r="F16" s="67"/>
      <c r="G16" s="67"/>
      <c r="H16" s="73"/>
      <c r="I16" s="77"/>
      <c r="J16" s="62"/>
    </row>
    <row r="17" spans="1:10" ht="14.25" customHeight="1">
      <c r="A17" s="68" t="str">
        <f>IF(OR(B17&lt;&gt;"",D17&lt;E14&gt;""),"["&amp;TEXT($B$2,"##")&amp;"-"&amp;TEXT(ROW()-10,"##")&amp;"]","")</f>
        <v>[Homepage-7]</v>
      </c>
      <c r="B17" s="176" t="s">
        <v>441</v>
      </c>
      <c r="C17" s="78" t="s">
        <v>442</v>
      </c>
      <c r="D17" s="176" t="s">
        <v>443</v>
      </c>
      <c r="E17" s="75"/>
      <c r="F17" s="67"/>
      <c r="G17" s="67"/>
      <c r="H17" s="73"/>
      <c r="I17" s="77"/>
      <c r="J17" s="62"/>
    </row>
    <row r="18" spans="1:10" ht="14.25" customHeight="1">
      <c r="A18" s="68" t="str">
        <f>IF(OR(B18&lt;&gt;"",D18&lt;E14&gt;""),"["&amp;TEXT($B$2,"##")&amp;"-"&amp;TEXT(ROW()-10,"##")&amp;"]","")</f>
        <v>[Homepage-8]</v>
      </c>
      <c r="B18" s="176" t="s">
        <v>541</v>
      </c>
      <c r="C18" s="78" t="s">
        <v>421</v>
      </c>
      <c r="D18" s="176" t="s">
        <v>593</v>
      </c>
      <c r="E18" s="75"/>
      <c r="F18" s="67"/>
      <c r="G18" s="67"/>
      <c r="H18" s="73"/>
      <c r="I18" s="77"/>
      <c r="J18" s="62"/>
    </row>
    <row r="19" spans="1:10" ht="14.25" customHeight="1">
      <c r="A19" s="68" t="str">
        <f>IF(OR(B19&lt;&gt;"",D19&lt;E15&gt;""),"["&amp;TEXT($B$2,"##")&amp;"-"&amp;TEXT(ROW()-10,"##")&amp;"]","")</f>
        <v>[Homepage-9]</v>
      </c>
      <c r="B19" s="176" t="s">
        <v>542</v>
      </c>
      <c r="C19" s="78" t="s">
        <v>544</v>
      </c>
      <c r="D19" s="176" t="s">
        <v>549</v>
      </c>
      <c r="E19" s="75"/>
      <c r="F19" s="67"/>
      <c r="G19" s="67"/>
      <c r="H19" s="73"/>
      <c r="I19" s="77"/>
      <c r="J19" s="62"/>
    </row>
    <row r="20" spans="1:10" ht="14.25" customHeight="1">
      <c r="A20" s="68" t="str">
        <f>IF(OR(B20&lt;&gt;"",D20&lt;E18&gt;""),"["&amp;TEXT($B$2,"##")&amp;"-"&amp;TEXT(ROW()-10,"##")&amp;"]","")</f>
        <v>[Homepage-10]</v>
      </c>
      <c r="B20" s="176" t="s">
        <v>546</v>
      </c>
      <c r="C20" s="78" t="s">
        <v>420</v>
      </c>
      <c r="D20" s="176" t="s">
        <v>548</v>
      </c>
      <c r="E20" s="75"/>
      <c r="F20" s="67"/>
      <c r="G20" s="67"/>
      <c r="H20" s="73"/>
      <c r="I20" s="77"/>
      <c r="J20" s="62"/>
    </row>
    <row r="21" spans="1:10" ht="14.25" customHeight="1">
      <c r="A21" s="68" t="str">
        <f>IF(OR(B21&lt;&gt;"",D21&lt;E19&gt;""),"["&amp;TEXT($B$2,"##")&amp;"-"&amp;TEXT(ROW()-10,"##")&amp;"]","")</f>
        <v>[Homepage-11]</v>
      </c>
      <c r="B21" s="176" t="s">
        <v>543</v>
      </c>
      <c r="C21" s="78" t="s">
        <v>545</v>
      </c>
      <c r="D21" s="176" t="s">
        <v>547</v>
      </c>
      <c r="E21" s="75"/>
      <c r="F21" s="67"/>
      <c r="G21" s="67"/>
      <c r="H21" s="73"/>
      <c r="I21" s="77"/>
      <c r="J21" s="62"/>
    </row>
    <row r="22" spans="1:10" ht="14.25" customHeight="1">
      <c r="A22" s="68" t="str">
        <f>IF(OR(B22&lt;&gt;"",D22&lt;E20&gt;""),"["&amp;TEXT($B$2,"##")&amp;"-"&amp;TEXT(ROW()-10,"##")&amp;"]","")</f>
        <v>[Homepage-12]</v>
      </c>
      <c r="B22" s="176" t="s">
        <v>428</v>
      </c>
      <c r="C22" s="78" t="s">
        <v>429</v>
      </c>
      <c r="D22" s="176" t="s">
        <v>594</v>
      </c>
      <c r="E22" s="75"/>
      <c r="F22" s="67"/>
      <c r="G22" s="67"/>
      <c r="H22" s="73"/>
      <c r="I22" s="77"/>
      <c r="J22" s="62"/>
    </row>
    <row r="23" spans="1:10" ht="14.25" customHeight="1">
      <c r="A23" s="68" t="str">
        <f>IF(OR(B23&lt;&gt;"",D23&lt;E20&gt;""),"["&amp;TEXT($B$2,"##")&amp;"-"&amp;TEXT(ROW()-10,"##")&amp;"]","")</f>
        <v>[Homepage-13]</v>
      </c>
      <c r="B23" s="81" t="s">
        <v>447</v>
      </c>
      <c r="C23" s="81" t="s">
        <v>432</v>
      </c>
      <c r="D23" s="81" t="s">
        <v>435</v>
      </c>
      <c r="E23" s="75"/>
      <c r="F23" s="67"/>
      <c r="G23" s="67"/>
      <c r="H23" s="73"/>
      <c r="I23" s="77"/>
      <c r="J23" s="62"/>
    </row>
    <row r="24" spans="1:10" ht="14.25" customHeight="1">
      <c r="A24" s="68" t="str">
        <f t="shared" ref="A24:A26" si="1">IF(OR(B24&lt;&gt;"",D24&lt;E22&gt;""),"["&amp;TEXT($B$2,"##")&amp;"-"&amp;TEXT(ROW()-10,"##")&amp;"]","")</f>
        <v>[Homepage-14]</v>
      </c>
      <c r="B24" s="81" t="s">
        <v>430</v>
      </c>
      <c r="C24" s="81" t="s">
        <v>431</v>
      </c>
      <c r="D24" s="81" t="s">
        <v>433</v>
      </c>
      <c r="E24" s="75"/>
      <c r="F24" s="67"/>
      <c r="G24" s="67"/>
      <c r="H24" s="73"/>
      <c r="I24" s="77"/>
      <c r="J24" s="62"/>
    </row>
    <row r="25" spans="1:10" ht="14.25" customHeight="1">
      <c r="A25" s="68" t="str">
        <f t="shared" si="1"/>
        <v>[Homepage-15]</v>
      </c>
      <c r="B25" s="197" t="s">
        <v>453</v>
      </c>
      <c r="C25" s="176" t="s">
        <v>434</v>
      </c>
      <c r="D25" s="176" t="s">
        <v>436</v>
      </c>
      <c r="E25" s="175"/>
      <c r="F25" s="67"/>
      <c r="G25" s="67"/>
      <c r="H25" s="73"/>
      <c r="I25" s="77"/>
      <c r="J25" s="62"/>
    </row>
    <row r="26" spans="1:10" ht="14.25" customHeight="1">
      <c r="A26" s="68" t="str">
        <f t="shared" si="1"/>
        <v>[Homepage-16]</v>
      </c>
      <c r="B26" s="176" t="s">
        <v>439</v>
      </c>
      <c r="C26" s="176" t="s">
        <v>437</v>
      </c>
      <c r="D26" s="176" t="s">
        <v>438</v>
      </c>
      <c r="E26" s="75"/>
      <c r="F26" s="69"/>
      <c r="G26" s="69"/>
      <c r="H26" s="76"/>
      <c r="I26" s="77"/>
      <c r="J26" s="62"/>
    </row>
    <row r="27" spans="1:10" ht="14.25" customHeight="1">
      <c r="A27" s="107"/>
      <c r="B27" s="69"/>
      <c r="C27" s="69"/>
      <c r="D27" s="69"/>
      <c r="E27" s="103"/>
      <c r="F27" s="67"/>
      <c r="G27" s="67"/>
      <c r="H27" s="112"/>
      <c r="I27" s="103"/>
      <c r="J27" s="62"/>
    </row>
    <row r="28" spans="1:10" ht="14.25" customHeight="1">
      <c r="A28" s="107"/>
      <c r="B28" s="69"/>
      <c r="C28" s="69"/>
      <c r="D28" s="69"/>
      <c r="E28" s="103"/>
      <c r="F28" s="67"/>
      <c r="G28" s="67"/>
      <c r="H28" s="112"/>
      <c r="I28" s="103"/>
      <c r="J28" s="62"/>
    </row>
    <row r="29" spans="1:10" ht="14.25" customHeight="1">
      <c r="A29" s="107"/>
      <c r="B29" s="69"/>
      <c r="C29" s="69"/>
      <c r="D29" s="69"/>
      <c r="E29" s="103"/>
      <c r="F29" s="67"/>
      <c r="G29" s="67"/>
      <c r="H29" s="112"/>
      <c r="I29" s="103"/>
      <c r="J29" s="62"/>
    </row>
    <row r="30" spans="1:10" ht="14.25" customHeight="1">
      <c r="A30" s="107"/>
      <c r="B30" s="69"/>
      <c r="C30" s="69"/>
      <c r="D30" s="69"/>
      <c r="E30" s="103"/>
      <c r="F30" s="67"/>
      <c r="G30" s="67"/>
      <c r="H30" s="112"/>
      <c r="I30" s="103"/>
      <c r="J30" s="62"/>
    </row>
    <row r="31" spans="1:10" ht="14.25" customHeight="1">
      <c r="A31" s="107"/>
      <c r="B31" s="69"/>
      <c r="C31" s="69"/>
      <c r="D31" s="69"/>
      <c r="E31" s="103"/>
      <c r="F31" s="67"/>
      <c r="G31" s="67"/>
      <c r="H31" s="112"/>
      <c r="I31" s="103"/>
      <c r="J31" s="62"/>
    </row>
    <row r="32" spans="1:10" ht="14.25" customHeight="1">
      <c r="A32" s="107"/>
      <c r="B32" s="69"/>
      <c r="C32" s="69"/>
      <c r="D32" s="69"/>
      <c r="E32" s="103"/>
      <c r="F32" s="67"/>
      <c r="G32" s="67"/>
      <c r="H32" s="112"/>
      <c r="I32" s="103"/>
      <c r="J32" s="62"/>
    </row>
    <row r="33" spans="1:10" ht="14.25" customHeight="1">
      <c r="A33" s="107"/>
      <c r="B33" s="69"/>
      <c r="C33" s="69"/>
      <c r="D33" s="69"/>
      <c r="E33" s="106"/>
      <c r="F33" s="67"/>
      <c r="G33" s="67"/>
      <c r="H33" s="112"/>
      <c r="I33" s="103"/>
      <c r="J33" s="62"/>
    </row>
    <row r="34" spans="1:10" ht="14.25" customHeight="1">
      <c r="A34" s="107"/>
      <c r="B34" s="69"/>
      <c r="C34" s="69"/>
      <c r="D34" s="69"/>
      <c r="E34" s="103"/>
      <c r="F34" s="69"/>
      <c r="G34" s="67"/>
      <c r="H34" s="112"/>
      <c r="I34" s="103"/>
      <c r="J34" s="62"/>
    </row>
    <row r="35" spans="1:10" ht="14.25" customHeight="1">
      <c r="A35" s="107"/>
      <c r="B35" s="69"/>
      <c r="C35" s="69"/>
      <c r="D35" s="69"/>
      <c r="E35" s="103"/>
      <c r="F35" s="69"/>
      <c r="G35" s="67"/>
      <c r="H35" s="112"/>
      <c r="I35" s="103"/>
      <c r="J35" s="62"/>
    </row>
    <row r="36" spans="1:10" ht="14.25" customHeight="1">
      <c r="A36" s="107"/>
      <c r="B36" s="69"/>
      <c r="C36" s="69"/>
      <c r="D36" s="69"/>
      <c r="E36" s="103"/>
      <c r="F36" s="69"/>
      <c r="G36" s="67"/>
      <c r="H36" s="112"/>
      <c r="I36" s="103"/>
      <c r="J36" s="62"/>
    </row>
    <row r="37" spans="1:10" ht="14.25" customHeight="1">
      <c r="A37" s="107"/>
      <c r="B37" s="69"/>
      <c r="C37" s="69"/>
      <c r="D37" s="69"/>
      <c r="E37" s="103"/>
      <c r="F37" s="69"/>
      <c r="G37" s="69"/>
      <c r="H37" s="112"/>
      <c r="I37" s="103"/>
      <c r="J37" s="62"/>
    </row>
    <row r="38" spans="1:10">
      <c r="J38" s="62"/>
    </row>
  </sheetData>
  <mergeCells count="5">
    <mergeCell ref="B2:G2"/>
    <mergeCell ref="B3:G3"/>
    <mergeCell ref="B4:G4"/>
    <mergeCell ref="E5:G5"/>
    <mergeCell ref="E6:G6"/>
  </mergeCells>
  <dataValidations count="1">
    <dataValidation type="list" allowBlank="1" showErrorMessage="1" sqref="F12:G37">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6"/>
  <sheetViews>
    <sheetView zoomScaleNormal="100" workbookViewId="0">
      <selection activeCell="A2" sqref="A2:A5"/>
    </sheetView>
  </sheetViews>
  <sheetFormatPr defaultRowHeight="12.75"/>
  <cols>
    <col min="1" max="1" width="21.125" style="62" customWidth="1"/>
    <col min="2" max="2" width="30.625" style="62" customWidth="1"/>
    <col min="3" max="3" width="34.375" style="62" customWidth="1"/>
    <col min="4" max="4" width="24.75" style="62" customWidth="1"/>
    <col min="5" max="5" width="16.5" style="62" customWidth="1"/>
    <col min="6" max="7" width="11.25" style="62" customWidth="1"/>
    <col min="8" max="8" width="9" style="65"/>
    <col min="9" max="9" width="16.2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4.25" customHeight="1">
      <c r="A2" s="298" t="s">
        <v>972</v>
      </c>
      <c r="B2" s="314" t="s">
        <v>25</v>
      </c>
      <c r="C2" s="315"/>
      <c r="D2" s="315"/>
      <c r="E2" s="315"/>
      <c r="F2" s="315"/>
      <c r="G2" s="316"/>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4.25" customHeight="1">
      <c r="A3" s="298" t="s">
        <v>973</v>
      </c>
      <c r="B3" s="317" t="s">
        <v>26</v>
      </c>
      <c r="C3" s="318"/>
      <c r="D3" s="318"/>
      <c r="E3" s="318"/>
      <c r="F3" s="318"/>
      <c r="G3" s="319"/>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4.25" customHeight="1">
      <c r="A4" s="298" t="s">
        <v>974</v>
      </c>
      <c r="B4" s="317" t="s">
        <v>14</v>
      </c>
      <c r="C4" s="318"/>
      <c r="D4" s="318"/>
      <c r="E4" s="318"/>
      <c r="F4" s="318"/>
      <c r="G4" s="319"/>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4.2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4.25" customHeight="1" thickBot="1">
      <c r="A6" s="58">
        <f>COUNTIF(F12:G108,"Pass")</f>
        <v>0</v>
      </c>
      <c r="B6" s="59">
        <f>COUNTIF(F12:G108,"Fail")</f>
        <v>0</v>
      </c>
      <c r="C6" s="59">
        <f>E6-D6-B6-A6</f>
        <v>55</v>
      </c>
      <c r="D6" s="60">
        <f>COUNTIF(F12:G108,"N/A")</f>
        <v>0</v>
      </c>
      <c r="E6" s="323">
        <f>COUNTA(A12:A108)</f>
        <v>55</v>
      </c>
      <c r="F6" s="324"/>
      <c r="G6" s="325"/>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ht="14.25" customHeight="1">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ht="14.25" customHeight="1">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ht="14.25" customHeight="1">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39" customHeight="1">
      <c r="A10" s="230" t="s">
        <v>4</v>
      </c>
      <c r="B10" s="232" t="s">
        <v>933</v>
      </c>
      <c r="C10" s="232" t="s">
        <v>934</v>
      </c>
      <c r="D10" s="232" t="s">
        <v>935</v>
      </c>
      <c r="E10" s="231" t="s">
        <v>936</v>
      </c>
      <c r="F10" s="231" t="s">
        <v>11</v>
      </c>
      <c r="G10" s="231" t="s">
        <v>10</v>
      </c>
      <c r="H10" s="233" t="s">
        <v>937</v>
      </c>
      <c r="I10" s="232"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row>
    <row r="11" spans="1:257" ht="14.25" customHeight="1">
      <c r="A11" s="31"/>
      <c r="B11" s="31" t="s">
        <v>21</v>
      </c>
      <c r="C11" s="32"/>
      <c r="D11" s="32"/>
      <c r="E11" s="32"/>
      <c r="F11" s="32"/>
      <c r="G11" s="32"/>
      <c r="H11" s="32"/>
      <c r="I11" s="3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row>
    <row r="12" spans="1:257" ht="14.25" customHeight="1">
      <c r="A12" s="34" t="str">
        <f>IF(OR(B12&lt;&gt;"",D12&lt;E11&gt;""),"["&amp;TEXT($B$2,"##")&amp;"-"&amp;TEXT(ROW()-10,"##")&amp;"]","")</f>
        <v>[Medicinal plants Article-2]</v>
      </c>
      <c r="B12" s="69" t="s">
        <v>22</v>
      </c>
      <c r="C12" s="81" t="s">
        <v>19</v>
      </c>
      <c r="D12" s="67" t="s">
        <v>16</v>
      </c>
      <c r="E12" s="72"/>
      <c r="F12" s="67"/>
      <c r="G12" s="67"/>
      <c r="H12" s="73"/>
      <c r="I12" s="74"/>
      <c r="J12" s="62"/>
    </row>
    <row r="13" spans="1:257" ht="14.25" customHeight="1">
      <c r="A13" s="95" t="str">
        <f t="shared" ref="A13:A17" si="0">IF(OR(B13&lt;&gt;"",D13&lt;E12&gt;""),"["&amp;TEXT($B$2,"##")&amp;"-"&amp;TEXT(ROW()-10,"##")&amp;"]","")</f>
        <v>[Medicinal plants Article-3]</v>
      </c>
      <c r="B13" s="96" t="s">
        <v>23</v>
      </c>
      <c r="C13" s="99" t="s">
        <v>20</v>
      </c>
      <c r="D13" s="69" t="s">
        <v>16</v>
      </c>
      <c r="E13" s="75"/>
      <c r="F13" s="67"/>
      <c r="G13" s="67"/>
      <c r="H13" s="73"/>
      <c r="I13" s="74"/>
      <c r="J13" s="62"/>
    </row>
    <row r="14" spans="1:257" ht="14.25" customHeight="1">
      <c r="A14" s="68" t="str">
        <f t="shared" si="0"/>
        <v>[Medicinal plants Article-4]</v>
      </c>
      <c r="B14" s="69" t="s">
        <v>24</v>
      </c>
      <c r="C14" s="100" t="s">
        <v>17</v>
      </c>
      <c r="D14" s="118" t="s">
        <v>27</v>
      </c>
      <c r="E14" s="75"/>
      <c r="F14" s="67"/>
      <c r="G14" s="67"/>
      <c r="H14" s="73"/>
      <c r="I14" s="77"/>
      <c r="J14" s="62"/>
    </row>
    <row r="15" spans="1:257" ht="14.25" customHeight="1">
      <c r="A15" s="68" t="str">
        <f t="shared" si="0"/>
        <v>[Medicinal plants Article-5]</v>
      </c>
      <c r="B15" s="81" t="s">
        <v>132</v>
      </c>
      <c r="C15" s="100" t="s">
        <v>18</v>
      </c>
      <c r="D15" s="69" t="s">
        <v>28</v>
      </c>
      <c r="E15" s="75"/>
      <c r="F15" s="67"/>
      <c r="G15" s="67"/>
      <c r="H15" s="73"/>
      <c r="I15" s="77"/>
      <c r="J15" s="62"/>
    </row>
    <row r="16" spans="1:257" ht="14.25" customHeight="1">
      <c r="A16" s="68" t="str">
        <f t="shared" si="0"/>
        <v>[Medicinal plants Article-6]</v>
      </c>
      <c r="B16" s="81" t="s">
        <v>131</v>
      </c>
      <c r="C16" s="100" t="s">
        <v>29</v>
      </c>
      <c r="D16" s="69" t="s">
        <v>30</v>
      </c>
      <c r="E16" s="75"/>
      <c r="F16" s="67"/>
      <c r="G16" s="67"/>
      <c r="H16" s="73"/>
      <c r="I16" s="77"/>
      <c r="J16" s="62"/>
    </row>
    <row r="17" spans="1:10" ht="14.25" customHeight="1">
      <c r="A17" s="68" t="str">
        <f t="shared" si="0"/>
        <v>[Medicinal plants Article-7]</v>
      </c>
      <c r="B17" s="81" t="s">
        <v>133</v>
      </c>
      <c r="C17" s="100" t="s">
        <v>31</v>
      </c>
      <c r="D17" s="69" t="s">
        <v>32</v>
      </c>
      <c r="E17" s="75"/>
      <c r="F17" s="67"/>
      <c r="G17" s="67"/>
      <c r="H17" s="73"/>
      <c r="I17" s="77"/>
      <c r="J17" s="62"/>
    </row>
    <row r="18" spans="1:10" ht="14.25" customHeight="1">
      <c r="A18" s="68" t="str">
        <f t="shared" ref="A18:A29" si="1">IF(OR(B18&lt;&gt;"",D18&lt;E16&gt;""),"["&amp;TEXT($B$2,"##")&amp;"-"&amp;TEXT(ROW()-10,"##")&amp;"]","")</f>
        <v>[Medicinal plants Article-8]</v>
      </c>
      <c r="B18" s="81" t="s">
        <v>134</v>
      </c>
      <c r="C18" s="100" t="s">
        <v>33</v>
      </c>
      <c r="D18" s="69" t="s">
        <v>44</v>
      </c>
      <c r="E18" s="75"/>
      <c r="F18" s="67"/>
      <c r="G18" s="67"/>
      <c r="H18" s="73"/>
      <c r="I18" s="77"/>
      <c r="J18" s="62"/>
    </row>
    <row r="19" spans="1:10" ht="14.25" customHeight="1">
      <c r="A19" s="68" t="str">
        <f t="shared" si="1"/>
        <v>[Medicinal plants Article-9]</v>
      </c>
      <c r="B19" s="81" t="s">
        <v>381</v>
      </c>
      <c r="C19" s="100" t="s">
        <v>382</v>
      </c>
      <c r="D19" s="69" t="s">
        <v>383</v>
      </c>
      <c r="E19" s="75"/>
      <c r="F19" s="67"/>
      <c r="G19" s="67"/>
      <c r="H19" s="73"/>
      <c r="I19" s="77"/>
      <c r="J19" s="62"/>
    </row>
    <row r="20" spans="1:10" ht="14.25" customHeight="1">
      <c r="A20" s="68" t="str">
        <f t="shared" si="1"/>
        <v>[Medicinal plants Article-10]</v>
      </c>
      <c r="B20" s="67" t="s">
        <v>135</v>
      </c>
      <c r="C20" s="99" t="s">
        <v>34</v>
      </c>
      <c r="D20" s="96" t="s">
        <v>43</v>
      </c>
      <c r="E20" s="175"/>
      <c r="F20" s="67"/>
      <c r="G20" s="67"/>
      <c r="H20" s="73"/>
      <c r="I20" s="77"/>
      <c r="J20" s="62"/>
    </row>
    <row r="21" spans="1:10" ht="14.25" customHeight="1">
      <c r="A21" s="68" t="str">
        <f t="shared" si="1"/>
        <v>[Medicinal plants Article-11]</v>
      </c>
      <c r="B21" s="69" t="s">
        <v>384</v>
      </c>
      <c r="C21" s="69" t="s">
        <v>385</v>
      </c>
      <c r="D21" s="69" t="s">
        <v>386</v>
      </c>
      <c r="E21" s="75"/>
      <c r="F21" s="69"/>
      <c r="G21" s="69"/>
      <c r="H21" s="76"/>
      <c r="I21" s="77"/>
      <c r="J21" s="62"/>
    </row>
    <row r="22" spans="1:10" ht="14.25" customHeight="1">
      <c r="A22" s="68" t="str">
        <f t="shared" si="1"/>
        <v>[Medicinal plants Article-12]</v>
      </c>
      <c r="B22" s="69" t="s">
        <v>136</v>
      </c>
      <c r="C22" s="69" t="s">
        <v>35</v>
      </c>
      <c r="D22" s="69" t="s">
        <v>42</v>
      </c>
      <c r="E22" s="75"/>
      <c r="F22" s="69"/>
      <c r="G22" s="69"/>
      <c r="H22" s="76"/>
      <c r="I22" s="77"/>
      <c r="J22" s="62"/>
    </row>
    <row r="23" spans="1:10" ht="14.25" customHeight="1">
      <c r="A23" s="68" t="str">
        <f t="shared" si="1"/>
        <v>[Medicinal plants Article-13]</v>
      </c>
      <c r="B23" s="69" t="s">
        <v>387</v>
      </c>
      <c r="C23" s="69" t="s">
        <v>388</v>
      </c>
      <c r="D23" s="69" t="s">
        <v>389</v>
      </c>
      <c r="E23" s="75"/>
      <c r="F23" s="69"/>
      <c r="G23" s="69"/>
      <c r="H23" s="76"/>
      <c r="I23" s="77"/>
      <c r="J23" s="62"/>
    </row>
    <row r="24" spans="1:10" ht="14.25" customHeight="1">
      <c r="A24" s="68" t="str">
        <f t="shared" si="1"/>
        <v>[Medicinal plants Article-14]</v>
      </c>
      <c r="B24" s="69" t="s">
        <v>137</v>
      </c>
      <c r="C24" s="69" t="s">
        <v>36</v>
      </c>
      <c r="D24" s="69" t="s">
        <v>41</v>
      </c>
      <c r="E24" s="75"/>
      <c r="F24" s="69"/>
      <c r="G24" s="69"/>
      <c r="H24" s="76"/>
      <c r="I24" s="77"/>
      <c r="J24" s="62"/>
    </row>
    <row r="25" spans="1:10" ht="14.25" customHeight="1">
      <c r="A25" s="68" t="str">
        <f t="shared" si="1"/>
        <v>[Medicinal plants Article-15]</v>
      </c>
      <c r="B25" s="69" t="s">
        <v>390</v>
      </c>
      <c r="C25" s="69" t="s">
        <v>391</v>
      </c>
      <c r="D25" s="69" t="s">
        <v>392</v>
      </c>
      <c r="E25" s="75"/>
      <c r="F25" s="69"/>
      <c r="G25" s="69"/>
      <c r="H25" s="76"/>
      <c r="I25" s="77"/>
      <c r="J25" s="62"/>
    </row>
    <row r="26" spans="1:10" ht="14.25" customHeight="1">
      <c r="A26" s="68" t="str">
        <f t="shared" si="1"/>
        <v>[Medicinal plants Article-16]</v>
      </c>
      <c r="B26" s="69" t="s">
        <v>138</v>
      </c>
      <c r="C26" s="69" t="s">
        <v>37</v>
      </c>
      <c r="D26" s="69" t="s">
        <v>40</v>
      </c>
      <c r="E26" s="75"/>
      <c r="F26" s="69"/>
      <c r="G26" s="69"/>
      <c r="H26" s="76"/>
      <c r="I26" s="77"/>
      <c r="J26" s="62"/>
    </row>
    <row r="27" spans="1:10" ht="14.25" customHeight="1">
      <c r="A27" s="68" t="str">
        <f t="shared" si="1"/>
        <v>[Medicinal plants Article-17]</v>
      </c>
      <c r="B27" s="69" t="s">
        <v>393</v>
      </c>
      <c r="C27" s="69" t="s">
        <v>394</v>
      </c>
      <c r="D27" s="69" t="s">
        <v>395</v>
      </c>
      <c r="E27" s="75"/>
      <c r="F27" s="69"/>
      <c r="G27" s="69"/>
      <c r="H27" s="76"/>
      <c r="I27" s="77"/>
      <c r="J27" s="62"/>
    </row>
    <row r="28" spans="1:10" ht="14.25" customHeight="1">
      <c r="A28" s="68" t="str">
        <f t="shared" si="1"/>
        <v>[Medicinal plants Article-18]</v>
      </c>
      <c r="B28" s="69" t="s">
        <v>139</v>
      </c>
      <c r="C28" s="69" t="s">
        <v>38</v>
      </c>
      <c r="D28" s="101" t="s">
        <v>39</v>
      </c>
      <c r="E28" s="75"/>
      <c r="F28" s="69"/>
      <c r="G28" s="69"/>
      <c r="H28" s="76"/>
      <c r="I28" s="77"/>
      <c r="J28" s="62"/>
    </row>
    <row r="29" spans="1:10" ht="14.25" customHeight="1">
      <c r="A29" s="68" t="str">
        <f t="shared" si="1"/>
        <v>[Medicinal plants Article-19]</v>
      </c>
      <c r="B29" s="69" t="s">
        <v>396</v>
      </c>
      <c r="C29" s="69" t="s">
        <v>397</v>
      </c>
      <c r="D29" s="101" t="s">
        <v>398</v>
      </c>
      <c r="E29" s="75"/>
      <c r="F29" s="69"/>
      <c r="G29" s="69"/>
      <c r="H29" s="76"/>
      <c r="I29" s="77"/>
      <c r="J29" s="62"/>
    </row>
    <row r="30" spans="1:10" ht="14.25" customHeight="1">
      <c r="A30" s="97"/>
      <c r="B30" s="97" t="s">
        <v>81</v>
      </c>
      <c r="C30" s="326"/>
      <c r="D30" s="326"/>
      <c r="E30" s="326"/>
      <c r="F30" s="326"/>
      <c r="G30" s="326"/>
      <c r="H30" s="326"/>
      <c r="I30" s="327"/>
      <c r="J30" s="62"/>
    </row>
    <row r="31" spans="1:10" ht="14.25" customHeight="1">
      <c r="A31" s="34" t="str">
        <f>IF(OR(B31&lt;&gt;"",D31&lt;F30&gt;""),"["&amp;TEXT($B$2,"##")&amp;"-"&amp;TEXT(ROW()-10,"##")&amp;"]","")</f>
        <v>[Medicinal plants Article-21]</v>
      </c>
      <c r="B31" s="69" t="s">
        <v>48</v>
      </c>
      <c r="C31" s="100" t="s">
        <v>58</v>
      </c>
      <c r="D31" s="69" t="s">
        <v>59</v>
      </c>
      <c r="E31" s="75"/>
      <c r="F31" s="67"/>
      <c r="G31" s="67"/>
      <c r="H31" s="112"/>
      <c r="I31" s="103"/>
      <c r="J31" s="62"/>
    </row>
    <row r="32" spans="1:10" ht="14.25" customHeight="1">
      <c r="A32" s="95" t="str">
        <f t="shared" ref="A32" si="2">IF(OR(B32&lt;&gt;"",D32&lt;E31&gt;""),"["&amp;TEXT($B$2,"##")&amp;"-"&amp;TEXT(ROW()-10,"##")&amp;"]","")</f>
        <v>[Medicinal plants Article-22]</v>
      </c>
      <c r="B32" s="69" t="s">
        <v>47</v>
      </c>
      <c r="C32" s="100" t="s">
        <v>60</v>
      </c>
      <c r="D32" s="69" t="s">
        <v>71</v>
      </c>
      <c r="E32" s="103"/>
      <c r="F32" s="67"/>
      <c r="G32" s="67"/>
      <c r="H32" s="112"/>
      <c r="I32" s="103"/>
      <c r="J32" s="62"/>
    </row>
    <row r="33" spans="1:10" ht="14.25" customHeight="1">
      <c r="A33" s="119" t="str">
        <f>IF(OR(B33&lt;&gt;"",D33&lt;F30&gt;""),"["&amp;TEXT($B$2,"##")&amp;"-"&amp;TEXT(ROW()-10,"##")&amp;"]","")</f>
        <v>[Medicinal plants Article-23]</v>
      </c>
      <c r="B33" s="81" t="s">
        <v>46</v>
      </c>
      <c r="C33" s="100" t="s">
        <v>61</v>
      </c>
      <c r="D33" s="118" t="s">
        <v>28</v>
      </c>
      <c r="E33" s="103"/>
      <c r="F33" s="67"/>
      <c r="G33" s="67"/>
      <c r="H33" s="112"/>
      <c r="I33" s="103"/>
      <c r="J33" s="62"/>
    </row>
    <row r="34" spans="1:10" ht="14.25" customHeight="1">
      <c r="A34" s="34" t="str">
        <f>IF(OR(B34&lt;&gt;"",D34&lt;E31&gt;""),"["&amp;TEXT($B$2,"##")&amp;"-"&amp;TEXT(ROW()-10,"##")&amp;"]","")</f>
        <v>[Medicinal plants Article-24]</v>
      </c>
      <c r="B34" s="81" t="s">
        <v>49</v>
      </c>
      <c r="C34" s="100" t="s">
        <v>62</v>
      </c>
      <c r="D34" s="69" t="s">
        <v>72</v>
      </c>
      <c r="E34" s="103"/>
      <c r="F34" s="67"/>
      <c r="G34" s="67"/>
      <c r="H34" s="112"/>
      <c r="I34" s="103"/>
      <c r="J34" s="62"/>
    </row>
    <row r="35" spans="1:10" ht="14.25" customHeight="1">
      <c r="A35" s="34" t="str">
        <f>IF(OR(B35&lt;&gt;"",D35&lt;E32&gt;""),"["&amp;TEXT($B$2,"##")&amp;"-"&amp;TEXT(ROW()-10,"##")&amp;"]","")</f>
        <v>[Medicinal plants Article-25]</v>
      </c>
      <c r="B35" s="81" t="s">
        <v>50</v>
      </c>
      <c r="C35" s="100" t="s">
        <v>63</v>
      </c>
      <c r="D35" s="69" t="s">
        <v>73</v>
      </c>
      <c r="E35" s="103"/>
      <c r="F35" s="67"/>
      <c r="G35" s="67"/>
      <c r="H35" s="112"/>
      <c r="I35" s="103"/>
      <c r="J35" s="62"/>
    </row>
    <row r="36" spans="1:10" ht="14.25" customHeight="1">
      <c r="A36" s="95" t="str">
        <f t="shared" ref="A36:A60" si="3">IF(OR(B36&lt;&gt;"",D36&lt;E35&gt;""),"["&amp;TEXT($B$2,"##")&amp;"-"&amp;TEXT(ROW()-10,"##")&amp;"]","")</f>
        <v>[Medicinal plants Article-26]</v>
      </c>
      <c r="B36" s="81" t="s">
        <v>51</v>
      </c>
      <c r="C36" s="100" t="s">
        <v>64</v>
      </c>
      <c r="D36" s="69" t="s">
        <v>74</v>
      </c>
      <c r="E36" s="103"/>
      <c r="F36" s="67"/>
      <c r="G36" s="69"/>
      <c r="H36" s="112"/>
      <c r="I36" s="103"/>
      <c r="J36" s="62"/>
    </row>
    <row r="37" spans="1:10" ht="14.25" customHeight="1">
      <c r="A37" s="95" t="str">
        <f t="shared" si="3"/>
        <v>[Medicinal plants Article-27]</v>
      </c>
      <c r="B37" s="81" t="s">
        <v>52</v>
      </c>
      <c r="C37" s="100" t="s">
        <v>65</v>
      </c>
      <c r="D37" s="69" t="s">
        <v>75</v>
      </c>
      <c r="E37" s="103"/>
      <c r="F37" s="67"/>
      <c r="G37" s="67"/>
      <c r="H37" s="112"/>
      <c r="I37" s="103"/>
      <c r="J37" s="62"/>
    </row>
    <row r="38" spans="1:10" ht="14.25" customHeight="1">
      <c r="A38" s="95" t="str">
        <f t="shared" si="3"/>
        <v>[Medicinal plants Article-28]</v>
      </c>
      <c r="B38" s="81" t="s">
        <v>53</v>
      </c>
      <c r="C38" s="100" t="s">
        <v>66</v>
      </c>
      <c r="D38" s="69" t="s">
        <v>76</v>
      </c>
      <c r="E38" s="103"/>
      <c r="F38" s="67"/>
      <c r="G38" s="67"/>
      <c r="H38" s="112"/>
      <c r="I38" s="103"/>
      <c r="J38" s="62"/>
    </row>
    <row r="39" spans="1:10" ht="14.25" customHeight="1">
      <c r="A39" s="68" t="str">
        <f t="shared" si="3"/>
        <v>[Medicinal plants Article-29]</v>
      </c>
      <c r="B39" s="81" t="s">
        <v>54</v>
      </c>
      <c r="C39" s="100" t="s">
        <v>67</v>
      </c>
      <c r="D39" s="69" t="s">
        <v>77</v>
      </c>
      <c r="E39" s="106"/>
      <c r="F39" s="67"/>
      <c r="G39" s="67"/>
      <c r="H39" s="112"/>
      <c r="I39" s="103"/>
      <c r="J39" s="62"/>
    </row>
    <row r="40" spans="1:10" ht="14.25" customHeight="1">
      <c r="A40" s="68" t="str">
        <f t="shared" si="3"/>
        <v>[Medicinal plants Article-30]</v>
      </c>
      <c r="B40" s="81" t="s">
        <v>55</v>
      </c>
      <c r="C40" s="100" t="s">
        <v>68</v>
      </c>
      <c r="D40" s="69" t="s">
        <v>78</v>
      </c>
      <c r="E40" s="103"/>
      <c r="F40" s="69"/>
      <c r="G40" s="69"/>
      <c r="H40" s="112"/>
      <c r="I40" s="103"/>
      <c r="J40" s="62"/>
    </row>
    <row r="41" spans="1:10" ht="14.25" customHeight="1">
      <c r="A41" s="95" t="str">
        <f t="shared" si="3"/>
        <v>[Medicinal plants Article-31]</v>
      </c>
      <c r="B41" s="81" t="s">
        <v>56</v>
      </c>
      <c r="C41" s="100" t="s">
        <v>69</v>
      </c>
      <c r="D41" s="69" t="s">
        <v>79</v>
      </c>
      <c r="E41" s="103"/>
      <c r="F41" s="69"/>
      <c r="G41" s="69"/>
      <c r="H41" s="112"/>
      <c r="I41" s="103"/>
      <c r="J41" s="62"/>
    </row>
    <row r="42" spans="1:10" ht="14.25" customHeight="1">
      <c r="A42" s="68" t="str">
        <f t="shared" si="3"/>
        <v>[Medicinal plants Article-32]</v>
      </c>
      <c r="B42" s="127" t="s">
        <v>57</v>
      </c>
      <c r="C42" s="100" t="s">
        <v>70</v>
      </c>
      <c r="D42" s="101" t="s">
        <v>80</v>
      </c>
      <c r="E42" s="103"/>
      <c r="F42" s="69"/>
      <c r="G42" s="69"/>
      <c r="H42" s="112"/>
      <c r="I42" s="103"/>
      <c r="J42" s="62"/>
    </row>
    <row r="43" spans="1:10" ht="14.25" customHeight="1">
      <c r="A43" s="102"/>
      <c r="B43" s="113" t="s">
        <v>87</v>
      </c>
      <c r="C43" s="328"/>
      <c r="D43" s="328"/>
      <c r="E43" s="328"/>
      <c r="F43" s="328"/>
      <c r="G43" s="328"/>
      <c r="H43" s="328"/>
      <c r="I43" s="329"/>
      <c r="J43" s="62"/>
    </row>
    <row r="44" spans="1:10" s="121" customFormat="1" ht="14.25" customHeight="1">
      <c r="A44" s="68" t="str">
        <f>IF(OR(B44&lt;&gt;"",D44&lt;E42&gt;""),"["&amp;TEXT($B$2,"##")&amp;"-"&amp;TEXT(ROW()-10,"##")&amp;"]","")</f>
        <v>[Medicinal plants Article-34]</v>
      </c>
      <c r="B44" s="124" t="s">
        <v>89</v>
      </c>
      <c r="C44" s="125" t="s">
        <v>83</v>
      </c>
      <c r="D44" s="125" t="s">
        <v>103</v>
      </c>
      <c r="E44" s="120"/>
      <c r="F44" s="120"/>
      <c r="G44" s="120"/>
      <c r="H44" s="120"/>
      <c r="I44" s="120"/>
    </row>
    <row r="45" spans="1:10" s="121" customFormat="1" ht="14.25" customHeight="1">
      <c r="A45" s="68" t="str">
        <f>IF(OR(B45&lt;&gt;"",D45&lt;E43&gt;""),"["&amp;TEXT($B$2,"##")&amp;"-"&amp;TEXT(ROW()-10,"##")&amp;"]","")</f>
        <v>[Medicinal plants Article-35]</v>
      </c>
      <c r="B45" s="124" t="s">
        <v>90</v>
      </c>
      <c r="C45" s="125" t="s">
        <v>83</v>
      </c>
      <c r="D45" s="125" t="s">
        <v>101</v>
      </c>
      <c r="E45" s="120"/>
      <c r="F45" s="120"/>
      <c r="G45" s="120"/>
      <c r="H45" s="120"/>
      <c r="I45" s="120"/>
    </row>
    <row r="46" spans="1:10" ht="14.25" customHeight="1">
      <c r="A46" s="68" t="str">
        <f>IF(OR(B46&lt;&gt;"",D46&lt;E43&gt;""),"["&amp;TEXT($B$2,"##")&amp;"-"&amp;TEXT(ROW()-10,"##")&amp;"]","")</f>
        <v>[Medicinal plants Article-36]</v>
      </c>
      <c r="B46" s="130" t="s">
        <v>88</v>
      </c>
      <c r="C46" s="123" t="s">
        <v>105</v>
      </c>
      <c r="D46" s="78" t="s">
        <v>246</v>
      </c>
      <c r="E46" s="126"/>
      <c r="F46" s="115"/>
      <c r="G46" s="69"/>
      <c r="H46" s="112"/>
      <c r="I46" s="103"/>
      <c r="J46" s="62"/>
    </row>
    <row r="47" spans="1:10" ht="14.25" customHeight="1">
      <c r="A47" s="68" t="str">
        <f>IF(OR(B47&lt;&gt;"",D47&lt;E46&gt;""),"["&amp;TEXT($B$2,"##")&amp;"-"&amp;TEXT(ROW()-10,"##")&amp;"]","")</f>
        <v>[Medicinal plants Article-37]</v>
      </c>
      <c r="B47" s="131" t="s">
        <v>82</v>
      </c>
      <c r="C47" s="93" t="s">
        <v>83</v>
      </c>
      <c r="D47" s="96" t="s">
        <v>102</v>
      </c>
      <c r="E47" s="106"/>
      <c r="F47" s="67"/>
      <c r="G47" s="96"/>
      <c r="H47" s="144"/>
      <c r="I47" s="106"/>
      <c r="J47" s="62"/>
    </row>
    <row r="48" spans="1:10" ht="14.25" customHeight="1">
      <c r="A48" s="102"/>
      <c r="B48" s="98" t="s">
        <v>84</v>
      </c>
      <c r="C48" s="330"/>
      <c r="D48" s="330"/>
      <c r="E48" s="330"/>
      <c r="F48" s="330"/>
      <c r="G48" s="330"/>
      <c r="H48" s="330"/>
      <c r="I48" s="330"/>
      <c r="J48" s="62"/>
    </row>
    <row r="49" spans="1:10" ht="14.25" customHeight="1">
      <c r="A49" s="122" t="str">
        <f>IF(OR(B49&lt;&gt;"",D49&lt;E48&gt;""),"["&amp;TEXT($B$2,"##")&amp;"-"&amp;TEXT(ROW()-10,"##")&amp;"]","")</f>
        <v>[Medicinal plants Article-39]</v>
      </c>
      <c r="B49" s="69" t="s">
        <v>93</v>
      </c>
      <c r="C49" s="123" t="s">
        <v>97</v>
      </c>
      <c r="D49" s="145" t="s">
        <v>104</v>
      </c>
      <c r="E49" s="126"/>
      <c r="F49" s="115"/>
      <c r="G49" s="145"/>
      <c r="H49" s="146"/>
      <c r="I49" s="126"/>
      <c r="J49" s="62"/>
    </row>
    <row r="50" spans="1:10" ht="14.25" customHeight="1">
      <c r="A50" s="95" t="str">
        <f>IF(OR(B50&lt;&gt;"",D50&lt;E49&gt;""),"["&amp;TEXT($B$2,"##")&amp;"-"&amp;TEXT(ROW()-10,"##")&amp;"]","")</f>
        <v>[Medicinal plants Article-40]</v>
      </c>
      <c r="B50" s="69" t="s">
        <v>111</v>
      </c>
      <c r="C50" s="94" t="s">
        <v>85</v>
      </c>
      <c r="D50" s="69" t="s">
        <v>86</v>
      </c>
      <c r="E50" s="103"/>
      <c r="F50" s="67"/>
      <c r="G50" s="69"/>
      <c r="H50" s="112"/>
      <c r="I50" s="103"/>
      <c r="J50" s="62"/>
    </row>
    <row r="51" spans="1:10" ht="14.25" customHeight="1">
      <c r="A51" s="95" t="str">
        <f t="shared" si="3"/>
        <v>[Medicinal plants Article-41]</v>
      </c>
      <c r="B51" s="81" t="s">
        <v>112</v>
      </c>
      <c r="C51" s="94" t="s">
        <v>91</v>
      </c>
      <c r="D51" s="69" t="s">
        <v>92</v>
      </c>
      <c r="E51" s="103"/>
      <c r="F51" s="67"/>
      <c r="G51" s="69"/>
      <c r="H51" s="112"/>
      <c r="I51" s="103"/>
      <c r="J51" s="62"/>
    </row>
    <row r="52" spans="1:10" ht="14.25" customHeight="1">
      <c r="A52" s="95" t="str">
        <f t="shared" si="3"/>
        <v>[Medicinal plants Article-42]</v>
      </c>
      <c r="B52" s="81" t="s">
        <v>94</v>
      </c>
      <c r="C52" s="94" t="s">
        <v>95</v>
      </c>
      <c r="D52" s="69" t="s">
        <v>96</v>
      </c>
      <c r="E52" s="103"/>
      <c r="F52" s="67"/>
      <c r="G52" s="69"/>
      <c r="H52" s="112"/>
      <c r="I52" s="103"/>
      <c r="J52" s="62"/>
    </row>
    <row r="53" spans="1:10" ht="14.25" customHeight="1">
      <c r="A53" s="129" t="str">
        <f t="shared" si="3"/>
        <v>[Medicinal plants Article-43]</v>
      </c>
      <c r="B53" s="127" t="s">
        <v>98</v>
      </c>
      <c r="C53" s="93" t="s">
        <v>105</v>
      </c>
      <c r="D53" s="96" t="s">
        <v>247</v>
      </c>
      <c r="E53" s="106"/>
      <c r="F53" s="67"/>
      <c r="G53" s="96"/>
      <c r="H53" s="144"/>
      <c r="I53" s="106"/>
      <c r="J53" s="62"/>
    </row>
    <row r="54" spans="1:10" ht="14.25" customHeight="1">
      <c r="A54" s="102"/>
      <c r="B54" s="98" t="s">
        <v>99</v>
      </c>
      <c r="C54" s="330"/>
      <c r="D54" s="330"/>
      <c r="E54" s="330"/>
      <c r="F54" s="330"/>
      <c r="G54" s="330"/>
      <c r="H54" s="330"/>
      <c r="I54" s="330"/>
      <c r="J54" s="62"/>
    </row>
    <row r="55" spans="1:10" ht="14.25" customHeight="1">
      <c r="A55" s="68" t="str">
        <f t="shared" si="3"/>
        <v>[Medicinal plants Article-45]</v>
      </c>
      <c r="B55" s="128" t="s">
        <v>107</v>
      </c>
      <c r="C55" s="132" t="s">
        <v>108</v>
      </c>
      <c r="D55" s="133" t="s">
        <v>109</v>
      </c>
      <c r="E55" s="126"/>
      <c r="F55" s="115"/>
      <c r="G55" s="145"/>
      <c r="H55" s="146"/>
      <c r="I55" s="126"/>
      <c r="J55" s="62"/>
    </row>
    <row r="56" spans="1:10" ht="14.25" customHeight="1">
      <c r="A56" s="122" t="str">
        <f t="shared" si="3"/>
        <v>[Medicinal plants Article-46]</v>
      </c>
      <c r="B56" s="81" t="s">
        <v>106</v>
      </c>
      <c r="C56" s="94" t="s">
        <v>120</v>
      </c>
      <c r="D56" s="69" t="s">
        <v>248</v>
      </c>
      <c r="E56" s="103"/>
      <c r="F56" s="67"/>
      <c r="G56" s="69"/>
      <c r="H56" s="112"/>
      <c r="I56" s="103"/>
      <c r="J56" s="62"/>
    </row>
    <row r="57" spans="1:10" ht="14.25" customHeight="1">
      <c r="A57" s="95" t="str">
        <f t="shared" si="3"/>
        <v>[Medicinal plants Article-47]</v>
      </c>
      <c r="B57" s="81" t="s">
        <v>110</v>
      </c>
      <c r="C57" s="94" t="s">
        <v>113</v>
      </c>
      <c r="D57" s="69" t="s">
        <v>117</v>
      </c>
      <c r="E57" s="103"/>
      <c r="F57" s="67"/>
      <c r="G57" s="69"/>
      <c r="H57" s="112"/>
      <c r="I57" s="103"/>
      <c r="J57" s="62"/>
    </row>
    <row r="58" spans="1:10" ht="14.25" customHeight="1">
      <c r="A58" s="95" t="str">
        <f t="shared" si="3"/>
        <v>[Medicinal plants Article-48]</v>
      </c>
      <c r="B58" s="81" t="s">
        <v>114</v>
      </c>
      <c r="C58" s="99" t="s">
        <v>115</v>
      </c>
      <c r="D58" s="96" t="s">
        <v>116</v>
      </c>
      <c r="E58" s="106"/>
      <c r="F58" s="67"/>
      <c r="G58" s="96"/>
      <c r="H58" s="144"/>
      <c r="I58" s="106"/>
      <c r="J58" s="62"/>
    </row>
    <row r="59" spans="1:10" ht="14.25" customHeight="1">
      <c r="A59" s="102"/>
      <c r="B59" s="98" t="s">
        <v>118</v>
      </c>
      <c r="C59" s="330"/>
      <c r="D59" s="330"/>
      <c r="E59" s="330"/>
      <c r="F59" s="330"/>
      <c r="G59" s="330"/>
      <c r="H59" s="330"/>
      <c r="I59" s="330"/>
      <c r="J59" s="62"/>
    </row>
    <row r="60" spans="1:10" ht="14.25" customHeight="1">
      <c r="A60" s="68" t="str">
        <f t="shared" si="3"/>
        <v>[Medicinal plants Article-50]</v>
      </c>
      <c r="B60" s="96" t="s">
        <v>119</v>
      </c>
      <c r="C60" s="132" t="s">
        <v>105</v>
      </c>
      <c r="D60" s="133" t="s">
        <v>249</v>
      </c>
      <c r="E60" s="126"/>
      <c r="F60" s="115"/>
      <c r="G60" s="145"/>
      <c r="H60" s="146"/>
      <c r="I60" s="126"/>
      <c r="J60" s="62"/>
    </row>
    <row r="61" spans="1:10" ht="14.25" customHeight="1">
      <c r="A61" s="107" t="str">
        <f>IF(OR(B61&lt;&gt;"",D61&lt;E59&gt;""),"["&amp;TEXT($B$2,"##")&amp;"-"&amp;TEXT(ROW()-10,"##")&amp;"]","")</f>
        <v>[Medicinal plants Article-51]</v>
      </c>
      <c r="B61" s="69" t="s">
        <v>121</v>
      </c>
      <c r="C61" s="69" t="s">
        <v>122</v>
      </c>
      <c r="D61" s="69" t="s">
        <v>123</v>
      </c>
      <c r="E61" s="103"/>
      <c r="F61" s="67"/>
      <c r="G61" s="69"/>
      <c r="H61" s="112"/>
      <c r="I61" s="103"/>
      <c r="J61" s="62"/>
    </row>
    <row r="62" spans="1:10" ht="14.25" customHeight="1">
      <c r="A62" s="138"/>
      <c r="B62" s="134" t="s">
        <v>100</v>
      </c>
      <c r="C62" s="136"/>
      <c r="D62" s="134"/>
      <c r="E62" s="136"/>
      <c r="F62" s="136"/>
      <c r="G62" s="136"/>
      <c r="H62" s="136"/>
      <c r="I62" s="135"/>
      <c r="J62" s="62"/>
    </row>
    <row r="63" spans="1:10" ht="14.25" customHeight="1">
      <c r="A63" s="68" t="str">
        <f t="shared" ref="A63:A74" si="4">IF(OR(B63&lt;&gt;"",D63&lt;E62&gt;""),"["&amp;TEXT($B$2,"##")&amp;"-"&amp;TEXT(ROW()-10,"##")&amp;"]","")</f>
        <v>[Medicinal plants Article-53]</v>
      </c>
      <c r="B63" s="164" t="s">
        <v>258</v>
      </c>
      <c r="C63" s="132" t="s">
        <v>125</v>
      </c>
      <c r="D63" s="133" t="s">
        <v>245</v>
      </c>
      <c r="E63" s="147"/>
      <c r="F63" s="115"/>
      <c r="G63" s="145"/>
      <c r="H63" s="146"/>
      <c r="I63" s="147"/>
      <c r="J63" s="62"/>
    </row>
    <row r="64" spans="1:10" ht="14.25" customHeight="1">
      <c r="A64" s="68" t="str">
        <f t="shared" si="4"/>
        <v>[Medicinal plants Article-54]</v>
      </c>
      <c r="B64" s="131" t="s">
        <v>259</v>
      </c>
      <c r="C64" s="69" t="s">
        <v>127</v>
      </c>
      <c r="D64" s="69" t="s">
        <v>128</v>
      </c>
      <c r="E64" s="103"/>
      <c r="F64" s="67"/>
      <c r="G64" s="69"/>
      <c r="H64" s="112"/>
      <c r="I64" s="103"/>
      <c r="J64" s="62"/>
    </row>
    <row r="65" spans="1:10" ht="14.25" customHeight="1">
      <c r="A65" s="102"/>
      <c r="B65" s="136" t="s">
        <v>340</v>
      </c>
      <c r="C65" s="136"/>
      <c r="D65" s="134"/>
      <c r="E65" s="136"/>
      <c r="F65" s="136"/>
      <c r="G65" s="136"/>
      <c r="H65" s="136"/>
      <c r="I65" s="135"/>
      <c r="J65" s="62"/>
    </row>
    <row r="66" spans="1:10" ht="14.25" customHeight="1">
      <c r="A66" s="68" t="str">
        <f t="shared" si="4"/>
        <v>[Medicinal plants Article-56]</v>
      </c>
      <c r="B66" s="69" t="s">
        <v>342</v>
      </c>
      <c r="C66" s="69" t="s">
        <v>341</v>
      </c>
      <c r="D66" s="69" t="s">
        <v>343</v>
      </c>
      <c r="E66" s="103"/>
      <c r="F66" s="69"/>
      <c r="G66" s="69"/>
      <c r="H66" s="112"/>
      <c r="I66" s="103"/>
      <c r="J66" s="62"/>
    </row>
    <row r="67" spans="1:10" ht="14.25" customHeight="1">
      <c r="A67" s="68" t="str">
        <f t="shared" si="4"/>
        <v>[Medicinal plants Article-57]</v>
      </c>
      <c r="B67" s="168" t="s">
        <v>345</v>
      </c>
      <c r="C67" s="69" t="s">
        <v>346</v>
      </c>
      <c r="D67" s="172" t="s">
        <v>347</v>
      </c>
      <c r="E67" s="169"/>
      <c r="F67" s="137"/>
      <c r="G67" s="168"/>
      <c r="H67" s="170"/>
      <c r="I67" s="171"/>
      <c r="J67" s="62"/>
    </row>
    <row r="68" spans="1:10" ht="14.25" customHeight="1">
      <c r="A68" s="102"/>
      <c r="B68" s="136" t="s">
        <v>344</v>
      </c>
      <c r="C68" s="136"/>
      <c r="D68" s="134"/>
      <c r="E68" s="136"/>
      <c r="F68" s="136"/>
      <c r="G68" s="136"/>
      <c r="H68" s="136"/>
      <c r="I68" s="135"/>
      <c r="J68" s="62"/>
    </row>
    <row r="69" spans="1:10" ht="14.25" customHeight="1">
      <c r="A69" s="68" t="str">
        <f t="shared" si="4"/>
        <v>[Medicinal plants Article-59]</v>
      </c>
      <c r="B69" s="69" t="s">
        <v>349</v>
      </c>
      <c r="C69" s="69" t="s">
        <v>348</v>
      </c>
      <c r="D69" s="69" t="s">
        <v>350</v>
      </c>
      <c r="E69" s="103"/>
      <c r="F69" s="67"/>
      <c r="G69" s="69"/>
      <c r="H69" s="112"/>
      <c r="I69" s="103"/>
      <c r="J69" s="62"/>
    </row>
    <row r="70" spans="1:10" ht="14.25" customHeight="1">
      <c r="A70" s="68" t="str">
        <f t="shared" si="4"/>
        <v>[Medicinal plants Article-60]</v>
      </c>
      <c r="B70" s="81" t="s">
        <v>353</v>
      </c>
      <c r="C70" s="100" t="s">
        <v>351</v>
      </c>
      <c r="D70" s="69" t="s">
        <v>352</v>
      </c>
      <c r="E70" s="103"/>
      <c r="F70" s="67"/>
      <c r="G70" s="69"/>
      <c r="H70" s="112"/>
      <c r="I70" s="103"/>
      <c r="J70" s="62"/>
    </row>
    <row r="71" spans="1:10" ht="14.25" customHeight="1">
      <c r="A71" s="68" t="str">
        <f t="shared" si="4"/>
        <v>[Medicinal plants Article-61]</v>
      </c>
      <c r="B71" s="81" t="s">
        <v>358</v>
      </c>
      <c r="C71" s="69" t="s">
        <v>356</v>
      </c>
      <c r="D71" s="69" t="s">
        <v>354</v>
      </c>
      <c r="E71" s="103"/>
      <c r="F71" s="67"/>
      <c r="G71" s="69"/>
      <c r="H71" s="112"/>
      <c r="I71" s="103"/>
      <c r="J71" s="62"/>
    </row>
    <row r="72" spans="1:10" ht="14.25" customHeight="1">
      <c r="A72" s="68" t="str">
        <f t="shared" si="4"/>
        <v>[Medicinal plants Article-62]</v>
      </c>
      <c r="B72" s="81" t="s">
        <v>359</v>
      </c>
      <c r="C72" s="69" t="s">
        <v>355</v>
      </c>
      <c r="D72" s="69" t="s">
        <v>357</v>
      </c>
      <c r="E72" s="103"/>
      <c r="F72" s="67"/>
      <c r="G72" s="69"/>
      <c r="H72" s="112"/>
      <c r="I72" s="103"/>
      <c r="J72" s="62"/>
    </row>
    <row r="73" spans="1:10" ht="14.25" customHeight="1">
      <c r="A73" s="68" t="str">
        <f t="shared" si="4"/>
        <v>[Medicinal plants Article-63]</v>
      </c>
      <c r="B73" s="69" t="s">
        <v>360</v>
      </c>
      <c r="C73" s="69" t="s">
        <v>361</v>
      </c>
      <c r="D73" s="69" t="s">
        <v>362</v>
      </c>
      <c r="E73" s="103"/>
      <c r="F73" s="67"/>
      <c r="G73" s="69"/>
      <c r="H73" s="112"/>
      <c r="I73" s="103"/>
      <c r="J73" s="62"/>
    </row>
    <row r="74" spans="1:10" ht="14.25" customHeight="1">
      <c r="A74" s="68" t="str">
        <f t="shared" si="4"/>
        <v>[Medicinal plants Article-64]</v>
      </c>
      <c r="B74" s="69" t="s">
        <v>363</v>
      </c>
      <c r="C74" s="69" t="s">
        <v>364</v>
      </c>
      <c r="D74" s="69" t="s">
        <v>365</v>
      </c>
      <c r="E74" s="103"/>
      <c r="F74" s="67"/>
      <c r="G74" s="69"/>
      <c r="H74" s="112"/>
      <c r="I74" s="103"/>
      <c r="J74" s="62"/>
    </row>
    <row r="75" spans="1:10" ht="14.25" customHeight="1">
      <c r="A75" s="68"/>
      <c r="B75" s="69"/>
      <c r="C75" s="69"/>
      <c r="D75" s="69"/>
      <c r="E75" s="103"/>
      <c r="F75" s="116"/>
      <c r="G75" s="69"/>
      <c r="H75" s="112"/>
      <c r="I75" s="103"/>
      <c r="J75" s="62"/>
    </row>
    <row r="76" spans="1:10">
      <c r="J76" s="62"/>
    </row>
  </sheetData>
  <mergeCells count="10">
    <mergeCell ref="C30:I30"/>
    <mergeCell ref="C43:I43"/>
    <mergeCell ref="C48:I48"/>
    <mergeCell ref="C54:I54"/>
    <mergeCell ref="C59:I59"/>
    <mergeCell ref="B2:G2"/>
    <mergeCell ref="B3:G3"/>
    <mergeCell ref="B4:G4"/>
    <mergeCell ref="E5:G5"/>
    <mergeCell ref="E6:G6"/>
  </mergeCells>
  <dataValidations count="1">
    <dataValidation type="list" allowBlank="1" showErrorMessage="1" sqref="F31:G42 F46:G47 F49:G53 F60:G61 F55:G58 F63:G64 F66:G67 F69:G75 F12:G2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zoomScaleNormal="100" workbookViewId="0">
      <selection activeCell="A2" sqref="A2:A5"/>
    </sheetView>
  </sheetViews>
  <sheetFormatPr defaultRowHeight="12.75"/>
  <cols>
    <col min="1" max="1" width="17.375" style="62" customWidth="1"/>
    <col min="2" max="2" width="30.125" style="62" customWidth="1"/>
    <col min="3" max="3" width="34.375" style="62" customWidth="1"/>
    <col min="4" max="4" width="25.375" style="62" customWidth="1"/>
    <col min="5" max="5" width="16.5" style="62" customWidth="1"/>
    <col min="6" max="6" width="15.625" style="62" customWidth="1"/>
    <col min="7" max="7" width="14.75" style="62" customWidth="1"/>
    <col min="8" max="8" width="9" style="65"/>
    <col min="9" max="9" width="16.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5">
      <c r="A2" s="298" t="s">
        <v>972</v>
      </c>
      <c r="B2" s="334" t="s">
        <v>45</v>
      </c>
      <c r="C2" s="334"/>
      <c r="D2" s="334"/>
      <c r="E2" s="334"/>
      <c r="F2" s="334"/>
      <c r="G2" s="334"/>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5">
      <c r="A3" s="298" t="s">
        <v>973</v>
      </c>
      <c r="B3" s="334" t="s">
        <v>129</v>
      </c>
      <c r="C3" s="334"/>
      <c r="D3" s="334"/>
      <c r="E3" s="334"/>
      <c r="F3" s="334"/>
      <c r="G3" s="334"/>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5">
      <c r="A4" s="298" t="s">
        <v>974</v>
      </c>
      <c r="B4" s="335" t="s">
        <v>14</v>
      </c>
      <c r="C4" s="335"/>
      <c r="D4" s="335"/>
      <c r="E4" s="335"/>
      <c r="F4" s="335"/>
      <c r="G4" s="335"/>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2.7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3.5" thickBot="1">
      <c r="A6" s="58">
        <f>COUNTIF(F12:G162,"Pass")</f>
        <v>0</v>
      </c>
      <c r="B6" s="59">
        <f>COUNTIF(F12:G162,"Fail")</f>
        <v>0</v>
      </c>
      <c r="C6" s="59">
        <f>E6-D6-B6-A6</f>
        <v>55</v>
      </c>
      <c r="D6" s="60">
        <f>COUNTIF(F12:G162,"N/A")</f>
        <v>0</v>
      </c>
      <c r="E6" s="336">
        <f>COUNTA(A12:A162)</f>
        <v>55</v>
      </c>
      <c r="F6" s="336"/>
      <c r="G6" s="336"/>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56.25" customHeight="1">
      <c r="A10" s="238" t="s">
        <v>4</v>
      </c>
      <c r="B10" s="240" t="s">
        <v>933</v>
      </c>
      <c r="C10" s="240" t="s">
        <v>934</v>
      </c>
      <c r="D10" s="240" t="s">
        <v>935</v>
      </c>
      <c r="E10" s="239" t="s">
        <v>936</v>
      </c>
      <c r="F10" s="239" t="s">
        <v>11</v>
      </c>
      <c r="G10" s="239" t="s">
        <v>10</v>
      </c>
      <c r="H10" s="241" t="s">
        <v>937</v>
      </c>
      <c r="I10" s="240"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row>
    <row r="11" spans="1:257" ht="14.25" customHeight="1">
      <c r="A11" s="31"/>
      <c r="B11" s="31" t="s">
        <v>21</v>
      </c>
      <c r="C11" s="32"/>
      <c r="D11" s="32"/>
      <c r="E11" s="32"/>
      <c r="F11" s="32"/>
      <c r="G11" s="32"/>
      <c r="H11" s="32"/>
      <c r="I11" s="3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row>
    <row r="12" spans="1:257" ht="14.25" customHeight="1">
      <c r="A12" s="34" t="str">
        <f>IF(OR(B12&lt;&gt;"",D12&lt;E11&gt;""),"["&amp;TEXT($B$2,"##")&amp;"-"&amp;TEXT(ROW()-10,"##")&amp;"]","")</f>
        <v>[Remedy Article-2]</v>
      </c>
      <c r="B12" s="69" t="s">
        <v>140</v>
      </c>
      <c r="C12" s="81" t="s">
        <v>210</v>
      </c>
      <c r="D12" s="67" t="s">
        <v>214</v>
      </c>
      <c r="E12" s="70"/>
      <c r="F12" s="81"/>
      <c r="G12" s="81"/>
      <c r="H12" s="71"/>
      <c r="I12" s="63"/>
      <c r="J12" s="62"/>
    </row>
    <row r="13" spans="1:257" ht="14.25" customHeight="1">
      <c r="A13" s="95" t="str">
        <f t="shared" ref="A13:A18" si="0">IF(OR(B13&lt;&gt;"",D13&lt;E12&gt;""),"["&amp;TEXT($B$2,"##")&amp;"-"&amp;TEXT(ROW()-10,"##")&amp;"]","")</f>
        <v>[Remedy Article-3]</v>
      </c>
      <c r="B13" s="96" t="s">
        <v>141</v>
      </c>
      <c r="C13" s="99" t="s">
        <v>211</v>
      </c>
      <c r="D13" s="69" t="s">
        <v>213</v>
      </c>
      <c r="E13" s="75"/>
      <c r="F13" s="81"/>
      <c r="G13" s="81"/>
      <c r="H13" s="76"/>
      <c r="I13" s="77"/>
      <c r="J13" s="62"/>
    </row>
    <row r="14" spans="1:257" ht="14.25" customHeight="1">
      <c r="A14" s="68" t="str">
        <f t="shared" si="0"/>
        <v>[Remedy Article-4]</v>
      </c>
      <c r="B14" s="69" t="s">
        <v>142</v>
      </c>
      <c r="C14" s="100" t="s">
        <v>130</v>
      </c>
      <c r="D14" s="118" t="s">
        <v>250</v>
      </c>
      <c r="E14" s="75"/>
      <c r="F14" s="81"/>
      <c r="G14" s="81"/>
      <c r="H14" s="76"/>
      <c r="I14" s="77"/>
      <c r="J14" s="62"/>
    </row>
    <row r="15" spans="1:257" ht="14.25" customHeight="1">
      <c r="A15" s="68" t="str">
        <f t="shared" si="0"/>
        <v>[Remedy Article-5]</v>
      </c>
      <c r="B15" s="81" t="s">
        <v>228</v>
      </c>
      <c r="C15" s="100" t="s">
        <v>212</v>
      </c>
      <c r="D15" s="69" t="s">
        <v>215</v>
      </c>
      <c r="E15" s="79"/>
      <c r="F15" s="67"/>
      <c r="G15" s="81"/>
      <c r="H15" s="79"/>
      <c r="I15" s="79"/>
      <c r="J15" s="62"/>
    </row>
    <row r="16" spans="1:257" ht="14.25" customHeight="1">
      <c r="A16" s="68" t="str">
        <f t="shared" si="0"/>
        <v>[Remedy Article-6]</v>
      </c>
      <c r="B16" s="81" t="s">
        <v>229</v>
      </c>
      <c r="C16" s="100" t="s">
        <v>157</v>
      </c>
      <c r="D16" s="69" t="s">
        <v>216</v>
      </c>
      <c r="E16" s="151"/>
      <c r="F16" s="69"/>
      <c r="G16" s="128"/>
      <c r="H16" s="151"/>
      <c r="I16" s="151"/>
      <c r="J16" s="62"/>
    </row>
    <row r="17" spans="1:10" ht="14.25" customHeight="1">
      <c r="A17" s="68" t="str">
        <f t="shared" si="0"/>
        <v>[Remedy Article-7]</v>
      </c>
      <c r="B17" s="81" t="s">
        <v>143</v>
      </c>
      <c r="C17" s="100" t="s">
        <v>155</v>
      </c>
      <c r="D17" s="69" t="s">
        <v>217</v>
      </c>
      <c r="E17" s="120"/>
      <c r="F17" s="120"/>
      <c r="G17" s="120"/>
      <c r="H17" s="120"/>
      <c r="I17" s="120"/>
      <c r="J17" s="62"/>
    </row>
    <row r="18" spans="1:10" ht="14.25" customHeight="1">
      <c r="A18" s="68" t="str">
        <f t="shared" si="0"/>
        <v>[Remedy Article-8]</v>
      </c>
      <c r="B18" s="81" t="s">
        <v>149</v>
      </c>
      <c r="C18" s="100" t="s">
        <v>156</v>
      </c>
      <c r="D18" s="69" t="s">
        <v>221</v>
      </c>
      <c r="E18" s="120"/>
      <c r="F18" s="120"/>
      <c r="G18" s="120"/>
      <c r="H18" s="120"/>
      <c r="I18" s="120"/>
      <c r="J18" s="62"/>
    </row>
    <row r="19" spans="1:10" ht="14.25" customHeight="1">
      <c r="A19" s="68" t="str">
        <f>IF(OR(B19&lt;&gt;"",D19&lt;E16&gt;""),"["&amp;TEXT($B$2,"##")&amp;"-"&amp;TEXT(ROW()-10,"##")&amp;"]","")</f>
        <v>[Remedy Article-9]</v>
      </c>
      <c r="B19" s="81" t="s">
        <v>218</v>
      </c>
      <c r="C19" s="100" t="s">
        <v>219</v>
      </c>
      <c r="D19" s="69" t="s">
        <v>220</v>
      </c>
      <c r="E19" s="152"/>
      <c r="F19" s="148"/>
      <c r="G19" s="148"/>
      <c r="H19" s="149"/>
      <c r="I19" s="126"/>
      <c r="J19" s="62"/>
    </row>
    <row r="20" spans="1:10" ht="14.25" customHeight="1">
      <c r="A20" s="68" t="str">
        <f>IF(OR(B20&lt;&gt;"",D20&lt;E17&gt;""),"["&amp;TEXT($B$2,"##")&amp;"-"&amp;TEXT(ROW()-10,"##")&amp;"]","")</f>
        <v>[Remedy Article-10]</v>
      </c>
      <c r="B20" s="81" t="s">
        <v>150</v>
      </c>
      <c r="C20" s="100" t="s">
        <v>202</v>
      </c>
      <c r="D20" s="69" t="s">
        <v>224</v>
      </c>
      <c r="E20" s="108"/>
      <c r="F20" s="81"/>
      <c r="G20" s="81"/>
      <c r="H20" s="104"/>
      <c r="I20" s="103"/>
      <c r="J20" s="62"/>
    </row>
    <row r="21" spans="1:10" ht="14.25" customHeight="1">
      <c r="A21" s="68" t="str">
        <f t="shared" ref="A21:A29" si="1">IF(OR(B21&lt;&gt;"",D21&lt;E19&gt;""),"["&amp;TEXT($B$2,"##")&amp;"-"&amp;TEXT(ROW()-10,"##")&amp;"]","")</f>
        <v>[Remedy Article-11]</v>
      </c>
      <c r="B21" s="81" t="s">
        <v>144</v>
      </c>
      <c r="C21" s="100" t="s">
        <v>222</v>
      </c>
      <c r="D21" s="69" t="s">
        <v>223</v>
      </c>
      <c r="E21" s="108"/>
      <c r="F21" s="81"/>
      <c r="G21" s="81"/>
      <c r="H21" s="104"/>
      <c r="I21" s="103"/>
      <c r="J21" s="62"/>
    </row>
    <row r="22" spans="1:10" ht="14.25" customHeight="1">
      <c r="A22" s="68" t="str">
        <f t="shared" si="1"/>
        <v>[Remedy Article-12]</v>
      </c>
      <c r="B22" s="81" t="s">
        <v>151</v>
      </c>
      <c r="C22" s="100" t="s">
        <v>203</v>
      </c>
      <c r="D22" s="69" t="s">
        <v>225</v>
      </c>
      <c r="E22" s="141"/>
      <c r="F22" s="137"/>
      <c r="G22" s="137"/>
      <c r="H22" s="142"/>
      <c r="I22" s="143"/>
      <c r="J22" s="62"/>
    </row>
    <row r="23" spans="1:10" ht="14.25" customHeight="1">
      <c r="A23" s="68" t="str">
        <f t="shared" si="1"/>
        <v>[Remedy Article-13]</v>
      </c>
      <c r="B23" s="81" t="s">
        <v>145</v>
      </c>
      <c r="C23" s="100" t="s">
        <v>204</v>
      </c>
      <c r="D23" s="69" t="s">
        <v>226</v>
      </c>
      <c r="E23" s="120"/>
      <c r="F23" s="120"/>
      <c r="G23" s="120"/>
      <c r="H23" s="120"/>
      <c r="I23" s="120"/>
      <c r="J23" s="62"/>
    </row>
    <row r="24" spans="1:10" ht="14.25" customHeight="1">
      <c r="A24" s="68" t="str">
        <f t="shared" si="1"/>
        <v>[Remedy Article-14]</v>
      </c>
      <c r="B24" s="81" t="s">
        <v>152</v>
      </c>
      <c r="C24" s="100" t="s">
        <v>227</v>
      </c>
      <c r="D24" s="69" t="s">
        <v>231</v>
      </c>
      <c r="E24" s="120"/>
      <c r="F24" s="140"/>
      <c r="G24" s="140"/>
      <c r="H24" s="120"/>
      <c r="I24" s="120"/>
      <c r="J24" s="62"/>
    </row>
    <row r="25" spans="1:10" ht="14.25" customHeight="1">
      <c r="A25" s="68" t="str">
        <f t="shared" si="1"/>
        <v>[Remedy Article-15]</v>
      </c>
      <c r="B25" s="81" t="s">
        <v>146</v>
      </c>
      <c r="C25" s="100" t="s">
        <v>205</v>
      </c>
      <c r="D25" s="69" t="s">
        <v>230</v>
      </c>
      <c r="E25" s="143"/>
      <c r="F25" s="81"/>
      <c r="G25" s="81"/>
      <c r="H25" s="142"/>
      <c r="I25" s="143"/>
      <c r="J25" s="62"/>
    </row>
    <row r="26" spans="1:10" ht="14.25" customHeight="1">
      <c r="A26" s="68" t="str">
        <f t="shared" si="1"/>
        <v>[Remedy Article-16]</v>
      </c>
      <c r="B26" s="81" t="s">
        <v>153</v>
      </c>
      <c r="C26" s="100" t="s">
        <v>207</v>
      </c>
      <c r="D26" s="69" t="s">
        <v>233</v>
      </c>
      <c r="E26" s="143"/>
      <c r="F26" s="81"/>
      <c r="G26" s="81"/>
      <c r="H26" s="142"/>
      <c r="I26" s="143"/>
      <c r="J26" s="62"/>
    </row>
    <row r="27" spans="1:10" ht="14.25" customHeight="1">
      <c r="A27" s="68" t="str">
        <f t="shared" si="1"/>
        <v>[Remedy Article-17]</v>
      </c>
      <c r="B27" s="81" t="s">
        <v>147</v>
      </c>
      <c r="C27" s="100" t="s">
        <v>206</v>
      </c>
      <c r="D27" s="69" t="s">
        <v>232</v>
      </c>
      <c r="E27" s="103"/>
      <c r="F27" s="81"/>
      <c r="G27" s="81"/>
      <c r="H27" s="104"/>
      <c r="I27" s="103"/>
      <c r="J27" s="62"/>
    </row>
    <row r="28" spans="1:10" ht="14.25" customHeight="1">
      <c r="A28" s="68" t="str">
        <f t="shared" si="1"/>
        <v>[Remedy Article-18]</v>
      </c>
      <c r="B28" s="81" t="s">
        <v>154</v>
      </c>
      <c r="C28" s="100" t="s">
        <v>209</v>
      </c>
      <c r="D28" s="69" t="s">
        <v>235</v>
      </c>
      <c r="E28" s="103"/>
      <c r="F28" s="137"/>
      <c r="G28" s="137"/>
      <c r="H28" s="104"/>
      <c r="I28" s="103"/>
      <c r="J28" s="62"/>
    </row>
    <row r="29" spans="1:10" ht="14.25" customHeight="1">
      <c r="A29" s="68" t="str">
        <f t="shared" si="1"/>
        <v>[Remedy Article-19]</v>
      </c>
      <c r="B29" s="81" t="s">
        <v>148</v>
      </c>
      <c r="C29" s="100" t="s">
        <v>208</v>
      </c>
      <c r="D29" s="69" t="s">
        <v>234</v>
      </c>
      <c r="E29" s="120"/>
      <c r="F29" s="120"/>
      <c r="G29" s="120"/>
      <c r="H29" s="120"/>
      <c r="I29" s="120"/>
      <c r="J29" s="62"/>
    </row>
    <row r="30" spans="1:10" ht="14.25" customHeight="1">
      <c r="A30" s="97"/>
      <c r="B30" s="97" t="s">
        <v>81</v>
      </c>
      <c r="C30" s="326"/>
      <c r="D30" s="326"/>
      <c r="E30" s="326"/>
      <c r="F30" s="326"/>
      <c r="G30" s="326"/>
      <c r="H30" s="326"/>
      <c r="I30" s="327"/>
      <c r="J30" s="62"/>
    </row>
    <row r="31" spans="1:10" ht="14.25" customHeight="1">
      <c r="A31" s="34" t="str">
        <f>IF(OR(B31&lt;&gt;"",D31&lt;F30&gt;""),"["&amp;TEXT($B$2,"##")&amp;"-"&amp;TEXT(ROW()-10,"##")&amp;"]","")</f>
        <v>[Remedy Article-21]</v>
      </c>
      <c r="B31" s="69" t="s">
        <v>48</v>
      </c>
      <c r="C31" s="100" t="s">
        <v>236</v>
      </c>
      <c r="D31" s="69" t="s">
        <v>592</v>
      </c>
      <c r="E31" s="103"/>
      <c r="F31" s="81"/>
      <c r="G31" s="81"/>
      <c r="H31" s="104"/>
      <c r="I31" s="103"/>
      <c r="J31" s="62"/>
    </row>
    <row r="32" spans="1:10" ht="14.25" customHeight="1">
      <c r="A32" s="95" t="str">
        <f t="shared" ref="A32" si="2">IF(OR(B32&lt;&gt;"",D32&lt;E31&gt;""),"["&amp;TEXT($B$2,"##")&amp;"-"&amp;TEXT(ROW()-10,"##")&amp;"]","")</f>
        <v>[Remedy Article-22]</v>
      </c>
      <c r="B32" s="69" t="s">
        <v>47</v>
      </c>
      <c r="C32" s="100" t="s">
        <v>158</v>
      </c>
      <c r="D32" s="69" t="s">
        <v>237</v>
      </c>
      <c r="E32" s="103"/>
      <c r="F32" s="81"/>
      <c r="G32" s="81"/>
      <c r="H32" s="104"/>
      <c r="I32" s="103"/>
      <c r="J32" s="62"/>
    </row>
    <row r="33" spans="1:10" ht="14.25" customHeight="1">
      <c r="A33" s="119" t="str">
        <f>IF(OR(B33&lt;&gt;"",D33&lt;F30&gt;""),"["&amp;TEXT($B$2,"##")&amp;"-"&amp;TEXT(ROW()-10,"##")&amp;"]","")</f>
        <v>[Remedy Article-23]</v>
      </c>
      <c r="B33" s="81" t="s">
        <v>46</v>
      </c>
      <c r="C33" s="100" t="s">
        <v>159</v>
      </c>
      <c r="D33" s="118" t="s">
        <v>160</v>
      </c>
      <c r="E33" s="103"/>
      <c r="F33" s="81"/>
      <c r="G33" s="81"/>
      <c r="H33" s="104"/>
      <c r="I33" s="103"/>
      <c r="J33" s="62"/>
    </row>
    <row r="34" spans="1:10" ht="14.25" customHeight="1">
      <c r="A34" s="34" t="str">
        <f>IF(OR(B34&lt;&gt;"",D34&lt;E31&gt;""),"["&amp;TEXT($B$2,"##")&amp;"-"&amp;TEXT(ROW()-10,"##")&amp;"]","")</f>
        <v>[Remedy Article-24]</v>
      </c>
      <c r="B34" s="81" t="s">
        <v>49</v>
      </c>
      <c r="C34" s="100" t="s">
        <v>161</v>
      </c>
      <c r="D34" s="69" t="s">
        <v>162</v>
      </c>
      <c r="E34" s="103"/>
      <c r="F34" s="81"/>
      <c r="G34" s="81"/>
      <c r="H34" s="104"/>
      <c r="I34" s="103"/>
      <c r="J34" s="62"/>
    </row>
    <row r="35" spans="1:10" ht="14.25" customHeight="1">
      <c r="A35" s="34" t="str">
        <f>IF(OR(B35&lt;&gt;"",D35&lt;E32&gt;""),"["&amp;TEXT($B$2,"##")&amp;"-"&amp;TEXT(ROW()-10,"##")&amp;"]","")</f>
        <v>[Remedy Article-25]</v>
      </c>
      <c r="B35" s="81" t="s">
        <v>50</v>
      </c>
      <c r="C35" s="100" t="s">
        <v>163</v>
      </c>
      <c r="D35" s="69" t="s">
        <v>164</v>
      </c>
      <c r="E35" s="103"/>
      <c r="F35" s="81"/>
      <c r="G35" s="81"/>
      <c r="H35" s="104"/>
      <c r="I35" s="103"/>
      <c r="J35" s="62"/>
    </row>
    <row r="36" spans="1:10" ht="14.25" customHeight="1">
      <c r="A36" s="95" t="str">
        <f t="shared" ref="A36:A58" si="3">IF(OR(B36&lt;&gt;"",D36&lt;E35&gt;""),"["&amp;TEXT($B$2,"##")&amp;"-"&amp;TEXT(ROW()-10,"##")&amp;"]","")</f>
        <v>[Remedy Article-26]</v>
      </c>
      <c r="B36" s="81" t="s">
        <v>51</v>
      </c>
      <c r="C36" s="100" t="s">
        <v>165</v>
      </c>
      <c r="D36" s="69" t="s">
        <v>166</v>
      </c>
      <c r="E36" s="103"/>
      <c r="F36" s="81"/>
      <c r="G36" s="81"/>
      <c r="H36" s="104"/>
      <c r="I36" s="103"/>
      <c r="J36" s="62"/>
    </row>
    <row r="37" spans="1:10" ht="14.25" customHeight="1">
      <c r="A37" s="95" t="str">
        <f t="shared" si="3"/>
        <v>[Remedy Article-27]</v>
      </c>
      <c r="B37" s="81" t="s">
        <v>52</v>
      </c>
      <c r="C37" s="100" t="s">
        <v>167</v>
      </c>
      <c r="D37" s="69" t="s">
        <v>168</v>
      </c>
      <c r="E37" s="103"/>
      <c r="F37" s="81"/>
      <c r="G37" s="81"/>
      <c r="H37" s="104"/>
      <c r="I37" s="103"/>
      <c r="J37" s="62"/>
    </row>
    <row r="38" spans="1:10" ht="14.25" customHeight="1">
      <c r="A38" s="95" t="str">
        <f t="shared" si="3"/>
        <v>[Remedy Article-28]</v>
      </c>
      <c r="B38" s="81" t="s">
        <v>53</v>
      </c>
      <c r="C38" s="100" t="s">
        <v>169</v>
      </c>
      <c r="D38" s="69" t="s">
        <v>170</v>
      </c>
      <c r="E38" s="103"/>
      <c r="F38" s="81"/>
      <c r="G38" s="81"/>
      <c r="H38" s="104"/>
      <c r="I38" s="103"/>
      <c r="J38" s="62"/>
    </row>
    <row r="39" spans="1:10" ht="14.25" customHeight="1">
      <c r="A39" s="68" t="str">
        <f t="shared" si="3"/>
        <v>[Remedy Article-29]</v>
      </c>
      <c r="B39" s="81" t="s">
        <v>54</v>
      </c>
      <c r="C39" s="100" t="s">
        <v>171</v>
      </c>
      <c r="D39" s="69" t="s">
        <v>172</v>
      </c>
      <c r="E39" s="103"/>
      <c r="F39" s="81"/>
      <c r="G39" s="81"/>
      <c r="H39" s="104"/>
      <c r="I39" s="103"/>
      <c r="J39" s="62"/>
    </row>
    <row r="40" spans="1:10" ht="14.25" customHeight="1">
      <c r="A40" s="68" t="str">
        <f t="shared" si="3"/>
        <v>[Remedy Article-30]</v>
      </c>
      <c r="B40" s="81" t="s">
        <v>55</v>
      </c>
      <c r="C40" s="100" t="s">
        <v>173</v>
      </c>
      <c r="D40" s="69" t="s">
        <v>174</v>
      </c>
      <c r="E40" s="103"/>
      <c r="F40" s="81"/>
      <c r="G40" s="81"/>
      <c r="H40" s="104"/>
      <c r="I40" s="103"/>
      <c r="J40" s="62"/>
    </row>
    <row r="41" spans="1:10" ht="14.25" customHeight="1">
      <c r="A41" s="95" t="str">
        <f t="shared" si="3"/>
        <v>[Remedy Article-31]</v>
      </c>
      <c r="B41" s="81" t="s">
        <v>56</v>
      </c>
      <c r="C41" s="100" t="s">
        <v>175</v>
      </c>
      <c r="D41" s="69" t="s">
        <v>176</v>
      </c>
      <c r="E41" s="120"/>
      <c r="F41" s="120"/>
      <c r="G41" s="120"/>
      <c r="H41" s="120"/>
      <c r="I41" s="120"/>
      <c r="J41" s="62"/>
    </row>
    <row r="42" spans="1:10" ht="14.25" customHeight="1">
      <c r="A42" s="68" t="str">
        <f t="shared" si="3"/>
        <v>[Remedy Article-32]</v>
      </c>
      <c r="B42" s="127" t="s">
        <v>57</v>
      </c>
      <c r="C42" s="100" t="s">
        <v>177</v>
      </c>
      <c r="D42" s="101" t="s">
        <v>178</v>
      </c>
      <c r="E42" s="103"/>
      <c r="F42" s="81"/>
      <c r="G42" s="81"/>
      <c r="H42" s="104"/>
      <c r="I42" s="103"/>
      <c r="J42" s="62"/>
    </row>
    <row r="43" spans="1:10" ht="14.25" customHeight="1">
      <c r="A43" s="102"/>
      <c r="B43" s="113" t="s">
        <v>87</v>
      </c>
      <c r="C43" s="326"/>
      <c r="D43" s="326"/>
      <c r="E43" s="326"/>
      <c r="F43" s="326"/>
      <c r="G43" s="326"/>
      <c r="H43" s="326"/>
      <c r="I43" s="327"/>
      <c r="J43" s="62"/>
    </row>
    <row r="44" spans="1:10" ht="14.25" customHeight="1">
      <c r="A44" s="68" t="str">
        <f>IF(OR(B44&lt;&gt;"",D44&lt;E42&gt;""),"["&amp;TEXT($B$2,"##")&amp;"-"&amp;TEXT(ROW()-10,"##")&amp;"]","")</f>
        <v>[Remedy Article-34]</v>
      </c>
      <c r="B44" s="124" t="s">
        <v>89</v>
      </c>
      <c r="C44" s="125" t="s">
        <v>179</v>
      </c>
      <c r="D44" s="125" t="s">
        <v>590</v>
      </c>
      <c r="E44" s="103"/>
      <c r="F44" s="81"/>
      <c r="G44" s="81"/>
      <c r="H44" s="104"/>
      <c r="I44" s="103"/>
      <c r="J44" s="62"/>
    </row>
    <row r="45" spans="1:10" ht="14.25" customHeight="1">
      <c r="A45" s="68" t="str">
        <f>IF(OR(B45&lt;&gt;"",D45&lt;E43&gt;""),"["&amp;TEXT($B$2,"##")&amp;"-"&amp;TEXT(ROW()-10,"##")&amp;"]","")</f>
        <v>[Remedy Article-35]</v>
      </c>
      <c r="B45" s="124" t="s">
        <v>90</v>
      </c>
      <c r="C45" s="125" t="s">
        <v>179</v>
      </c>
      <c r="D45" s="125" t="s">
        <v>180</v>
      </c>
      <c r="E45" s="103"/>
      <c r="F45" s="81"/>
      <c r="G45" s="81"/>
      <c r="H45" s="104"/>
      <c r="I45" s="103"/>
      <c r="J45" s="62"/>
    </row>
    <row r="46" spans="1:10" ht="14.25" customHeight="1">
      <c r="A46" s="68" t="str">
        <f>IF(OR(B46&lt;&gt;"",D46&lt;E43&gt;""),"["&amp;TEXT($B$2,"##")&amp;"-"&amp;TEXT(ROW()-10,"##")&amp;"]","")</f>
        <v>[Remedy Article-36]</v>
      </c>
      <c r="B46" s="130" t="s">
        <v>88</v>
      </c>
      <c r="C46" s="123" t="s">
        <v>181</v>
      </c>
      <c r="D46" s="78" t="s">
        <v>251</v>
      </c>
      <c r="E46" s="207" t="s">
        <v>591</v>
      </c>
      <c r="F46" s="67"/>
      <c r="G46" s="67"/>
      <c r="H46" s="150"/>
      <c r="I46" s="106"/>
      <c r="J46" s="62"/>
    </row>
    <row r="47" spans="1:10" ht="14.25" customHeight="1">
      <c r="A47" s="68" t="str">
        <f>IF(OR(B47&lt;&gt;"",D47&lt;E46&gt;""),"["&amp;TEXT($B$2,"##")&amp;"-"&amp;TEXT(ROW()-10,"##")&amp;"]","")</f>
        <v>[Remedy Article-37]</v>
      </c>
      <c r="B47" s="131" t="s">
        <v>82</v>
      </c>
      <c r="C47" s="93" t="s">
        <v>179</v>
      </c>
      <c r="D47" s="96" t="s">
        <v>182</v>
      </c>
      <c r="E47" s="207" t="s">
        <v>591</v>
      </c>
      <c r="F47" s="154"/>
      <c r="G47" s="154"/>
      <c r="H47" s="154"/>
      <c r="I47" s="154"/>
      <c r="J47" s="62"/>
    </row>
    <row r="48" spans="1:10" ht="14.25" customHeight="1">
      <c r="A48" s="102"/>
      <c r="B48" s="340" t="s">
        <v>84</v>
      </c>
      <c r="C48" s="341"/>
      <c r="D48" s="341"/>
      <c r="E48" s="341"/>
      <c r="F48" s="341"/>
      <c r="G48" s="341"/>
      <c r="H48" s="341"/>
      <c r="I48" s="342"/>
      <c r="J48" s="62"/>
    </row>
    <row r="49" spans="1:10" ht="14.25" customHeight="1">
      <c r="A49" s="122" t="str">
        <f>IF(OR(B49&lt;&gt;"",D49&lt;E48&gt;""),"["&amp;TEXT($B$2,"##")&amp;"-"&amp;TEXT(ROW()-10,"##")&amp;"]","")</f>
        <v>[Remedy Article-39]</v>
      </c>
      <c r="B49" s="69" t="s">
        <v>93</v>
      </c>
      <c r="C49" s="123" t="s">
        <v>183</v>
      </c>
      <c r="D49" s="145" t="s">
        <v>238</v>
      </c>
      <c r="E49" s="155"/>
      <c r="F49" s="155"/>
      <c r="G49" s="155"/>
      <c r="H49" s="155"/>
      <c r="I49" s="155"/>
      <c r="J49" s="62"/>
    </row>
    <row r="50" spans="1:10" ht="14.25" customHeight="1">
      <c r="A50" s="95" t="str">
        <f>IF(OR(B50&lt;&gt;"",D50&lt;E49&gt;""),"["&amp;TEXT($B$2,"##")&amp;"-"&amp;TEXT(ROW()-10,"##")&amp;"]","")</f>
        <v>[Remedy Article-40]</v>
      </c>
      <c r="B50" s="69" t="s">
        <v>111</v>
      </c>
      <c r="C50" s="94" t="s">
        <v>184</v>
      </c>
      <c r="D50" s="69" t="s">
        <v>185</v>
      </c>
      <c r="E50" s="147"/>
      <c r="F50" s="115"/>
      <c r="G50" s="115"/>
      <c r="H50" s="153"/>
      <c r="I50" s="147"/>
      <c r="J50" s="62"/>
    </row>
    <row r="51" spans="1:10" ht="14.25" customHeight="1">
      <c r="A51" s="95" t="str">
        <f t="shared" si="3"/>
        <v>[Remedy Article-41]</v>
      </c>
      <c r="B51" s="81" t="s">
        <v>112</v>
      </c>
      <c r="C51" s="94" t="s">
        <v>186</v>
      </c>
      <c r="D51" s="69" t="s">
        <v>187</v>
      </c>
      <c r="E51" s="120"/>
      <c r="F51" s="120"/>
      <c r="G51" s="120"/>
      <c r="H51" s="120"/>
      <c r="I51" s="120"/>
      <c r="J51" s="62"/>
    </row>
    <row r="52" spans="1:10" ht="14.25" customHeight="1">
      <c r="A52" s="95" t="str">
        <f>IF(OR(B52&lt;&gt;"",D52&lt;E51&gt;""),"["&amp;TEXT($B$2,"##")&amp;"-"&amp;TEXT(ROW()-10,"##")&amp;"]","")</f>
        <v>[Remedy Article-42]</v>
      </c>
      <c r="B52" s="81" t="s">
        <v>94</v>
      </c>
      <c r="C52" s="94" t="s">
        <v>188</v>
      </c>
      <c r="D52" s="69" t="s">
        <v>189</v>
      </c>
      <c r="E52" s="126"/>
      <c r="F52" s="148"/>
      <c r="G52" s="148"/>
      <c r="H52" s="149"/>
      <c r="I52" s="126"/>
      <c r="J52" s="62"/>
    </row>
    <row r="53" spans="1:10" ht="14.25" customHeight="1">
      <c r="A53" s="129" t="str">
        <f t="shared" si="3"/>
        <v>[Remedy Article-43]</v>
      </c>
      <c r="B53" s="127" t="s">
        <v>98</v>
      </c>
      <c r="C53" s="94" t="s">
        <v>181</v>
      </c>
      <c r="D53" s="69" t="s">
        <v>252</v>
      </c>
      <c r="E53" s="103"/>
      <c r="F53" s="81"/>
      <c r="G53" s="81"/>
      <c r="H53" s="104"/>
      <c r="I53" s="103"/>
      <c r="J53" s="62"/>
    </row>
    <row r="54" spans="1:10" ht="14.25" customHeight="1">
      <c r="A54" s="102"/>
      <c r="B54" s="337" t="s">
        <v>99</v>
      </c>
      <c r="C54" s="338"/>
      <c r="D54" s="338"/>
      <c r="E54" s="338"/>
      <c r="F54" s="338"/>
      <c r="G54" s="338"/>
      <c r="H54" s="338"/>
      <c r="I54" s="339"/>
      <c r="J54" s="62"/>
    </row>
    <row r="55" spans="1:10" ht="14.25" customHeight="1">
      <c r="A55" s="68" t="str">
        <f>IF(OR(B55&lt;&gt;"",D55&lt;E54&gt;""),"["&amp;TEXT($B$2,"##")&amp;"-"&amp;TEXT(ROW()-10,"##")&amp;"]","")</f>
        <v>[Remedy Article-45]</v>
      </c>
      <c r="B55" s="128" t="s">
        <v>107</v>
      </c>
      <c r="C55" s="99" t="s">
        <v>190</v>
      </c>
      <c r="D55" s="96" t="s">
        <v>191</v>
      </c>
      <c r="E55" s="103"/>
      <c r="F55" s="81"/>
      <c r="G55" s="81"/>
      <c r="H55" s="104"/>
      <c r="I55" s="103"/>
      <c r="J55" s="62"/>
    </row>
    <row r="56" spans="1:10" ht="14.25" customHeight="1">
      <c r="A56" s="122" t="str">
        <f t="shared" si="3"/>
        <v>[Remedy Article-46]</v>
      </c>
      <c r="B56" s="81" t="s">
        <v>106</v>
      </c>
      <c r="C56" s="94" t="s">
        <v>192</v>
      </c>
      <c r="D56" s="69" t="s">
        <v>253</v>
      </c>
      <c r="E56" s="103"/>
      <c r="F56" s="81"/>
      <c r="G56" s="81"/>
      <c r="H56" s="104"/>
      <c r="I56" s="103"/>
      <c r="J56" s="62"/>
    </row>
    <row r="57" spans="1:10" ht="14.25" customHeight="1">
      <c r="A57" s="95" t="str">
        <f t="shared" si="3"/>
        <v>[Remedy Article-47]</v>
      </c>
      <c r="B57" s="81" t="s">
        <v>110</v>
      </c>
      <c r="C57" s="94" t="s">
        <v>193</v>
      </c>
      <c r="D57" s="69" t="s">
        <v>194</v>
      </c>
      <c r="E57" s="103"/>
      <c r="F57" s="81"/>
      <c r="G57" s="81"/>
      <c r="H57" s="104"/>
      <c r="I57" s="103"/>
      <c r="J57" s="62"/>
    </row>
    <row r="58" spans="1:10" ht="14.25" customHeight="1">
      <c r="A58" s="95" t="str">
        <f t="shared" si="3"/>
        <v>[Remedy Article-48]</v>
      </c>
      <c r="B58" s="81" t="s">
        <v>114</v>
      </c>
      <c r="C58" s="100" t="s">
        <v>195</v>
      </c>
      <c r="D58" s="69" t="s">
        <v>196</v>
      </c>
      <c r="E58" s="103"/>
      <c r="F58" s="81"/>
      <c r="G58" s="81"/>
      <c r="H58" s="104"/>
      <c r="I58" s="103"/>
      <c r="J58" s="62"/>
    </row>
    <row r="59" spans="1:10" ht="14.25" customHeight="1">
      <c r="A59" s="102"/>
      <c r="B59" s="337" t="s">
        <v>118</v>
      </c>
      <c r="C59" s="338"/>
      <c r="D59" s="338"/>
      <c r="E59" s="338"/>
      <c r="F59" s="338"/>
      <c r="G59" s="338"/>
      <c r="H59" s="338"/>
      <c r="I59" s="339"/>
      <c r="J59" s="62"/>
    </row>
    <row r="60" spans="1:10" ht="14.25" customHeight="1">
      <c r="A60" s="68" t="str">
        <f>IF(OR(B60&lt;&gt;"",D60&lt;E59&gt;""),"["&amp;TEXT($B$2,"##")&amp;"-"&amp;TEXT(ROW()-10,"##")&amp;"]","")</f>
        <v>[Remedy Article-50]</v>
      </c>
      <c r="B60" s="96" t="s">
        <v>119</v>
      </c>
      <c r="C60" s="99" t="s">
        <v>181</v>
      </c>
      <c r="D60" s="96" t="s">
        <v>254</v>
      </c>
      <c r="E60" s="120"/>
      <c r="F60" s="120"/>
      <c r="G60" s="120"/>
      <c r="H60" s="120"/>
      <c r="I60" s="120"/>
      <c r="J60" s="62"/>
    </row>
    <row r="61" spans="1:10" ht="14.25" customHeight="1">
      <c r="A61" s="107" t="str">
        <f>IF(OR(B61&lt;&gt;"",D61&lt;E59&gt;""),"["&amp;TEXT($B$2,"##")&amp;"-"&amp;TEXT(ROW()-10,"##")&amp;"]","")</f>
        <v>[Remedy Article-51]</v>
      </c>
      <c r="B61" s="69" t="s">
        <v>121</v>
      </c>
      <c r="C61" s="69" t="s">
        <v>197</v>
      </c>
      <c r="D61" s="69" t="s">
        <v>198</v>
      </c>
      <c r="E61" s="120"/>
      <c r="F61" s="120"/>
      <c r="G61" s="120"/>
      <c r="H61" s="120"/>
      <c r="I61" s="120"/>
      <c r="J61" s="62"/>
    </row>
    <row r="62" spans="1:10" ht="14.25" customHeight="1">
      <c r="A62" s="138"/>
      <c r="B62" s="134" t="s">
        <v>100</v>
      </c>
      <c r="C62" s="136"/>
      <c r="D62" s="136"/>
      <c r="E62" s="136"/>
      <c r="F62" s="136"/>
      <c r="G62" s="136"/>
      <c r="H62" s="136"/>
      <c r="I62" s="156"/>
      <c r="J62" s="62"/>
    </row>
    <row r="63" spans="1:10" ht="14.25" customHeight="1">
      <c r="A63" s="105" t="str">
        <f t="shared" ref="A63:A64" si="4">IF(OR(B63&lt;&gt;"",D63&lt;E62&gt;""),"["&amp;TEXT($B$2,"##")&amp;"-"&amp;TEXT(ROW()-10,"##")&amp;"]","")</f>
        <v>[Remedy Article-53]</v>
      </c>
      <c r="B63" s="96" t="s">
        <v>124</v>
      </c>
      <c r="C63" s="137" t="s">
        <v>199</v>
      </c>
      <c r="D63" s="133" t="s">
        <v>255</v>
      </c>
      <c r="E63" s="147"/>
      <c r="F63" s="115"/>
      <c r="G63" s="115"/>
      <c r="H63" s="173"/>
      <c r="I63" s="174"/>
      <c r="J63" s="62"/>
    </row>
    <row r="64" spans="1:10" ht="14.25" customHeight="1">
      <c r="A64" s="68" t="str">
        <f t="shared" si="4"/>
        <v>[Remedy Article-54]</v>
      </c>
      <c r="B64" s="69" t="s">
        <v>126</v>
      </c>
      <c r="C64" s="69" t="s">
        <v>200</v>
      </c>
      <c r="D64" s="69" t="s">
        <v>201</v>
      </c>
      <c r="E64" s="103"/>
      <c r="F64" s="69"/>
      <c r="G64" s="69"/>
      <c r="H64" s="114"/>
      <c r="I64" s="103"/>
      <c r="J64" s="62"/>
    </row>
    <row r="65" spans="1:10" ht="14.25" customHeight="1">
      <c r="A65" s="102"/>
      <c r="B65" s="331" t="s">
        <v>340</v>
      </c>
      <c r="C65" s="332"/>
      <c r="D65" s="332"/>
      <c r="E65" s="332"/>
      <c r="F65" s="332"/>
      <c r="G65" s="332"/>
      <c r="H65" s="332"/>
      <c r="I65" s="333"/>
      <c r="J65" s="62"/>
    </row>
    <row r="66" spans="1:10" ht="12.75" customHeight="1">
      <c r="A66" s="68" t="str">
        <f t="shared" ref="A66:A74" si="5">IF(OR(B66&lt;&gt;"",D66&lt;E65&gt;""),"["&amp;TEXT($B$2,"##")&amp;"-"&amp;TEXT(ROW()-10,"##")&amp;"]","")</f>
        <v>[Remedy Article-56]</v>
      </c>
      <c r="B66" s="69" t="s">
        <v>342</v>
      </c>
      <c r="C66" s="69" t="s">
        <v>366</v>
      </c>
      <c r="D66" s="69" t="s">
        <v>377</v>
      </c>
      <c r="E66" s="103"/>
      <c r="F66" s="103"/>
      <c r="G66" s="103"/>
      <c r="H66" s="104"/>
      <c r="I66" s="103"/>
      <c r="J66" s="62"/>
    </row>
    <row r="67" spans="1:10" ht="12.75" customHeight="1">
      <c r="A67" s="68" t="str">
        <f t="shared" si="5"/>
        <v>[Remedy Article-57]</v>
      </c>
      <c r="B67" s="69" t="s">
        <v>345</v>
      </c>
      <c r="C67" s="69" t="s">
        <v>367</v>
      </c>
      <c r="D67" s="158" t="s">
        <v>368</v>
      </c>
      <c r="E67" s="103"/>
      <c r="F67" s="103"/>
      <c r="G67" s="103"/>
      <c r="H67" s="104"/>
      <c r="I67" s="103"/>
      <c r="J67" s="62"/>
    </row>
    <row r="68" spans="1:10">
      <c r="A68" s="102"/>
      <c r="B68" s="331" t="s">
        <v>344</v>
      </c>
      <c r="C68" s="332"/>
      <c r="D68" s="332"/>
      <c r="E68" s="332"/>
      <c r="F68" s="332"/>
      <c r="G68" s="332"/>
      <c r="H68" s="332"/>
      <c r="I68" s="333"/>
    </row>
    <row r="69" spans="1:10" ht="12.75" customHeight="1">
      <c r="A69" s="68" t="str">
        <f t="shared" si="5"/>
        <v>[Remedy Article-59]</v>
      </c>
      <c r="B69" s="69" t="s">
        <v>349</v>
      </c>
      <c r="C69" s="69" t="s">
        <v>130</v>
      </c>
      <c r="D69" s="69" t="s">
        <v>369</v>
      </c>
      <c r="E69" s="103"/>
      <c r="F69" s="103"/>
      <c r="G69" s="103"/>
      <c r="H69" s="104"/>
      <c r="I69" s="103"/>
    </row>
    <row r="70" spans="1:10" ht="14.25" customHeight="1">
      <c r="A70" s="68" t="str">
        <f t="shared" si="5"/>
        <v>[Remedy Article-60]</v>
      </c>
      <c r="B70" s="69" t="s">
        <v>353</v>
      </c>
      <c r="C70" s="69" t="s">
        <v>370</v>
      </c>
      <c r="D70" s="69" t="s">
        <v>380</v>
      </c>
      <c r="E70" s="103"/>
      <c r="F70" s="103"/>
      <c r="G70" s="103"/>
      <c r="H70" s="104"/>
      <c r="I70" s="103"/>
    </row>
    <row r="71" spans="1:10" ht="13.5" customHeight="1">
      <c r="A71" s="68" t="str">
        <f t="shared" si="5"/>
        <v>[Remedy Article-61]</v>
      </c>
      <c r="B71" s="69" t="s">
        <v>358</v>
      </c>
      <c r="C71" s="69" t="s">
        <v>371</v>
      </c>
      <c r="D71" s="69" t="s">
        <v>378</v>
      </c>
      <c r="E71" s="103"/>
      <c r="F71" s="103"/>
      <c r="G71" s="103"/>
      <c r="H71" s="104"/>
      <c r="I71" s="103"/>
    </row>
    <row r="72" spans="1:10" ht="14.25" customHeight="1">
      <c r="A72" s="68" t="str">
        <f t="shared" si="5"/>
        <v>[Remedy Article-62]</v>
      </c>
      <c r="B72" s="69" t="s">
        <v>359</v>
      </c>
      <c r="C72" s="69" t="s">
        <v>372</v>
      </c>
      <c r="D72" s="69" t="s">
        <v>373</v>
      </c>
      <c r="E72" s="103"/>
      <c r="F72" s="103"/>
      <c r="G72" s="103"/>
      <c r="H72" s="104"/>
      <c r="I72" s="103"/>
    </row>
    <row r="73" spans="1:10" ht="14.25" customHeight="1">
      <c r="A73" s="68" t="str">
        <f t="shared" si="5"/>
        <v>[Remedy Article-63]</v>
      </c>
      <c r="B73" s="69" t="s">
        <v>360</v>
      </c>
      <c r="C73" s="69" t="s">
        <v>374</v>
      </c>
      <c r="D73" s="69" t="s">
        <v>379</v>
      </c>
      <c r="E73" s="103"/>
      <c r="F73" s="103"/>
      <c r="G73" s="103"/>
      <c r="H73" s="104"/>
      <c r="I73" s="103"/>
    </row>
    <row r="74" spans="1:10" ht="14.25" customHeight="1">
      <c r="A74" s="68" t="str">
        <f t="shared" si="5"/>
        <v>[Remedy Article-64]</v>
      </c>
      <c r="B74" s="69" t="s">
        <v>363</v>
      </c>
      <c r="C74" s="69" t="s">
        <v>375</v>
      </c>
      <c r="D74" s="69" t="s">
        <v>376</v>
      </c>
      <c r="E74" s="103"/>
      <c r="F74" s="103"/>
      <c r="G74" s="103"/>
      <c r="H74" s="104"/>
      <c r="I74" s="103"/>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A2" sqref="A2:A5"/>
    </sheetView>
  </sheetViews>
  <sheetFormatPr defaultRowHeight="12.75"/>
  <cols>
    <col min="1" max="1" width="21.875" style="62" customWidth="1"/>
    <col min="2" max="2" width="26.625" style="62" customWidth="1"/>
    <col min="3" max="3" width="34.375" style="62" customWidth="1"/>
    <col min="4" max="4" width="25.375" style="62" customWidth="1"/>
    <col min="5" max="5" width="16.5" style="62" customWidth="1"/>
    <col min="6" max="6" width="15.625" style="62" customWidth="1"/>
    <col min="7" max="7" width="14.75" style="62" customWidth="1"/>
    <col min="8" max="8" width="9" style="65"/>
    <col min="9" max="9" width="16.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5">
      <c r="A2" s="298" t="s">
        <v>972</v>
      </c>
      <c r="B2" s="334" t="s">
        <v>260</v>
      </c>
      <c r="C2" s="334"/>
      <c r="D2" s="334"/>
      <c r="E2" s="334"/>
      <c r="F2" s="334"/>
      <c r="G2" s="334"/>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5">
      <c r="A3" s="298" t="s">
        <v>973</v>
      </c>
      <c r="B3" s="334" t="s">
        <v>244</v>
      </c>
      <c r="C3" s="334"/>
      <c r="D3" s="334"/>
      <c r="E3" s="334"/>
      <c r="F3" s="334"/>
      <c r="G3" s="334"/>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5">
      <c r="A4" s="298" t="s">
        <v>974</v>
      </c>
      <c r="B4" s="335" t="s">
        <v>14</v>
      </c>
      <c r="C4" s="335"/>
      <c r="D4" s="335"/>
      <c r="E4" s="335"/>
      <c r="F4" s="335"/>
      <c r="G4" s="335"/>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2.7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3.5" thickBot="1">
      <c r="A6" s="58">
        <f>COUNTIF(F12:G123,"Pass")</f>
        <v>0</v>
      </c>
      <c r="B6" s="59">
        <f>COUNTIF(F12:G123,"Fail")</f>
        <v>0</v>
      </c>
      <c r="C6" s="59">
        <f>E6-D6-B6-A6</f>
        <v>12</v>
      </c>
      <c r="D6" s="60">
        <f>COUNTIF(F12:G123,"N/A")</f>
        <v>0</v>
      </c>
      <c r="E6" s="336">
        <f>COUNTA(A12:A126)</f>
        <v>12</v>
      </c>
      <c r="F6" s="336"/>
      <c r="G6" s="336"/>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56.25" customHeight="1">
      <c r="A10" s="242" t="s">
        <v>4</v>
      </c>
      <c r="B10" s="244" t="s">
        <v>933</v>
      </c>
      <c r="C10" s="244" t="s">
        <v>934</v>
      </c>
      <c r="D10" s="244" t="s">
        <v>935</v>
      </c>
      <c r="E10" s="243" t="s">
        <v>936</v>
      </c>
      <c r="F10" s="243" t="s">
        <v>11</v>
      </c>
      <c r="G10" s="243" t="s">
        <v>10</v>
      </c>
      <c r="H10" s="245" t="s">
        <v>937</v>
      </c>
      <c r="I10" s="244"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row>
    <row r="11" spans="1:257" ht="14.25" customHeight="1">
      <c r="A11" s="31"/>
      <c r="B11" s="31" t="s">
        <v>262</v>
      </c>
      <c r="C11" s="32"/>
      <c r="D11" s="32"/>
      <c r="E11" s="32"/>
      <c r="F11" s="32"/>
      <c r="G11" s="32"/>
      <c r="H11" s="32"/>
      <c r="I11" s="3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row>
    <row r="12" spans="1:257" ht="14.25" customHeight="1">
      <c r="A12" s="34" t="str">
        <f>IF(OR(B12&lt;&gt;"",D12&lt;E11&gt;""),"["&amp;TEXT($B$2,"##")&amp;"-"&amp;TEXT(ROW()-10,"##")&amp;"]","")</f>
        <v>[Herbal medicine store-2]</v>
      </c>
      <c r="B12" s="69" t="s">
        <v>263</v>
      </c>
      <c r="C12" s="81" t="s">
        <v>595</v>
      </c>
      <c r="D12" s="208" t="s">
        <v>268</v>
      </c>
      <c r="E12" s="70"/>
      <c r="F12" s="81"/>
      <c r="G12" s="81"/>
      <c r="H12" s="71"/>
      <c r="I12" s="63"/>
      <c r="J12" s="62"/>
    </row>
    <row r="13" spans="1:257" ht="14.25" customHeight="1">
      <c r="A13" s="95" t="str">
        <f t="shared" ref="A13:A18" si="0">IF(OR(B13&lt;&gt;"",D13&lt;E12&gt;""),"["&amp;TEXT($B$2,"##")&amp;"-"&amp;TEXT(ROW()-10,"##")&amp;"]","")</f>
        <v>[Herbal medicine store-3]</v>
      </c>
      <c r="B13" s="96" t="s">
        <v>264</v>
      </c>
      <c r="C13" s="99" t="s">
        <v>595</v>
      </c>
      <c r="D13" s="158" t="s">
        <v>269</v>
      </c>
      <c r="E13" s="75"/>
      <c r="F13" s="81"/>
      <c r="G13" s="81"/>
      <c r="H13" s="76"/>
      <c r="I13" s="77"/>
      <c r="J13" s="62"/>
    </row>
    <row r="14" spans="1:257" ht="14.25" customHeight="1">
      <c r="A14" s="68" t="str">
        <f t="shared" si="0"/>
        <v>[Herbal medicine store-4]</v>
      </c>
      <c r="B14" s="69" t="s">
        <v>265</v>
      </c>
      <c r="C14" s="100" t="s">
        <v>256</v>
      </c>
      <c r="D14" s="118" t="s">
        <v>257</v>
      </c>
      <c r="E14" s="75"/>
      <c r="F14" s="81"/>
      <c r="G14" s="81"/>
      <c r="H14" s="76"/>
      <c r="I14" s="77"/>
      <c r="J14" s="62"/>
    </row>
    <row r="15" spans="1:257" ht="14.25" customHeight="1">
      <c r="A15" s="31"/>
      <c r="B15" s="31" t="s">
        <v>261</v>
      </c>
      <c r="C15" s="32"/>
      <c r="D15" s="32"/>
      <c r="E15" s="32"/>
      <c r="F15" s="32"/>
      <c r="G15" s="32"/>
      <c r="H15" s="32"/>
      <c r="I15" s="3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row>
    <row r="16" spans="1:257" ht="14.25" customHeight="1">
      <c r="A16" s="68" t="str">
        <f t="shared" si="0"/>
        <v>[Herbal medicine store-6]</v>
      </c>
      <c r="B16" s="81" t="s">
        <v>266</v>
      </c>
      <c r="C16" s="100" t="s">
        <v>267</v>
      </c>
      <c r="D16" s="69" t="s">
        <v>550</v>
      </c>
      <c r="E16" s="139"/>
      <c r="F16" s="81"/>
      <c r="G16" s="81"/>
      <c r="H16" s="139"/>
      <c r="I16" s="139"/>
      <c r="J16" s="62"/>
    </row>
    <row r="17" spans="1:10" ht="14.25" customHeight="1">
      <c r="A17" s="68" t="str">
        <f t="shared" si="0"/>
        <v>[Herbal medicine store-7]</v>
      </c>
      <c r="B17" s="81" t="s">
        <v>270</v>
      </c>
      <c r="C17" s="100" t="s">
        <v>267</v>
      </c>
      <c r="D17" s="69" t="s">
        <v>550</v>
      </c>
      <c r="E17" s="120"/>
      <c r="F17" s="120"/>
      <c r="G17" s="120"/>
      <c r="H17" s="120"/>
      <c r="I17" s="120"/>
      <c r="J17" s="62"/>
    </row>
    <row r="18" spans="1:10" ht="14.25" customHeight="1">
      <c r="A18" s="68" t="str">
        <f t="shared" si="0"/>
        <v>[Herbal medicine store-8]</v>
      </c>
      <c r="B18" s="81" t="s">
        <v>273</v>
      </c>
      <c r="C18" s="100" t="s">
        <v>271</v>
      </c>
      <c r="D18" s="158" t="s">
        <v>278</v>
      </c>
      <c r="E18" s="120"/>
      <c r="F18" s="140"/>
      <c r="G18" s="140"/>
      <c r="H18" s="120"/>
      <c r="I18" s="120"/>
      <c r="J18" s="62"/>
    </row>
    <row r="19" spans="1:10" ht="14.25" customHeight="1">
      <c r="A19" s="68" t="str">
        <f>IF(OR(B19&lt;&gt;"",D19&lt;E16&gt;""),"["&amp;TEXT($B$2,"##")&amp;"-"&amp;TEXT(ROW()-10,"##")&amp;"]","")</f>
        <v>[Herbal medicine store-9]</v>
      </c>
      <c r="B19" s="81" t="s">
        <v>274</v>
      </c>
      <c r="C19" s="100" t="s">
        <v>272</v>
      </c>
      <c r="D19" s="158" t="s">
        <v>275</v>
      </c>
      <c r="E19" s="141"/>
      <c r="F19" s="81"/>
      <c r="G19" s="81"/>
      <c r="H19" s="142"/>
      <c r="I19" s="143"/>
      <c r="J19" s="62"/>
    </row>
    <row r="20" spans="1:10" ht="14.25" customHeight="1">
      <c r="A20" s="68" t="str">
        <f>IF(OR(B20&lt;&gt;"",D20&lt;E17&gt;""),"["&amp;TEXT($B$2,"##")&amp;"-"&amp;TEXT(ROW()-10,"##")&amp;"]","")</f>
        <v>[Herbal medicine store-10]</v>
      </c>
      <c r="B20" s="81" t="s">
        <v>276</v>
      </c>
      <c r="C20" s="100" t="s">
        <v>277</v>
      </c>
      <c r="D20" s="69" t="s">
        <v>279</v>
      </c>
      <c r="E20" s="141"/>
      <c r="F20" s="81"/>
      <c r="G20" s="81"/>
      <c r="H20" s="142"/>
      <c r="I20" s="143"/>
      <c r="J20" s="62"/>
    </row>
    <row r="21" spans="1:10" ht="14.25" customHeight="1">
      <c r="A21" s="68" t="str">
        <f t="shared" ref="A21:A24" si="1">IF(OR(B21&lt;&gt;"",D21&lt;E19&gt;""),"["&amp;TEXT($B$2,"##")&amp;"-"&amp;TEXT(ROW()-10,"##")&amp;"]","")</f>
        <v>[Herbal medicine store-11]</v>
      </c>
      <c r="B21" s="81" t="s">
        <v>280</v>
      </c>
      <c r="C21" s="100" t="s">
        <v>281</v>
      </c>
      <c r="D21" s="69" t="s">
        <v>282</v>
      </c>
      <c r="E21" s="141"/>
      <c r="F21" s="81"/>
      <c r="G21" s="81"/>
      <c r="H21" s="142"/>
      <c r="I21" s="143"/>
      <c r="J21" s="62"/>
    </row>
    <row r="22" spans="1:10" ht="14.25" customHeight="1">
      <c r="A22" s="31"/>
      <c r="B22" s="31" t="s">
        <v>87</v>
      </c>
      <c r="C22" s="32"/>
      <c r="D22" s="32"/>
      <c r="E22" s="32"/>
      <c r="F22" s="32"/>
      <c r="G22" s="32"/>
      <c r="H22" s="32"/>
      <c r="I22" s="33"/>
      <c r="J22" s="62"/>
    </row>
    <row r="23" spans="1:10" ht="14.25" customHeight="1">
      <c r="A23" s="68" t="str">
        <f t="shared" si="1"/>
        <v>[Herbal medicine store-13]</v>
      </c>
      <c r="B23" s="81" t="s">
        <v>283</v>
      </c>
      <c r="C23" s="159" t="s">
        <v>287</v>
      </c>
      <c r="D23" s="69" t="s">
        <v>286</v>
      </c>
      <c r="E23" s="120"/>
      <c r="F23" s="120"/>
      <c r="G23" s="120"/>
      <c r="H23" s="120"/>
      <c r="I23" s="120"/>
      <c r="J23" s="62"/>
    </row>
    <row r="24" spans="1:10" ht="14.25" customHeight="1">
      <c r="A24" s="68" t="str">
        <f t="shared" si="1"/>
        <v>[Herbal medicine store-14]</v>
      </c>
      <c r="B24" s="81" t="s">
        <v>284</v>
      </c>
      <c r="C24" s="100" t="s">
        <v>287</v>
      </c>
      <c r="D24" s="69" t="s">
        <v>285</v>
      </c>
      <c r="E24" s="120"/>
      <c r="F24" s="140"/>
      <c r="G24" s="140"/>
      <c r="H24" s="120"/>
      <c r="I24" s="120"/>
      <c r="J24" s="62"/>
    </row>
    <row r="25" spans="1:10" ht="14.25" customHeight="1">
      <c r="A25" s="102"/>
      <c r="B25" s="98" t="s">
        <v>118</v>
      </c>
      <c r="C25" s="326"/>
      <c r="D25" s="327"/>
      <c r="E25" s="143"/>
      <c r="F25" s="81"/>
      <c r="G25" s="81"/>
      <c r="H25" s="142"/>
      <c r="I25" s="143"/>
      <c r="J25" s="62"/>
    </row>
    <row r="26" spans="1:10" ht="14.25" customHeight="1">
      <c r="A26" s="107" t="str">
        <f>IF(OR(B26&lt;&gt;"",D26&lt;E25&gt;""),"["&amp;TEXT($B$2,"##")&amp;"-"&amp;TEXT(ROW()-10,"##")&amp;"]","")</f>
        <v>[Herbal medicine store-16]</v>
      </c>
      <c r="B26" s="69" t="s">
        <v>121</v>
      </c>
      <c r="C26" s="69" t="s">
        <v>288</v>
      </c>
      <c r="D26" s="69" t="s">
        <v>289</v>
      </c>
      <c r="E26" s="143"/>
      <c r="F26" s="81"/>
      <c r="G26" s="81"/>
      <c r="H26" s="142"/>
      <c r="I26" s="143"/>
      <c r="J26" s="62"/>
    </row>
    <row r="27" spans="1:10">
      <c r="J27" s="62"/>
    </row>
    <row r="28" spans="1:10">
      <c r="J28" s="62"/>
    </row>
  </sheetData>
  <mergeCells count="6">
    <mergeCell ref="C25:D25"/>
    <mergeCell ref="B2:G2"/>
    <mergeCell ref="B3:G3"/>
    <mergeCell ref="B4:G4"/>
    <mergeCell ref="E5:G5"/>
    <mergeCell ref="E6:G6"/>
  </mergeCells>
  <dataValidations count="1">
    <dataValidation type="list" allowBlank="1" showErrorMessage="1" sqref="F16:G16 F19:G21 F12:G14 F25:G26">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workbookViewId="0">
      <selection activeCell="A2" sqref="A2:A5"/>
    </sheetView>
  </sheetViews>
  <sheetFormatPr defaultRowHeight="12.75"/>
  <cols>
    <col min="1" max="1" width="17.375" style="62" customWidth="1"/>
    <col min="2" max="2" width="28.375" style="62" customWidth="1"/>
    <col min="3" max="3" width="34.375" style="62" customWidth="1"/>
    <col min="4" max="4" width="25.375" style="62" customWidth="1"/>
    <col min="5" max="5" width="16.5" style="62" customWidth="1"/>
    <col min="6" max="6" width="15.625" style="62" customWidth="1"/>
    <col min="7" max="7" width="14.75" style="62" customWidth="1"/>
    <col min="8" max="8" width="9" style="65"/>
    <col min="9" max="9" width="16.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5">
      <c r="A2" s="298" t="s">
        <v>972</v>
      </c>
      <c r="B2" s="334" t="s">
        <v>290</v>
      </c>
      <c r="C2" s="334"/>
      <c r="D2" s="334"/>
      <c r="E2" s="334"/>
      <c r="F2" s="334"/>
      <c r="G2" s="334"/>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5">
      <c r="A3" s="298" t="s">
        <v>973</v>
      </c>
      <c r="B3" s="334" t="s">
        <v>291</v>
      </c>
      <c r="C3" s="334"/>
      <c r="D3" s="334"/>
      <c r="E3" s="334"/>
      <c r="F3" s="334"/>
      <c r="G3" s="334"/>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5">
      <c r="A4" s="298" t="s">
        <v>974</v>
      </c>
      <c r="B4" s="335" t="s">
        <v>14</v>
      </c>
      <c r="C4" s="335"/>
      <c r="D4" s="335"/>
      <c r="E4" s="335"/>
      <c r="F4" s="335"/>
      <c r="G4" s="335"/>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2.7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3.5" thickBot="1">
      <c r="A6" s="58">
        <f>COUNTIF(F12:G127,"Pass")</f>
        <v>0</v>
      </c>
      <c r="B6" s="59">
        <f>COUNTIF(F12:G127,"Fail")</f>
        <v>0</v>
      </c>
      <c r="C6" s="59">
        <f>E6-D6-B6-A6</f>
        <v>30</v>
      </c>
      <c r="D6" s="60">
        <f>COUNTIF(F12:G127,"N/A")</f>
        <v>0</v>
      </c>
      <c r="E6" s="336">
        <f>COUNTA(A12:A127)</f>
        <v>30</v>
      </c>
      <c r="F6" s="336"/>
      <c r="G6" s="336"/>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56.25" customHeight="1">
      <c r="A10" s="246" t="s">
        <v>4</v>
      </c>
      <c r="B10" s="248" t="s">
        <v>933</v>
      </c>
      <c r="C10" s="248" t="s">
        <v>934</v>
      </c>
      <c r="D10" s="248" t="s">
        <v>935</v>
      </c>
      <c r="E10" s="247" t="s">
        <v>936</v>
      </c>
      <c r="F10" s="247" t="s">
        <v>11</v>
      </c>
      <c r="G10" s="247" t="s">
        <v>10</v>
      </c>
      <c r="H10" s="249" t="s">
        <v>937</v>
      </c>
      <c r="I10" s="248"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row>
    <row r="11" spans="1:257" ht="14.25" customHeight="1">
      <c r="A11" s="31"/>
      <c r="B11" s="31" t="s">
        <v>290</v>
      </c>
      <c r="C11" s="32"/>
      <c r="D11" s="32"/>
      <c r="E11" s="32"/>
      <c r="F11" s="32"/>
      <c r="G11" s="32"/>
      <c r="H11" s="32"/>
      <c r="I11" s="3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row>
    <row r="12" spans="1:257" ht="14.25" customHeight="1">
      <c r="A12" s="34" t="str">
        <f>IF(OR(B12&lt;&gt;"",D12&lt;E11&gt;""),"["&amp;TEXT($B$2,"##")&amp;"-"&amp;TEXT(ROW()-10,"##")&amp;"]","")</f>
        <v>[Personal Page-2]</v>
      </c>
      <c r="B12" s="69" t="s">
        <v>307</v>
      </c>
      <c r="C12" s="81" t="s">
        <v>292</v>
      </c>
      <c r="D12" s="67" t="s">
        <v>293</v>
      </c>
      <c r="E12" s="70"/>
      <c r="F12" s="81"/>
      <c r="G12" s="81"/>
      <c r="H12" s="71"/>
      <c r="I12" s="63"/>
      <c r="J12" s="62"/>
    </row>
    <row r="13" spans="1:257" ht="14.25" customHeight="1">
      <c r="A13" s="95" t="str">
        <f t="shared" ref="A13:A18" si="0">IF(OR(B13&lt;&gt;"",D13&lt;E12&gt;""),"["&amp;TEXT($B$2,"##")&amp;"-"&amp;TEXT(ROW()-10,"##")&amp;"]","")</f>
        <v>[Personal Page-3]</v>
      </c>
      <c r="B13" s="96" t="s">
        <v>308</v>
      </c>
      <c r="C13" s="99" t="s">
        <v>294</v>
      </c>
      <c r="D13" s="69" t="s">
        <v>295</v>
      </c>
      <c r="E13" s="75"/>
      <c r="F13" s="81"/>
      <c r="G13" s="81"/>
      <c r="H13" s="76"/>
      <c r="I13" s="77"/>
      <c r="J13" s="62"/>
    </row>
    <row r="14" spans="1:257" ht="14.25" customHeight="1">
      <c r="A14" s="31"/>
      <c r="B14" s="31" t="s">
        <v>309</v>
      </c>
      <c r="C14" s="32"/>
      <c r="D14" s="32"/>
      <c r="E14" s="32"/>
      <c r="F14" s="32"/>
      <c r="G14" s="32"/>
      <c r="H14" s="32"/>
      <c r="I14" s="33"/>
      <c r="J14" s="62"/>
    </row>
    <row r="15" spans="1:257" ht="14.25" customHeight="1">
      <c r="A15" s="68" t="str">
        <f t="shared" si="0"/>
        <v>[Personal Page-5]</v>
      </c>
      <c r="B15" s="160" t="s">
        <v>310</v>
      </c>
      <c r="C15" s="100" t="s">
        <v>312</v>
      </c>
      <c r="D15" s="69" t="s">
        <v>313</v>
      </c>
      <c r="E15" s="79"/>
      <c r="F15" s="67"/>
      <c r="G15" s="81"/>
      <c r="H15" s="79"/>
      <c r="I15" s="79"/>
      <c r="J15" s="62"/>
    </row>
    <row r="16" spans="1:257" ht="14.25" customHeight="1">
      <c r="A16" s="68" t="str">
        <f t="shared" si="0"/>
        <v>[Personal Page-6]</v>
      </c>
      <c r="B16" s="81" t="s">
        <v>311</v>
      </c>
      <c r="C16" s="100" t="s">
        <v>312</v>
      </c>
      <c r="D16" s="69" t="s">
        <v>313</v>
      </c>
      <c r="E16" s="151"/>
      <c r="F16" s="69"/>
      <c r="G16" s="128"/>
      <c r="H16" s="151"/>
      <c r="I16" s="151"/>
      <c r="J16" s="62"/>
    </row>
    <row r="17" spans="1:10" ht="14.25" customHeight="1">
      <c r="A17" s="31"/>
      <c r="B17" s="31" t="s">
        <v>297</v>
      </c>
      <c r="C17" s="32"/>
      <c r="D17" s="32"/>
      <c r="E17" s="32"/>
      <c r="F17" s="32"/>
      <c r="G17" s="32"/>
      <c r="H17" s="32"/>
      <c r="I17" s="33"/>
      <c r="J17" s="62"/>
    </row>
    <row r="18" spans="1:10" ht="14.25" customHeight="1">
      <c r="A18" s="68" t="str">
        <f t="shared" si="0"/>
        <v>[Personal Page-8]</v>
      </c>
      <c r="B18" s="81" t="s">
        <v>298</v>
      </c>
      <c r="C18" s="100" t="s">
        <v>296</v>
      </c>
      <c r="D18" s="69" t="s">
        <v>299</v>
      </c>
      <c r="E18" s="120"/>
      <c r="F18" s="120"/>
      <c r="G18" s="120"/>
      <c r="H18" s="120"/>
      <c r="I18" s="120"/>
      <c r="J18" s="62"/>
    </row>
    <row r="19" spans="1:10" ht="14.25" customHeight="1">
      <c r="A19" s="68" t="str">
        <f>IF(OR(B19&lt;&gt;"",D19&lt;E16&gt;""),"["&amp;TEXT($B$2,"##")&amp;"-"&amp;TEXT(ROW()-10,"##")&amp;"]","")</f>
        <v>[Personal Page-9]</v>
      </c>
      <c r="B19" s="81" t="s">
        <v>300</v>
      </c>
      <c r="C19" s="100" t="s">
        <v>219</v>
      </c>
      <c r="D19" s="69" t="s">
        <v>305</v>
      </c>
      <c r="E19" s="152"/>
      <c r="F19" s="148"/>
      <c r="G19" s="148"/>
      <c r="H19" s="149"/>
      <c r="I19" s="126"/>
      <c r="J19" s="62"/>
    </row>
    <row r="20" spans="1:10" ht="14.25" customHeight="1">
      <c r="A20" s="31"/>
      <c r="B20" s="31" t="s">
        <v>301</v>
      </c>
      <c r="C20" s="32"/>
      <c r="D20" s="32"/>
      <c r="E20" s="32"/>
      <c r="F20" s="32"/>
      <c r="G20" s="32"/>
      <c r="H20" s="32"/>
      <c r="I20" s="33"/>
      <c r="J20" s="62"/>
    </row>
    <row r="21" spans="1:10" ht="14.25" customHeight="1">
      <c r="A21" s="68" t="str">
        <f t="shared" ref="A21:A32" si="1">IF(OR(B21&lt;&gt;"",D21&lt;E19&gt;""),"["&amp;TEXT($B$2,"##")&amp;"-"&amp;TEXT(ROW()-10,"##")&amp;"]","")</f>
        <v>[Personal Page-11]</v>
      </c>
      <c r="B21" s="81" t="s">
        <v>302</v>
      </c>
      <c r="C21" s="100" t="s">
        <v>304</v>
      </c>
      <c r="D21" s="69" t="s">
        <v>306</v>
      </c>
      <c r="E21" s="108"/>
      <c r="F21" s="67"/>
      <c r="G21" s="81"/>
      <c r="H21" s="104"/>
      <c r="I21" s="103"/>
      <c r="J21" s="62"/>
    </row>
    <row r="22" spans="1:10" ht="14.25" customHeight="1">
      <c r="A22" s="68" t="str">
        <f t="shared" si="1"/>
        <v>[Personal Page-12]</v>
      </c>
      <c r="B22" s="81" t="s">
        <v>303</v>
      </c>
      <c r="C22" s="100" t="s">
        <v>304</v>
      </c>
      <c r="D22" s="69" t="s">
        <v>306</v>
      </c>
      <c r="E22" s="141"/>
      <c r="F22" s="69"/>
      <c r="G22" s="137"/>
      <c r="H22" s="142"/>
      <c r="I22" s="143"/>
      <c r="J22" s="62"/>
    </row>
    <row r="23" spans="1:10" ht="14.25" customHeight="1">
      <c r="A23" s="31"/>
      <c r="B23" s="31" t="s">
        <v>314</v>
      </c>
      <c r="C23" s="32"/>
      <c r="D23" s="32"/>
      <c r="E23" s="32"/>
      <c r="F23" s="157"/>
      <c r="G23" s="163"/>
      <c r="H23" s="32"/>
      <c r="I23" s="33"/>
      <c r="J23" s="62"/>
    </row>
    <row r="24" spans="1:10" ht="14.25" customHeight="1">
      <c r="A24" s="68" t="str">
        <f t="shared" si="1"/>
        <v>[Personal Page-14]</v>
      </c>
      <c r="B24" s="81" t="s">
        <v>315</v>
      </c>
      <c r="C24" s="100" t="s">
        <v>317</v>
      </c>
      <c r="D24" s="158" t="s">
        <v>327</v>
      </c>
      <c r="E24" s="120"/>
      <c r="F24" s="120"/>
      <c r="G24" s="120"/>
      <c r="H24" s="120"/>
      <c r="I24" s="120"/>
      <c r="J24" s="62"/>
    </row>
    <row r="25" spans="1:10" ht="14.25" customHeight="1">
      <c r="A25" s="68" t="str">
        <f t="shared" si="1"/>
        <v>[Personal Page-15]</v>
      </c>
      <c r="B25" s="81" t="s">
        <v>316</v>
      </c>
      <c r="C25" s="100" t="s">
        <v>317</v>
      </c>
      <c r="D25" s="69" t="s">
        <v>327</v>
      </c>
      <c r="E25" s="143"/>
      <c r="F25" s="148"/>
      <c r="G25" s="148"/>
      <c r="H25" s="142"/>
      <c r="I25" s="143"/>
      <c r="J25" s="62"/>
    </row>
    <row r="26" spans="1:10" ht="14.25" customHeight="1">
      <c r="A26" s="68" t="str">
        <f t="shared" si="1"/>
        <v>[Personal Page-16]</v>
      </c>
      <c r="B26" s="81" t="s">
        <v>318</v>
      </c>
      <c r="C26" s="100" t="s">
        <v>319</v>
      </c>
      <c r="D26" s="69" t="s">
        <v>320</v>
      </c>
      <c r="E26" s="162"/>
      <c r="F26" s="67"/>
      <c r="G26" s="67"/>
      <c r="H26" s="142"/>
      <c r="I26" s="143"/>
      <c r="J26" s="62"/>
    </row>
    <row r="27" spans="1:10" ht="14.25" customHeight="1">
      <c r="A27" s="68" t="str">
        <f t="shared" si="1"/>
        <v>[Personal Page-17]</v>
      </c>
      <c r="B27" s="81" t="s">
        <v>321</v>
      </c>
      <c r="C27" s="100" t="s">
        <v>324</v>
      </c>
      <c r="D27" s="69" t="s">
        <v>322</v>
      </c>
      <c r="E27" s="103"/>
      <c r="F27" s="69"/>
      <c r="G27" s="69"/>
      <c r="H27" s="104"/>
      <c r="I27" s="103"/>
      <c r="J27" s="62"/>
    </row>
    <row r="28" spans="1:10" ht="14.25" customHeight="1">
      <c r="A28" s="105" t="str">
        <f t="shared" si="1"/>
        <v>[Personal Page-18]</v>
      </c>
      <c r="B28" s="67" t="s">
        <v>323</v>
      </c>
      <c r="C28" s="99" t="s">
        <v>325</v>
      </c>
      <c r="D28" s="96" t="s">
        <v>326</v>
      </c>
      <c r="E28" s="103"/>
      <c r="F28" s="69"/>
      <c r="G28" s="69"/>
      <c r="H28" s="150"/>
      <c r="I28" s="106"/>
      <c r="J28" s="62"/>
    </row>
    <row r="29" spans="1:10" ht="14.25" customHeight="1">
      <c r="A29" s="68" t="str">
        <f t="shared" si="1"/>
        <v>[Personal Page-19]</v>
      </c>
      <c r="B29" s="69" t="s">
        <v>328</v>
      </c>
      <c r="C29" s="69" t="s">
        <v>329</v>
      </c>
      <c r="D29" s="69" t="s">
        <v>330</v>
      </c>
      <c r="E29" s="120"/>
      <c r="F29" s="120"/>
      <c r="G29" s="120"/>
      <c r="H29" s="120"/>
      <c r="I29" s="120"/>
      <c r="J29" s="62"/>
    </row>
    <row r="30" spans="1:10" ht="13.5" customHeight="1">
      <c r="A30" s="68" t="str">
        <f t="shared" si="1"/>
        <v>[Personal Page-20]</v>
      </c>
      <c r="B30" s="69" t="s">
        <v>331</v>
      </c>
      <c r="C30" s="161" t="s">
        <v>332</v>
      </c>
      <c r="D30" s="161" t="s">
        <v>333</v>
      </c>
      <c r="E30" s="103"/>
      <c r="F30" s="103"/>
      <c r="G30" s="103"/>
      <c r="H30" s="104"/>
      <c r="I30" s="103"/>
      <c r="J30" s="62"/>
    </row>
    <row r="31" spans="1:10" ht="13.5" customHeight="1">
      <c r="A31" s="68" t="str">
        <f t="shared" si="1"/>
        <v>[Personal Page-21]</v>
      </c>
      <c r="B31" s="161" t="s">
        <v>334</v>
      </c>
      <c r="C31" s="161" t="s">
        <v>335</v>
      </c>
      <c r="D31" s="161" t="s">
        <v>336</v>
      </c>
      <c r="E31" s="103"/>
      <c r="F31" s="103"/>
      <c r="G31" s="103"/>
      <c r="H31" s="104"/>
      <c r="I31" s="103"/>
      <c r="J31" s="62"/>
    </row>
    <row r="32" spans="1:10" ht="12.75" customHeight="1">
      <c r="A32" s="68" t="str">
        <f t="shared" si="1"/>
        <v>[Personal Page-22]</v>
      </c>
      <c r="B32" s="161" t="s">
        <v>337</v>
      </c>
      <c r="C32" s="161" t="s">
        <v>338</v>
      </c>
      <c r="D32" s="161" t="s">
        <v>339</v>
      </c>
      <c r="E32" s="103"/>
      <c r="F32" s="103"/>
      <c r="G32" s="103"/>
      <c r="H32" s="104"/>
      <c r="I32" s="103"/>
    </row>
    <row r="33" spans="1:9">
      <c r="A33" s="31"/>
      <c r="B33" s="31" t="s">
        <v>483</v>
      </c>
      <c r="C33" s="163"/>
      <c r="D33" s="163"/>
      <c r="E33" s="163"/>
      <c r="F33" s="200"/>
      <c r="G33" s="163"/>
      <c r="H33" s="163"/>
      <c r="I33" s="206"/>
    </row>
    <row r="34" spans="1:9" ht="13.5" customHeight="1">
      <c r="A34" s="68" t="str">
        <f t="shared" ref="A34:A46" si="2">IF(OR(B34&lt;&gt;"",D34&lt;E32&gt;""),"["&amp;TEXT($B$2,"##")&amp;"-"&amp;TEXT(ROW()-10,"##")&amp;"]","")</f>
        <v>[Personal Page-24]</v>
      </c>
      <c r="B34" s="100" t="s">
        <v>484</v>
      </c>
      <c r="C34" s="69" t="s">
        <v>485</v>
      </c>
      <c r="D34" s="205" t="s">
        <v>486</v>
      </c>
      <c r="E34" s="120"/>
      <c r="F34" s="120"/>
      <c r="G34" s="120"/>
      <c r="H34" s="120"/>
      <c r="I34" s="120"/>
    </row>
    <row r="35" spans="1:9" ht="14.1" customHeight="1">
      <c r="A35" s="68" t="str">
        <f t="shared" si="2"/>
        <v>[Personal Page-25]</v>
      </c>
      <c r="B35" s="100" t="s">
        <v>487</v>
      </c>
      <c r="C35" s="69" t="s">
        <v>488</v>
      </c>
      <c r="D35" s="69" t="s">
        <v>489</v>
      </c>
      <c r="E35" s="143"/>
      <c r="F35" s="69"/>
      <c r="G35" s="69"/>
      <c r="H35" s="142"/>
      <c r="I35" s="143"/>
    </row>
    <row r="36" spans="1:9" ht="14.1" customHeight="1">
      <c r="A36" s="68" t="str">
        <f t="shared" si="2"/>
        <v>[Personal Page-26]</v>
      </c>
      <c r="B36" s="100" t="s">
        <v>490</v>
      </c>
      <c r="C36" s="69" t="s">
        <v>491</v>
      </c>
      <c r="D36" s="69" t="s">
        <v>515</v>
      </c>
      <c r="E36" s="143"/>
      <c r="F36" s="69"/>
      <c r="G36" s="69"/>
      <c r="H36" s="142"/>
      <c r="I36" s="143"/>
    </row>
    <row r="37" spans="1:9" ht="14.1" customHeight="1">
      <c r="A37" s="68" t="str">
        <f t="shared" si="2"/>
        <v>[Personal Page-27]</v>
      </c>
      <c r="B37" s="100" t="s">
        <v>513</v>
      </c>
      <c r="C37" s="69" t="s">
        <v>514</v>
      </c>
      <c r="D37" s="69" t="s">
        <v>515</v>
      </c>
      <c r="E37" s="143"/>
      <c r="F37" s="69"/>
      <c r="G37" s="69"/>
      <c r="H37" s="142"/>
      <c r="I37" s="143"/>
    </row>
    <row r="38" spans="1:9" ht="14.1" customHeight="1">
      <c r="A38" s="68" t="str">
        <f>IF(OR(B38&lt;&gt;"",D38&lt;E35&gt;""),"["&amp;TEXT($B$2,"##")&amp;"-"&amp;TEXT(ROW()-10,"##")&amp;"]","")</f>
        <v>[Personal Page-28]</v>
      </c>
      <c r="B38" s="100" t="s">
        <v>498</v>
      </c>
      <c r="C38" s="69" t="s">
        <v>493</v>
      </c>
      <c r="D38" s="69" t="s">
        <v>492</v>
      </c>
      <c r="E38" s="103"/>
      <c r="F38" s="69"/>
      <c r="G38" s="69"/>
      <c r="H38" s="104"/>
      <c r="I38" s="103"/>
    </row>
    <row r="39" spans="1:9" ht="14.1" customHeight="1">
      <c r="A39" s="105" t="str">
        <f>IF(OR(B39&lt;&gt;"",D39&lt;E36&gt;""),"["&amp;TEXT($B$2,"##")&amp;"-"&amp;TEXT(ROW()-10,"##")&amp;"]","")</f>
        <v>[Personal Page-29]</v>
      </c>
      <c r="B39" s="99" t="s">
        <v>497</v>
      </c>
      <c r="C39" s="69" t="s">
        <v>494</v>
      </c>
      <c r="D39" s="69" t="s">
        <v>495</v>
      </c>
      <c r="E39" s="103"/>
      <c r="F39" s="69"/>
      <c r="G39" s="69"/>
      <c r="H39" s="104"/>
      <c r="I39" s="103"/>
    </row>
    <row r="40" spans="1:9" ht="14.1" customHeight="1">
      <c r="A40" s="68" t="str">
        <f t="shared" si="2"/>
        <v>[Personal Page-30]</v>
      </c>
      <c r="B40" s="191" t="s">
        <v>496</v>
      </c>
      <c r="C40" s="69" t="s">
        <v>499</v>
      </c>
      <c r="D40" s="69" t="s">
        <v>500</v>
      </c>
      <c r="E40" s="120"/>
      <c r="F40" s="120"/>
      <c r="G40" s="120"/>
      <c r="H40" s="120"/>
      <c r="I40" s="120"/>
    </row>
    <row r="41" spans="1:9" ht="14.1" customHeight="1">
      <c r="A41" s="68" t="str">
        <f t="shared" si="2"/>
        <v>[Personal Page-31]</v>
      </c>
      <c r="B41" s="191" t="s">
        <v>501</v>
      </c>
      <c r="C41" s="161" t="s">
        <v>502</v>
      </c>
      <c r="D41" s="161" t="s">
        <v>503</v>
      </c>
      <c r="E41" s="103"/>
      <c r="F41" s="103"/>
      <c r="G41" s="103"/>
      <c r="H41" s="104"/>
      <c r="I41" s="103"/>
    </row>
    <row r="42" spans="1:9" ht="14.1" customHeight="1">
      <c r="A42" s="68" t="str">
        <f t="shared" si="2"/>
        <v>[Personal Page-32]</v>
      </c>
      <c r="B42" s="161" t="s">
        <v>504</v>
      </c>
      <c r="C42" s="161" t="s">
        <v>505</v>
      </c>
      <c r="D42" s="161" t="s">
        <v>506</v>
      </c>
      <c r="E42" s="103"/>
      <c r="F42" s="103"/>
      <c r="G42" s="103"/>
      <c r="H42" s="104"/>
      <c r="I42" s="103"/>
    </row>
    <row r="43" spans="1:9" ht="14.1" customHeight="1">
      <c r="A43" s="68" t="str">
        <f t="shared" si="2"/>
        <v>[Personal Page-33]</v>
      </c>
      <c r="B43" s="161" t="s">
        <v>507</v>
      </c>
      <c r="C43" s="161" t="s">
        <v>508</v>
      </c>
      <c r="D43" s="161" t="s">
        <v>509</v>
      </c>
      <c r="E43" s="103"/>
      <c r="F43" s="103"/>
      <c r="G43" s="103"/>
      <c r="H43" s="104"/>
      <c r="I43" s="103"/>
    </row>
    <row r="44" spans="1:9" ht="14.1" customHeight="1">
      <c r="A44" s="68" t="str">
        <f t="shared" si="2"/>
        <v>[Personal Page-34]</v>
      </c>
      <c r="B44" s="161" t="s">
        <v>510</v>
      </c>
      <c r="C44" s="161" t="s">
        <v>511</v>
      </c>
      <c r="D44" s="161" t="s">
        <v>512</v>
      </c>
      <c r="E44" s="103"/>
      <c r="F44" s="103"/>
      <c r="G44" s="103"/>
      <c r="H44" s="104"/>
      <c r="I44" s="103"/>
    </row>
    <row r="45" spans="1:9" ht="14.1" customHeight="1">
      <c r="A45" s="68" t="str">
        <f t="shared" si="2"/>
        <v>[Personal Page-35]</v>
      </c>
      <c r="B45" s="161" t="s">
        <v>504</v>
      </c>
      <c r="C45" s="161" t="s">
        <v>338</v>
      </c>
      <c r="D45" s="161" t="s">
        <v>339</v>
      </c>
      <c r="E45" s="103"/>
      <c r="F45" s="103"/>
      <c r="G45" s="103"/>
      <c r="H45" s="104"/>
      <c r="I45" s="103"/>
    </row>
    <row r="46" spans="1:9" ht="14.1" customHeight="1">
      <c r="A46" s="68" t="str">
        <f t="shared" si="2"/>
        <v>[Personal Page-36]</v>
      </c>
      <c r="B46" s="69" t="s">
        <v>516</v>
      </c>
      <c r="C46" s="161" t="s">
        <v>517</v>
      </c>
      <c r="D46" s="161" t="s">
        <v>518</v>
      </c>
      <c r="E46" s="103"/>
      <c r="F46" s="103"/>
      <c r="G46" s="103"/>
      <c r="H46" s="104"/>
      <c r="I46" s="103"/>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9"/>
  <sheetViews>
    <sheetView workbookViewId="0">
      <selection activeCell="A2" sqref="A2:A5"/>
    </sheetView>
  </sheetViews>
  <sheetFormatPr defaultRowHeight="12.75"/>
  <cols>
    <col min="1" max="1" width="16" style="62" customWidth="1"/>
    <col min="2" max="2" width="30.125" style="62" customWidth="1"/>
    <col min="3" max="3" width="28.5" style="62" customWidth="1"/>
    <col min="4" max="4" width="27" style="62" customWidth="1"/>
    <col min="5" max="5" width="16.5" style="62" customWidth="1"/>
    <col min="6" max="7" width="11.25" style="62" customWidth="1"/>
    <col min="8" max="8" width="9" style="65"/>
    <col min="9" max="9" width="16.25" style="62" customWidth="1"/>
    <col min="10" max="10" width="9.375" style="64" hidden="1" customWidth="1"/>
    <col min="11" max="11" width="9" style="62" customWidth="1"/>
    <col min="12" max="16" width="9" style="62"/>
    <col min="17" max="17" width="0" style="62" hidden="1" customWidth="1"/>
    <col min="18" max="16384" width="9" style="62"/>
  </cols>
  <sheetData>
    <row r="1" spans="1:257" ht="13.5" thickBot="1">
      <c r="A1" s="80" t="s">
        <v>9</v>
      </c>
      <c r="B1" s="51"/>
      <c r="C1" s="51"/>
      <c r="D1" s="51"/>
      <c r="E1" s="51"/>
      <c r="F1" s="51"/>
      <c r="G1" s="51"/>
      <c r="H1" s="52"/>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row>
    <row r="2" spans="1:257" ht="14.25" customHeight="1">
      <c r="A2" s="298" t="s">
        <v>972</v>
      </c>
      <c r="B2" s="314" t="s">
        <v>410</v>
      </c>
      <c r="C2" s="315"/>
      <c r="D2" s="315"/>
      <c r="E2" s="315"/>
      <c r="F2" s="315"/>
      <c r="G2" s="316"/>
      <c r="H2" s="54"/>
      <c r="I2" s="53"/>
      <c r="J2" s="53" t="s">
        <v>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row>
    <row r="3" spans="1:257" ht="14.25" customHeight="1">
      <c r="A3" s="298" t="s">
        <v>973</v>
      </c>
      <c r="B3" s="317" t="s">
        <v>411</v>
      </c>
      <c r="C3" s="318"/>
      <c r="D3" s="318"/>
      <c r="E3" s="318"/>
      <c r="F3" s="318"/>
      <c r="G3" s="319"/>
      <c r="H3" s="54"/>
      <c r="I3" s="53"/>
      <c r="J3" s="53" t="s">
        <v>1</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row>
    <row r="4" spans="1:257" ht="14.25" customHeight="1">
      <c r="A4" s="298" t="s">
        <v>974</v>
      </c>
      <c r="B4" s="317" t="s">
        <v>444</v>
      </c>
      <c r="C4" s="318"/>
      <c r="D4" s="318"/>
      <c r="E4" s="318"/>
      <c r="F4" s="318"/>
      <c r="G4" s="319"/>
      <c r="H4" s="54"/>
      <c r="I4" s="53"/>
      <c r="J4" s="55"/>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row>
    <row r="5" spans="1:257" ht="14.25" customHeight="1">
      <c r="A5" s="298" t="s">
        <v>975</v>
      </c>
      <c r="B5" s="299" t="s">
        <v>962</v>
      </c>
      <c r="C5" s="299" t="s">
        <v>976</v>
      </c>
      <c r="D5" s="300" t="s">
        <v>2</v>
      </c>
      <c r="E5" s="320" t="s">
        <v>977</v>
      </c>
      <c r="F5" s="321"/>
      <c r="G5" s="322"/>
      <c r="H5" s="56"/>
      <c r="I5" s="53"/>
      <c r="J5" s="53" t="s">
        <v>3</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row>
    <row r="6" spans="1:257" ht="14.25" customHeight="1" thickBot="1">
      <c r="A6" s="58">
        <f>COUNTIF(F12:G103,"Pass")</f>
        <v>0</v>
      </c>
      <c r="B6" s="59">
        <f>COUNTIF(F12:G103,"Fail")</f>
        <v>0</v>
      </c>
      <c r="C6" s="59">
        <f>E6-D6-B6-A6</f>
        <v>74</v>
      </c>
      <c r="D6" s="60">
        <f>COUNTIF(F12:G103,"N/A")</f>
        <v>0</v>
      </c>
      <c r="E6" s="323">
        <f>COUNTA(A12:A103)</f>
        <v>74</v>
      </c>
      <c r="F6" s="324"/>
      <c r="G6" s="325"/>
      <c r="H6" s="56"/>
      <c r="I6" s="53"/>
      <c r="J6" s="53" t="s">
        <v>2</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row>
    <row r="7" spans="1:257" ht="14.25" customHeight="1">
      <c r="A7" s="110"/>
      <c r="B7" s="110"/>
      <c r="C7" s="110"/>
      <c r="D7" s="110"/>
      <c r="E7" s="111"/>
      <c r="F7" s="111"/>
      <c r="G7" s="111"/>
      <c r="H7" s="56"/>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row>
    <row r="8" spans="1:257" ht="14.25" customHeight="1">
      <c r="A8" s="110"/>
      <c r="B8" s="110"/>
      <c r="C8" s="110"/>
      <c r="D8" s="110"/>
      <c r="E8" s="111"/>
      <c r="F8" s="111"/>
      <c r="G8" s="111"/>
      <c r="H8" s="56"/>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row>
    <row r="9" spans="1:257" ht="14.25" customHeight="1">
      <c r="A9" s="53"/>
      <c r="B9" s="53"/>
      <c r="C9" s="53"/>
      <c r="D9" s="61"/>
      <c r="E9" s="61"/>
      <c r="F9" s="61"/>
      <c r="G9" s="61"/>
      <c r="H9" s="56"/>
      <c r="I9" s="56"/>
      <c r="J9" s="57"/>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row>
    <row r="10" spans="1:257" ht="39" customHeight="1">
      <c r="A10" s="250" t="s">
        <v>4</v>
      </c>
      <c r="B10" s="252" t="s">
        <v>933</v>
      </c>
      <c r="C10" s="252" t="s">
        <v>934</v>
      </c>
      <c r="D10" s="252" t="s">
        <v>935</v>
      </c>
      <c r="E10" s="251" t="s">
        <v>936</v>
      </c>
      <c r="F10" s="251" t="s">
        <v>11</v>
      </c>
      <c r="G10" s="251" t="s">
        <v>10</v>
      </c>
      <c r="H10" s="253" t="s">
        <v>937</v>
      </c>
      <c r="I10" s="252" t="s">
        <v>938</v>
      </c>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row>
    <row r="11" spans="1:257" ht="14.25" customHeight="1">
      <c r="A11" s="177"/>
      <c r="B11" s="177" t="s">
        <v>403</v>
      </c>
      <c r="C11" s="178"/>
      <c r="D11" s="178"/>
      <c r="E11" s="178"/>
      <c r="F11" s="178"/>
      <c r="G11" s="178"/>
      <c r="H11" s="178"/>
      <c r="I11" s="181"/>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row>
    <row r="12" spans="1:257" ht="14.25" customHeight="1">
      <c r="A12" s="81" t="str">
        <f>IF(OR(B12&lt;&gt;"",D12&lt;&gt;""),"["&amp;TEXT($B$2,"##")&amp;"-"&amp;TEXT(ROW()-10,"##")&amp;"]","")</f>
        <v>[Authentication-2]</v>
      </c>
      <c r="B12" s="69" t="s">
        <v>445</v>
      </c>
      <c r="C12" s="81" t="s">
        <v>446</v>
      </c>
      <c r="D12" s="81" t="s">
        <v>553</v>
      </c>
      <c r="E12" s="34" t="s">
        <v>449</v>
      </c>
      <c r="F12" s="81"/>
      <c r="G12" s="81"/>
      <c r="H12" s="76"/>
      <c r="I12" s="63"/>
      <c r="J12" s="62"/>
    </row>
    <row r="13" spans="1:257" ht="14.25" customHeight="1">
      <c r="A13" s="81" t="str">
        <f>IF(OR(B13&lt;&gt;"",D13&lt;&gt;""),"["&amp;TEXT($B$2,"##")&amp;"-"&amp;TEXT(ROW()-10,"##")&amp;"]","")</f>
        <v>[Authentication-3]</v>
      </c>
      <c r="B13" s="69" t="s">
        <v>448</v>
      </c>
      <c r="C13" s="81" t="s">
        <v>446</v>
      </c>
      <c r="D13" s="81" t="s">
        <v>553</v>
      </c>
      <c r="E13" s="34" t="s">
        <v>450</v>
      </c>
      <c r="F13" s="81"/>
      <c r="G13" s="81"/>
      <c r="H13" s="76"/>
      <c r="I13" s="63"/>
      <c r="J13" s="62"/>
    </row>
    <row r="14" spans="1:257" ht="14.25" customHeight="1">
      <c r="A14" s="81" t="str">
        <f>IF(OR(B14&lt;&gt;"",D14&lt;&gt;""),"["&amp;TEXT($B$2,"##")&amp;"-"&amp;TEXT(ROW()-10,"##")&amp;"]","")</f>
        <v>[Authentication-4]</v>
      </c>
      <c r="B14" s="69" t="s">
        <v>404</v>
      </c>
      <c r="C14" s="81" t="s">
        <v>556</v>
      </c>
      <c r="D14" s="81" t="s">
        <v>554</v>
      </c>
      <c r="E14" s="81"/>
      <c r="F14" s="81"/>
      <c r="G14" s="81"/>
      <c r="H14" s="76"/>
      <c r="I14" s="63"/>
      <c r="J14" s="62"/>
    </row>
    <row r="15" spans="1:257" ht="14.25" customHeight="1">
      <c r="A15" s="81" t="str">
        <f t="shared" ref="A15:A60" si="0">IF(OR(B15&lt;&gt;"",D15&lt;&gt;""),"["&amp;TEXT($B$2,"##")&amp;"-"&amp;TEXT(ROW()-10,"##")&amp;"]","")</f>
        <v>[Authentication-5]</v>
      </c>
      <c r="B15" s="69" t="s">
        <v>555</v>
      </c>
      <c r="C15" s="81" t="s">
        <v>557</v>
      </c>
      <c r="D15" s="81" t="s">
        <v>558</v>
      </c>
      <c r="E15" s="81"/>
      <c r="F15" s="81"/>
      <c r="G15" s="81"/>
      <c r="H15" s="76"/>
      <c r="I15" s="63"/>
      <c r="J15" s="62"/>
    </row>
    <row r="16" spans="1:257" ht="14.25" customHeight="1">
      <c r="A16" s="81" t="str">
        <f t="shared" si="0"/>
        <v>[Authentication-6]</v>
      </c>
      <c r="B16" s="69" t="s">
        <v>559</v>
      </c>
      <c r="C16" s="81" t="s">
        <v>560</v>
      </c>
      <c r="D16" s="81" t="s">
        <v>561</v>
      </c>
      <c r="E16" s="81"/>
      <c r="F16" s="81"/>
      <c r="G16" s="81"/>
      <c r="H16" s="76"/>
      <c r="I16" s="63"/>
      <c r="J16" s="62"/>
    </row>
    <row r="17" spans="1:10" ht="14.25" customHeight="1">
      <c r="A17" s="81" t="str">
        <f t="shared" si="0"/>
        <v>[Authentication-7]</v>
      </c>
      <c r="B17" s="69" t="s">
        <v>562</v>
      </c>
      <c r="C17" s="81" t="s">
        <v>563</v>
      </c>
      <c r="D17" s="81" t="s">
        <v>904</v>
      </c>
      <c r="E17" s="81"/>
      <c r="F17" s="81"/>
      <c r="G17" s="81"/>
      <c r="H17" s="76"/>
      <c r="I17" s="63"/>
      <c r="J17" s="62"/>
    </row>
    <row r="18" spans="1:10" ht="14.25" customHeight="1">
      <c r="A18" s="81" t="str">
        <f>IF(OR(B17&lt;&gt;"",D17&lt;&gt;""),"["&amp;TEXT($B$2,"##")&amp;"-"&amp;TEXT(ROW()-10,"##")&amp;"]","")</f>
        <v>[Authentication-8]</v>
      </c>
      <c r="B18" s="69" t="s">
        <v>552</v>
      </c>
      <c r="C18" s="81" t="s">
        <v>538</v>
      </c>
      <c r="D18" s="81" t="s">
        <v>575</v>
      </c>
      <c r="E18" s="81"/>
      <c r="F18" s="81"/>
      <c r="G18" s="81"/>
      <c r="H18" s="76"/>
      <c r="I18" s="63"/>
      <c r="J18" s="62"/>
    </row>
    <row r="19" spans="1:10" ht="14.25" customHeight="1">
      <c r="A19" s="81" t="str">
        <f t="shared" si="0"/>
        <v>[Authentication-9]</v>
      </c>
      <c r="B19" s="69" t="s">
        <v>564</v>
      </c>
      <c r="C19" s="81" t="s">
        <v>452</v>
      </c>
      <c r="D19" s="81" t="s">
        <v>906</v>
      </c>
      <c r="E19" s="81"/>
      <c r="F19" s="81"/>
      <c r="G19" s="81"/>
      <c r="H19" s="76"/>
      <c r="I19" s="63"/>
      <c r="J19" s="62"/>
    </row>
    <row r="20" spans="1:10" ht="14.25" customHeight="1">
      <c r="A20" s="81" t="str">
        <f t="shared" si="0"/>
        <v>[Authentication-10]</v>
      </c>
      <c r="B20" s="69" t="s">
        <v>565</v>
      </c>
      <c r="C20" s="81" t="s">
        <v>451</v>
      </c>
      <c r="D20" s="81" t="s">
        <v>905</v>
      </c>
      <c r="E20" s="81"/>
      <c r="F20" s="81"/>
      <c r="G20" s="81"/>
      <c r="H20" s="76"/>
      <c r="I20" s="63"/>
      <c r="J20" s="62"/>
    </row>
    <row r="21" spans="1:10" ht="14.25" customHeight="1">
      <c r="A21" s="81" t="str">
        <f t="shared" si="0"/>
        <v>[Authentication-11]</v>
      </c>
      <c r="B21" s="69" t="s">
        <v>567</v>
      </c>
      <c r="C21" s="81" t="s">
        <v>597</v>
      </c>
      <c r="D21" s="81" t="s">
        <v>568</v>
      </c>
      <c r="E21" s="81"/>
      <c r="F21" s="81"/>
      <c r="G21" s="81"/>
      <c r="H21" s="76"/>
      <c r="I21" s="63"/>
      <c r="J21" s="62"/>
    </row>
    <row r="22" spans="1:10" ht="14.25" customHeight="1">
      <c r="A22" s="81" t="str">
        <f t="shared" si="0"/>
        <v>[Authentication-12]</v>
      </c>
      <c r="B22" s="69" t="s">
        <v>566</v>
      </c>
      <c r="C22" s="81" t="s">
        <v>598</v>
      </c>
      <c r="D22" s="81" t="s">
        <v>569</v>
      </c>
      <c r="E22" s="81"/>
      <c r="F22" s="81"/>
      <c r="G22" s="81"/>
      <c r="H22" s="76"/>
      <c r="I22" s="63"/>
      <c r="J22" s="62"/>
    </row>
    <row r="23" spans="1:10" ht="14.25" customHeight="1">
      <c r="A23" s="81" t="str">
        <f t="shared" si="0"/>
        <v>[Authentication-13]</v>
      </c>
      <c r="B23" s="69" t="s">
        <v>570</v>
      </c>
      <c r="C23" s="81" t="s">
        <v>599</v>
      </c>
      <c r="D23" s="81" t="s">
        <v>907</v>
      </c>
      <c r="E23" s="81"/>
      <c r="F23" s="81"/>
      <c r="G23" s="81"/>
      <c r="H23" s="76"/>
      <c r="I23" s="63"/>
      <c r="J23" s="62"/>
    </row>
    <row r="24" spans="1:10" ht="14.25" customHeight="1">
      <c r="A24" s="81" t="str">
        <f t="shared" si="0"/>
        <v>[Authentication-14]</v>
      </c>
      <c r="B24" s="69" t="s">
        <v>571</v>
      </c>
      <c r="C24" s="81" t="s">
        <v>600</v>
      </c>
      <c r="D24" s="81" t="s">
        <v>908</v>
      </c>
      <c r="E24" s="81"/>
      <c r="F24" s="81"/>
      <c r="G24" s="81"/>
      <c r="H24" s="76"/>
      <c r="I24" s="63"/>
      <c r="J24" s="62"/>
    </row>
    <row r="25" spans="1:10" ht="14.25" customHeight="1">
      <c r="A25" s="81" t="str">
        <f>IF(OR(B25&lt;&gt;"",D25&lt;&gt;""),"["&amp;TEXT($B$2,"##")&amp;"-"&amp;TEXT(ROW()-10,"##")&amp;"]","")</f>
        <v>[Authentication-15]</v>
      </c>
      <c r="B25" s="69" t="s">
        <v>572</v>
      </c>
      <c r="C25" s="81" t="s">
        <v>601</v>
      </c>
      <c r="D25" s="81" t="s">
        <v>909</v>
      </c>
      <c r="E25" s="81"/>
      <c r="F25" s="81"/>
      <c r="G25" s="81"/>
      <c r="H25" s="76"/>
      <c r="I25" s="63"/>
      <c r="J25" s="62"/>
    </row>
    <row r="26" spans="1:10" ht="14.25" customHeight="1">
      <c r="A26" s="177"/>
      <c r="B26" s="177" t="s">
        <v>405</v>
      </c>
      <c r="C26" s="178"/>
      <c r="D26" s="178"/>
      <c r="E26" s="178"/>
      <c r="F26" s="178"/>
      <c r="G26" s="178"/>
      <c r="H26" s="178"/>
      <c r="I26" s="181"/>
      <c r="J26" s="62"/>
    </row>
    <row r="27" spans="1:10" ht="14.25" customHeight="1">
      <c r="A27" s="81" t="str">
        <f t="shared" si="0"/>
        <v>[Authentication-17]</v>
      </c>
      <c r="B27" s="81" t="s">
        <v>455</v>
      </c>
      <c r="C27" s="81" t="s">
        <v>573</v>
      </c>
      <c r="D27" s="81" t="s">
        <v>574</v>
      </c>
      <c r="E27" s="81" t="s">
        <v>454</v>
      </c>
      <c r="F27" s="81"/>
      <c r="G27" s="81"/>
      <c r="H27" s="182"/>
      <c r="I27" s="63"/>
      <c r="J27" s="62"/>
    </row>
    <row r="28" spans="1:10" ht="14.25" customHeight="1">
      <c r="A28" s="177"/>
      <c r="B28" s="177" t="s">
        <v>613</v>
      </c>
      <c r="C28" s="178"/>
      <c r="D28" s="178"/>
      <c r="E28" s="178"/>
      <c r="F28" s="178"/>
      <c r="G28" s="178"/>
      <c r="H28" s="178"/>
      <c r="I28" s="181"/>
      <c r="J28" s="62"/>
    </row>
    <row r="29" spans="1:10" ht="14.25" customHeight="1">
      <c r="A29" s="81" t="str">
        <f>IF(OR(B29&lt;&gt;"",D29&lt;&gt;""),"["&amp;TEXT($B$2,"##")&amp;"-"&amp;TEXT(ROW()-10,"##")&amp;"]","")</f>
        <v>[Authentication-19]</v>
      </c>
      <c r="B29" s="81" t="s">
        <v>457</v>
      </c>
      <c r="C29" s="81" t="s">
        <v>456</v>
      </c>
      <c r="D29" s="81" t="s">
        <v>462</v>
      </c>
      <c r="E29" s="81"/>
      <c r="F29" s="81"/>
      <c r="G29" s="81"/>
      <c r="H29" s="76"/>
      <c r="I29" s="63"/>
      <c r="J29" s="62"/>
    </row>
    <row r="30" spans="1:10" ht="14.25" customHeight="1">
      <c r="A30" s="81" t="str">
        <f>IF(OR(B30&lt;&gt;"",D30&lt;&gt;""),"["&amp;TEXT($B$2,"##")&amp;"-"&amp;TEXT(ROW()-10,"##")&amp;"]","")</f>
        <v>[Authentication-20]</v>
      </c>
      <c r="B30" s="81" t="s">
        <v>458</v>
      </c>
      <c r="C30" s="81" t="s">
        <v>456</v>
      </c>
      <c r="D30" s="81" t="s">
        <v>461</v>
      </c>
      <c r="E30" s="81"/>
      <c r="F30" s="81"/>
      <c r="G30" s="81"/>
      <c r="H30" s="76"/>
      <c r="I30" s="63"/>
      <c r="J30" s="62"/>
    </row>
    <row r="31" spans="1:10" ht="14.25" customHeight="1">
      <c r="A31" s="81" t="str">
        <f t="shared" ref="A31:A32" si="1">IF(OR(B31&lt;&gt;"",D31&lt;&gt;""),"["&amp;TEXT($B$2,"##")&amp;"-"&amp;TEXT(ROW()-10,"##")&amp;"]","")</f>
        <v>[Authentication-21]</v>
      </c>
      <c r="B31" s="81" t="s">
        <v>459</v>
      </c>
      <c r="C31" s="81" t="s">
        <v>431</v>
      </c>
      <c r="D31" s="81" t="s">
        <v>477</v>
      </c>
      <c r="E31" s="81"/>
      <c r="F31" s="81"/>
      <c r="G31" s="81"/>
      <c r="H31" s="76"/>
      <c r="I31" s="63"/>
      <c r="J31" s="62"/>
    </row>
    <row r="32" spans="1:10" ht="14.25" customHeight="1">
      <c r="A32" s="81" t="str">
        <f t="shared" si="1"/>
        <v>[Authentication-22]</v>
      </c>
      <c r="B32" s="81" t="s">
        <v>460</v>
      </c>
      <c r="C32" s="81" t="s">
        <v>431</v>
      </c>
      <c r="D32" s="81" t="s">
        <v>478</v>
      </c>
      <c r="E32" s="81"/>
      <c r="F32" s="81"/>
      <c r="G32" s="81"/>
      <c r="H32" s="76"/>
      <c r="I32" s="63"/>
      <c r="J32" s="62"/>
    </row>
    <row r="33" spans="1:10" ht="14.25" customHeight="1">
      <c r="A33" s="81" t="str">
        <f>IF(OR(B33&lt;&gt;"",D33&lt;&gt;""),"["&amp;TEXT($B$2,"##")&amp;"-"&amp;TEXT(ROW()-10,"##")&amp;"]","")</f>
        <v>[Authentication-23]</v>
      </c>
      <c r="B33" s="81" t="s">
        <v>404</v>
      </c>
      <c r="C33" s="81" t="s">
        <v>463</v>
      </c>
      <c r="D33" s="81" t="s">
        <v>406</v>
      </c>
      <c r="E33" s="81"/>
      <c r="F33" s="81"/>
      <c r="G33" s="81"/>
      <c r="H33" s="76"/>
      <c r="I33" s="63"/>
      <c r="J33" s="62"/>
    </row>
    <row r="34" spans="1:10" ht="14.25" customHeight="1">
      <c r="A34" s="81" t="str">
        <f>IF(OR(B34&lt;&gt;"",D34&lt;&gt;""),"["&amp;TEXT($B$2,"##")&amp;"-"&amp;TEXT(ROW()-10,"##")&amp;"]","")</f>
        <v>[Authentication-24]</v>
      </c>
      <c r="B34" s="81" t="s">
        <v>576</v>
      </c>
      <c r="C34" s="81" t="s">
        <v>602</v>
      </c>
      <c r="D34" s="81" t="s">
        <v>407</v>
      </c>
      <c r="E34" s="81"/>
      <c r="F34" s="81"/>
      <c r="G34" s="81"/>
      <c r="H34" s="76"/>
      <c r="I34" s="63"/>
      <c r="J34" s="62"/>
    </row>
    <row r="35" spans="1:10" ht="14.25" customHeight="1">
      <c r="A35" s="81" t="str">
        <f t="shared" si="0"/>
        <v>[Authentication-25]</v>
      </c>
      <c r="B35" s="81" t="s">
        <v>577</v>
      </c>
      <c r="C35" s="81" t="s">
        <v>464</v>
      </c>
      <c r="D35" s="81" t="s">
        <v>910</v>
      </c>
      <c r="E35" s="81"/>
      <c r="F35" s="81"/>
      <c r="G35" s="81"/>
      <c r="H35" s="76"/>
      <c r="I35" s="63"/>
      <c r="J35" s="62"/>
    </row>
    <row r="36" spans="1:10" ht="14.25" customHeight="1">
      <c r="A36" s="81" t="str">
        <f t="shared" si="0"/>
        <v>[Authentication-26]</v>
      </c>
      <c r="B36" s="81" t="s">
        <v>578</v>
      </c>
      <c r="C36" s="81" t="s">
        <v>465</v>
      </c>
      <c r="D36" s="81" t="s">
        <v>923</v>
      </c>
      <c r="E36" s="81"/>
      <c r="F36" s="81"/>
      <c r="G36" s="81"/>
      <c r="H36" s="76"/>
      <c r="I36" s="63"/>
      <c r="J36" s="62"/>
    </row>
    <row r="37" spans="1:10" ht="14.25" customHeight="1">
      <c r="A37" s="81" t="str">
        <f t="shared" si="0"/>
        <v>[Authentication-27]</v>
      </c>
      <c r="B37" s="81" t="s">
        <v>579</v>
      </c>
      <c r="C37" s="81" t="s">
        <v>466</v>
      </c>
      <c r="D37" s="81" t="s">
        <v>911</v>
      </c>
      <c r="E37" s="81"/>
      <c r="F37" s="81"/>
      <c r="G37" s="81"/>
      <c r="H37" s="76"/>
      <c r="I37" s="63"/>
      <c r="J37" s="62"/>
    </row>
    <row r="38" spans="1:10" ht="14.25" customHeight="1">
      <c r="A38" s="81" t="str">
        <f t="shared" si="0"/>
        <v>[Authentication-28]</v>
      </c>
      <c r="B38" s="81" t="s">
        <v>580</v>
      </c>
      <c r="C38" s="81" t="s">
        <v>467</v>
      </c>
      <c r="D38" s="81" t="s">
        <v>912</v>
      </c>
      <c r="E38" s="81"/>
      <c r="F38" s="81"/>
      <c r="G38" s="81"/>
      <c r="H38" s="76"/>
      <c r="I38" s="63"/>
      <c r="J38" s="62"/>
    </row>
    <row r="39" spans="1:10" ht="14.25" customHeight="1">
      <c r="A39" s="81" t="str">
        <f t="shared" si="0"/>
        <v>[Authentication-29]</v>
      </c>
      <c r="B39" s="81" t="s">
        <v>581</v>
      </c>
      <c r="C39" s="81" t="s">
        <v>468</v>
      </c>
      <c r="D39" s="81" t="s">
        <v>922</v>
      </c>
      <c r="E39" s="81"/>
      <c r="F39" s="81"/>
      <c r="G39" s="81"/>
      <c r="H39" s="76"/>
      <c r="I39" s="63"/>
      <c r="J39" s="62"/>
    </row>
    <row r="40" spans="1:10" ht="14.25" customHeight="1">
      <c r="A40" s="81" t="str">
        <f t="shared" si="0"/>
        <v>[Authentication-30]</v>
      </c>
      <c r="B40" s="81" t="s">
        <v>582</v>
      </c>
      <c r="C40" s="81" t="s">
        <v>469</v>
      </c>
      <c r="D40" s="81" t="s">
        <v>913</v>
      </c>
      <c r="E40" s="81"/>
      <c r="F40" s="81"/>
      <c r="G40" s="81"/>
      <c r="H40" s="76"/>
      <c r="I40" s="63"/>
      <c r="J40" s="62"/>
    </row>
    <row r="41" spans="1:10" ht="14.25" customHeight="1">
      <c r="A41" s="81" t="str">
        <f t="shared" si="0"/>
        <v>[Authentication-31]</v>
      </c>
      <c r="B41" s="81" t="s">
        <v>583</v>
      </c>
      <c r="C41" s="81" t="s">
        <v>914</v>
      </c>
      <c r="D41" s="81" t="s">
        <v>915</v>
      </c>
      <c r="E41" s="81"/>
      <c r="F41" s="81"/>
      <c r="G41" s="81"/>
      <c r="H41" s="76"/>
      <c r="I41" s="63"/>
      <c r="J41" s="62"/>
    </row>
    <row r="42" spans="1:10" ht="14.25" customHeight="1">
      <c r="A42" s="81" t="str">
        <f t="shared" si="0"/>
        <v>[Authentication-32]</v>
      </c>
      <c r="B42" s="81" t="s">
        <v>584</v>
      </c>
      <c r="C42" s="81" t="s">
        <v>470</v>
      </c>
      <c r="D42" s="81" t="s">
        <v>916</v>
      </c>
      <c r="E42" s="81"/>
      <c r="F42" s="81"/>
      <c r="G42" s="81"/>
      <c r="H42" s="76"/>
      <c r="I42" s="63"/>
      <c r="J42" s="62"/>
    </row>
    <row r="43" spans="1:10" ht="14.25" customHeight="1">
      <c r="A43" s="81" t="str">
        <f>IF(OR(B43&lt;&gt;"",D43&lt;&gt;""),"["&amp;TEXT($B$2,"##")&amp;"-"&amp;TEXT(ROW()-10,"##")&amp;"]","")</f>
        <v>[Authentication-33]</v>
      </c>
      <c r="B43" s="81" t="s">
        <v>585</v>
      </c>
      <c r="C43" s="81" t="s">
        <v>603</v>
      </c>
      <c r="D43" s="179" t="s">
        <v>917</v>
      </c>
      <c r="E43" s="81"/>
      <c r="F43" s="81"/>
      <c r="G43" s="81"/>
      <c r="H43" s="76"/>
      <c r="I43" s="63"/>
      <c r="J43" s="62"/>
    </row>
    <row r="44" spans="1:10" ht="14.25" customHeight="1">
      <c r="A44" s="81" t="str">
        <f>IF(OR(B44&lt;&gt;"",D44&lt;&gt;""),"["&amp;TEXT($B$2,"##")&amp;"-"&amp;TEXT(ROW()-10,"##")&amp;"]","")</f>
        <v>[Authentication-34]</v>
      </c>
      <c r="B44" s="81" t="s">
        <v>586</v>
      </c>
      <c r="C44" s="81" t="s">
        <v>604</v>
      </c>
      <c r="D44" s="179" t="s">
        <v>918</v>
      </c>
      <c r="E44" s="81"/>
      <c r="F44" s="81"/>
      <c r="G44" s="81"/>
      <c r="H44" s="76"/>
      <c r="I44" s="63"/>
      <c r="J44" s="62"/>
    </row>
    <row r="45" spans="1:10" ht="14.25" customHeight="1">
      <c r="A45" s="67" t="str">
        <f t="shared" ref="A45" si="2">IF(OR(B45&lt;&gt;"",D45&lt;&gt;""),"["&amp;TEXT($B$2,"##")&amp;"-"&amp;TEXT(ROW()-10,"##")&amp;"]","")</f>
        <v>[Authentication-35]</v>
      </c>
      <c r="B45" s="67" t="s">
        <v>587</v>
      </c>
      <c r="C45" s="67" t="s">
        <v>605</v>
      </c>
      <c r="D45" s="198" t="s">
        <v>919</v>
      </c>
      <c r="E45" s="67"/>
      <c r="F45" s="67"/>
      <c r="G45" s="67"/>
      <c r="H45" s="199"/>
      <c r="I45" s="63"/>
      <c r="J45" s="62"/>
    </row>
    <row r="46" spans="1:10" ht="14.25" customHeight="1">
      <c r="A46" s="69" t="str">
        <f t="shared" si="0"/>
        <v>[Authentication-36]</v>
      </c>
      <c r="B46" s="69" t="s">
        <v>588</v>
      </c>
      <c r="C46" s="69" t="s">
        <v>606</v>
      </c>
      <c r="D46" s="101" t="s">
        <v>408</v>
      </c>
      <c r="E46" s="69"/>
      <c r="F46" s="69"/>
      <c r="G46" s="69"/>
      <c r="H46" s="199"/>
      <c r="I46" s="201"/>
      <c r="J46" s="62"/>
    </row>
    <row r="47" spans="1:10" ht="14.25" customHeight="1">
      <c r="A47" s="69" t="str">
        <f t="shared" si="0"/>
        <v>[Authentication-37]</v>
      </c>
      <c r="B47" s="81" t="s">
        <v>404</v>
      </c>
      <c r="C47" s="81" t="s">
        <v>471</v>
      </c>
      <c r="D47" s="81" t="s">
        <v>479</v>
      </c>
      <c r="E47" s="69"/>
      <c r="F47" s="69"/>
      <c r="G47" s="69"/>
      <c r="H47" s="76"/>
      <c r="I47" s="77"/>
      <c r="J47" s="62"/>
    </row>
    <row r="48" spans="1:10" ht="14.25" customHeight="1">
      <c r="A48" s="69" t="str">
        <f t="shared" si="0"/>
        <v>[Authentication-38]</v>
      </c>
      <c r="B48" s="81" t="s">
        <v>576</v>
      </c>
      <c r="C48" s="81" t="s">
        <v>607</v>
      </c>
      <c r="D48" s="81" t="s">
        <v>480</v>
      </c>
      <c r="E48" s="69"/>
      <c r="F48" s="69"/>
      <c r="G48" s="69"/>
      <c r="H48" s="76"/>
      <c r="I48" s="77"/>
      <c r="J48" s="62"/>
    </row>
    <row r="49" spans="1:10" ht="14.25" customHeight="1">
      <c r="A49" s="69" t="str">
        <f t="shared" si="0"/>
        <v>[Authentication-39]</v>
      </c>
      <c r="B49" s="81" t="s">
        <v>577</v>
      </c>
      <c r="C49" s="81" t="s">
        <v>472</v>
      </c>
      <c r="D49" s="81" t="s">
        <v>920</v>
      </c>
      <c r="E49" s="69"/>
      <c r="F49" s="69"/>
      <c r="G49" s="69"/>
      <c r="H49" s="76"/>
      <c r="I49" s="77"/>
      <c r="J49" s="62"/>
    </row>
    <row r="50" spans="1:10" ht="14.25" customHeight="1">
      <c r="A50" s="69" t="str">
        <f t="shared" si="0"/>
        <v>[Authentication-40]</v>
      </c>
      <c r="B50" s="81" t="s">
        <v>578</v>
      </c>
      <c r="C50" s="81" t="s">
        <v>473</v>
      </c>
      <c r="D50" s="81" t="s">
        <v>921</v>
      </c>
      <c r="E50" s="69"/>
      <c r="F50" s="69"/>
      <c r="G50" s="69"/>
      <c r="H50" s="76"/>
      <c r="I50" s="77"/>
      <c r="J50" s="62"/>
    </row>
    <row r="51" spans="1:10" ht="14.25" customHeight="1">
      <c r="A51" s="69" t="str">
        <f t="shared" si="0"/>
        <v>[Authentication-41]</v>
      </c>
      <c r="B51" s="81" t="s">
        <v>579</v>
      </c>
      <c r="C51" s="81" t="s">
        <v>474</v>
      </c>
      <c r="D51" s="81" t="s">
        <v>924</v>
      </c>
      <c r="E51" s="69"/>
      <c r="F51" s="69"/>
      <c r="G51" s="69"/>
      <c r="H51" s="76"/>
      <c r="I51" s="77"/>
      <c r="J51" s="62"/>
    </row>
    <row r="52" spans="1:10" ht="14.25" customHeight="1">
      <c r="A52" s="69" t="str">
        <f t="shared" si="0"/>
        <v>[Authentication-42]</v>
      </c>
      <c r="B52" s="81" t="s">
        <v>580</v>
      </c>
      <c r="C52" s="81" t="s">
        <v>475</v>
      </c>
      <c r="D52" s="81" t="s">
        <v>925</v>
      </c>
      <c r="E52" s="69"/>
      <c r="F52" s="69"/>
      <c r="G52" s="69"/>
      <c r="H52" s="76"/>
      <c r="I52" s="77"/>
      <c r="J52" s="62"/>
    </row>
    <row r="53" spans="1:10" ht="14.25" customHeight="1">
      <c r="A53" s="69" t="str">
        <f t="shared" si="0"/>
        <v>[Authentication-43]</v>
      </c>
      <c r="B53" s="81" t="s">
        <v>581</v>
      </c>
      <c r="C53" s="81" t="s">
        <v>476</v>
      </c>
      <c r="D53" s="81" t="s">
        <v>926</v>
      </c>
      <c r="E53" s="69"/>
      <c r="F53" s="69"/>
      <c r="G53" s="69"/>
      <c r="H53" s="76"/>
      <c r="I53" s="77"/>
      <c r="J53" s="62"/>
    </row>
    <row r="54" spans="1:10" ht="14.25" customHeight="1">
      <c r="A54" s="69" t="str">
        <f t="shared" si="0"/>
        <v>[Authentication-44]</v>
      </c>
      <c r="B54" s="81" t="s">
        <v>589</v>
      </c>
      <c r="C54" s="81" t="s">
        <v>608</v>
      </c>
      <c r="D54" s="81" t="s">
        <v>927</v>
      </c>
      <c r="E54" s="69"/>
      <c r="F54" s="69"/>
      <c r="G54" s="69"/>
      <c r="H54" s="76"/>
      <c r="I54" s="77"/>
      <c r="J54" s="62"/>
    </row>
    <row r="55" spans="1:10" ht="14.25" customHeight="1">
      <c r="A55" s="69" t="str">
        <f t="shared" si="0"/>
        <v>[Authentication-45]</v>
      </c>
      <c r="B55" s="81" t="s">
        <v>583</v>
      </c>
      <c r="C55" s="81" t="s">
        <v>481</v>
      </c>
      <c r="D55" s="81" t="s">
        <v>928</v>
      </c>
      <c r="E55" s="69"/>
      <c r="F55" s="69"/>
      <c r="G55" s="69"/>
      <c r="H55" s="76"/>
      <c r="I55" s="77"/>
      <c r="J55" s="62"/>
    </row>
    <row r="56" spans="1:10" ht="14.25" customHeight="1">
      <c r="A56" s="69" t="str">
        <f t="shared" si="0"/>
        <v>[Authentication-46]</v>
      </c>
      <c r="B56" s="81" t="s">
        <v>584</v>
      </c>
      <c r="C56" s="81" t="s">
        <v>609</v>
      </c>
      <c r="D56" s="81" t="s">
        <v>929</v>
      </c>
      <c r="E56" s="69"/>
      <c r="F56" s="69"/>
      <c r="G56" s="69"/>
      <c r="H56" s="76"/>
      <c r="I56" s="77"/>
      <c r="J56" s="62"/>
    </row>
    <row r="57" spans="1:10" ht="14.25" customHeight="1">
      <c r="A57" s="69" t="str">
        <f t="shared" si="0"/>
        <v>[Authentication-47]</v>
      </c>
      <c r="B57" s="81" t="s">
        <v>585</v>
      </c>
      <c r="C57" s="81" t="s">
        <v>610</v>
      </c>
      <c r="D57" s="179" t="s">
        <v>930</v>
      </c>
      <c r="E57" s="69"/>
      <c r="F57" s="69"/>
      <c r="G57" s="69"/>
      <c r="H57" s="76"/>
      <c r="I57" s="77"/>
      <c r="J57" s="62"/>
    </row>
    <row r="58" spans="1:10" ht="14.25" customHeight="1">
      <c r="A58" s="69" t="str">
        <f t="shared" si="0"/>
        <v>[Authentication-48]</v>
      </c>
      <c r="B58" s="81" t="s">
        <v>586</v>
      </c>
      <c r="C58" s="81" t="s">
        <v>611</v>
      </c>
      <c r="D58" s="179" t="s">
        <v>931</v>
      </c>
      <c r="E58" s="69"/>
      <c r="F58" s="69"/>
      <c r="G58" s="69"/>
      <c r="H58" s="76"/>
      <c r="I58" s="77"/>
      <c r="J58" s="62"/>
    </row>
    <row r="59" spans="1:10" ht="14.25" customHeight="1">
      <c r="A59" s="69" t="str">
        <f t="shared" si="0"/>
        <v>[Authentication-49]</v>
      </c>
      <c r="B59" s="67" t="s">
        <v>587</v>
      </c>
      <c r="C59" s="67" t="s">
        <v>612</v>
      </c>
      <c r="D59" s="198" t="s">
        <v>932</v>
      </c>
      <c r="E59" s="69"/>
      <c r="F59" s="69"/>
      <c r="G59" s="69"/>
      <c r="H59" s="76"/>
      <c r="I59" s="77"/>
      <c r="J59" s="62"/>
    </row>
    <row r="60" spans="1:10" ht="14.25" customHeight="1">
      <c r="A60" s="69" t="str">
        <f t="shared" si="0"/>
        <v>[Authentication-50]</v>
      </c>
      <c r="B60" s="69" t="s">
        <v>588</v>
      </c>
      <c r="C60" s="69" t="s">
        <v>596</v>
      </c>
      <c r="D60" s="101" t="s">
        <v>482</v>
      </c>
      <c r="E60" s="69"/>
      <c r="F60" s="69"/>
      <c r="G60" s="69"/>
      <c r="H60" s="76"/>
      <c r="I60" s="77"/>
      <c r="J60" s="62"/>
    </row>
    <row r="61" spans="1:10" ht="14.25" customHeight="1">
      <c r="A61" s="177"/>
      <c r="B61" s="177" t="s">
        <v>409</v>
      </c>
      <c r="C61" s="178"/>
      <c r="D61" s="178"/>
      <c r="E61" s="178"/>
      <c r="F61" s="178"/>
      <c r="G61" s="178"/>
      <c r="H61" s="178"/>
      <c r="I61" s="183"/>
      <c r="J61" s="62"/>
    </row>
    <row r="62" spans="1:10" ht="14.25" customHeight="1">
      <c r="A62" s="81" t="str">
        <f t="shared" ref="A62:A89" si="3">IF(OR(B62&lt;&gt;"",D62&lt;&gt;""),"["&amp;TEXT($B$2,"##")&amp;"-"&amp;TEXT(ROW()-10,"##")&amp;"]","")</f>
        <v>[Authentication-52]</v>
      </c>
      <c r="B62" s="81" t="s">
        <v>519</v>
      </c>
      <c r="C62" s="81" t="s">
        <v>522</v>
      </c>
      <c r="D62" s="81" t="s">
        <v>526</v>
      </c>
      <c r="E62" s="81"/>
      <c r="F62" s="81"/>
      <c r="G62" s="81"/>
      <c r="H62" s="76"/>
      <c r="I62" s="63"/>
      <c r="J62" s="62"/>
    </row>
    <row r="63" spans="1:10" ht="14.25" customHeight="1">
      <c r="A63" s="81" t="str">
        <f t="shared" si="3"/>
        <v>[Authentication-53]</v>
      </c>
      <c r="B63" s="81" t="s">
        <v>520</v>
      </c>
      <c r="C63" s="81" t="s">
        <v>522</v>
      </c>
      <c r="D63" s="81" t="s">
        <v>526</v>
      </c>
      <c r="E63" s="81"/>
      <c r="F63" s="81"/>
      <c r="G63" s="81"/>
      <c r="H63" s="76"/>
      <c r="I63" s="63"/>
      <c r="J63" s="62"/>
    </row>
    <row r="64" spans="1:10" ht="14.25" customHeight="1">
      <c r="A64" s="81" t="str">
        <f t="shared" si="3"/>
        <v>[Authentication-54]</v>
      </c>
      <c r="B64" s="81" t="s">
        <v>521</v>
      </c>
      <c r="C64" s="81" t="s">
        <v>523</v>
      </c>
      <c r="D64" s="81" t="s">
        <v>526</v>
      </c>
      <c r="E64" s="81"/>
      <c r="F64" s="81"/>
      <c r="G64" s="81"/>
      <c r="H64" s="76"/>
      <c r="I64" s="63"/>
      <c r="J64" s="62"/>
    </row>
    <row r="65" spans="1:10" ht="14.25" customHeight="1">
      <c r="A65" s="81" t="str">
        <f t="shared" si="3"/>
        <v>[Authentication-55]</v>
      </c>
      <c r="B65" s="209" t="s">
        <v>524</v>
      </c>
      <c r="C65" s="67" t="s">
        <v>527</v>
      </c>
      <c r="D65" s="210" t="s">
        <v>528</v>
      </c>
      <c r="E65" s="81"/>
      <c r="F65" s="81"/>
      <c r="G65" s="81"/>
      <c r="H65" s="76"/>
      <c r="I65" s="63"/>
      <c r="J65" s="62"/>
    </row>
    <row r="66" spans="1:10" ht="14.25" customHeight="1">
      <c r="A66" s="100" t="str">
        <f t="shared" si="3"/>
        <v>[Authentication-56]</v>
      </c>
      <c r="B66" s="213" t="s">
        <v>525</v>
      </c>
      <c r="C66" s="214" t="s">
        <v>529</v>
      </c>
      <c r="D66" s="215" t="s">
        <v>530</v>
      </c>
      <c r="E66" s="127"/>
      <c r="F66" s="81"/>
      <c r="G66" s="81"/>
      <c r="H66" s="76"/>
      <c r="I66" s="63"/>
      <c r="J66" s="62"/>
    </row>
    <row r="67" spans="1:10" ht="14.25" customHeight="1">
      <c r="A67" s="99" t="str">
        <f t="shared" si="3"/>
        <v>[Authentication-57]</v>
      </c>
      <c r="B67" s="216" t="s">
        <v>531</v>
      </c>
      <c r="C67" s="217" t="s">
        <v>532</v>
      </c>
      <c r="D67" s="218" t="s">
        <v>533</v>
      </c>
      <c r="E67" s="127"/>
      <c r="F67" s="81"/>
      <c r="G67" s="81"/>
      <c r="H67" s="76"/>
      <c r="I67" s="63"/>
      <c r="J67" s="62"/>
    </row>
    <row r="68" spans="1:10">
      <c r="A68" s="177"/>
      <c r="B68" s="343" t="s">
        <v>613</v>
      </c>
      <c r="C68" s="344"/>
      <c r="D68" s="344"/>
      <c r="E68" s="344"/>
      <c r="F68" s="219"/>
      <c r="G68" s="219"/>
      <c r="H68" s="219"/>
      <c r="I68" s="220"/>
      <c r="J68" s="62"/>
    </row>
    <row r="69" spans="1:10" ht="13.5" customHeight="1">
      <c r="A69" s="211" t="str">
        <f t="shared" si="3"/>
        <v>[Authentication-59]</v>
      </c>
      <c r="B69" s="211" t="s">
        <v>614</v>
      </c>
      <c r="C69" s="211" t="s">
        <v>615</v>
      </c>
      <c r="D69" s="211" t="s">
        <v>616</v>
      </c>
      <c r="E69" s="103"/>
      <c r="F69" s="103"/>
      <c r="G69" s="103"/>
      <c r="H69" s="104"/>
      <c r="I69" s="103"/>
    </row>
    <row r="70" spans="1:10" ht="13.5" customHeight="1">
      <c r="A70" s="211" t="str">
        <f t="shared" si="3"/>
        <v>[Authentication-60]</v>
      </c>
      <c r="B70" s="211" t="s">
        <v>614</v>
      </c>
      <c r="C70" s="211" t="s">
        <v>615</v>
      </c>
      <c r="D70" s="211" t="s">
        <v>617</v>
      </c>
      <c r="E70" s="103"/>
      <c r="F70" s="103"/>
      <c r="G70" s="103"/>
      <c r="H70" s="104"/>
      <c r="I70" s="103"/>
    </row>
    <row r="71" spans="1:10" ht="13.5" customHeight="1">
      <c r="A71" s="211" t="str">
        <f t="shared" si="3"/>
        <v>[Authentication-61]</v>
      </c>
      <c r="B71" s="211" t="s">
        <v>618</v>
      </c>
      <c r="C71" s="211" t="s">
        <v>619</v>
      </c>
      <c r="D71" s="211" t="s">
        <v>622</v>
      </c>
      <c r="E71" s="103"/>
      <c r="F71" s="103"/>
      <c r="G71" s="103"/>
      <c r="H71" s="104"/>
      <c r="I71" s="103"/>
    </row>
    <row r="72" spans="1:10" ht="13.5" customHeight="1">
      <c r="A72" s="211" t="str">
        <f t="shared" si="3"/>
        <v>[Authentication-62]</v>
      </c>
      <c r="B72" s="81" t="s">
        <v>404</v>
      </c>
      <c r="C72" s="211" t="s">
        <v>620</v>
      </c>
      <c r="D72" s="211" t="s">
        <v>621</v>
      </c>
      <c r="E72" s="103"/>
      <c r="F72" s="103"/>
      <c r="G72" s="103"/>
      <c r="H72" s="104"/>
      <c r="I72" s="103"/>
    </row>
    <row r="73" spans="1:10" ht="13.5" customHeight="1">
      <c r="A73" s="211" t="str">
        <f t="shared" si="3"/>
        <v>[Authentication-63]</v>
      </c>
      <c r="B73" s="81" t="s">
        <v>623</v>
      </c>
      <c r="C73" s="211" t="s">
        <v>624</v>
      </c>
      <c r="D73" s="211" t="s">
        <v>625</v>
      </c>
      <c r="E73" s="103"/>
      <c r="F73" s="103"/>
      <c r="G73" s="103"/>
      <c r="H73" s="104"/>
      <c r="I73" s="103"/>
    </row>
    <row r="74" spans="1:10" ht="13.5" customHeight="1">
      <c r="A74" s="211" t="str">
        <f t="shared" si="3"/>
        <v>[Authentication-64]</v>
      </c>
      <c r="B74" s="81" t="s">
        <v>626</v>
      </c>
      <c r="C74" s="211" t="s">
        <v>627</v>
      </c>
      <c r="D74" s="211" t="s">
        <v>628</v>
      </c>
      <c r="E74" s="103"/>
      <c r="F74" s="103"/>
      <c r="G74" s="103"/>
      <c r="H74" s="104"/>
      <c r="I74" s="103"/>
    </row>
    <row r="75" spans="1:10" ht="13.5" customHeight="1">
      <c r="A75" s="211" t="str">
        <f t="shared" si="3"/>
        <v>[Authentication-65]</v>
      </c>
      <c r="B75" s="81" t="s">
        <v>629</v>
      </c>
      <c r="C75" s="211" t="s">
        <v>632</v>
      </c>
      <c r="D75" s="211" t="s">
        <v>630</v>
      </c>
      <c r="E75" s="103"/>
      <c r="F75" s="103"/>
      <c r="G75" s="103"/>
      <c r="H75" s="104"/>
      <c r="I75" s="103"/>
    </row>
    <row r="76" spans="1:10" ht="13.5" customHeight="1">
      <c r="A76" s="211" t="str">
        <f t="shared" si="3"/>
        <v>[Authentication-66]</v>
      </c>
      <c r="B76" s="81" t="s">
        <v>631</v>
      </c>
      <c r="C76" s="211" t="s">
        <v>635</v>
      </c>
      <c r="D76" s="211" t="s">
        <v>633</v>
      </c>
      <c r="E76" s="103"/>
      <c r="F76" s="103"/>
      <c r="G76" s="103"/>
      <c r="H76" s="104"/>
      <c r="I76" s="103"/>
    </row>
    <row r="77" spans="1:10" ht="13.5" customHeight="1">
      <c r="A77" s="211" t="str">
        <f t="shared" si="3"/>
        <v>[Authentication-67]</v>
      </c>
      <c r="B77" s="81" t="s">
        <v>634</v>
      </c>
      <c r="C77" s="211" t="s">
        <v>636</v>
      </c>
      <c r="D77" s="211" t="s">
        <v>637</v>
      </c>
      <c r="E77" s="103"/>
      <c r="F77" s="103"/>
      <c r="G77" s="103"/>
      <c r="H77" s="104"/>
      <c r="I77" s="103"/>
    </row>
    <row r="78" spans="1:10" ht="13.5" customHeight="1">
      <c r="A78" s="211" t="str">
        <f>IF(OR(B78&lt;&gt;"",D78&lt;&gt;""),"["&amp;TEXT($B$2,"##")&amp;"-"&amp;TEXT(ROW()-10,"##")&amp;"]","")</f>
        <v>[Authentication-68]</v>
      </c>
      <c r="B78" s="81" t="s">
        <v>638</v>
      </c>
      <c r="C78" s="211" t="s">
        <v>639</v>
      </c>
      <c r="D78" s="211" t="s">
        <v>640</v>
      </c>
      <c r="E78" s="103"/>
      <c r="F78" s="103"/>
      <c r="G78" s="103"/>
      <c r="H78" s="104"/>
      <c r="I78" s="103"/>
    </row>
    <row r="79" spans="1:10" ht="13.5" customHeight="1">
      <c r="A79" s="211" t="str">
        <f t="shared" si="3"/>
        <v>[Authentication-69]</v>
      </c>
      <c r="B79" s="81" t="s">
        <v>641</v>
      </c>
      <c r="C79" s="211" t="s">
        <v>642</v>
      </c>
      <c r="D79" s="211" t="s">
        <v>649</v>
      </c>
      <c r="E79" s="103"/>
      <c r="F79" s="103"/>
      <c r="G79" s="103"/>
      <c r="H79" s="104"/>
      <c r="I79" s="103"/>
    </row>
    <row r="80" spans="1:10" ht="13.5" customHeight="1">
      <c r="A80" s="211" t="str">
        <f t="shared" si="3"/>
        <v>[Authentication-70]</v>
      </c>
      <c r="B80" s="81" t="s">
        <v>643</v>
      </c>
      <c r="C80" s="211" t="s">
        <v>644</v>
      </c>
      <c r="D80" s="211" t="s">
        <v>648</v>
      </c>
      <c r="E80" s="103"/>
      <c r="F80" s="103"/>
      <c r="G80" s="103"/>
      <c r="H80" s="104"/>
      <c r="I80" s="103"/>
    </row>
    <row r="81" spans="1:9" ht="13.5" customHeight="1">
      <c r="A81" s="211" t="str">
        <f t="shared" si="3"/>
        <v>[Authentication-71]</v>
      </c>
      <c r="B81" s="81" t="s">
        <v>645</v>
      </c>
      <c r="C81" s="211" t="s">
        <v>646</v>
      </c>
      <c r="D81" s="211" t="s">
        <v>647</v>
      </c>
      <c r="E81" s="103"/>
      <c r="F81" s="103"/>
      <c r="G81" s="103"/>
      <c r="H81" s="104"/>
      <c r="I81" s="103"/>
    </row>
    <row r="82" spans="1:9" ht="13.5" customHeight="1">
      <c r="A82" s="211" t="str">
        <f t="shared" si="3"/>
        <v>[Authentication-72]</v>
      </c>
      <c r="B82" s="81" t="s">
        <v>650</v>
      </c>
      <c r="C82" s="211" t="s">
        <v>651</v>
      </c>
      <c r="D82" s="211" t="s">
        <v>652</v>
      </c>
      <c r="E82" s="103"/>
      <c r="F82" s="103"/>
      <c r="G82" s="103"/>
      <c r="H82" s="104"/>
      <c r="I82" s="103"/>
    </row>
    <row r="83" spans="1:9" ht="13.5" customHeight="1">
      <c r="A83" s="211" t="str">
        <f t="shared" si="3"/>
        <v>[Authentication-73]</v>
      </c>
      <c r="B83" s="81" t="s">
        <v>653</v>
      </c>
      <c r="C83" s="211" t="s">
        <v>651</v>
      </c>
      <c r="D83" s="211" t="s">
        <v>652</v>
      </c>
      <c r="E83" s="103"/>
      <c r="F83" s="103"/>
      <c r="G83" s="103"/>
      <c r="H83" s="104"/>
      <c r="I83" s="103"/>
    </row>
    <row r="84" spans="1:9" ht="13.5" customHeight="1">
      <c r="A84" s="211" t="str">
        <f t="shared" si="3"/>
        <v>[Authentication-74]</v>
      </c>
      <c r="B84" s="81" t="s">
        <v>654</v>
      </c>
      <c r="C84" s="211" t="s">
        <v>656</v>
      </c>
      <c r="D84" s="211" t="s">
        <v>659</v>
      </c>
      <c r="E84" s="103"/>
      <c r="F84" s="103"/>
      <c r="G84" s="103"/>
      <c r="H84" s="104"/>
      <c r="I84" s="103"/>
    </row>
    <row r="85" spans="1:9" ht="13.5" customHeight="1">
      <c r="A85" s="211" t="str">
        <f t="shared" si="3"/>
        <v>[Authentication-75]</v>
      </c>
      <c r="B85" s="81" t="s">
        <v>655</v>
      </c>
      <c r="C85" s="211" t="s">
        <v>658</v>
      </c>
      <c r="D85" s="211" t="s">
        <v>657</v>
      </c>
      <c r="E85" s="103"/>
      <c r="F85" s="103"/>
      <c r="G85" s="103"/>
      <c r="H85" s="104"/>
      <c r="I85" s="103"/>
    </row>
    <row r="86" spans="1:9" ht="13.5" customHeight="1">
      <c r="A86" s="211" t="str">
        <f t="shared" si="3"/>
        <v>[Authentication-76]</v>
      </c>
      <c r="B86" s="81" t="s">
        <v>660</v>
      </c>
      <c r="C86" s="211" t="s">
        <v>661</v>
      </c>
      <c r="D86" s="211" t="s">
        <v>662</v>
      </c>
      <c r="E86" s="103"/>
      <c r="F86" s="103"/>
      <c r="G86" s="103"/>
      <c r="H86" s="104"/>
      <c r="I86" s="103"/>
    </row>
    <row r="87" spans="1:9" ht="13.5" customHeight="1">
      <c r="A87" s="211" t="str">
        <f t="shared" si="3"/>
        <v>[Authentication-77]</v>
      </c>
      <c r="B87" s="67" t="s">
        <v>663</v>
      </c>
      <c r="C87" s="212" t="s">
        <v>664</v>
      </c>
      <c r="D87" s="211" t="s">
        <v>665</v>
      </c>
      <c r="E87" s="103"/>
      <c r="F87" s="103"/>
      <c r="G87" s="103"/>
      <c r="H87" s="104"/>
      <c r="I87" s="103"/>
    </row>
    <row r="88" spans="1:9" ht="13.5" customHeight="1">
      <c r="A88" s="211" t="str">
        <f t="shared" si="3"/>
        <v>[Authentication-78]</v>
      </c>
      <c r="B88" s="69" t="s">
        <v>666</v>
      </c>
      <c r="C88" s="211" t="s">
        <v>667</v>
      </c>
      <c r="D88" s="211" t="s">
        <v>668</v>
      </c>
      <c r="E88" s="103"/>
      <c r="F88" s="103"/>
      <c r="G88" s="103"/>
      <c r="H88" s="104"/>
      <c r="I88" s="103"/>
    </row>
    <row r="89" spans="1:9" ht="13.5" customHeight="1">
      <c r="A89" s="211" t="str">
        <f t="shared" si="3"/>
        <v>[Authentication-79]</v>
      </c>
      <c r="B89" s="69" t="s">
        <v>669</v>
      </c>
      <c r="C89" s="211" t="s">
        <v>670</v>
      </c>
      <c r="D89" s="211" t="s">
        <v>671</v>
      </c>
      <c r="E89" s="103"/>
      <c r="F89" s="103"/>
      <c r="G89" s="103"/>
      <c r="H89" s="104"/>
      <c r="I89" s="103"/>
    </row>
  </sheetData>
  <mergeCells count="6">
    <mergeCell ref="B68:E68"/>
    <mergeCell ref="B2:G2"/>
    <mergeCell ref="B3:G3"/>
    <mergeCell ref="B4:G4"/>
    <mergeCell ref="E5:G5"/>
    <mergeCell ref="E6:G6"/>
  </mergeCells>
  <dataValidations count="1">
    <dataValidation type="list" allowBlank="1" showErrorMessage="1" sqref="F12:G25 F27:G27 F62:G67 F29:G60">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表紙</vt:lpstr>
      <vt:lpstr>テスト報告</vt:lpstr>
      <vt:lpstr>テスト項目一覧</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2016-04-08T07:57:29Z</dcterms:modified>
  <cp:category>BM</cp:category>
</cp:coreProperties>
</file>